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elon3\public\建設課\建築住宅係\03_建築行政\04_入札参加資格\01_資格審査（共同審査）\R7・8入札参加資格共同審査\06.HP公表データー\11.R8.5.1\"/>
    </mc:Choice>
  </mc:AlternateContent>
  <xr:revisionPtr revIDLastSave="0" documentId="13_ncr:1_{D97CDD88-D008-4FA6-AC6C-0FCD9EAFCBC1}" xr6:coauthVersionLast="47" xr6:coauthVersionMax="47" xr10:uidLastSave="{00000000-0000-0000-0000-000000000000}"/>
  <workbookProtection workbookAlgorithmName="SHA-512" workbookHashValue="+biUAp++Kfhq6Ym8stm0HQDDvnnNI1s0LjyQVWkMSL9DWsMtDeuCIOfz8VC6VhIs5sFP/RVJAMa31+1FYcalEQ==" workbookSaltValue="3EimWSogt3SuaQPn59dodw==" workbookSpinCount="100000" lockStructure="1"/>
  <bookViews>
    <workbookView xWindow="-75" yWindow="-16320" windowWidth="29040" windowHeight="15720" firstSheet="1" activeTab="1" xr2:uid="{00000000-000D-0000-FFFF-FFFF00000000}"/>
  </bookViews>
  <sheets>
    <sheet name="注意事項" sheetId="2" state="hidden" r:id="rId1"/>
    <sheet name="資格者名簿" sheetId="4" r:id="rId2"/>
    <sheet name="DB" sheetId="1" state="hidden" r:id="rId3"/>
  </sheets>
  <definedNames>
    <definedName name="_xlnm._FilterDatabase" localSheetId="2" hidden="1">DB!$A$2:$CS$1003</definedName>
    <definedName name="_xlnm._FilterDatabase" localSheetId="1" hidden="1">資格者名簿!$B$1:$AZ$286</definedName>
    <definedName name="_xlnm.Print_Area" localSheetId="1">資格者名簿!$B$1:$BA$307</definedName>
    <definedName name="_xlnm.Print_Titles" localSheetId="1">資格者名簿!$1:$3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4" i="4" l="1"/>
  <c r="E354" i="4"/>
  <c r="F354" i="4"/>
  <c r="G354" i="4"/>
  <c r="H354" i="4"/>
  <c r="I354" i="4"/>
  <c r="J354" i="4"/>
  <c r="K354" i="4"/>
  <c r="L354" i="4"/>
  <c r="M354" i="4"/>
  <c r="N354" i="4"/>
  <c r="O354" i="4"/>
  <c r="P354" i="4"/>
  <c r="Q354" i="4"/>
  <c r="R354" i="4"/>
  <c r="S354" i="4"/>
  <c r="T354" i="4"/>
  <c r="U354" i="4"/>
  <c r="V354" i="4"/>
  <c r="W354" i="4"/>
  <c r="X354" i="4"/>
  <c r="Y354" i="4"/>
  <c r="Z354" i="4"/>
  <c r="AA354" i="4"/>
  <c r="AB354" i="4"/>
  <c r="AC354" i="4"/>
  <c r="AD354" i="4"/>
  <c r="AE354" i="4"/>
  <c r="AF354" i="4"/>
  <c r="AG354" i="4"/>
  <c r="AH354" i="4"/>
  <c r="AI354" i="4"/>
  <c r="AJ354" i="4"/>
  <c r="AK354" i="4"/>
  <c r="AL354" i="4"/>
  <c r="AM354" i="4"/>
  <c r="AN354" i="4"/>
  <c r="AO354" i="4"/>
  <c r="AP354" i="4"/>
  <c r="AQ354" i="4"/>
  <c r="AR354" i="4"/>
  <c r="AS354" i="4"/>
  <c r="AT354" i="4"/>
  <c r="AU354" i="4"/>
  <c r="AV354" i="4"/>
  <c r="AW354" i="4"/>
  <c r="AX354" i="4"/>
  <c r="AY354" i="4"/>
  <c r="D355" i="4"/>
  <c r="E355" i="4"/>
  <c r="F355" i="4"/>
  <c r="G355" i="4"/>
  <c r="H355" i="4"/>
  <c r="I355" i="4"/>
  <c r="J355" i="4"/>
  <c r="K355" i="4"/>
  <c r="L355" i="4"/>
  <c r="M355" i="4"/>
  <c r="N355" i="4"/>
  <c r="O355" i="4"/>
  <c r="P355" i="4"/>
  <c r="Q355" i="4"/>
  <c r="R355" i="4"/>
  <c r="S355" i="4"/>
  <c r="T355" i="4"/>
  <c r="U355" i="4"/>
  <c r="V355" i="4"/>
  <c r="W355" i="4"/>
  <c r="X355" i="4"/>
  <c r="Y355" i="4"/>
  <c r="Z355" i="4"/>
  <c r="AA355" i="4"/>
  <c r="AB355" i="4"/>
  <c r="AC355" i="4"/>
  <c r="AD355" i="4"/>
  <c r="AE355" i="4"/>
  <c r="AF355" i="4"/>
  <c r="AG355" i="4"/>
  <c r="AH355" i="4"/>
  <c r="AI355" i="4"/>
  <c r="AJ355" i="4"/>
  <c r="AK355" i="4"/>
  <c r="AL355" i="4"/>
  <c r="AM355" i="4"/>
  <c r="AN355" i="4"/>
  <c r="AO355" i="4"/>
  <c r="AP355" i="4"/>
  <c r="AQ355" i="4"/>
  <c r="AR355" i="4"/>
  <c r="AS355" i="4"/>
  <c r="AT355" i="4"/>
  <c r="AU355" i="4"/>
  <c r="AV355" i="4"/>
  <c r="AW355" i="4"/>
  <c r="AX355" i="4"/>
  <c r="AY355" i="4"/>
  <c r="D356" i="4"/>
  <c r="E356" i="4"/>
  <c r="F356" i="4"/>
  <c r="G356" i="4"/>
  <c r="H356" i="4"/>
  <c r="I356" i="4"/>
  <c r="J356" i="4"/>
  <c r="K356" i="4"/>
  <c r="L356" i="4"/>
  <c r="M356" i="4"/>
  <c r="N356" i="4"/>
  <c r="O356" i="4"/>
  <c r="P356" i="4"/>
  <c r="Q356" i="4"/>
  <c r="R356" i="4"/>
  <c r="S356" i="4"/>
  <c r="T356" i="4"/>
  <c r="U356" i="4"/>
  <c r="V356" i="4"/>
  <c r="W356" i="4"/>
  <c r="X356" i="4"/>
  <c r="Y356" i="4"/>
  <c r="Z356" i="4"/>
  <c r="AA356" i="4"/>
  <c r="AB356" i="4"/>
  <c r="AC356" i="4"/>
  <c r="AD356" i="4"/>
  <c r="AE356" i="4"/>
  <c r="AF356" i="4"/>
  <c r="AG356" i="4"/>
  <c r="AH356" i="4"/>
  <c r="AI356" i="4"/>
  <c r="AJ356" i="4"/>
  <c r="AK356" i="4"/>
  <c r="AL356" i="4"/>
  <c r="AM356" i="4"/>
  <c r="AN356" i="4"/>
  <c r="AO356" i="4"/>
  <c r="AP356" i="4"/>
  <c r="AQ356" i="4"/>
  <c r="AR356" i="4"/>
  <c r="AS356" i="4"/>
  <c r="AT356" i="4"/>
  <c r="AU356" i="4"/>
  <c r="AV356" i="4"/>
  <c r="AW356" i="4"/>
  <c r="AX356" i="4"/>
  <c r="AY356" i="4"/>
  <c r="D357" i="4"/>
  <c r="E357" i="4"/>
  <c r="F357" i="4"/>
  <c r="G357" i="4"/>
  <c r="H357" i="4"/>
  <c r="I357" i="4"/>
  <c r="J357" i="4"/>
  <c r="K357" i="4"/>
  <c r="L357" i="4"/>
  <c r="M357" i="4"/>
  <c r="N357" i="4"/>
  <c r="O357" i="4"/>
  <c r="P357" i="4"/>
  <c r="Q357" i="4"/>
  <c r="R357" i="4"/>
  <c r="S357" i="4"/>
  <c r="T357" i="4"/>
  <c r="U357" i="4"/>
  <c r="V357" i="4"/>
  <c r="W357" i="4"/>
  <c r="X357" i="4"/>
  <c r="Y357" i="4"/>
  <c r="Z357" i="4"/>
  <c r="AA357" i="4"/>
  <c r="AB357" i="4"/>
  <c r="AC357" i="4"/>
  <c r="AD357" i="4"/>
  <c r="AE357" i="4"/>
  <c r="AF357" i="4"/>
  <c r="AG357" i="4"/>
  <c r="AH357" i="4"/>
  <c r="AI357" i="4"/>
  <c r="AJ357" i="4"/>
  <c r="AK357" i="4"/>
  <c r="AL357" i="4"/>
  <c r="AM357" i="4"/>
  <c r="AN357" i="4"/>
  <c r="AO357" i="4"/>
  <c r="AP357" i="4"/>
  <c r="AQ357" i="4"/>
  <c r="AR357" i="4"/>
  <c r="AS357" i="4"/>
  <c r="AT357" i="4"/>
  <c r="AU357" i="4"/>
  <c r="AV357" i="4"/>
  <c r="AW357" i="4"/>
  <c r="AX357" i="4"/>
  <c r="AY357" i="4"/>
  <c r="D358" i="4"/>
  <c r="E358" i="4"/>
  <c r="F358" i="4"/>
  <c r="G358" i="4"/>
  <c r="H358" i="4"/>
  <c r="I358" i="4"/>
  <c r="J358" i="4"/>
  <c r="K358" i="4"/>
  <c r="L358" i="4"/>
  <c r="M358" i="4"/>
  <c r="N358" i="4"/>
  <c r="O358" i="4"/>
  <c r="P358" i="4"/>
  <c r="Q358" i="4"/>
  <c r="R358" i="4"/>
  <c r="S358" i="4"/>
  <c r="T358" i="4"/>
  <c r="U358" i="4"/>
  <c r="V358" i="4"/>
  <c r="W358" i="4"/>
  <c r="X358" i="4"/>
  <c r="Y358" i="4"/>
  <c r="Z358" i="4"/>
  <c r="AA358" i="4"/>
  <c r="AB358" i="4"/>
  <c r="AC358" i="4"/>
  <c r="AD358" i="4"/>
  <c r="AE358" i="4"/>
  <c r="AF358" i="4"/>
  <c r="AG358" i="4"/>
  <c r="AH358" i="4"/>
  <c r="AI358" i="4"/>
  <c r="AJ358" i="4"/>
  <c r="AK358" i="4"/>
  <c r="AL358" i="4"/>
  <c r="AM358" i="4"/>
  <c r="AN358" i="4"/>
  <c r="AO358" i="4"/>
  <c r="AP358" i="4"/>
  <c r="AQ358" i="4"/>
  <c r="AR358" i="4"/>
  <c r="AS358" i="4"/>
  <c r="AT358" i="4"/>
  <c r="AU358" i="4"/>
  <c r="AV358" i="4"/>
  <c r="AW358" i="4"/>
  <c r="AX358" i="4"/>
  <c r="AY358" i="4"/>
  <c r="D359" i="4"/>
  <c r="E359" i="4"/>
  <c r="F359" i="4"/>
  <c r="G359" i="4"/>
  <c r="H359" i="4"/>
  <c r="I359" i="4"/>
  <c r="J359" i="4"/>
  <c r="K359" i="4"/>
  <c r="L359" i="4"/>
  <c r="M359" i="4"/>
  <c r="N359" i="4"/>
  <c r="O359" i="4"/>
  <c r="P359" i="4"/>
  <c r="Q359" i="4"/>
  <c r="R359" i="4"/>
  <c r="S359" i="4"/>
  <c r="T359" i="4"/>
  <c r="U359" i="4"/>
  <c r="V359" i="4"/>
  <c r="W359" i="4"/>
  <c r="X359" i="4"/>
  <c r="Y359" i="4"/>
  <c r="Z359" i="4"/>
  <c r="AA359" i="4"/>
  <c r="AB359" i="4"/>
  <c r="AC359" i="4"/>
  <c r="AD359" i="4"/>
  <c r="AE359" i="4"/>
  <c r="AF359" i="4"/>
  <c r="AG359" i="4"/>
  <c r="AH359" i="4"/>
  <c r="AI359" i="4"/>
  <c r="AJ359" i="4"/>
  <c r="AK359" i="4"/>
  <c r="AL359" i="4"/>
  <c r="AM359" i="4"/>
  <c r="AN359" i="4"/>
  <c r="AO359" i="4"/>
  <c r="AP359" i="4"/>
  <c r="AQ359" i="4"/>
  <c r="AR359" i="4"/>
  <c r="AS359" i="4"/>
  <c r="AT359" i="4"/>
  <c r="AU359" i="4"/>
  <c r="AV359" i="4"/>
  <c r="AW359" i="4"/>
  <c r="AX359" i="4"/>
  <c r="AY359" i="4"/>
  <c r="D360" i="4"/>
  <c r="E360" i="4"/>
  <c r="F360" i="4"/>
  <c r="G360" i="4"/>
  <c r="H360" i="4"/>
  <c r="I360" i="4"/>
  <c r="J360" i="4"/>
  <c r="K360" i="4"/>
  <c r="L360" i="4"/>
  <c r="M360" i="4"/>
  <c r="N360" i="4"/>
  <c r="O360" i="4"/>
  <c r="P360" i="4"/>
  <c r="Q360" i="4"/>
  <c r="R360" i="4"/>
  <c r="S360" i="4"/>
  <c r="T360" i="4"/>
  <c r="U360" i="4"/>
  <c r="V360" i="4"/>
  <c r="W360" i="4"/>
  <c r="X360" i="4"/>
  <c r="Y360" i="4"/>
  <c r="Z360" i="4"/>
  <c r="AA360" i="4"/>
  <c r="AB360" i="4"/>
  <c r="AC360" i="4"/>
  <c r="AD360" i="4"/>
  <c r="AE360" i="4"/>
  <c r="AF360" i="4"/>
  <c r="AG360" i="4"/>
  <c r="AH360" i="4"/>
  <c r="AI360" i="4"/>
  <c r="AJ360" i="4"/>
  <c r="AK360" i="4"/>
  <c r="AL360" i="4"/>
  <c r="AM360" i="4"/>
  <c r="AN360" i="4"/>
  <c r="AO360" i="4"/>
  <c r="AP360" i="4"/>
  <c r="AQ360" i="4"/>
  <c r="AR360" i="4"/>
  <c r="AS360" i="4"/>
  <c r="AT360" i="4"/>
  <c r="AU360" i="4"/>
  <c r="AV360" i="4"/>
  <c r="AW360" i="4"/>
  <c r="AX360" i="4"/>
  <c r="AY360" i="4"/>
  <c r="D361" i="4"/>
  <c r="E361" i="4"/>
  <c r="F361" i="4"/>
  <c r="G361" i="4"/>
  <c r="H361" i="4"/>
  <c r="I361" i="4"/>
  <c r="J361" i="4"/>
  <c r="K361" i="4"/>
  <c r="L361" i="4"/>
  <c r="M361" i="4"/>
  <c r="N361" i="4"/>
  <c r="O361" i="4"/>
  <c r="P361" i="4"/>
  <c r="Q361" i="4"/>
  <c r="R361" i="4"/>
  <c r="S361" i="4"/>
  <c r="T361" i="4"/>
  <c r="U361" i="4"/>
  <c r="V361" i="4"/>
  <c r="W361" i="4"/>
  <c r="X361" i="4"/>
  <c r="Y361" i="4"/>
  <c r="Z361" i="4"/>
  <c r="AA361" i="4"/>
  <c r="AB361" i="4"/>
  <c r="AC361" i="4"/>
  <c r="AD361" i="4"/>
  <c r="AE361" i="4"/>
  <c r="AF361" i="4"/>
  <c r="AG361" i="4"/>
  <c r="AH361" i="4"/>
  <c r="AI361" i="4"/>
  <c r="AJ361" i="4"/>
  <c r="AK361" i="4"/>
  <c r="AL361" i="4"/>
  <c r="AM361" i="4"/>
  <c r="AN361" i="4"/>
  <c r="AO361" i="4"/>
  <c r="AP361" i="4"/>
  <c r="AQ361" i="4"/>
  <c r="AR361" i="4"/>
  <c r="AS361" i="4"/>
  <c r="AT361" i="4"/>
  <c r="AU361" i="4"/>
  <c r="AV361" i="4"/>
  <c r="AW361" i="4"/>
  <c r="AX361" i="4"/>
  <c r="AY361" i="4"/>
  <c r="D362" i="4"/>
  <c r="E362" i="4"/>
  <c r="F362" i="4"/>
  <c r="G362" i="4"/>
  <c r="H362" i="4"/>
  <c r="I362" i="4"/>
  <c r="J362" i="4"/>
  <c r="K362" i="4"/>
  <c r="L362" i="4"/>
  <c r="M362" i="4"/>
  <c r="N362" i="4"/>
  <c r="O362" i="4"/>
  <c r="P362" i="4"/>
  <c r="Q362" i="4"/>
  <c r="R362" i="4"/>
  <c r="S362" i="4"/>
  <c r="T362" i="4"/>
  <c r="U362" i="4"/>
  <c r="V362" i="4"/>
  <c r="W362" i="4"/>
  <c r="X362" i="4"/>
  <c r="Y362" i="4"/>
  <c r="Z362" i="4"/>
  <c r="AA362" i="4"/>
  <c r="AB362" i="4"/>
  <c r="AC362" i="4"/>
  <c r="AD362" i="4"/>
  <c r="AE362" i="4"/>
  <c r="AF362" i="4"/>
  <c r="AG362" i="4"/>
  <c r="AH362" i="4"/>
  <c r="AI362" i="4"/>
  <c r="AJ362" i="4"/>
  <c r="AK362" i="4"/>
  <c r="AL362" i="4"/>
  <c r="AM362" i="4"/>
  <c r="AN362" i="4"/>
  <c r="AO362" i="4"/>
  <c r="AP362" i="4"/>
  <c r="AQ362" i="4"/>
  <c r="AR362" i="4"/>
  <c r="AS362" i="4"/>
  <c r="AT362" i="4"/>
  <c r="AU362" i="4"/>
  <c r="AV362" i="4"/>
  <c r="AW362" i="4"/>
  <c r="AX362" i="4"/>
  <c r="AY362" i="4"/>
  <c r="D363" i="4"/>
  <c r="E363" i="4"/>
  <c r="F363" i="4"/>
  <c r="G363" i="4"/>
  <c r="H363" i="4"/>
  <c r="I363" i="4"/>
  <c r="J363" i="4"/>
  <c r="K363" i="4"/>
  <c r="L363" i="4"/>
  <c r="M363" i="4"/>
  <c r="N363" i="4"/>
  <c r="O363" i="4"/>
  <c r="P363" i="4"/>
  <c r="Q363" i="4"/>
  <c r="R363" i="4"/>
  <c r="S363" i="4"/>
  <c r="T363" i="4"/>
  <c r="U363" i="4"/>
  <c r="V363" i="4"/>
  <c r="W363" i="4"/>
  <c r="X363" i="4"/>
  <c r="Y363" i="4"/>
  <c r="Z363" i="4"/>
  <c r="AA363" i="4"/>
  <c r="AB363" i="4"/>
  <c r="AC363" i="4"/>
  <c r="AD363" i="4"/>
  <c r="AE363" i="4"/>
  <c r="AF363" i="4"/>
  <c r="AG363" i="4"/>
  <c r="AH363" i="4"/>
  <c r="AI363" i="4"/>
  <c r="AJ363" i="4"/>
  <c r="AK363" i="4"/>
  <c r="AL363" i="4"/>
  <c r="AM363" i="4"/>
  <c r="AN363" i="4"/>
  <c r="AO363" i="4"/>
  <c r="AP363" i="4"/>
  <c r="AQ363" i="4"/>
  <c r="AR363" i="4"/>
  <c r="AS363" i="4"/>
  <c r="AT363" i="4"/>
  <c r="AU363" i="4"/>
  <c r="AV363" i="4"/>
  <c r="AW363" i="4"/>
  <c r="AX363" i="4"/>
  <c r="AY363" i="4"/>
  <c r="D364" i="4"/>
  <c r="E364" i="4"/>
  <c r="F364" i="4"/>
  <c r="G364" i="4"/>
  <c r="H364" i="4"/>
  <c r="I364" i="4"/>
  <c r="J364" i="4"/>
  <c r="K364" i="4"/>
  <c r="L364" i="4"/>
  <c r="M364" i="4"/>
  <c r="N364" i="4"/>
  <c r="O364" i="4"/>
  <c r="P364" i="4"/>
  <c r="Q364" i="4"/>
  <c r="R364" i="4"/>
  <c r="S364" i="4"/>
  <c r="T364" i="4"/>
  <c r="U364" i="4"/>
  <c r="V364" i="4"/>
  <c r="W364" i="4"/>
  <c r="X364" i="4"/>
  <c r="Y364" i="4"/>
  <c r="Z364" i="4"/>
  <c r="AA364" i="4"/>
  <c r="AB364" i="4"/>
  <c r="AC364" i="4"/>
  <c r="AD364" i="4"/>
  <c r="AE364" i="4"/>
  <c r="AF364" i="4"/>
  <c r="AG364" i="4"/>
  <c r="AH364" i="4"/>
  <c r="AI364" i="4"/>
  <c r="AJ364" i="4"/>
  <c r="AK364" i="4"/>
  <c r="AL364" i="4"/>
  <c r="AM364" i="4"/>
  <c r="AN364" i="4"/>
  <c r="AO364" i="4"/>
  <c r="AP364" i="4"/>
  <c r="AQ364" i="4"/>
  <c r="AR364" i="4"/>
  <c r="AS364" i="4"/>
  <c r="AT364" i="4"/>
  <c r="AU364" i="4"/>
  <c r="AV364" i="4"/>
  <c r="AW364" i="4"/>
  <c r="AX364" i="4"/>
  <c r="AY364" i="4"/>
  <c r="D365" i="4"/>
  <c r="E365" i="4"/>
  <c r="F365" i="4"/>
  <c r="G365" i="4"/>
  <c r="H365" i="4"/>
  <c r="I365" i="4"/>
  <c r="J365" i="4"/>
  <c r="K365" i="4"/>
  <c r="L365" i="4"/>
  <c r="M365" i="4"/>
  <c r="N365" i="4"/>
  <c r="O365" i="4"/>
  <c r="P365" i="4"/>
  <c r="Q365" i="4"/>
  <c r="R365" i="4"/>
  <c r="S365" i="4"/>
  <c r="T365" i="4"/>
  <c r="U365" i="4"/>
  <c r="V365" i="4"/>
  <c r="W365" i="4"/>
  <c r="X365" i="4"/>
  <c r="Y365" i="4"/>
  <c r="Z365" i="4"/>
  <c r="AA365" i="4"/>
  <c r="AB365" i="4"/>
  <c r="AC365" i="4"/>
  <c r="AD365" i="4"/>
  <c r="AE365" i="4"/>
  <c r="AF365" i="4"/>
  <c r="AG365" i="4"/>
  <c r="AH365" i="4"/>
  <c r="AI365" i="4"/>
  <c r="AJ365" i="4"/>
  <c r="AK365" i="4"/>
  <c r="AL365" i="4"/>
  <c r="AM365" i="4"/>
  <c r="AN365" i="4"/>
  <c r="AO365" i="4"/>
  <c r="AP365" i="4"/>
  <c r="AQ365" i="4"/>
  <c r="AR365" i="4"/>
  <c r="AS365" i="4"/>
  <c r="AT365" i="4"/>
  <c r="AU365" i="4"/>
  <c r="AV365" i="4"/>
  <c r="AW365" i="4"/>
  <c r="AX365" i="4"/>
  <c r="AY365" i="4"/>
  <c r="D366" i="4"/>
  <c r="E366" i="4"/>
  <c r="F366" i="4"/>
  <c r="G366" i="4"/>
  <c r="H366" i="4"/>
  <c r="I366" i="4"/>
  <c r="J366" i="4"/>
  <c r="K366" i="4"/>
  <c r="L366" i="4"/>
  <c r="M366" i="4"/>
  <c r="N366" i="4"/>
  <c r="O366" i="4"/>
  <c r="P366" i="4"/>
  <c r="Q366" i="4"/>
  <c r="R366" i="4"/>
  <c r="S366" i="4"/>
  <c r="T366" i="4"/>
  <c r="U366" i="4"/>
  <c r="V366" i="4"/>
  <c r="W366" i="4"/>
  <c r="X366" i="4"/>
  <c r="Y366" i="4"/>
  <c r="Z366" i="4"/>
  <c r="AA366" i="4"/>
  <c r="AB366" i="4"/>
  <c r="AC366" i="4"/>
  <c r="AD366" i="4"/>
  <c r="AE366" i="4"/>
  <c r="AF366" i="4"/>
  <c r="AG366" i="4"/>
  <c r="AH366" i="4"/>
  <c r="AI366" i="4"/>
  <c r="AJ366" i="4"/>
  <c r="AK366" i="4"/>
  <c r="AL366" i="4"/>
  <c r="AM366" i="4"/>
  <c r="AN366" i="4"/>
  <c r="AO366" i="4"/>
  <c r="AP366" i="4"/>
  <c r="AQ366" i="4"/>
  <c r="AR366" i="4"/>
  <c r="AS366" i="4"/>
  <c r="AT366" i="4"/>
  <c r="AU366" i="4"/>
  <c r="AV366" i="4"/>
  <c r="AW366" i="4"/>
  <c r="AX366" i="4"/>
  <c r="AY366" i="4"/>
  <c r="D367" i="4"/>
  <c r="E367" i="4"/>
  <c r="F367" i="4"/>
  <c r="G367" i="4"/>
  <c r="H367" i="4"/>
  <c r="I367" i="4"/>
  <c r="J367" i="4"/>
  <c r="K367" i="4"/>
  <c r="L367" i="4"/>
  <c r="M367" i="4"/>
  <c r="N367" i="4"/>
  <c r="O367" i="4"/>
  <c r="P367" i="4"/>
  <c r="Q367" i="4"/>
  <c r="R367" i="4"/>
  <c r="S367" i="4"/>
  <c r="T367" i="4"/>
  <c r="U367" i="4"/>
  <c r="V367" i="4"/>
  <c r="W367" i="4"/>
  <c r="X367" i="4"/>
  <c r="Y367" i="4"/>
  <c r="Z367" i="4"/>
  <c r="AA367" i="4"/>
  <c r="AB367" i="4"/>
  <c r="AC367" i="4"/>
  <c r="AD367" i="4"/>
  <c r="AE367" i="4"/>
  <c r="AF367" i="4"/>
  <c r="AG367" i="4"/>
  <c r="AH367" i="4"/>
  <c r="AI367" i="4"/>
  <c r="AJ367" i="4"/>
  <c r="AK367" i="4"/>
  <c r="AL367" i="4"/>
  <c r="AM367" i="4"/>
  <c r="AN367" i="4"/>
  <c r="AO367" i="4"/>
  <c r="AP367" i="4"/>
  <c r="AQ367" i="4"/>
  <c r="AR367" i="4"/>
  <c r="AS367" i="4"/>
  <c r="AT367" i="4"/>
  <c r="AU367" i="4"/>
  <c r="AV367" i="4"/>
  <c r="AW367" i="4"/>
  <c r="AX367" i="4"/>
  <c r="AY367" i="4"/>
  <c r="D368" i="4"/>
  <c r="E368" i="4"/>
  <c r="F368" i="4"/>
  <c r="G368" i="4"/>
  <c r="H368" i="4"/>
  <c r="I368" i="4"/>
  <c r="J368" i="4"/>
  <c r="K368" i="4"/>
  <c r="L368" i="4"/>
  <c r="M368" i="4"/>
  <c r="N368" i="4"/>
  <c r="O368" i="4"/>
  <c r="P368" i="4"/>
  <c r="Q368" i="4"/>
  <c r="R368" i="4"/>
  <c r="S368" i="4"/>
  <c r="T368" i="4"/>
  <c r="U368" i="4"/>
  <c r="V368" i="4"/>
  <c r="W368" i="4"/>
  <c r="X368" i="4"/>
  <c r="Y368" i="4"/>
  <c r="Z368" i="4"/>
  <c r="AA368" i="4"/>
  <c r="AB368" i="4"/>
  <c r="AC368" i="4"/>
  <c r="AD368" i="4"/>
  <c r="AE368" i="4"/>
  <c r="AF368" i="4"/>
  <c r="AG368" i="4"/>
  <c r="AH368" i="4"/>
  <c r="AI368" i="4"/>
  <c r="AJ368" i="4"/>
  <c r="AK368" i="4"/>
  <c r="AL368" i="4"/>
  <c r="AM368" i="4"/>
  <c r="AN368" i="4"/>
  <c r="AO368" i="4"/>
  <c r="AP368" i="4"/>
  <c r="AQ368" i="4"/>
  <c r="AR368" i="4"/>
  <c r="AS368" i="4"/>
  <c r="AT368" i="4"/>
  <c r="AU368" i="4"/>
  <c r="AV368" i="4"/>
  <c r="AW368" i="4"/>
  <c r="AX368" i="4"/>
  <c r="AY368" i="4"/>
  <c r="D369" i="4"/>
  <c r="E369" i="4"/>
  <c r="F369" i="4"/>
  <c r="G369" i="4"/>
  <c r="H369" i="4"/>
  <c r="I369" i="4"/>
  <c r="J369" i="4"/>
  <c r="K369" i="4"/>
  <c r="L369" i="4"/>
  <c r="M369" i="4"/>
  <c r="N369" i="4"/>
  <c r="O369" i="4"/>
  <c r="P369" i="4"/>
  <c r="Q369" i="4"/>
  <c r="R369" i="4"/>
  <c r="S369" i="4"/>
  <c r="T369" i="4"/>
  <c r="U369" i="4"/>
  <c r="V369" i="4"/>
  <c r="W369" i="4"/>
  <c r="X369" i="4"/>
  <c r="Y369" i="4"/>
  <c r="Z369" i="4"/>
  <c r="AA369" i="4"/>
  <c r="AB369" i="4"/>
  <c r="AC369" i="4"/>
  <c r="AD369" i="4"/>
  <c r="AE369" i="4"/>
  <c r="AF369" i="4"/>
  <c r="AG369" i="4"/>
  <c r="AH369" i="4"/>
  <c r="AI369" i="4"/>
  <c r="AJ369" i="4"/>
  <c r="AK369" i="4"/>
  <c r="AL369" i="4"/>
  <c r="AM369" i="4"/>
  <c r="AN369" i="4"/>
  <c r="AO369" i="4"/>
  <c r="AP369" i="4"/>
  <c r="AQ369" i="4"/>
  <c r="AR369" i="4"/>
  <c r="AS369" i="4"/>
  <c r="AT369" i="4"/>
  <c r="AU369" i="4"/>
  <c r="AV369" i="4"/>
  <c r="AW369" i="4"/>
  <c r="AX369" i="4"/>
  <c r="AY369" i="4"/>
  <c r="D370" i="4"/>
  <c r="E370" i="4"/>
  <c r="F370" i="4"/>
  <c r="G370" i="4"/>
  <c r="H370" i="4"/>
  <c r="I370" i="4"/>
  <c r="J370" i="4"/>
  <c r="K370" i="4"/>
  <c r="L370" i="4"/>
  <c r="M370" i="4"/>
  <c r="N370" i="4"/>
  <c r="O370" i="4"/>
  <c r="P370" i="4"/>
  <c r="Q370" i="4"/>
  <c r="R370" i="4"/>
  <c r="S370" i="4"/>
  <c r="T370" i="4"/>
  <c r="U370" i="4"/>
  <c r="V370" i="4"/>
  <c r="W370" i="4"/>
  <c r="X370" i="4"/>
  <c r="Y370" i="4"/>
  <c r="Z370" i="4"/>
  <c r="AA370" i="4"/>
  <c r="AB370" i="4"/>
  <c r="AC370" i="4"/>
  <c r="AD370" i="4"/>
  <c r="AE370" i="4"/>
  <c r="AF370" i="4"/>
  <c r="AG370" i="4"/>
  <c r="AH370" i="4"/>
  <c r="AI370" i="4"/>
  <c r="AJ370" i="4"/>
  <c r="AK370" i="4"/>
  <c r="AL370" i="4"/>
  <c r="AM370" i="4"/>
  <c r="AN370" i="4"/>
  <c r="AO370" i="4"/>
  <c r="AP370" i="4"/>
  <c r="AQ370" i="4"/>
  <c r="AR370" i="4"/>
  <c r="AS370" i="4"/>
  <c r="AT370" i="4"/>
  <c r="AU370" i="4"/>
  <c r="AV370" i="4"/>
  <c r="AW370" i="4"/>
  <c r="AX370" i="4"/>
  <c r="AY370" i="4"/>
  <c r="D371" i="4"/>
  <c r="E371" i="4"/>
  <c r="F371" i="4"/>
  <c r="G371" i="4"/>
  <c r="H371" i="4"/>
  <c r="I371" i="4"/>
  <c r="J371" i="4"/>
  <c r="K371" i="4"/>
  <c r="L371" i="4"/>
  <c r="M371" i="4"/>
  <c r="N371" i="4"/>
  <c r="O371" i="4"/>
  <c r="P371" i="4"/>
  <c r="Q371" i="4"/>
  <c r="R371" i="4"/>
  <c r="S371" i="4"/>
  <c r="T371" i="4"/>
  <c r="U371" i="4"/>
  <c r="V371" i="4"/>
  <c r="W371" i="4"/>
  <c r="X371" i="4"/>
  <c r="Y371" i="4"/>
  <c r="Z371" i="4"/>
  <c r="AA371" i="4"/>
  <c r="AB371" i="4"/>
  <c r="AC371" i="4"/>
  <c r="AD371" i="4"/>
  <c r="AE371" i="4"/>
  <c r="AF371" i="4"/>
  <c r="AG371" i="4"/>
  <c r="AH371" i="4"/>
  <c r="AI371" i="4"/>
  <c r="AJ371" i="4"/>
  <c r="AK371" i="4"/>
  <c r="AL371" i="4"/>
  <c r="AM371" i="4"/>
  <c r="AN371" i="4"/>
  <c r="AO371" i="4"/>
  <c r="AP371" i="4"/>
  <c r="AQ371" i="4"/>
  <c r="AR371" i="4"/>
  <c r="AS371" i="4"/>
  <c r="AT371" i="4"/>
  <c r="AU371" i="4"/>
  <c r="AV371" i="4"/>
  <c r="AW371" i="4"/>
  <c r="AX371" i="4"/>
  <c r="AY371" i="4"/>
  <c r="D372" i="4"/>
  <c r="E372" i="4"/>
  <c r="F372" i="4"/>
  <c r="G372" i="4"/>
  <c r="H372" i="4"/>
  <c r="I372" i="4"/>
  <c r="J372" i="4"/>
  <c r="K372" i="4"/>
  <c r="L372" i="4"/>
  <c r="M372" i="4"/>
  <c r="N372" i="4"/>
  <c r="O372" i="4"/>
  <c r="P372" i="4"/>
  <c r="Q372" i="4"/>
  <c r="R372" i="4"/>
  <c r="S372" i="4"/>
  <c r="T372" i="4"/>
  <c r="U372" i="4"/>
  <c r="V372" i="4"/>
  <c r="W372" i="4"/>
  <c r="X372" i="4"/>
  <c r="Y372" i="4"/>
  <c r="Z372" i="4"/>
  <c r="AA372" i="4"/>
  <c r="AB372" i="4"/>
  <c r="AC372" i="4"/>
  <c r="AD372" i="4"/>
  <c r="AE372" i="4"/>
  <c r="AF372" i="4"/>
  <c r="AG372" i="4"/>
  <c r="AH372" i="4"/>
  <c r="AI372" i="4"/>
  <c r="AJ372" i="4"/>
  <c r="AK372" i="4"/>
  <c r="AL372" i="4"/>
  <c r="AM372" i="4"/>
  <c r="AN372" i="4"/>
  <c r="AO372" i="4"/>
  <c r="AP372" i="4"/>
  <c r="AQ372" i="4"/>
  <c r="AR372" i="4"/>
  <c r="AS372" i="4"/>
  <c r="AT372" i="4"/>
  <c r="AU372" i="4"/>
  <c r="AV372" i="4"/>
  <c r="AW372" i="4"/>
  <c r="AX372" i="4"/>
  <c r="AY372" i="4"/>
  <c r="D373" i="4"/>
  <c r="E373" i="4"/>
  <c r="F373" i="4"/>
  <c r="G373" i="4"/>
  <c r="H373" i="4"/>
  <c r="I373" i="4"/>
  <c r="J373" i="4"/>
  <c r="K373" i="4"/>
  <c r="L373" i="4"/>
  <c r="M373" i="4"/>
  <c r="N373" i="4"/>
  <c r="O373" i="4"/>
  <c r="P373" i="4"/>
  <c r="Q373" i="4"/>
  <c r="R373" i="4"/>
  <c r="S373" i="4"/>
  <c r="T373" i="4"/>
  <c r="U373" i="4"/>
  <c r="V373" i="4"/>
  <c r="W373" i="4"/>
  <c r="X373" i="4"/>
  <c r="Y373" i="4"/>
  <c r="Z373" i="4"/>
  <c r="AA373" i="4"/>
  <c r="AB373" i="4"/>
  <c r="AC373" i="4"/>
  <c r="AD373" i="4"/>
  <c r="AE373" i="4"/>
  <c r="AF373" i="4"/>
  <c r="AG373" i="4"/>
  <c r="AH373" i="4"/>
  <c r="AI373" i="4"/>
  <c r="AJ373" i="4"/>
  <c r="AK373" i="4"/>
  <c r="AL373" i="4"/>
  <c r="AM373" i="4"/>
  <c r="AN373" i="4"/>
  <c r="AO373" i="4"/>
  <c r="AP373" i="4"/>
  <c r="AQ373" i="4"/>
  <c r="AR373" i="4"/>
  <c r="AS373" i="4"/>
  <c r="AT373" i="4"/>
  <c r="AU373" i="4"/>
  <c r="AV373" i="4"/>
  <c r="AW373" i="4"/>
  <c r="AX373" i="4"/>
  <c r="AY373" i="4"/>
  <c r="D374" i="4"/>
  <c r="E374" i="4"/>
  <c r="F374" i="4"/>
  <c r="G374" i="4"/>
  <c r="H374" i="4"/>
  <c r="I374" i="4"/>
  <c r="J374" i="4"/>
  <c r="K374" i="4"/>
  <c r="L374" i="4"/>
  <c r="M374" i="4"/>
  <c r="N374" i="4"/>
  <c r="O374" i="4"/>
  <c r="P374" i="4"/>
  <c r="Q374" i="4"/>
  <c r="R374" i="4"/>
  <c r="S374" i="4"/>
  <c r="T374" i="4"/>
  <c r="U374" i="4"/>
  <c r="V374" i="4"/>
  <c r="W374" i="4"/>
  <c r="X374" i="4"/>
  <c r="Y374" i="4"/>
  <c r="Z374" i="4"/>
  <c r="AA374" i="4"/>
  <c r="AB374" i="4"/>
  <c r="AC374" i="4"/>
  <c r="AD374" i="4"/>
  <c r="AE374" i="4"/>
  <c r="AF374" i="4"/>
  <c r="AG374" i="4"/>
  <c r="AH374" i="4"/>
  <c r="AI374" i="4"/>
  <c r="AJ374" i="4"/>
  <c r="AK374" i="4"/>
  <c r="AL374" i="4"/>
  <c r="AM374" i="4"/>
  <c r="AN374" i="4"/>
  <c r="AO374" i="4"/>
  <c r="AP374" i="4"/>
  <c r="AQ374" i="4"/>
  <c r="AR374" i="4"/>
  <c r="AS374" i="4"/>
  <c r="AT374" i="4"/>
  <c r="AU374" i="4"/>
  <c r="AV374" i="4"/>
  <c r="AW374" i="4"/>
  <c r="AX374" i="4"/>
  <c r="AY374" i="4"/>
  <c r="D375" i="4"/>
  <c r="E375" i="4"/>
  <c r="F375" i="4"/>
  <c r="G375" i="4"/>
  <c r="H375" i="4"/>
  <c r="I375" i="4"/>
  <c r="J375" i="4"/>
  <c r="K375" i="4"/>
  <c r="L375" i="4"/>
  <c r="M375" i="4"/>
  <c r="N375" i="4"/>
  <c r="O375" i="4"/>
  <c r="P375" i="4"/>
  <c r="Q375" i="4"/>
  <c r="R375" i="4"/>
  <c r="S375" i="4"/>
  <c r="T375" i="4"/>
  <c r="U375" i="4"/>
  <c r="V375" i="4"/>
  <c r="W375" i="4"/>
  <c r="X375" i="4"/>
  <c r="Y375" i="4"/>
  <c r="Z375" i="4"/>
  <c r="AA375" i="4"/>
  <c r="AB375" i="4"/>
  <c r="AC375" i="4"/>
  <c r="AD375" i="4"/>
  <c r="AE375" i="4"/>
  <c r="AF375" i="4"/>
  <c r="AG375" i="4"/>
  <c r="AH375" i="4"/>
  <c r="AI375" i="4"/>
  <c r="AJ375" i="4"/>
  <c r="AK375" i="4"/>
  <c r="AL375" i="4"/>
  <c r="AM375" i="4"/>
  <c r="AN375" i="4"/>
  <c r="AO375" i="4"/>
  <c r="AP375" i="4"/>
  <c r="AQ375" i="4"/>
  <c r="AR375" i="4"/>
  <c r="AS375" i="4"/>
  <c r="AT375" i="4"/>
  <c r="AU375" i="4"/>
  <c r="AV375" i="4"/>
  <c r="AW375" i="4"/>
  <c r="AX375" i="4"/>
  <c r="AY375" i="4"/>
  <c r="D376" i="4"/>
  <c r="E376" i="4"/>
  <c r="F376" i="4"/>
  <c r="G376" i="4"/>
  <c r="H376" i="4"/>
  <c r="I376" i="4"/>
  <c r="J376" i="4"/>
  <c r="K376" i="4"/>
  <c r="L376" i="4"/>
  <c r="M376" i="4"/>
  <c r="N376" i="4"/>
  <c r="O376" i="4"/>
  <c r="P376" i="4"/>
  <c r="Q376" i="4"/>
  <c r="R376" i="4"/>
  <c r="S376" i="4"/>
  <c r="T376" i="4"/>
  <c r="U376" i="4"/>
  <c r="V376" i="4"/>
  <c r="W376" i="4"/>
  <c r="X376" i="4"/>
  <c r="Y376" i="4"/>
  <c r="Z376" i="4"/>
  <c r="AA376" i="4"/>
  <c r="AB376" i="4"/>
  <c r="AC376" i="4"/>
  <c r="AD376" i="4"/>
  <c r="AE376" i="4"/>
  <c r="AF376" i="4"/>
  <c r="AG376" i="4"/>
  <c r="AH376" i="4"/>
  <c r="AI376" i="4"/>
  <c r="AJ376" i="4"/>
  <c r="AK376" i="4"/>
  <c r="AL376" i="4"/>
  <c r="AM376" i="4"/>
  <c r="AN376" i="4"/>
  <c r="AO376" i="4"/>
  <c r="AP376" i="4"/>
  <c r="AQ376" i="4"/>
  <c r="AR376" i="4"/>
  <c r="AS376" i="4"/>
  <c r="AT376" i="4"/>
  <c r="AU376" i="4"/>
  <c r="AV376" i="4"/>
  <c r="AW376" i="4"/>
  <c r="AX376" i="4"/>
  <c r="AY376" i="4"/>
  <c r="D377" i="4"/>
  <c r="E377" i="4"/>
  <c r="F377" i="4"/>
  <c r="G377" i="4"/>
  <c r="H377" i="4"/>
  <c r="I377" i="4"/>
  <c r="J377" i="4"/>
  <c r="K377" i="4"/>
  <c r="L377" i="4"/>
  <c r="M377" i="4"/>
  <c r="N377" i="4"/>
  <c r="O377" i="4"/>
  <c r="P377" i="4"/>
  <c r="Q377" i="4"/>
  <c r="R377" i="4"/>
  <c r="S377" i="4"/>
  <c r="T377" i="4"/>
  <c r="U377" i="4"/>
  <c r="V377" i="4"/>
  <c r="W377" i="4"/>
  <c r="X377" i="4"/>
  <c r="Y377" i="4"/>
  <c r="Z377" i="4"/>
  <c r="AA377" i="4"/>
  <c r="AB377" i="4"/>
  <c r="AC377" i="4"/>
  <c r="AD377" i="4"/>
  <c r="AE377" i="4"/>
  <c r="AF377" i="4"/>
  <c r="AG377" i="4"/>
  <c r="AH377" i="4"/>
  <c r="AI377" i="4"/>
  <c r="AJ377" i="4"/>
  <c r="AK377" i="4"/>
  <c r="AL377" i="4"/>
  <c r="AM377" i="4"/>
  <c r="AN377" i="4"/>
  <c r="AO377" i="4"/>
  <c r="AP377" i="4"/>
  <c r="AQ377" i="4"/>
  <c r="AR377" i="4"/>
  <c r="AS377" i="4"/>
  <c r="AT377" i="4"/>
  <c r="AU377" i="4"/>
  <c r="AV377" i="4"/>
  <c r="AW377" i="4"/>
  <c r="AX377" i="4"/>
  <c r="AY377" i="4"/>
  <c r="C305" i="4"/>
  <c r="D305" i="4"/>
  <c r="E305" i="4"/>
  <c r="F305" i="4"/>
  <c r="G305" i="4"/>
  <c r="H305" i="4"/>
  <c r="I305" i="4"/>
  <c r="J305" i="4"/>
  <c r="K305" i="4"/>
  <c r="L305" i="4"/>
  <c r="M305" i="4"/>
  <c r="N305" i="4"/>
  <c r="O305" i="4"/>
  <c r="P305" i="4"/>
  <c r="Q305" i="4"/>
  <c r="R305" i="4"/>
  <c r="S305" i="4"/>
  <c r="T305" i="4"/>
  <c r="U305" i="4"/>
  <c r="V305" i="4"/>
  <c r="W305" i="4"/>
  <c r="X305" i="4"/>
  <c r="Y305" i="4"/>
  <c r="Z305" i="4"/>
  <c r="AA305" i="4"/>
  <c r="AB305" i="4"/>
  <c r="AC305" i="4"/>
  <c r="AD305" i="4"/>
  <c r="AE305" i="4"/>
  <c r="AF305" i="4"/>
  <c r="AG305" i="4"/>
  <c r="AH305" i="4"/>
  <c r="AI305" i="4"/>
  <c r="AJ305" i="4"/>
  <c r="AK305" i="4"/>
  <c r="AL305" i="4"/>
  <c r="AM305" i="4"/>
  <c r="AN305" i="4"/>
  <c r="AO305" i="4"/>
  <c r="AP305" i="4"/>
  <c r="AQ305" i="4"/>
  <c r="AR305" i="4"/>
  <c r="AS305" i="4"/>
  <c r="AT305" i="4"/>
  <c r="AU305" i="4"/>
  <c r="AV305" i="4"/>
  <c r="AW305" i="4"/>
  <c r="AX305" i="4"/>
  <c r="AY305" i="4"/>
  <c r="C306" i="4"/>
  <c r="D306" i="4"/>
  <c r="E306" i="4"/>
  <c r="F306" i="4"/>
  <c r="G306" i="4"/>
  <c r="H306" i="4"/>
  <c r="I306" i="4"/>
  <c r="J306" i="4"/>
  <c r="K306" i="4"/>
  <c r="L306" i="4"/>
  <c r="M306" i="4"/>
  <c r="N306" i="4"/>
  <c r="O306" i="4"/>
  <c r="P306" i="4"/>
  <c r="Q306" i="4"/>
  <c r="R306" i="4"/>
  <c r="S306" i="4"/>
  <c r="T306" i="4"/>
  <c r="U306" i="4"/>
  <c r="V306" i="4"/>
  <c r="W306" i="4"/>
  <c r="X306" i="4"/>
  <c r="Y306" i="4"/>
  <c r="Z306" i="4"/>
  <c r="AA306" i="4"/>
  <c r="AB306" i="4"/>
  <c r="AC306" i="4"/>
  <c r="AD306" i="4"/>
  <c r="AE306" i="4"/>
  <c r="AF306" i="4"/>
  <c r="AG306" i="4"/>
  <c r="AH306" i="4"/>
  <c r="AI306" i="4"/>
  <c r="AJ306" i="4"/>
  <c r="AK306" i="4"/>
  <c r="AL306" i="4"/>
  <c r="AM306" i="4"/>
  <c r="AN306" i="4"/>
  <c r="AO306" i="4"/>
  <c r="AP306" i="4"/>
  <c r="AQ306" i="4"/>
  <c r="AR306" i="4"/>
  <c r="AS306" i="4"/>
  <c r="AT306" i="4"/>
  <c r="AU306" i="4"/>
  <c r="AV306" i="4"/>
  <c r="AW306" i="4"/>
  <c r="AX306" i="4"/>
  <c r="AY306" i="4"/>
  <c r="C307" i="4"/>
  <c r="D307" i="4"/>
  <c r="E307" i="4"/>
  <c r="F307" i="4"/>
  <c r="G307" i="4"/>
  <c r="H307" i="4"/>
  <c r="I307" i="4"/>
  <c r="J307" i="4"/>
  <c r="K307" i="4"/>
  <c r="L307" i="4"/>
  <c r="M307" i="4"/>
  <c r="N307" i="4"/>
  <c r="O307" i="4"/>
  <c r="P307" i="4"/>
  <c r="Q307" i="4"/>
  <c r="R307" i="4"/>
  <c r="S307" i="4"/>
  <c r="T307" i="4"/>
  <c r="U307" i="4"/>
  <c r="V307" i="4"/>
  <c r="W307" i="4"/>
  <c r="X307" i="4"/>
  <c r="Y307" i="4"/>
  <c r="Z307" i="4"/>
  <c r="AA307" i="4"/>
  <c r="AB307" i="4"/>
  <c r="AC307" i="4"/>
  <c r="AD307" i="4"/>
  <c r="AE307" i="4"/>
  <c r="AF307" i="4"/>
  <c r="AG307" i="4"/>
  <c r="AH307" i="4"/>
  <c r="AI307" i="4"/>
  <c r="AJ307" i="4"/>
  <c r="AK307" i="4"/>
  <c r="AL307" i="4"/>
  <c r="AM307" i="4"/>
  <c r="AN307" i="4"/>
  <c r="AO307" i="4"/>
  <c r="AP307" i="4"/>
  <c r="AQ307" i="4"/>
  <c r="AR307" i="4"/>
  <c r="AS307" i="4"/>
  <c r="AT307" i="4"/>
  <c r="AU307" i="4"/>
  <c r="AV307" i="4"/>
  <c r="AW307" i="4"/>
  <c r="AX307" i="4"/>
  <c r="AY307" i="4"/>
  <c r="C308" i="4"/>
  <c r="D308" i="4"/>
  <c r="E308" i="4"/>
  <c r="F308" i="4"/>
  <c r="G308" i="4"/>
  <c r="H308" i="4"/>
  <c r="I308" i="4"/>
  <c r="J308" i="4"/>
  <c r="K308" i="4"/>
  <c r="L308" i="4"/>
  <c r="M308" i="4"/>
  <c r="N308" i="4"/>
  <c r="O308" i="4"/>
  <c r="P308" i="4"/>
  <c r="Q308" i="4"/>
  <c r="R308" i="4"/>
  <c r="S308" i="4"/>
  <c r="T308" i="4"/>
  <c r="U308" i="4"/>
  <c r="V308" i="4"/>
  <c r="W308" i="4"/>
  <c r="X308" i="4"/>
  <c r="Y308" i="4"/>
  <c r="Z308" i="4"/>
  <c r="AA308" i="4"/>
  <c r="AB308" i="4"/>
  <c r="AC308" i="4"/>
  <c r="AD308" i="4"/>
  <c r="AE308" i="4"/>
  <c r="AF308" i="4"/>
  <c r="AG308" i="4"/>
  <c r="AH308" i="4"/>
  <c r="AI308" i="4"/>
  <c r="AJ308" i="4"/>
  <c r="AK308" i="4"/>
  <c r="AL308" i="4"/>
  <c r="AM308" i="4"/>
  <c r="AN308" i="4"/>
  <c r="AO308" i="4"/>
  <c r="AP308" i="4"/>
  <c r="AQ308" i="4"/>
  <c r="AR308" i="4"/>
  <c r="AS308" i="4"/>
  <c r="AT308" i="4"/>
  <c r="AU308" i="4"/>
  <c r="AV308" i="4"/>
  <c r="AW308" i="4"/>
  <c r="AX308" i="4"/>
  <c r="AY308" i="4"/>
  <c r="C309" i="4"/>
  <c r="D309" i="4"/>
  <c r="E309" i="4"/>
  <c r="F309" i="4"/>
  <c r="G309" i="4"/>
  <c r="H309" i="4"/>
  <c r="I309" i="4"/>
  <c r="J309" i="4"/>
  <c r="K309" i="4"/>
  <c r="L309" i="4"/>
  <c r="M309" i="4"/>
  <c r="N309" i="4"/>
  <c r="O309" i="4"/>
  <c r="P309" i="4"/>
  <c r="Q309" i="4"/>
  <c r="R309" i="4"/>
  <c r="S309" i="4"/>
  <c r="T309" i="4"/>
  <c r="U309" i="4"/>
  <c r="V309" i="4"/>
  <c r="W309" i="4"/>
  <c r="X309" i="4"/>
  <c r="Y309" i="4"/>
  <c r="Z309" i="4"/>
  <c r="AA309" i="4"/>
  <c r="AB309" i="4"/>
  <c r="AC309" i="4"/>
  <c r="AD309" i="4"/>
  <c r="AE309" i="4"/>
  <c r="AF309" i="4"/>
  <c r="AG309" i="4"/>
  <c r="AH309" i="4"/>
  <c r="AI309" i="4"/>
  <c r="AJ309" i="4"/>
  <c r="AK309" i="4"/>
  <c r="AL309" i="4"/>
  <c r="AM309" i="4"/>
  <c r="AN309" i="4"/>
  <c r="AO309" i="4"/>
  <c r="AP309" i="4"/>
  <c r="AQ309" i="4"/>
  <c r="AR309" i="4"/>
  <c r="AS309" i="4"/>
  <c r="AT309" i="4"/>
  <c r="AU309" i="4"/>
  <c r="AV309" i="4"/>
  <c r="AW309" i="4"/>
  <c r="AX309" i="4"/>
  <c r="AY309" i="4"/>
  <c r="C310" i="4"/>
  <c r="D310" i="4"/>
  <c r="E310" i="4"/>
  <c r="F310" i="4"/>
  <c r="G310" i="4"/>
  <c r="H310" i="4"/>
  <c r="I310" i="4"/>
  <c r="J310" i="4"/>
  <c r="K310" i="4"/>
  <c r="L310" i="4"/>
  <c r="M310" i="4"/>
  <c r="N310" i="4"/>
  <c r="O310" i="4"/>
  <c r="P310" i="4"/>
  <c r="Q310" i="4"/>
  <c r="R310" i="4"/>
  <c r="S310" i="4"/>
  <c r="T310" i="4"/>
  <c r="U310" i="4"/>
  <c r="V310" i="4"/>
  <c r="W310" i="4"/>
  <c r="X310" i="4"/>
  <c r="Y310" i="4"/>
  <c r="Z310" i="4"/>
  <c r="AA310" i="4"/>
  <c r="AB310" i="4"/>
  <c r="AC310" i="4"/>
  <c r="AD310" i="4"/>
  <c r="AE310" i="4"/>
  <c r="AF310" i="4"/>
  <c r="AG310" i="4"/>
  <c r="AH310" i="4"/>
  <c r="AI310" i="4"/>
  <c r="AJ310" i="4"/>
  <c r="AK310" i="4"/>
  <c r="AL310" i="4"/>
  <c r="AM310" i="4"/>
  <c r="AN310" i="4"/>
  <c r="AO310" i="4"/>
  <c r="AP310" i="4"/>
  <c r="AQ310" i="4"/>
  <c r="AR310" i="4"/>
  <c r="AS310" i="4"/>
  <c r="AT310" i="4"/>
  <c r="AU310" i="4"/>
  <c r="AV310" i="4"/>
  <c r="AW310" i="4"/>
  <c r="AX310" i="4"/>
  <c r="AY310" i="4"/>
  <c r="C311" i="4"/>
  <c r="D311" i="4"/>
  <c r="E311" i="4"/>
  <c r="F311" i="4"/>
  <c r="G311" i="4"/>
  <c r="H311" i="4"/>
  <c r="I311" i="4"/>
  <c r="J311" i="4"/>
  <c r="K311" i="4"/>
  <c r="L311" i="4"/>
  <c r="M311" i="4"/>
  <c r="N311" i="4"/>
  <c r="O311" i="4"/>
  <c r="P311" i="4"/>
  <c r="Q311" i="4"/>
  <c r="R311" i="4"/>
  <c r="S311" i="4"/>
  <c r="T311" i="4"/>
  <c r="U311" i="4"/>
  <c r="V311" i="4"/>
  <c r="W311" i="4"/>
  <c r="X311" i="4"/>
  <c r="Y311" i="4"/>
  <c r="Z311" i="4"/>
  <c r="AA311" i="4"/>
  <c r="AB311" i="4"/>
  <c r="AC311" i="4"/>
  <c r="AD311" i="4"/>
  <c r="AE311" i="4"/>
  <c r="AF311" i="4"/>
  <c r="AG311" i="4"/>
  <c r="AH311" i="4"/>
  <c r="AI311" i="4"/>
  <c r="AJ311" i="4"/>
  <c r="AK311" i="4"/>
  <c r="AL311" i="4"/>
  <c r="AM311" i="4"/>
  <c r="AN311" i="4"/>
  <c r="AO311" i="4"/>
  <c r="AP311" i="4"/>
  <c r="AQ311" i="4"/>
  <c r="AR311" i="4"/>
  <c r="AS311" i="4"/>
  <c r="AT311" i="4"/>
  <c r="AU311" i="4"/>
  <c r="AV311" i="4"/>
  <c r="AW311" i="4"/>
  <c r="AX311" i="4"/>
  <c r="AY311" i="4"/>
  <c r="C312" i="4"/>
  <c r="D312" i="4"/>
  <c r="E312" i="4"/>
  <c r="F312" i="4"/>
  <c r="G312" i="4"/>
  <c r="H312" i="4"/>
  <c r="I312" i="4"/>
  <c r="J312" i="4"/>
  <c r="K312" i="4"/>
  <c r="L312" i="4"/>
  <c r="M312" i="4"/>
  <c r="N312" i="4"/>
  <c r="O312" i="4"/>
  <c r="P312" i="4"/>
  <c r="Q312" i="4"/>
  <c r="R312" i="4"/>
  <c r="S312" i="4"/>
  <c r="T312" i="4"/>
  <c r="U312" i="4"/>
  <c r="V312" i="4"/>
  <c r="W312" i="4"/>
  <c r="X312" i="4"/>
  <c r="Y312" i="4"/>
  <c r="Z312" i="4"/>
  <c r="AA312" i="4"/>
  <c r="AB312" i="4"/>
  <c r="AC312" i="4"/>
  <c r="AD312" i="4"/>
  <c r="AE312" i="4"/>
  <c r="AF312" i="4"/>
  <c r="AG312" i="4"/>
  <c r="AH312" i="4"/>
  <c r="AI312" i="4"/>
  <c r="AJ312" i="4"/>
  <c r="AK312" i="4"/>
  <c r="AL312" i="4"/>
  <c r="AM312" i="4"/>
  <c r="AN312" i="4"/>
  <c r="AO312" i="4"/>
  <c r="AP312" i="4"/>
  <c r="AQ312" i="4"/>
  <c r="AR312" i="4"/>
  <c r="AS312" i="4"/>
  <c r="AT312" i="4"/>
  <c r="AU312" i="4"/>
  <c r="AV312" i="4"/>
  <c r="AW312" i="4"/>
  <c r="AX312" i="4"/>
  <c r="AY312" i="4"/>
  <c r="C313" i="4"/>
  <c r="D313" i="4"/>
  <c r="E313" i="4"/>
  <c r="F313" i="4"/>
  <c r="G313" i="4"/>
  <c r="H313" i="4"/>
  <c r="I313" i="4"/>
  <c r="J313" i="4"/>
  <c r="K313" i="4"/>
  <c r="L313" i="4"/>
  <c r="M313" i="4"/>
  <c r="N313" i="4"/>
  <c r="O313" i="4"/>
  <c r="P313" i="4"/>
  <c r="Q313" i="4"/>
  <c r="R313" i="4"/>
  <c r="S313" i="4"/>
  <c r="T313" i="4"/>
  <c r="U313" i="4"/>
  <c r="V313" i="4"/>
  <c r="W313" i="4"/>
  <c r="X313" i="4"/>
  <c r="Y313" i="4"/>
  <c r="Z313" i="4"/>
  <c r="AA313" i="4"/>
  <c r="AB313" i="4"/>
  <c r="AC313" i="4"/>
  <c r="AD313" i="4"/>
  <c r="AE313" i="4"/>
  <c r="AF313" i="4"/>
  <c r="AG313" i="4"/>
  <c r="AH313" i="4"/>
  <c r="AI313" i="4"/>
  <c r="AJ313" i="4"/>
  <c r="AK313" i="4"/>
  <c r="AL313" i="4"/>
  <c r="AM313" i="4"/>
  <c r="AN313" i="4"/>
  <c r="AO313" i="4"/>
  <c r="AP313" i="4"/>
  <c r="AQ313" i="4"/>
  <c r="AR313" i="4"/>
  <c r="AS313" i="4"/>
  <c r="AT313" i="4"/>
  <c r="AU313" i="4"/>
  <c r="AV313" i="4"/>
  <c r="AW313" i="4"/>
  <c r="AX313" i="4"/>
  <c r="AY313" i="4"/>
  <c r="C314" i="4"/>
  <c r="D314" i="4"/>
  <c r="E314" i="4"/>
  <c r="F314" i="4"/>
  <c r="G314" i="4"/>
  <c r="H314" i="4"/>
  <c r="I314" i="4"/>
  <c r="J314" i="4"/>
  <c r="K314" i="4"/>
  <c r="L314" i="4"/>
  <c r="M314" i="4"/>
  <c r="N314" i="4"/>
  <c r="O314" i="4"/>
  <c r="P314" i="4"/>
  <c r="Q314" i="4"/>
  <c r="R314" i="4"/>
  <c r="S314" i="4"/>
  <c r="T314" i="4"/>
  <c r="U314" i="4"/>
  <c r="V314" i="4"/>
  <c r="W314" i="4"/>
  <c r="X314" i="4"/>
  <c r="Y314" i="4"/>
  <c r="Z314" i="4"/>
  <c r="AA314" i="4"/>
  <c r="AB314" i="4"/>
  <c r="AC314" i="4"/>
  <c r="AD314" i="4"/>
  <c r="AE314" i="4"/>
  <c r="AF314" i="4"/>
  <c r="AG314" i="4"/>
  <c r="AH314" i="4"/>
  <c r="AI314" i="4"/>
  <c r="AJ314" i="4"/>
  <c r="AK314" i="4"/>
  <c r="AL314" i="4"/>
  <c r="AM314" i="4"/>
  <c r="AN314" i="4"/>
  <c r="AO314" i="4"/>
  <c r="AP314" i="4"/>
  <c r="AQ314" i="4"/>
  <c r="AR314" i="4"/>
  <c r="AS314" i="4"/>
  <c r="AT314" i="4"/>
  <c r="AU314" i="4"/>
  <c r="AV314" i="4"/>
  <c r="AW314" i="4"/>
  <c r="AX314" i="4"/>
  <c r="AY314" i="4"/>
  <c r="C315" i="4"/>
  <c r="D315" i="4"/>
  <c r="E315" i="4"/>
  <c r="F315" i="4"/>
  <c r="G315" i="4"/>
  <c r="H315" i="4"/>
  <c r="I315" i="4"/>
  <c r="J315" i="4"/>
  <c r="K315" i="4"/>
  <c r="L315" i="4"/>
  <c r="M315" i="4"/>
  <c r="N315" i="4"/>
  <c r="O315" i="4"/>
  <c r="P315" i="4"/>
  <c r="Q315" i="4"/>
  <c r="R315" i="4"/>
  <c r="S315" i="4"/>
  <c r="T315" i="4"/>
  <c r="U315" i="4"/>
  <c r="V315" i="4"/>
  <c r="W315" i="4"/>
  <c r="X315" i="4"/>
  <c r="Y315" i="4"/>
  <c r="Z315" i="4"/>
  <c r="AA315" i="4"/>
  <c r="AB315" i="4"/>
  <c r="AC315" i="4"/>
  <c r="AD315" i="4"/>
  <c r="AE315" i="4"/>
  <c r="AF315" i="4"/>
  <c r="AG315" i="4"/>
  <c r="AH315" i="4"/>
  <c r="AI315" i="4"/>
  <c r="AJ315" i="4"/>
  <c r="AK315" i="4"/>
  <c r="AL315" i="4"/>
  <c r="AM315" i="4"/>
  <c r="AN315" i="4"/>
  <c r="AO315" i="4"/>
  <c r="AP315" i="4"/>
  <c r="AQ315" i="4"/>
  <c r="AR315" i="4"/>
  <c r="AS315" i="4"/>
  <c r="AT315" i="4"/>
  <c r="AU315" i="4"/>
  <c r="AV315" i="4"/>
  <c r="AW315" i="4"/>
  <c r="AX315" i="4"/>
  <c r="AY315" i="4"/>
  <c r="C316" i="4"/>
  <c r="D316" i="4"/>
  <c r="E316" i="4"/>
  <c r="F316" i="4"/>
  <c r="G316" i="4"/>
  <c r="H316" i="4"/>
  <c r="I316" i="4"/>
  <c r="J316" i="4"/>
  <c r="K316" i="4"/>
  <c r="L316" i="4"/>
  <c r="M316" i="4"/>
  <c r="N316" i="4"/>
  <c r="O316" i="4"/>
  <c r="P316" i="4"/>
  <c r="Q316" i="4"/>
  <c r="R316" i="4"/>
  <c r="S316" i="4"/>
  <c r="T316" i="4"/>
  <c r="U316" i="4"/>
  <c r="V316" i="4"/>
  <c r="W316" i="4"/>
  <c r="X316" i="4"/>
  <c r="Y316" i="4"/>
  <c r="Z316" i="4"/>
  <c r="AA316" i="4"/>
  <c r="AB316" i="4"/>
  <c r="AC316" i="4"/>
  <c r="AD316" i="4"/>
  <c r="AE316" i="4"/>
  <c r="AF316" i="4"/>
  <c r="AG316" i="4"/>
  <c r="AH316" i="4"/>
  <c r="AI316" i="4"/>
  <c r="AJ316" i="4"/>
  <c r="AK316" i="4"/>
  <c r="AL316" i="4"/>
  <c r="AM316" i="4"/>
  <c r="AN316" i="4"/>
  <c r="AO316" i="4"/>
  <c r="AP316" i="4"/>
  <c r="AQ316" i="4"/>
  <c r="AR316" i="4"/>
  <c r="AS316" i="4"/>
  <c r="AT316" i="4"/>
  <c r="AU316" i="4"/>
  <c r="AV316" i="4"/>
  <c r="AW316" i="4"/>
  <c r="AX316" i="4"/>
  <c r="AY316" i="4"/>
  <c r="C317" i="4"/>
  <c r="D317" i="4"/>
  <c r="E317" i="4"/>
  <c r="F317" i="4"/>
  <c r="G317" i="4"/>
  <c r="H317" i="4"/>
  <c r="I317" i="4"/>
  <c r="J317" i="4"/>
  <c r="K317" i="4"/>
  <c r="L317" i="4"/>
  <c r="M317" i="4"/>
  <c r="N317" i="4"/>
  <c r="O317" i="4"/>
  <c r="P317" i="4"/>
  <c r="Q317" i="4"/>
  <c r="R317" i="4"/>
  <c r="S317" i="4"/>
  <c r="T317" i="4"/>
  <c r="U317" i="4"/>
  <c r="V317" i="4"/>
  <c r="W317" i="4"/>
  <c r="X317" i="4"/>
  <c r="Y317" i="4"/>
  <c r="Z317" i="4"/>
  <c r="AA317" i="4"/>
  <c r="AB317" i="4"/>
  <c r="AC317" i="4"/>
  <c r="AD317" i="4"/>
  <c r="AE317" i="4"/>
  <c r="AF317" i="4"/>
  <c r="AG317" i="4"/>
  <c r="AH317" i="4"/>
  <c r="AI317" i="4"/>
  <c r="AJ317" i="4"/>
  <c r="AK317" i="4"/>
  <c r="AL317" i="4"/>
  <c r="AM317" i="4"/>
  <c r="AN317" i="4"/>
  <c r="AO317" i="4"/>
  <c r="AP317" i="4"/>
  <c r="AQ317" i="4"/>
  <c r="AR317" i="4"/>
  <c r="AS317" i="4"/>
  <c r="AT317" i="4"/>
  <c r="AU317" i="4"/>
  <c r="AV317" i="4"/>
  <c r="AW317" i="4"/>
  <c r="AX317" i="4"/>
  <c r="AY317" i="4"/>
  <c r="C318" i="4"/>
  <c r="D318" i="4"/>
  <c r="E318" i="4"/>
  <c r="F318" i="4"/>
  <c r="G318" i="4"/>
  <c r="H318" i="4"/>
  <c r="I318" i="4"/>
  <c r="J318" i="4"/>
  <c r="K318" i="4"/>
  <c r="L318" i="4"/>
  <c r="M318" i="4"/>
  <c r="N318" i="4"/>
  <c r="O318" i="4"/>
  <c r="P318" i="4"/>
  <c r="Q318" i="4"/>
  <c r="R318" i="4"/>
  <c r="S318" i="4"/>
  <c r="T318" i="4"/>
  <c r="U318" i="4"/>
  <c r="V318" i="4"/>
  <c r="W318" i="4"/>
  <c r="X318" i="4"/>
  <c r="Y318" i="4"/>
  <c r="Z318" i="4"/>
  <c r="AA318" i="4"/>
  <c r="AB318" i="4"/>
  <c r="AC318" i="4"/>
  <c r="AD318" i="4"/>
  <c r="AE318" i="4"/>
  <c r="AF318" i="4"/>
  <c r="AG318" i="4"/>
  <c r="AH318" i="4"/>
  <c r="AI318" i="4"/>
  <c r="AJ318" i="4"/>
  <c r="AK318" i="4"/>
  <c r="AL318" i="4"/>
  <c r="AM318" i="4"/>
  <c r="AN318" i="4"/>
  <c r="AO318" i="4"/>
  <c r="AP318" i="4"/>
  <c r="AQ318" i="4"/>
  <c r="AR318" i="4"/>
  <c r="AS318" i="4"/>
  <c r="AT318" i="4"/>
  <c r="AU318" i="4"/>
  <c r="AV318" i="4"/>
  <c r="AW318" i="4"/>
  <c r="AX318" i="4"/>
  <c r="AY318" i="4"/>
  <c r="C319" i="4"/>
  <c r="D319" i="4"/>
  <c r="E319" i="4"/>
  <c r="F319" i="4"/>
  <c r="G319" i="4"/>
  <c r="H319" i="4"/>
  <c r="I319" i="4"/>
  <c r="J319" i="4"/>
  <c r="K319" i="4"/>
  <c r="L319" i="4"/>
  <c r="M319" i="4"/>
  <c r="N319" i="4"/>
  <c r="O319" i="4"/>
  <c r="P319" i="4"/>
  <c r="Q319" i="4"/>
  <c r="R319" i="4"/>
  <c r="S319" i="4"/>
  <c r="T319" i="4"/>
  <c r="U319" i="4"/>
  <c r="V319" i="4"/>
  <c r="W319" i="4"/>
  <c r="X319" i="4"/>
  <c r="Y319" i="4"/>
  <c r="Z319" i="4"/>
  <c r="AA319" i="4"/>
  <c r="AB319" i="4"/>
  <c r="AC319" i="4"/>
  <c r="AD319" i="4"/>
  <c r="AE319" i="4"/>
  <c r="AF319" i="4"/>
  <c r="AG319" i="4"/>
  <c r="AH319" i="4"/>
  <c r="AI319" i="4"/>
  <c r="AJ319" i="4"/>
  <c r="AK319" i="4"/>
  <c r="AL319" i="4"/>
  <c r="AM319" i="4"/>
  <c r="AN319" i="4"/>
  <c r="AO319" i="4"/>
  <c r="AP319" i="4"/>
  <c r="AQ319" i="4"/>
  <c r="AR319" i="4"/>
  <c r="AS319" i="4"/>
  <c r="AT319" i="4"/>
  <c r="AU319" i="4"/>
  <c r="AV319" i="4"/>
  <c r="AW319" i="4"/>
  <c r="AX319" i="4"/>
  <c r="AY319" i="4"/>
  <c r="C320" i="4"/>
  <c r="D320" i="4"/>
  <c r="E320" i="4"/>
  <c r="F320" i="4"/>
  <c r="G320" i="4"/>
  <c r="H320" i="4"/>
  <c r="I320" i="4"/>
  <c r="J320" i="4"/>
  <c r="K320" i="4"/>
  <c r="L320" i="4"/>
  <c r="M320" i="4"/>
  <c r="N320" i="4"/>
  <c r="O320" i="4"/>
  <c r="P320" i="4"/>
  <c r="Q320" i="4"/>
  <c r="R320" i="4"/>
  <c r="S320" i="4"/>
  <c r="T320" i="4"/>
  <c r="U320" i="4"/>
  <c r="V320" i="4"/>
  <c r="W320" i="4"/>
  <c r="X320" i="4"/>
  <c r="Y320" i="4"/>
  <c r="Z320" i="4"/>
  <c r="AA320" i="4"/>
  <c r="AB320" i="4"/>
  <c r="AC320" i="4"/>
  <c r="AD320" i="4"/>
  <c r="AE320" i="4"/>
  <c r="AF320" i="4"/>
  <c r="AG320" i="4"/>
  <c r="AH320" i="4"/>
  <c r="AI320" i="4"/>
  <c r="AJ320" i="4"/>
  <c r="AK320" i="4"/>
  <c r="AL320" i="4"/>
  <c r="AM320" i="4"/>
  <c r="AN320" i="4"/>
  <c r="AO320" i="4"/>
  <c r="AP320" i="4"/>
  <c r="AQ320" i="4"/>
  <c r="AR320" i="4"/>
  <c r="AS320" i="4"/>
  <c r="AT320" i="4"/>
  <c r="AU320" i="4"/>
  <c r="AV320" i="4"/>
  <c r="AW320" i="4"/>
  <c r="AX320" i="4"/>
  <c r="AY320" i="4"/>
  <c r="C321" i="4"/>
  <c r="D321" i="4"/>
  <c r="E321" i="4"/>
  <c r="F321" i="4"/>
  <c r="G321" i="4"/>
  <c r="H321" i="4"/>
  <c r="I321" i="4"/>
  <c r="J321" i="4"/>
  <c r="K321" i="4"/>
  <c r="L321" i="4"/>
  <c r="M321" i="4"/>
  <c r="N321" i="4"/>
  <c r="O321" i="4"/>
  <c r="P321" i="4"/>
  <c r="Q321" i="4"/>
  <c r="R321" i="4"/>
  <c r="S321" i="4"/>
  <c r="T321" i="4"/>
  <c r="U321" i="4"/>
  <c r="V321" i="4"/>
  <c r="W321" i="4"/>
  <c r="X321" i="4"/>
  <c r="Y321" i="4"/>
  <c r="Z321" i="4"/>
  <c r="AA321" i="4"/>
  <c r="AB321" i="4"/>
  <c r="AC321" i="4"/>
  <c r="AD321" i="4"/>
  <c r="AE321" i="4"/>
  <c r="AF321" i="4"/>
  <c r="AG321" i="4"/>
  <c r="AH321" i="4"/>
  <c r="AI321" i="4"/>
  <c r="AJ321" i="4"/>
  <c r="AK321" i="4"/>
  <c r="AL321" i="4"/>
  <c r="AM321" i="4"/>
  <c r="AN321" i="4"/>
  <c r="AO321" i="4"/>
  <c r="AP321" i="4"/>
  <c r="AQ321" i="4"/>
  <c r="AR321" i="4"/>
  <c r="AS321" i="4"/>
  <c r="AT321" i="4"/>
  <c r="AU321" i="4"/>
  <c r="AV321" i="4"/>
  <c r="AW321" i="4"/>
  <c r="AX321" i="4"/>
  <c r="AY321" i="4"/>
  <c r="C322" i="4"/>
  <c r="D322" i="4"/>
  <c r="E322" i="4"/>
  <c r="F322" i="4"/>
  <c r="G322" i="4"/>
  <c r="H322" i="4"/>
  <c r="I322" i="4"/>
  <c r="J322" i="4"/>
  <c r="K322" i="4"/>
  <c r="L322" i="4"/>
  <c r="M322" i="4"/>
  <c r="N322" i="4"/>
  <c r="O322" i="4"/>
  <c r="P322" i="4"/>
  <c r="Q322" i="4"/>
  <c r="R322" i="4"/>
  <c r="S322" i="4"/>
  <c r="T322" i="4"/>
  <c r="U322" i="4"/>
  <c r="V322" i="4"/>
  <c r="W322" i="4"/>
  <c r="X322" i="4"/>
  <c r="Y322" i="4"/>
  <c r="Z322" i="4"/>
  <c r="AA322" i="4"/>
  <c r="AB322" i="4"/>
  <c r="AC322" i="4"/>
  <c r="AD322" i="4"/>
  <c r="AE322" i="4"/>
  <c r="AF322" i="4"/>
  <c r="AG322" i="4"/>
  <c r="AH322" i="4"/>
  <c r="AI322" i="4"/>
  <c r="AJ322" i="4"/>
  <c r="AK322" i="4"/>
  <c r="AL322" i="4"/>
  <c r="AM322" i="4"/>
  <c r="AN322" i="4"/>
  <c r="AO322" i="4"/>
  <c r="AP322" i="4"/>
  <c r="AQ322" i="4"/>
  <c r="AR322" i="4"/>
  <c r="AS322" i="4"/>
  <c r="AT322" i="4"/>
  <c r="AU322" i="4"/>
  <c r="AV322" i="4"/>
  <c r="AW322" i="4"/>
  <c r="AX322" i="4"/>
  <c r="AY322" i="4"/>
  <c r="C323" i="4"/>
  <c r="D323" i="4"/>
  <c r="E323" i="4"/>
  <c r="F323" i="4"/>
  <c r="G323" i="4"/>
  <c r="H323" i="4"/>
  <c r="I323" i="4"/>
  <c r="J323" i="4"/>
  <c r="K323" i="4"/>
  <c r="L323" i="4"/>
  <c r="M323" i="4"/>
  <c r="N323" i="4"/>
  <c r="O323" i="4"/>
  <c r="P323" i="4"/>
  <c r="Q323" i="4"/>
  <c r="R323" i="4"/>
  <c r="S323" i="4"/>
  <c r="T323" i="4"/>
  <c r="U323" i="4"/>
  <c r="V323" i="4"/>
  <c r="W323" i="4"/>
  <c r="X323" i="4"/>
  <c r="Y323" i="4"/>
  <c r="Z323" i="4"/>
  <c r="AA323" i="4"/>
  <c r="AB323" i="4"/>
  <c r="AC323" i="4"/>
  <c r="AD323" i="4"/>
  <c r="AE323" i="4"/>
  <c r="AF323" i="4"/>
  <c r="AG323" i="4"/>
  <c r="AH323" i="4"/>
  <c r="AI323" i="4"/>
  <c r="AJ323" i="4"/>
  <c r="AK323" i="4"/>
  <c r="AL323" i="4"/>
  <c r="AM323" i="4"/>
  <c r="AN323" i="4"/>
  <c r="AO323" i="4"/>
  <c r="AP323" i="4"/>
  <c r="AQ323" i="4"/>
  <c r="AR323" i="4"/>
  <c r="AS323" i="4"/>
  <c r="AT323" i="4"/>
  <c r="AU323" i="4"/>
  <c r="AV323" i="4"/>
  <c r="AW323" i="4"/>
  <c r="AX323" i="4"/>
  <c r="AY323" i="4"/>
  <c r="C324" i="4"/>
  <c r="D324" i="4"/>
  <c r="E324" i="4"/>
  <c r="F324" i="4"/>
  <c r="G324" i="4"/>
  <c r="H324" i="4"/>
  <c r="I324" i="4"/>
  <c r="J324" i="4"/>
  <c r="K324" i="4"/>
  <c r="L324" i="4"/>
  <c r="M324" i="4"/>
  <c r="N324" i="4"/>
  <c r="O324" i="4"/>
  <c r="P324" i="4"/>
  <c r="Q324" i="4"/>
  <c r="R324" i="4"/>
  <c r="S324" i="4"/>
  <c r="T324" i="4"/>
  <c r="U324" i="4"/>
  <c r="V324" i="4"/>
  <c r="W324" i="4"/>
  <c r="X324" i="4"/>
  <c r="Y324" i="4"/>
  <c r="Z324" i="4"/>
  <c r="AA324" i="4"/>
  <c r="AB324" i="4"/>
  <c r="AC324" i="4"/>
  <c r="AD324" i="4"/>
  <c r="AE324" i="4"/>
  <c r="AF324" i="4"/>
  <c r="AG324" i="4"/>
  <c r="AH324" i="4"/>
  <c r="AI324" i="4"/>
  <c r="AJ324" i="4"/>
  <c r="AK324" i="4"/>
  <c r="AL324" i="4"/>
  <c r="AM324" i="4"/>
  <c r="AN324" i="4"/>
  <c r="AO324" i="4"/>
  <c r="AP324" i="4"/>
  <c r="AQ324" i="4"/>
  <c r="AR324" i="4"/>
  <c r="AS324" i="4"/>
  <c r="AT324" i="4"/>
  <c r="AU324" i="4"/>
  <c r="AV324" i="4"/>
  <c r="AW324" i="4"/>
  <c r="AX324" i="4"/>
  <c r="AY324" i="4"/>
  <c r="C325" i="4"/>
  <c r="D325" i="4"/>
  <c r="E325" i="4"/>
  <c r="F325" i="4"/>
  <c r="G325" i="4"/>
  <c r="H325" i="4"/>
  <c r="I325" i="4"/>
  <c r="J325" i="4"/>
  <c r="K325" i="4"/>
  <c r="L325" i="4"/>
  <c r="M325" i="4"/>
  <c r="N325" i="4"/>
  <c r="O325" i="4"/>
  <c r="P325" i="4"/>
  <c r="Q325" i="4"/>
  <c r="R325" i="4"/>
  <c r="S325" i="4"/>
  <c r="T325" i="4"/>
  <c r="U325" i="4"/>
  <c r="V325" i="4"/>
  <c r="W325" i="4"/>
  <c r="X325" i="4"/>
  <c r="Y325" i="4"/>
  <c r="Z325" i="4"/>
  <c r="AA325" i="4"/>
  <c r="AB325" i="4"/>
  <c r="AC325" i="4"/>
  <c r="AD325" i="4"/>
  <c r="AE325" i="4"/>
  <c r="AF325" i="4"/>
  <c r="AG325" i="4"/>
  <c r="AH325" i="4"/>
  <c r="AI325" i="4"/>
  <c r="AJ325" i="4"/>
  <c r="AK325" i="4"/>
  <c r="AL325" i="4"/>
  <c r="AM325" i="4"/>
  <c r="AN325" i="4"/>
  <c r="AO325" i="4"/>
  <c r="AP325" i="4"/>
  <c r="AQ325" i="4"/>
  <c r="AR325" i="4"/>
  <c r="AS325" i="4"/>
  <c r="AT325" i="4"/>
  <c r="AU325" i="4"/>
  <c r="AV325" i="4"/>
  <c r="AW325" i="4"/>
  <c r="AX325" i="4"/>
  <c r="AY325" i="4"/>
  <c r="C326" i="4"/>
  <c r="D326" i="4"/>
  <c r="E326" i="4"/>
  <c r="F326" i="4"/>
  <c r="G326" i="4"/>
  <c r="H326" i="4"/>
  <c r="I326" i="4"/>
  <c r="J326" i="4"/>
  <c r="K326" i="4"/>
  <c r="L326" i="4"/>
  <c r="M326" i="4"/>
  <c r="N326" i="4"/>
  <c r="O326" i="4"/>
  <c r="P326" i="4"/>
  <c r="Q326" i="4"/>
  <c r="R326" i="4"/>
  <c r="S326" i="4"/>
  <c r="T326" i="4"/>
  <c r="U326" i="4"/>
  <c r="V326" i="4"/>
  <c r="W326" i="4"/>
  <c r="X326" i="4"/>
  <c r="Y326" i="4"/>
  <c r="Z326" i="4"/>
  <c r="AA326" i="4"/>
  <c r="AB326" i="4"/>
  <c r="AC326" i="4"/>
  <c r="AD326" i="4"/>
  <c r="AE326" i="4"/>
  <c r="AF326" i="4"/>
  <c r="AG326" i="4"/>
  <c r="AH326" i="4"/>
  <c r="AI326" i="4"/>
  <c r="AJ326" i="4"/>
  <c r="AK326" i="4"/>
  <c r="AL326" i="4"/>
  <c r="AM326" i="4"/>
  <c r="AN326" i="4"/>
  <c r="AO326" i="4"/>
  <c r="AP326" i="4"/>
  <c r="AQ326" i="4"/>
  <c r="AR326" i="4"/>
  <c r="AS326" i="4"/>
  <c r="AT326" i="4"/>
  <c r="AU326" i="4"/>
  <c r="AV326" i="4"/>
  <c r="AW326" i="4"/>
  <c r="AX326" i="4"/>
  <c r="AY326" i="4"/>
  <c r="C327" i="4"/>
  <c r="D327" i="4"/>
  <c r="E327" i="4"/>
  <c r="F327" i="4"/>
  <c r="G327" i="4"/>
  <c r="H327" i="4"/>
  <c r="I327" i="4"/>
  <c r="J327" i="4"/>
  <c r="K327" i="4"/>
  <c r="L327" i="4"/>
  <c r="M327" i="4"/>
  <c r="N327" i="4"/>
  <c r="O327" i="4"/>
  <c r="P327" i="4"/>
  <c r="Q327" i="4"/>
  <c r="R327" i="4"/>
  <c r="S327" i="4"/>
  <c r="T327" i="4"/>
  <c r="U327" i="4"/>
  <c r="V327" i="4"/>
  <c r="W327" i="4"/>
  <c r="X327" i="4"/>
  <c r="Y327" i="4"/>
  <c r="Z327" i="4"/>
  <c r="AA327" i="4"/>
  <c r="AB327" i="4"/>
  <c r="AC327" i="4"/>
  <c r="AD327" i="4"/>
  <c r="AE327" i="4"/>
  <c r="AF327" i="4"/>
  <c r="AG327" i="4"/>
  <c r="AH327" i="4"/>
  <c r="AI327" i="4"/>
  <c r="AJ327" i="4"/>
  <c r="AK327" i="4"/>
  <c r="AL327" i="4"/>
  <c r="AM327" i="4"/>
  <c r="AN327" i="4"/>
  <c r="AO327" i="4"/>
  <c r="AP327" i="4"/>
  <c r="AQ327" i="4"/>
  <c r="AR327" i="4"/>
  <c r="AS327" i="4"/>
  <c r="AT327" i="4"/>
  <c r="AU327" i="4"/>
  <c r="AV327" i="4"/>
  <c r="AW327" i="4"/>
  <c r="AX327" i="4"/>
  <c r="AY327" i="4"/>
  <c r="C328" i="4"/>
  <c r="D328" i="4"/>
  <c r="E328" i="4"/>
  <c r="F328" i="4"/>
  <c r="G328" i="4"/>
  <c r="H328" i="4"/>
  <c r="I328" i="4"/>
  <c r="J328" i="4"/>
  <c r="K328" i="4"/>
  <c r="L328" i="4"/>
  <c r="M328" i="4"/>
  <c r="N328" i="4"/>
  <c r="O328" i="4"/>
  <c r="P328" i="4"/>
  <c r="Q328" i="4"/>
  <c r="R328" i="4"/>
  <c r="S328" i="4"/>
  <c r="T328" i="4"/>
  <c r="U328" i="4"/>
  <c r="V328" i="4"/>
  <c r="W328" i="4"/>
  <c r="X328" i="4"/>
  <c r="Y328" i="4"/>
  <c r="Z328" i="4"/>
  <c r="AA328" i="4"/>
  <c r="AB328" i="4"/>
  <c r="AC328" i="4"/>
  <c r="AD328" i="4"/>
  <c r="AE328" i="4"/>
  <c r="AF328" i="4"/>
  <c r="AG328" i="4"/>
  <c r="AH328" i="4"/>
  <c r="AI328" i="4"/>
  <c r="AJ328" i="4"/>
  <c r="AK328" i="4"/>
  <c r="AL328" i="4"/>
  <c r="AM328" i="4"/>
  <c r="AN328" i="4"/>
  <c r="AO328" i="4"/>
  <c r="AP328" i="4"/>
  <c r="AQ328" i="4"/>
  <c r="AR328" i="4"/>
  <c r="AS328" i="4"/>
  <c r="AT328" i="4"/>
  <c r="AU328" i="4"/>
  <c r="AV328" i="4"/>
  <c r="AW328" i="4"/>
  <c r="AX328" i="4"/>
  <c r="AY328" i="4"/>
  <c r="C329" i="4"/>
  <c r="D329" i="4"/>
  <c r="E329" i="4"/>
  <c r="F329" i="4"/>
  <c r="G329" i="4"/>
  <c r="H329" i="4"/>
  <c r="I329" i="4"/>
  <c r="J329" i="4"/>
  <c r="K329" i="4"/>
  <c r="L329" i="4"/>
  <c r="M329" i="4"/>
  <c r="N329" i="4"/>
  <c r="O329" i="4"/>
  <c r="P329" i="4"/>
  <c r="Q329" i="4"/>
  <c r="R329" i="4"/>
  <c r="S329" i="4"/>
  <c r="T329" i="4"/>
  <c r="U329" i="4"/>
  <c r="V329" i="4"/>
  <c r="W329" i="4"/>
  <c r="X329" i="4"/>
  <c r="Y329" i="4"/>
  <c r="Z329" i="4"/>
  <c r="AA329" i="4"/>
  <c r="AB329" i="4"/>
  <c r="AC329" i="4"/>
  <c r="AD329" i="4"/>
  <c r="AE329" i="4"/>
  <c r="AF329" i="4"/>
  <c r="AG329" i="4"/>
  <c r="AH329" i="4"/>
  <c r="AI329" i="4"/>
  <c r="AJ329" i="4"/>
  <c r="AK329" i="4"/>
  <c r="AL329" i="4"/>
  <c r="AM329" i="4"/>
  <c r="AN329" i="4"/>
  <c r="AO329" i="4"/>
  <c r="AP329" i="4"/>
  <c r="AQ329" i="4"/>
  <c r="AR329" i="4"/>
  <c r="AS329" i="4"/>
  <c r="AT329" i="4"/>
  <c r="AU329" i="4"/>
  <c r="AV329" i="4"/>
  <c r="AW329" i="4"/>
  <c r="AX329" i="4"/>
  <c r="AY329" i="4"/>
  <c r="C330" i="4"/>
  <c r="D330" i="4"/>
  <c r="E330" i="4"/>
  <c r="F330" i="4"/>
  <c r="G330" i="4"/>
  <c r="H330" i="4"/>
  <c r="I330" i="4"/>
  <c r="J330" i="4"/>
  <c r="K330" i="4"/>
  <c r="L330" i="4"/>
  <c r="M330" i="4"/>
  <c r="N330" i="4"/>
  <c r="O330" i="4"/>
  <c r="P330" i="4"/>
  <c r="Q330" i="4"/>
  <c r="R330" i="4"/>
  <c r="S330" i="4"/>
  <c r="T330" i="4"/>
  <c r="U330" i="4"/>
  <c r="V330" i="4"/>
  <c r="W330" i="4"/>
  <c r="X330" i="4"/>
  <c r="Y330" i="4"/>
  <c r="Z330" i="4"/>
  <c r="AA330" i="4"/>
  <c r="AB330" i="4"/>
  <c r="AC330" i="4"/>
  <c r="AD330" i="4"/>
  <c r="AE330" i="4"/>
  <c r="AF330" i="4"/>
  <c r="AG330" i="4"/>
  <c r="AH330" i="4"/>
  <c r="AI330" i="4"/>
  <c r="AJ330" i="4"/>
  <c r="AK330" i="4"/>
  <c r="AL330" i="4"/>
  <c r="AM330" i="4"/>
  <c r="AN330" i="4"/>
  <c r="AO330" i="4"/>
  <c r="AP330" i="4"/>
  <c r="AQ330" i="4"/>
  <c r="AR330" i="4"/>
  <c r="AS330" i="4"/>
  <c r="AT330" i="4"/>
  <c r="AU330" i="4"/>
  <c r="AV330" i="4"/>
  <c r="AW330" i="4"/>
  <c r="AX330" i="4"/>
  <c r="AY330" i="4"/>
  <c r="C331" i="4"/>
  <c r="D331" i="4"/>
  <c r="E331" i="4"/>
  <c r="F331" i="4"/>
  <c r="G331" i="4"/>
  <c r="H331" i="4"/>
  <c r="I331" i="4"/>
  <c r="J331" i="4"/>
  <c r="K331" i="4"/>
  <c r="L331" i="4"/>
  <c r="M331" i="4"/>
  <c r="N331" i="4"/>
  <c r="O331" i="4"/>
  <c r="P331" i="4"/>
  <c r="Q331" i="4"/>
  <c r="R331" i="4"/>
  <c r="S331" i="4"/>
  <c r="T331" i="4"/>
  <c r="U331" i="4"/>
  <c r="V331" i="4"/>
  <c r="W331" i="4"/>
  <c r="X331" i="4"/>
  <c r="Y331" i="4"/>
  <c r="Z331" i="4"/>
  <c r="AA331" i="4"/>
  <c r="AB331" i="4"/>
  <c r="AC331" i="4"/>
  <c r="AD331" i="4"/>
  <c r="AE331" i="4"/>
  <c r="AF331" i="4"/>
  <c r="AG331" i="4"/>
  <c r="AH331" i="4"/>
  <c r="AI331" i="4"/>
  <c r="AJ331" i="4"/>
  <c r="AK331" i="4"/>
  <c r="AL331" i="4"/>
  <c r="AM331" i="4"/>
  <c r="AN331" i="4"/>
  <c r="AO331" i="4"/>
  <c r="AP331" i="4"/>
  <c r="AQ331" i="4"/>
  <c r="AR331" i="4"/>
  <c r="AS331" i="4"/>
  <c r="AT331" i="4"/>
  <c r="AU331" i="4"/>
  <c r="AV331" i="4"/>
  <c r="AW331" i="4"/>
  <c r="AX331" i="4"/>
  <c r="AY331" i="4"/>
  <c r="C332" i="4"/>
  <c r="D332" i="4"/>
  <c r="E332" i="4"/>
  <c r="F332" i="4"/>
  <c r="G332" i="4"/>
  <c r="H332" i="4"/>
  <c r="I332" i="4"/>
  <c r="J332" i="4"/>
  <c r="K332" i="4"/>
  <c r="L332" i="4"/>
  <c r="M332" i="4"/>
  <c r="N332" i="4"/>
  <c r="O332" i="4"/>
  <c r="P332" i="4"/>
  <c r="Q332" i="4"/>
  <c r="R332" i="4"/>
  <c r="S332" i="4"/>
  <c r="T332" i="4"/>
  <c r="U332" i="4"/>
  <c r="V332" i="4"/>
  <c r="W332" i="4"/>
  <c r="X332" i="4"/>
  <c r="Y332" i="4"/>
  <c r="Z332" i="4"/>
  <c r="AA332" i="4"/>
  <c r="AB332" i="4"/>
  <c r="AC332" i="4"/>
  <c r="AD332" i="4"/>
  <c r="AE332" i="4"/>
  <c r="AF332" i="4"/>
  <c r="AG332" i="4"/>
  <c r="AH332" i="4"/>
  <c r="AI332" i="4"/>
  <c r="AJ332" i="4"/>
  <c r="AK332" i="4"/>
  <c r="AL332" i="4"/>
  <c r="AM332" i="4"/>
  <c r="AN332" i="4"/>
  <c r="AO332" i="4"/>
  <c r="AP332" i="4"/>
  <c r="AQ332" i="4"/>
  <c r="AR332" i="4"/>
  <c r="AS332" i="4"/>
  <c r="AT332" i="4"/>
  <c r="AU332" i="4"/>
  <c r="AV332" i="4"/>
  <c r="AW332" i="4"/>
  <c r="AX332" i="4"/>
  <c r="AY332" i="4"/>
  <c r="C333" i="4"/>
  <c r="D333" i="4"/>
  <c r="E333" i="4"/>
  <c r="F333" i="4"/>
  <c r="G333" i="4"/>
  <c r="H333" i="4"/>
  <c r="I333" i="4"/>
  <c r="J333" i="4"/>
  <c r="K333" i="4"/>
  <c r="L333" i="4"/>
  <c r="M333" i="4"/>
  <c r="N333" i="4"/>
  <c r="O333" i="4"/>
  <c r="P333" i="4"/>
  <c r="Q333" i="4"/>
  <c r="R333" i="4"/>
  <c r="S333" i="4"/>
  <c r="T333" i="4"/>
  <c r="U333" i="4"/>
  <c r="V333" i="4"/>
  <c r="W333" i="4"/>
  <c r="X333" i="4"/>
  <c r="Y333" i="4"/>
  <c r="Z333" i="4"/>
  <c r="AA333" i="4"/>
  <c r="AB333" i="4"/>
  <c r="AC333" i="4"/>
  <c r="AD333" i="4"/>
  <c r="AE333" i="4"/>
  <c r="AF333" i="4"/>
  <c r="AG333" i="4"/>
  <c r="AH333" i="4"/>
  <c r="AI333" i="4"/>
  <c r="AJ333" i="4"/>
  <c r="AK333" i="4"/>
  <c r="AL333" i="4"/>
  <c r="AM333" i="4"/>
  <c r="AN333" i="4"/>
  <c r="AO333" i="4"/>
  <c r="AP333" i="4"/>
  <c r="AQ333" i="4"/>
  <c r="AR333" i="4"/>
  <c r="AS333" i="4"/>
  <c r="AT333" i="4"/>
  <c r="AU333" i="4"/>
  <c r="AV333" i="4"/>
  <c r="AW333" i="4"/>
  <c r="AX333" i="4"/>
  <c r="AY333" i="4"/>
  <c r="C334" i="4"/>
  <c r="D334" i="4"/>
  <c r="E334" i="4"/>
  <c r="F334" i="4"/>
  <c r="G334" i="4"/>
  <c r="H334" i="4"/>
  <c r="I334" i="4"/>
  <c r="J334" i="4"/>
  <c r="K334" i="4"/>
  <c r="L334" i="4"/>
  <c r="M334" i="4"/>
  <c r="N334" i="4"/>
  <c r="O334" i="4"/>
  <c r="P334" i="4"/>
  <c r="Q334" i="4"/>
  <c r="R334" i="4"/>
  <c r="S334" i="4"/>
  <c r="T334" i="4"/>
  <c r="U334" i="4"/>
  <c r="V334" i="4"/>
  <c r="W334" i="4"/>
  <c r="X334" i="4"/>
  <c r="Y334" i="4"/>
  <c r="Z334" i="4"/>
  <c r="AA334" i="4"/>
  <c r="AB334" i="4"/>
  <c r="AC334" i="4"/>
  <c r="AD334" i="4"/>
  <c r="AE334" i="4"/>
  <c r="AF334" i="4"/>
  <c r="AG334" i="4"/>
  <c r="AH334" i="4"/>
  <c r="AI334" i="4"/>
  <c r="AJ334" i="4"/>
  <c r="AK334" i="4"/>
  <c r="AL334" i="4"/>
  <c r="AM334" i="4"/>
  <c r="AN334" i="4"/>
  <c r="AO334" i="4"/>
  <c r="AP334" i="4"/>
  <c r="AQ334" i="4"/>
  <c r="AR334" i="4"/>
  <c r="AS334" i="4"/>
  <c r="AT334" i="4"/>
  <c r="AU334" i="4"/>
  <c r="AV334" i="4"/>
  <c r="AW334" i="4"/>
  <c r="AX334" i="4"/>
  <c r="AY334" i="4"/>
  <c r="C335" i="4"/>
  <c r="D335" i="4"/>
  <c r="E335" i="4"/>
  <c r="F335" i="4"/>
  <c r="G335" i="4"/>
  <c r="H335" i="4"/>
  <c r="I335" i="4"/>
  <c r="J335" i="4"/>
  <c r="K335" i="4"/>
  <c r="L335" i="4"/>
  <c r="M335" i="4"/>
  <c r="N335" i="4"/>
  <c r="O335" i="4"/>
  <c r="P335" i="4"/>
  <c r="Q335" i="4"/>
  <c r="R335" i="4"/>
  <c r="S335" i="4"/>
  <c r="T335" i="4"/>
  <c r="U335" i="4"/>
  <c r="V335" i="4"/>
  <c r="W335" i="4"/>
  <c r="X335" i="4"/>
  <c r="Y335" i="4"/>
  <c r="Z335" i="4"/>
  <c r="AA335" i="4"/>
  <c r="AB335" i="4"/>
  <c r="AC335" i="4"/>
  <c r="AD335" i="4"/>
  <c r="AE335" i="4"/>
  <c r="AF335" i="4"/>
  <c r="AG335" i="4"/>
  <c r="AH335" i="4"/>
  <c r="AI335" i="4"/>
  <c r="AJ335" i="4"/>
  <c r="AK335" i="4"/>
  <c r="AL335" i="4"/>
  <c r="AM335" i="4"/>
  <c r="AN335" i="4"/>
  <c r="AO335" i="4"/>
  <c r="AP335" i="4"/>
  <c r="AQ335" i="4"/>
  <c r="AR335" i="4"/>
  <c r="AS335" i="4"/>
  <c r="AT335" i="4"/>
  <c r="AU335" i="4"/>
  <c r="AV335" i="4"/>
  <c r="AW335" i="4"/>
  <c r="AX335" i="4"/>
  <c r="AY335" i="4"/>
  <c r="C336" i="4"/>
  <c r="D336" i="4"/>
  <c r="E336" i="4"/>
  <c r="F336" i="4"/>
  <c r="G336" i="4"/>
  <c r="H336" i="4"/>
  <c r="I336" i="4"/>
  <c r="J336" i="4"/>
  <c r="K336" i="4"/>
  <c r="L336" i="4"/>
  <c r="M336" i="4"/>
  <c r="N336" i="4"/>
  <c r="O336" i="4"/>
  <c r="P336" i="4"/>
  <c r="Q336" i="4"/>
  <c r="R336" i="4"/>
  <c r="S336" i="4"/>
  <c r="T336" i="4"/>
  <c r="U336" i="4"/>
  <c r="V336" i="4"/>
  <c r="W336" i="4"/>
  <c r="X336" i="4"/>
  <c r="Y336" i="4"/>
  <c r="Z336" i="4"/>
  <c r="AA336" i="4"/>
  <c r="AB336" i="4"/>
  <c r="AC336" i="4"/>
  <c r="AD336" i="4"/>
  <c r="AE336" i="4"/>
  <c r="AF336" i="4"/>
  <c r="AG336" i="4"/>
  <c r="AH336" i="4"/>
  <c r="AI336" i="4"/>
  <c r="AJ336" i="4"/>
  <c r="AK336" i="4"/>
  <c r="AL336" i="4"/>
  <c r="AM336" i="4"/>
  <c r="AN336" i="4"/>
  <c r="AO336" i="4"/>
  <c r="AP336" i="4"/>
  <c r="AQ336" i="4"/>
  <c r="AR336" i="4"/>
  <c r="AS336" i="4"/>
  <c r="AT336" i="4"/>
  <c r="AU336" i="4"/>
  <c r="AV336" i="4"/>
  <c r="AW336" i="4"/>
  <c r="AX336" i="4"/>
  <c r="AY336" i="4"/>
  <c r="C337" i="4"/>
  <c r="D337" i="4"/>
  <c r="E337" i="4"/>
  <c r="F337" i="4"/>
  <c r="G337" i="4"/>
  <c r="H337" i="4"/>
  <c r="I337" i="4"/>
  <c r="J337" i="4"/>
  <c r="K337" i="4"/>
  <c r="L337" i="4"/>
  <c r="M337" i="4"/>
  <c r="N337" i="4"/>
  <c r="O337" i="4"/>
  <c r="P337" i="4"/>
  <c r="Q337" i="4"/>
  <c r="R337" i="4"/>
  <c r="S337" i="4"/>
  <c r="T337" i="4"/>
  <c r="U337" i="4"/>
  <c r="V337" i="4"/>
  <c r="W337" i="4"/>
  <c r="X337" i="4"/>
  <c r="Y337" i="4"/>
  <c r="Z337" i="4"/>
  <c r="AA337" i="4"/>
  <c r="AB337" i="4"/>
  <c r="AC337" i="4"/>
  <c r="AD337" i="4"/>
  <c r="AE337" i="4"/>
  <c r="AF337" i="4"/>
  <c r="AG337" i="4"/>
  <c r="AH337" i="4"/>
  <c r="AI337" i="4"/>
  <c r="AJ337" i="4"/>
  <c r="AK337" i="4"/>
  <c r="AL337" i="4"/>
  <c r="AM337" i="4"/>
  <c r="AN337" i="4"/>
  <c r="AO337" i="4"/>
  <c r="AP337" i="4"/>
  <c r="AQ337" i="4"/>
  <c r="AR337" i="4"/>
  <c r="AS337" i="4"/>
  <c r="AT337" i="4"/>
  <c r="AU337" i="4"/>
  <c r="AV337" i="4"/>
  <c r="AW337" i="4"/>
  <c r="AX337" i="4"/>
  <c r="AY337" i="4"/>
  <c r="C338" i="4"/>
  <c r="D338" i="4"/>
  <c r="E338" i="4"/>
  <c r="F338" i="4"/>
  <c r="G338" i="4"/>
  <c r="H338" i="4"/>
  <c r="I338" i="4"/>
  <c r="J338" i="4"/>
  <c r="K338" i="4"/>
  <c r="L338" i="4"/>
  <c r="M338" i="4"/>
  <c r="N338" i="4"/>
  <c r="O338" i="4"/>
  <c r="P338" i="4"/>
  <c r="Q338" i="4"/>
  <c r="R338" i="4"/>
  <c r="S338" i="4"/>
  <c r="T338" i="4"/>
  <c r="U338" i="4"/>
  <c r="V338" i="4"/>
  <c r="W338" i="4"/>
  <c r="X338" i="4"/>
  <c r="Y338" i="4"/>
  <c r="Z338" i="4"/>
  <c r="AA338" i="4"/>
  <c r="AB338" i="4"/>
  <c r="AC338" i="4"/>
  <c r="AD338" i="4"/>
  <c r="AE338" i="4"/>
  <c r="AF338" i="4"/>
  <c r="AG338" i="4"/>
  <c r="AH338" i="4"/>
  <c r="AI338" i="4"/>
  <c r="AJ338" i="4"/>
  <c r="AK338" i="4"/>
  <c r="AL338" i="4"/>
  <c r="AM338" i="4"/>
  <c r="AN338" i="4"/>
  <c r="AO338" i="4"/>
  <c r="AP338" i="4"/>
  <c r="AQ338" i="4"/>
  <c r="AR338" i="4"/>
  <c r="AS338" i="4"/>
  <c r="AT338" i="4"/>
  <c r="AU338" i="4"/>
  <c r="AV338" i="4"/>
  <c r="AW338" i="4"/>
  <c r="AX338" i="4"/>
  <c r="AY338" i="4"/>
  <c r="C339" i="4"/>
  <c r="D339" i="4"/>
  <c r="E339" i="4"/>
  <c r="F339" i="4"/>
  <c r="G339" i="4"/>
  <c r="H339" i="4"/>
  <c r="I339" i="4"/>
  <c r="J339" i="4"/>
  <c r="K339" i="4"/>
  <c r="L339" i="4"/>
  <c r="M339" i="4"/>
  <c r="N339" i="4"/>
  <c r="O339" i="4"/>
  <c r="P339" i="4"/>
  <c r="Q339" i="4"/>
  <c r="R339" i="4"/>
  <c r="S339" i="4"/>
  <c r="T339" i="4"/>
  <c r="U339" i="4"/>
  <c r="V339" i="4"/>
  <c r="W339" i="4"/>
  <c r="X339" i="4"/>
  <c r="Y339" i="4"/>
  <c r="Z339" i="4"/>
  <c r="AA339" i="4"/>
  <c r="AB339" i="4"/>
  <c r="AC339" i="4"/>
  <c r="AD339" i="4"/>
  <c r="AE339" i="4"/>
  <c r="AF339" i="4"/>
  <c r="AG339" i="4"/>
  <c r="AH339" i="4"/>
  <c r="AI339" i="4"/>
  <c r="AJ339" i="4"/>
  <c r="AK339" i="4"/>
  <c r="AL339" i="4"/>
  <c r="AM339" i="4"/>
  <c r="AN339" i="4"/>
  <c r="AO339" i="4"/>
  <c r="AP339" i="4"/>
  <c r="AQ339" i="4"/>
  <c r="AR339" i="4"/>
  <c r="AS339" i="4"/>
  <c r="AT339" i="4"/>
  <c r="AU339" i="4"/>
  <c r="AV339" i="4"/>
  <c r="AW339" i="4"/>
  <c r="AX339" i="4"/>
  <c r="AY339" i="4"/>
  <c r="C340" i="4"/>
  <c r="D340" i="4"/>
  <c r="E340" i="4"/>
  <c r="F340" i="4"/>
  <c r="G340" i="4"/>
  <c r="H340" i="4"/>
  <c r="I340" i="4"/>
  <c r="J340" i="4"/>
  <c r="K340" i="4"/>
  <c r="L340" i="4"/>
  <c r="M340" i="4"/>
  <c r="N340" i="4"/>
  <c r="O340" i="4"/>
  <c r="P340" i="4"/>
  <c r="Q340" i="4"/>
  <c r="R340" i="4"/>
  <c r="S340" i="4"/>
  <c r="T340" i="4"/>
  <c r="U340" i="4"/>
  <c r="V340" i="4"/>
  <c r="W340" i="4"/>
  <c r="X340" i="4"/>
  <c r="Y340" i="4"/>
  <c r="Z340" i="4"/>
  <c r="AA340" i="4"/>
  <c r="AB340" i="4"/>
  <c r="AC340" i="4"/>
  <c r="AD340" i="4"/>
  <c r="AE340" i="4"/>
  <c r="AF340" i="4"/>
  <c r="AG340" i="4"/>
  <c r="AH340" i="4"/>
  <c r="AI340" i="4"/>
  <c r="AJ340" i="4"/>
  <c r="AK340" i="4"/>
  <c r="AL340" i="4"/>
  <c r="AM340" i="4"/>
  <c r="AN340" i="4"/>
  <c r="AO340" i="4"/>
  <c r="AP340" i="4"/>
  <c r="AQ340" i="4"/>
  <c r="AR340" i="4"/>
  <c r="AS340" i="4"/>
  <c r="AT340" i="4"/>
  <c r="AU340" i="4"/>
  <c r="AV340" i="4"/>
  <c r="AW340" i="4"/>
  <c r="AX340" i="4"/>
  <c r="AY340" i="4"/>
  <c r="C341"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AF341" i="4"/>
  <c r="AG341" i="4"/>
  <c r="AH341" i="4"/>
  <c r="AI341" i="4"/>
  <c r="AJ341" i="4"/>
  <c r="AK341" i="4"/>
  <c r="AL341" i="4"/>
  <c r="AM341" i="4"/>
  <c r="AN341" i="4"/>
  <c r="AO341" i="4"/>
  <c r="AP341" i="4"/>
  <c r="AQ341" i="4"/>
  <c r="AR341" i="4"/>
  <c r="AS341" i="4"/>
  <c r="AT341" i="4"/>
  <c r="AU341" i="4"/>
  <c r="AV341" i="4"/>
  <c r="AW341" i="4"/>
  <c r="AX341" i="4"/>
  <c r="AY341" i="4"/>
  <c r="C342" i="4"/>
  <c r="D342" i="4"/>
  <c r="E342" i="4"/>
  <c r="F342" i="4"/>
  <c r="G342" i="4"/>
  <c r="H342" i="4"/>
  <c r="I342" i="4"/>
  <c r="J342" i="4"/>
  <c r="K342" i="4"/>
  <c r="L342" i="4"/>
  <c r="M342" i="4"/>
  <c r="N342" i="4"/>
  <c r="O342" i="4"/>
  <c r="P342" i="4"/>
  <c r="Q342" i="4"/>
  <c r="R342" i="4"/>
  <c r="S342" i="4"/>
  <c r="T342" i="4"/>
  <c r="U342" i="4"/>
  <c r="V342" i="4"/>
  <c r="W342" i="4"/>
  <c r="X342" i="4"/>
  <c r="Y342" i="4"/>
  <c r="Z342" i="4"/>
  <c r="AA342" i="4"/>
  <c r="AB342" i="4"/>
  <c r="AC342" i="4"/>
  <c r="AD342" i="4"/>
  <c r="AE342" i="4"/>
  <c r="AF342" i="4"/>
  <c r="AG342" i="4"/>
  <c r="AH342" i="4"/>
  <c r="AI342" i="4"/>
  <c r="AJ342" i="4"/>
  <c r="AK342" i="4"/>
  <c r="AL342" i="4"/>
  <c r="AM342" i="4"/>
  <c r="AN342" i="4"/>
  <c r="AO342" i="4"/>
  <c r="AP342" i="4"/>
  <c r="AQ342" i="4"/>
  <c r="AR342" i="4"/>
  <c r="AS342" i="4"/>
  <c r="AT342" i="4"/>
  <c r="AU342" i="4"/>
  <c r="AV342" i="4"/>
  <c r="AW342" i="4"/>
  <c r="AX342" i="4"/>
  <c r="AY342" i="4"/>
  <c r="C343" i="4"/>
  <c r="D343" i="4"/>
  <c r="E343" i="4"/>
  <c r="F343" i="4"/>
  <c r="G343" i="4"/>
  <c r="H343" i="4"/>
  <c r="I343" i="4"/>
  <c r="J343" i="4"/>
  <c r="K343" i="4"/>
  <c r="L343" i="4"/>
  <c r="M343" i="4"/>
  <c r="N343" i="4"/>
  <c r="O343" i="4"/>
  <c r="P343" i="4"/>
  <c r="Q343" i="4"/>
  <c r="R343" i="4"/>
  <c r="S343" i="4"/>
  <c r="T343" i="4"/>
  <c r="U343" i="4"/>
  <c r="V343" i="4"/>
  <c r="W343" i="4"/>
  <c r="X343" i="4"/>
  <c r="Y343" i="4"/>
  <c r="Z343" i="4"/>
  <c r="AA343" i="4"/>
  <c r="AB343" i="4"/>
  <c r="AC343" i="4"/>
  <c r="AD343" i="4"/>
  <c r="AE343" i="4"/>
  <c r="AF343" i="4"/>
  <c r="AG343" i="4"/>
  <c r="AH343" i="4"/>
  <c r="AI343" i="4"/>
  <c r="AJ343" i="4"/>
  <c r="AK343" i="4"/>
  <c r="AL343" i="4"/>
  <c r="AM343" i="4"/>
  <c r="AN343" i="4"/>
  <c r="AO343" i="4"/>
  <c r="AP343" i="4"/>
  <c r="AQ343" i="4"/>
  <c r="AR343" i="4"/>
  <c r="AS343" i="4"/>
  <c r="AT343" i="4"/>
  <c r="AU343" i="4"/>
  <c r="AV343" i="4"/>
  <c r="AW343" i="4"/>
  <c r="AX343" i="4"/>
  <c r="AY343" i="4"/>
  <c r="C344" i="4"/>
  <c r="D344" i="4"/>
  <c r="E344" i="4"/>
  <c r="F344" i="4"/>
  <c r="G344" i="4"/>
  <c r="H344" i="4"/>
  <c r="I344" i="4"/>
  <c r="J344" i="4"/>
  <c r="K344" i="4"/>
  <c r="L344" i="4"/>
  <c r="M344" i="4"/>
  <c r="N344" i="4"/>
  <c r="O344" i="4"/>
  <c r="P344" i="4"/>
  <c r="Q344" i="4"/>
  <c r="R344" i="4"/>
  <c r="S344" i="4"/>
  <c r="T344" i="4"/>
  <c r="U344" i="4"/>
  <c r="V344" i="4"/>
  <c r="W344" i="4"/>
  <c r="X344" i="4"/>
  <c r="Y344" i="4"/>
  <c r="Z344" i="4"/>
  <c r="AA344" i="4"/>
  <c r="AB344" i="4"/>
  <c r="AC344" i="4"/>
  <c r="AD344" i="4"/>
  <c r="AE344" i="4"/>
  <c r="AF344" i="4"/>
  <c r="AG344" i="4"/>
  <c r="AH344" i="4"/>
  <c r="AI344" i="4"/>
  <c r="AJ344" i="4"/>
  <c r="AK344" i="4"/>
  <c r="AL344" i="4"/>
  <c r="AM344" i="4"/>
  <c r="AN344" i="4"/>
  <c r="AO344" i="4"/>
  <c r="AP344" i="4"/>
  <c r="AQ344" i="4"/>
  <c r="AR344" i="4"/>
  <c r="AS344" i="4"/>
  <c r="AT344" i="4"/>
  <c r="AU344" i="4"/>
  <c r="AV344" i="4"/>
  <c r="AW344" i="4"/>
  <c r="AX344" i="4"/>
  <c r="AY344" i="4"/>
  <c r="C345" i="4"/>
  <c r="D345" i="4"/>
  <c r="E345" i="4"/>
  <c r="F345" i="4"/>
  <c r="G345" i="4"/>
  <c r="H345" i="4"/>
  <c r="I345" i="4"/>
  <c r="J345" i="4"/>
  <c r="K345" i="4"/>
  <c r="L345" i="4"/>
  <c r="M345" i="4"/>
  <c r="N345" i="4"/>
  <c r="O345" i="4"/>
  <c r="P345" i="4"/>
  <c r="Q345" i="4"/>
  <c r="R345" i="4"/>
  <c r="S345" i="4"/>
  <c r="T345" i="4"/>
  <c r="U345" i="4"/>
  <c r="V345" i="4"/>
  <c r="W345" i="4"/>
  <c r="X345" i="4"/>
  <c r="Y345" i="4"/>
  <c r="Z345" i="4"/>
  <c r="AA345" i="4"/>
  <c r="AB345" i="4"/>
  <c r="AC345" i="4"/>
  <c r="AD345" i="4"/>
  <c r="AE345" i="4"/>
  <c r="AF345" i="4"/>
  <c r="AG345" i="4"/>
  <c r="AH345" i="4"/>
  <c r="AI345" i="4"/>
  <c r="AJ345" i="4"/>
  <c r="AK345" i="4"/>
  <c r="AL345" i="4"/>
  <c r="AM345" i="4"/>
  <c r="AN345" i="4"/>
  <c r="AO345" i="4"/>
  <c r="AP345" i="4"/>
  <c r="AQ345" i="4"/>
  <c r="AR345" i="4"/>
  <c r="AS345" i="4"/>
  <c r="AT345" i="4"/>
  <c r="AU345" i="4"/>
  <c r="AV345" i="4"/>
  <c r="AW345" i="4"/>
  <c r="AX345" i="4"/>
  <c r="AY345" i="4"/>
  <c r="C346" i="4"/>
  <c r="D346" i="4"/>
  <c r="E346" i="4"/>
  <c r="F346" i="4"/>
  <c r="G346" i="4"/>
  <c r="H346" i="4"/>
  <c r="I346" i="4"/>
  <c r="J346" i="4"/>
  <c r="K346" i="4"/>
  <c r="L346" i="4"/>
  <c r="M346" i="4"/>
  <c r="N346"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AO346" i="4"/>
  <c r="AP346" i="4"/>
  <c r="AQ346" i="4"/>
  <c r="AR346" i="4"/>
  <c r="AS346" i="4"/>
  <c r="AT346" i="4"/>
  <c r="AU346" i="4"/>
  <c r="AV346" i="4"/>
  <c r="AW346" i="4"/>
  <c r="AX346" i="4"/>
  <c r="AY346" i="4"/>
  <c r="C347" i="4"/>
  <c r="D347" i="4"/>
  <c r="E347" i="4"/>
  <c r="F347" i="4"/>
  <c r="G347" i="4"/>
  <c r="H347" i="4"/>
  <c r="I347" i="4"/>
  <c r="J347" i="4"/>
  <c r="K347" i="4"/>
  <c r="L347" i="4"/>
  <c r="M347" i="4"/>
  <c r="N347" i="4"/>
  <c r="O347" i="4"/>
  <c r="P347" i="4"/>
  <c r="Q347" i="4"/>
  <c r="R347" i="4"/>
  <c r="S347" i="4"/>
  <c r="T347" i="4"/>
  <c r="U347" i="4"/>
  <c r="V347" i="4"/>
  <c r="W347" i="4"/>
  <c r="X347" i="4"/>
  <c r="Y347" i="4"/>
  <c r="Z347" i="4"/>
  <c r="AA347" i="4"/>
  <c r="AB347" i="4"/>
  <c r="AC347" i="4"/>
  <c r="AD347" i="4"/>
  <c r="AE347" i="4"/>
  <c r="AF347" i="4"/>
  <c r="AG347" i="4"/>
  <c r="AH347" i="4"/>
  <c r="AI347" i="4"/>
  <c r="AJ347" i="4"/>
  <c r="AK347" i="4"/>
  <c r="AL347" i="4"/>
  <c r="AM347" i="4"/>
  <c r="AN347" i="4"/>
  <c r="AO347" i="4"/>
  <c r="AP347" i="4"/>
  <c r="AQ347" i="4"/>
  <c r="AR347" i="4"/>
  <c r="AS347" i="4"/>
  <c r="AT347" i="4"/>
  <c r="AU347" i="4"/>
  <c r="AV347" i="4"/>
  <c r="AW347" i="4"/>
  <c r="AX347" i="4"/>
  <c r="AY347" i="4"/>
  <c r="C348" i="4"/>
  <c r="D348" i="4"/>
  <c r="E348" i="4"/>
  <c r="F348" i="4"/>
  <c r="G348" i="4"/>
  <c r="H348" i="4"/>
  <c r="I348" i="4"/>
  <c r="J348" i="4"/>
  <c r="K348" i="4"/>
  <c r="L348" i="4"/>
  <c r="M348" i="4"/>
  <c r="N348" i="4"/>
  <c r="O348" i="4"/>
  <c r="P348" i="4"/>
  <c r="Q348" i="4"/>
  <c r="R348" i="4"/>
  <c r="S348" i="4"/>
  <c r="T348" i="4"/>
  <c r="U348" i="4"/>
  <c r="V348" i="4"/>
  <c r="W348" i="4"/>
  <c r="X348" i="4"/>
  <c r="Y348" i="4"/>
  <c r="Z348" i="4"/>
  <c r="AA348" i="4"/>
  <c r="AB348" i="4"/>
  <c r="AC348" i="4"/>
  <c r="AD348" i="4"/>
  <c r="AE348" i="4"/>
  <c r="AF348" i="4"/>
  <c r="AG348" i="4"/>
  <c r="AH348" i="4"/>
  <c r="AI348" i="4"/>
  <c r="AJ348" i="4"/>
  <c r="AK348" i="4"/>
  <c r="AL348" i="4"/>
  <c r="AM348" i="4"/>
  <c r="AN348" i="4"/>
  <c r="AO348" i="4"/>
  <c r="AP348" i="4"/>
  <c r="AQ348" i="4"/>
  <c r="AR348" i="4"/>
  <c r="AS348" i="4"/>
  <c r="AT348" i="4"/>
  <c r="AU348" i="4"/>
  <c r="AV348" i="4"/>
  <c r="AW348" i="4"/>
  <c r="AX348" i="4"/>
  <c r="AY348" i="4"/>
  <c r="C349" i="4"/>
  <c r="D349" i="4"/>
  <c r="E349" i="4"/>
  <c r="F349" i="4"/>
  <c r="G349" i="4"/>
  <c r="H349" i="4"/>
  <c r="I349" i="4"/>
  <c r="J349" i="4"/>
  <c r="K349" i="4"/>
  <c r="L349" i="4"/>
  <c r="M349" i="4"/>
  <c r="N349" i="4"/>
  <c r="O349" i="4"/>
  <c r="P349" i="4"/>
  <c r="Q349" i="4"/>
  <c r="R349" i="4"/>
  <c r="S349" i="4"/>
  <c r="T349" i="4"/>
  <c r="U349" i="4"/>
  <c r="V349" i="4"/>
  <c r="W349" i="4"/>
  <c r="X349" i="4"/>
  <c r="Y349" i="4"/>
  <c r="Z349" i="4"/>
  <c r="AA349" i="4"/>
  <c r="AB349" i="4"/>
  <c r="AC349" i="4"/>
  <c r="AD349" i="4"/>
  <c r="AE349" i="4"/>
  <c r="AF349" i="4"/>
  <c r="AG349" i="4"/>
  <c r="AH349" i="4"/>
  <c r="AI349" i="4"/>
  <c r="AJ349" i="4"/>
  <c r="AK349" i="4"/>
  <c r="AL349" i="4"/>
  <c r="AM349" i="4"/>
  <c r="AN349" i="4"/>
  <c r="AO349" i="4"/>
  <c r="AP349" i="4"/>
  <c r="AQ349" i="4"/>
  <c r="AR349" i="4"/>
  <c r="AS349" i="4"/>
  <c r="AT349" i="4"/>
  <c r="AU349" i="4"/>
  <c r="AV349" i="4"/>
  <c r="AW349" i="4"/>
  <c r="AX349" i="4"/>
  <c r="AY349" i="4"/>
  <c r="C350" i="4"/>
  <c r="D350" i="4"/>
  <c r="E350" i="4"/>
  <c r="F350" i="4"/>
  <c r="G350" i="4"/>
  <c r="H350" i="4"/>
  <c r="I350" i="4"/>
  <c r="J350" i="4"/>
  <c r="K350" i="4"/>
  <c r="L350" i="4"/>
  <c r="M350" i="4"/>
  <c r="N350" i="4"/>
  <c r="O350" i="4"/>
  <c r="P350" i="4"/>
  <c r="Q350" i="4"/>
  <c r="R350" i="4"/>
  <c r="S350" i="4"/>
  <c r="T350" i="4"/>
  <c r="U350" i="4"/>
  <c r="V350" i="4"/>
  <c r="W350" i="4"/>
  <c r="X350" i="4"/>
  <c r="Y350" i="4"/>
  <c r="Z350" i="4"/>
  <c r="AA350" i="4"/>
  <c r="AB350" i="4"/>
  <c r="AC350" i="4"/>
  <c r="AD350" i="4"/>
  <c r="AE350" i="4"/>
  <c r="AF350" i="4"/>
  <c r="AG350" i="4"/>
  <c r="AH350" i="4"/>
  <c r="AI350" i="4"/>
  <c r="AJ350" i="4"/>
  <c r="AK350" i="4"/>
  <c r="AL350" i="4"/>
  <c r="AM350" i="4"/>
  <c r="AN350" i="4"/>
  <c r="AO350" i="4"/>
  <c r="AP350" i="4"/>
  <c r="AQ350" i="4"/>
  <c r="AR350" i="4"/>
  <c r="AS350" i="4"/>
  <c r="AT350" i="4"/>
  <c r="AU350" i="4"/>
  <c r="AV350" i="4"/>
  <c r="AW350" i="4"/>
  <c r="AX350" i="4"/>
  <c r="AY350" i="4"/>
  <c r="C351" i="4"/>
  <c r="D351" i="4"/>
  <c r="E351" i="4"/>
  <c r="F351" i="4"/>
  <c r="G351" i="4"/>
  <c r="H351" i="4"/>
  <c r="I351" i="4"/>
  <c r="J351" i="4"/>
  <c r="K351" i="4"/>
  <c r="L351" i="4"/>
  <c r="M351" i="4"/>
  <c r="N351" i="4"/>
  <c r="O351" i="4"/>
  <c r="P351" i="4"/>
  <c r="Q351" i="4"/>
  <c r="R351" i="4"/>
  <c r="S351" i="4"/>
  <c r="T351" i="4"/>
  <c r="U351" i="4"/>
  <c r="V351" i="4"/>
  <c r="W351" i="4"/>
  <c r="X351" i="4"/>
  <c r="Y351" i="4"/>
  <c r="Z351" i="4"/>
  <c r="AA351" i="4"/>
  <c r="AB351" i="4"/>
  <c r="AC351" i="4"/>
  <c r="AD351" i="4"/>
  <c r="AE351" i="4"/>
  <c r="AF351" i="4"/>
  <c r="AG351" i="4"/>
  <c r="AH351" i="4"/>
  <c r="AI351" i="4"/>
  <c r="AJ351" i="4"/>
  <c r="AK351" i="4"/>
  <c r="AL351" i="4"/>
  <c r="AM351" i="4"/>
  <c r="AN351" i="4"/>
  <c r="AO351" i="4"/>
  <c r="AP351" i="4"/>
  <c r="AQ351" i="4"/>
  <c r="AR351" i="4"/>
  <c r="AS351" i="4"/>
  <c r="AT351" i="4"/>
  <c r="AU351" i="4"/>
  <c r="AV351" i="4"/>
  <c r="AW351" i="4"/>
  <c r="AX351" i="4"/>
  <c r="AY351" i="4"/>
  <c r="C352" i="4"/>
  <c r="D352" i="4"/>
  <c r="E352" i="4"/>
  <c r="F352" i="4"/>
  <c r="G352" i="4"/>
  <c r="H352" i="4"/>
  <c r="I352" i="4"/>
  <c r="J352" i="4"/>
  <c r="K352" i="4"/>
  <c r="L352" i="4"/>
  <c r="M352" i="4"/>
  <c r="N352" i="4"/>
  <c r="O352" i="4"/>
  <c r="P352" i="4"/>
  <c r="Q352" i="4"/>
  <c r="R352" i="4"/>
  <c r="S352" i="4"/>
  <c r="T352" i="4"/>
  <c r="U352" i="4"/>
  <c r="V352" i="4"/>
  <c r="W352" i="4"/>
  <c r="X352" i="4"/>
  <c r="Y352" i="4"/>
  <c r="Z352" i="4"/>
  <c r="AA352" i="4"/>
  <c r="AB352" i="4"/>
  <c r="AC352" i="4"/>
  <c r="AD352" i="4"/>
  <c r="AE352" i="4"/>
  <c r="AF352" i="4"/>
  <c r="AG352" i="4"/>
  <c r="AH352" i="4"/>
  <c r="AI352" i="4"/>
  <c r="AJ352" i="4"/>
  <c r="AK352" i="4"/>
  <c r="AL352" i="4"/>
  <c r="AM352" i="4"/>
  <c r="AN352" i="4"/>
  <c r="AO352" i="4"/>
  <c r="AP352" i="4"/>
  <c r="AQ352" i="4"/>
  <c r="AR352" i="4"/>
  <c r="AS352" i="4"/>
  <c r="AT352" i="4"/>
  <c r="AU352" i="4"/>
  <c r="AV352" i="4"/>
  <c r="AW352" i="4"/>
  <c r="AX352" i="4"/>
  <c r="AY352" i="4"/>
  <c r="C353" i="4"/>
  <c r="D353" i="4"/>
  <c r="E353" i="4"/>
  <c r="F353" i="4"/>
  <c r="G353" i="4"/>
  <c r="H353" i="4"/>
  <c r="I353" i="4"/>
  <c r="J353" i="4"/>
  <c r="K353" i="4"/>
  <c r="L353" i="4"/>
  <c r="M353" i="4"/>
  <c r="N353" i="4"/>
  <c r="O353" i="4"/>
  <c r="P353" i="4"/>
  <c r="Q353" i="4"/>
  <c r="R353" i="4"/>
  <c r="S353" i="4"/>
  <c r="T353" i="4"/>
  <c r="U353" i="4"/>
  <c r="V353" i="4"/>
  <c r="W353" i="4"/>
  <c r="X353" i="4"/>
  <c r="Y353" i="4"/>
  <c r="Z353" i="4"/>
  <c r="AA353" i="4"/>
  <c r="AB353" i="4"/>
  <c r="AC353" i="4"/>
  <c r="AD353" i="4"/>
  <c r="AE353" i="4"/>
  <c r="AF353" i="4"/>
  <c r="AG353" i="4"/>
  <c r="AH353" i="4"/>
  <c r="AI353" i="4"/>
  <c r="AJ353" i="4"/>
  <c r="AK353" i="4"/>
  <c r="AL353" i="4"/>
  <c r="AM353" i="4"/>
  <c r="AN353" i="4"/>
  <c r="AO353" i="4"/>
  <c r="AP353" i="4"/>
  <c r="AQ353" i="4"/>
  <c r="AR353" i="4"/>
  <c r="AS353" i="4"/>
  <c r="AT353" i="4"/>
  <c r="AU353" i="4"/>
  <c r="AV353" i="4"/>
  <c r="AW353" i="4"/>
  <c r="AX353" i="4"/>
  <c r="AY353" i="4"/>
  <c r="C287" i="4"/>
  <c r="D287" i="4"/>
  <c r="E287" i="4"/>
  <c r="F287" i="4"/>
  <c r="G287" i="4"/>
  <c r="H287" i="4"/>
  <c r="I287" i="4"/>
  <c r="J287" i="4"/>
  <c r="K287" i="4"/>
  <c r="L287" i="4"/>
  <c r="M287" i="4"/>
  <c r="N287" i="4"/>
  <c r="O287" i="4"/>
  <c r="P287" i="4"/>
  <c r="Q287" i="4"/>
  <c r="R287" i="4"/>
  <c r="S287" i="4"/>
  <c r="T287" i="4"/>
  <c r="U287" i="4"/>
  <c r="V287" i="4"/>
  <c r="W287" i="4"/>
  <c r="X287" i="4"/>
  <c r="Y287" i="4"/>
  <c r="Z287" i="4"/>
  <c r="AA287" i="4"/>
  <c r="AB287" i="4"/>
  <c r="AC287" i="4"/>
  <c r="AD287" i="4"/>
  <c r="AE287" i="4"/>
  <c r="AF287" i="4"/>
  <c r="AG287" i="4"/>
  <c r="AH287" i="4"/>
  <c r="AI287" i="4"/>
  <c r="AJ287" i="4"/>
  <c r="AK287" i="4"/>
  <c r="AL287" i="4"/>
  <c r="AM287" i="4"/>
  <c r="AN287" i="4"/>
  <c r="AO287" i="4"/>
  <c r="AP287" i="4"/>
  <c r="AQ287" i="4"/>
  <c r="AR287" i="4"/>
  <c r="AS287" i="4"/>
  <c r="AT287" i="4"/>
  <c r="AU287" i="4"/>
  <c r="AV287" i="4"/>
  <c r="AW287" i="4"/>
  <c r="AX287" i="4"/>
  <c r="AY287" i="4"/>
  <c r="C288" i="4"/>
  <c r="D288" i="4"/>
  <c r="E288" i="4"/>
  <c r="F288" i="4"/>
  <c r="G288" i="4"/>
  <c r="H288" i="4"/>
  <c r="I288" i="4"/>
  <c r="J288" i="4"/>
  <c r="K288" i="4"/>
  <c r="L288" i="4"/>
  <c r="M288" i="4"/>
  <c r="N288" i="4"/>
  <c r="O288" i="4"/>
  <c r="P288" i="4"/>
  <c r="Q288" i="4"/>
  <c r="R288" i="4"/>
  <c r="S288" i="4"/>
  <c r="T288" i="4"/>
  <c r="U288" i="4"/>
  <c r="V288" i="4"/>
  <c r="W288" i="4"/>
  <c r="X288" i="4"/>
  <c r="Y288" i="4"/>
  <c r="Z288" i="4"/>
  <c r="AA288" i="4"/>
  <c r="AB288" i="4"/>
  <c r="AC288" i="4"/>
  <c r="AD288" i="4"/>
  <c r="AE288" i="4"/>
  <c r="AF288" i="4"/>
  <c r="AG288" i="4"/>
  <c r="AH288" i="4"/>
  <c r="AI288" i="4"/>
  <c r="AJ288" i="4"/>
  <c r="AK288" i="4"/>
  <c r="AL288" i="4"/>
  <c r="AM288" i="4"/>
  <c r="AN288" i="4"/>
  <c r="AO288" i="4"/>
  <c r="AP288" i="4"/>
  <c r="AQ288" i="4"/>
  <c r="AR288" i="4"/>
  <c r="AS288" i="4"/>
  <c r="AT288" i="4"/>
  <c r="AU288" i="4"/>
  <c r="AV288" i="4"/>
  <c r="AW288" i="4"/>
  <c r="AX288" i="4"/>
  <c r="AY288" i="4"/>
  <c r="C289" i="4"/>
  <c r="D289" i="4"/>
  <c r="E289" i="4"/>
  <c r="F289" i="4"/>
  <c r="G289" i="4"/>
  <c r="H289" i="4"/>
  <c r="I289" i="4"/>
  <c r="J289" i="4"/>
  <c r="K289" i="4"/>
  <c r="L289" i="4"/>
  <c r="M289" i="4"/>
  <c r="N289" i="4"/>
  <c r="O289" i="4"/>
  <c r="P289" i="4"/>
  <c r="Q289" i="4"/>
  <c r="R289" i="4"/>
  <c r="S289" i="4"/>
  <c r="T289" i="4"/>
  <c r="U289" i="4"/>
  <c r="V289" i="4"/>
  <c r="W289" i="4"/>
  <c r="X289" i="4"/>
  <c r="Y289" i="4"/>
  <c r="Z289" i="4"/>
  <c r="AA289" i="4"/>
  <c r="AB289" i="4"/>
  <c r="AC289" i="4"/>
  <c r="AD289" i="4"/>
  <c r="AE289" i="4"/>
  <c r="AF289" i="4"/>
  <c r="AG289" i="4"/>
  <c r="AH289" i="4"/>
  <c r="AI289" i="4"/>
  <c r="AJ289" i="4"/>
  <c r="AK289" i="4"/>
  <c r="AL289" i="4"/>
  <c r="AM289" i="4"/>
  <c r="AN289" i="4"/>
  <c r="AO289" i="4"/>
  <c r="AP289" i="4"/>
  <c r="AQ289" i="4"/>
  <c r="AR289" i="4"/>
  <c r="AS289" i="4"/>
  <c r="AT289" i="4"/>
  <c r="AU289" i="4"/>
  <c r="AV289" i="4"/>
  <c r="AW289" i="4"/>
  <c r="AX289" i="4"/>
  <c r="AY289" i="4"/>
  <c r="C290" i="4"/>
  <c r="D290" i="4"/>
  <c r="E290" i="4"/>
  <c r="F290" i="4"/>
  <c r="G290" i="4"/>
  <c r="H290" i="4"/>
  <c r="I290" i="4"/>
  <c r="J290" i="4"/>
  <c r="K290" i="4"/>
  <c r="L290" i="4"/>
  <c r="M290" i="4"/>
  <c r="N290" i="4"/>
  <c r="O290" i="4"/>
  <c r="P290" i="4"/>
  <c r="Q290" i="4"/>
  <c r="R290" i="4"/>
  <c r="S290" i="4"/>
  <c r="T290" i="4"/>
  <c r="U290" i="4"/>
  <c r="V290" i="4"/>
  <c r="W290" i="4"/>
  <c r="X290" i="4"/>
  <c r="Y290" i="4"/>
  <c r="Z290" i="4"/>
  <c r="AA290" i="4"/>
  <c r="AB290" i="4"/>
  <c r="AC290" i="4"/>
  <c r="AD290" i="4"/>
  <c r="AE290" i="4"/>
  <c r="AF290" i="4"/>
  <c r="AG290" i="4"/>
  <c r="AH290" i="4"/>
  <c r="AI290" i="4"/>
  <c r="AJ290" i="4"/>
  <c r="AK290" i="4"/>
  <c r="AL290" i="4"/>
  <c r="AM290" i="4"/>
  <c r="AN290" i="4"/>
  <c r="AO290" i="4"/>
  <c r="AP290" i="4"/>
  <c r="AQ290" i="4"/>
  <c r="AR290" i="4"/>
  <c r="AS290" i="4"/>
  <c r="AT290" i="4"/>
  <c r="AU290" i="4"/>
  <c r="AV290" i="4"/>
  <c r="AW290" i="4"/>
  <c r="AX290" i="4"/>
  <c r="AY290" i="4"/>
  <c r="C291" i="4"/>
  <c r="D291" i="4"/>
  <c r="E291" i="4"/>
  <c r="F291" i="4"/>
  <c r="G291" i="4"/>
  <c r="H291" i="4"/>
  <c r="I291" i="4"/>
  <c r="J291" i="4"/>
  <c r="K291" i="4"/>
  <c r="L291" i="4"/>
  <c r="M291" i="4"/>
  <c r="N291" i="4"/>
  <c r="O291" i="4"/>
  <c r="P291" i="4"/>
  <c r="Q291" i="4"/>
  <c r="R291" i="4"/>
  <c r="S291" i="4"/>
  <c r="T291" i="4"/>
  <c r="U291" i="4"/>
  <c r="V291" i="4"/>
  <c r="W291" i="4"/>
  <c r="X291" i="4"/>
  <c r="Y291" i="4"/>
  <c r="Z291" i="4"/>
  <c r="AA291" i="4"/>
  <c r="AB291" i="4"/>
  <c r="AC291" i="4"/>
  <c r="AD291" i="4"/>
  <c r="AE291" i="4"/>
  <c r="AF291" i="4"/>
  <c r="AG291" i="4"/>
  <c r="AH291" i="4"/>
  <c r="AI291" i="4"/>
  <c r="AJ291" i="4"/>
  <c r="AK291" i="4"/>
  <c r="AL291" i="4"/>
  <c r="AM291" i="4"/>
  <c r="AN291" i="4"/>
  <c r="AO291" i="4"/>
  <c r="AP291" i="4"/>
  <c r="AQ291" i="4"/>
  <c r="AR291" i="4"/>
  <c r="AS291" i="4"/>
  <c r="AT291" i="4"/>
  <c r="AU291" i="4"/>
  <c r="AV291" i="4"/>
  <c r="AW291" i="4"/>
  <c r="AX291" i="4"/>
  <c r="AY291" i="4"/>
  <c r="C292" i="4"/>
  <c r="D292" i="4"/>
  <c r="E292" i="4"/>
  <c r="F292" i="4"/>
  <c r="G292" i="4"/>
  <c r="H292" i="4"/>
  <c r="I292" i="4"/>
  <c r="J292" i="4"/>
  <c r="K292" i="4"/>
  <c r="L292" i="4"/>
  <c r="M292" i="4"/>
  <c r="N292" i="4"/>
  <c r="O292" i="4"/>
  <c r="P292" i="4"/>
  <c r="Q292" i="4"/>
  <c r="R292" i="4"/>
  <c r="S292" i="4"/>
  <c r="T292" i="4"/>
  <c r="U292" i="4"/>
  <c r="V292" i="4"/>
  <c r="W292" i="4"/>
  <c r="X292" i="4"/>
  <c r="Y292" i="4"/>
  <c r="Z292" i="4"/>
  <c r="AA292" i="4"/>
  <c r="AB292" i="4"/>
  <c r="AC292" i="4"/>
  <c r="AD292" i="4"/>
  <c r="AE292" i="4"/>
  <c r="AF292" i="4"/>
  <c r="AG292" i="4"/>
  <c r="AH292" i="4"/>
  <c r="AI292" i="4"/>
  <c r="AJ292" i="4"/>
  <c r="AK292" i="4"/>
  <c r="AL292" i="4"/>
  <c r="AM292" i="4"/>
  <c r="AN292" i="4"/>
  <c r="AO292" i="4"/>
  <c r="AP292" i="4"/>
  <c r="AQ292" i="4"/>
  <c r="AR292" i="4"/>
  <c r="AS292" i="4"/>
  <c r="AT292" i="4"/>
  <c r="AU292" i="4"/>
  <c r="AV292" i="4"/>
  <c r="AW292" i="4"/>
  <c r="AX292" i="4"/>
  <c r="AY292" i="4"/>
  <c r="C293" i="4"/>
  <c r="D293" i="4"/>
  <c r="E293" i="4"/>
  <c r="F293" i="4"/>
  <c r="G293" i="4"/>
  <c r="H293" i="4"/>
  <c r="I293" i="4"/>
  <c r="J293" i="4"/>
  <c r="K293" i="4"/>
  <c r="L293" i="4"/>
  <c r="M293" i="4"/>
  <c r="N293" i="4"/>
  <c r="O293" i="4"/>
  <c r="P293" i="4"/>
  <c r="Q293" i="4"/>
  <c r="R293" i="4"/>
  <c r="S293" i="4"/>
  <c r="T293" i="4"/>
  <c r="U293" i="4"/>
  <c r="V293" i="4"/>
  <c r="W293" i="4"/>
  <c r="X293" i="4"/>
  <c r="Y293" i="4"/>
  <c r="Z293" i="4"/>
  <c r="AA293" i="4"/>
  <c r="AB293" i="4"/>
  <c r="AC293" i="4"/>
  <c r="AD293" i="4"/>
  <c r="AE293" i="4"/>
  <c r="AF293" i="4"/>
  <c r="AG293" i="4"/>
  <c r="AH293" i="4"/>
  <c r="AI293" i="4"/>
  <c r="AJ293" i="4"/>
  <c r="AK293" i="4"/>
  <c r="AL293" i="4"/>
  <c r="AM293" i="4"/>
  <c r="AN293" i="4"/>
  <c r="AO293" i="4"/>
  <c r="AP293" i="4"/>
  <c r="AQ293" i="4"/>
  <c r="AR293" i="4"/>
  <c r="AS293" i="4"/>
  <c r="AT293" i="4"/>
  <c r="AU293" i="4"/>
  <c r="AV293" i="4"/>
  <c r="AW293" i="4"/>
  <c r="AX293" i="4"/>
  <c r="AY293" i="4"/>
  <c r="C294" i="4"/>
  <c r="D294" i="4"/>
  <c r="E294" i="4"/>
  <c r="F294" i="4"/>
  <c r="G294" i="4"/>
  <c r="H294" i="4"/>
  <c r="I294" i="4"/>
  <c r="J294" i="4"/>
  <c r="K294" i="4"/>
  <c r="L294" i="4"/>
  <c r="M294" i="4"/>
  <c r="N294" i="4"/>
  <c r="O294" i="4"/>
  <c r="P294" i="4"/>
  <c r="Q294" i="4"/>
  <c r="R294" i="4"/>
  <c r="S294" i="4"/>
  <c r="T294" i="4"/>
  <c r="U294" i="4"/>
  <c r="V294" i="4"/>
  <c r="W294" i="4"/>
  <c r="X294" i="4"/>
  <c r="Y294" i="4"/>
  <c r="Z294" i="4"/>
  <c r="AA294" i="4"/>
  <c r="AB294" i="4"/>
  <c r="AC294" i="4"/>
  <c r="AD294" i="4"/>
  <c r="AE294" i="4"/>
  <c r="AF294" i="4"/>
  <c r="AG294" i="4"/>
  <c r="AH294" i="4"/>
  <c r="AI294" i="4"/>
  <c r="AJ294" i="4"/>
  <c r="AK294" i="4"/>
  <c r="AL294" i="4"/>
  <c r="AM294" i="4"/>
  <c r="AN294" i="4"/>
  <c r="AO294" i="4"/>
  <c r="AP294" i="4"/>
  <c r="AQ294" i="4"/>
  <c r="AR294" i="4"/>
  <c r="AS294" i="4"/>
  <c r="AT294" i="4"/>
  <c r="AU294" i="4"/>
  <c r="AV294" i="4"/>
  <c r="AW294" i="4"/>
  <c r="AX294" i="4"/>
  <c r="AY294" i="4"/>
  <c r="C295" i="4"/>
  <c r="D295" i="4"/>
  <c r="E295" i="4"/>
  <c r="F295" i="4"/>
  <c r="G295" i="4"/>
  <c r="H295" i="4"/>
  <c r="I295" i="4"/>
  <c r="J295" i="4"/>
  <c r="K295" i="4"/>
  <c r="L295" i="4"/>
  <c r="M295" i="4"/>
  <c r="N295" i="4"/>
  <c r="O295" i="4"/>
  <c r="P295" i="4"/>
  <c r="Q295" i="4"/>
  <c r="R295" i="4"/>
  <c r="S295" i="4"/>
  <c r="T295" i="4"/>
  <c r="U295" i="4"/>
  <c r="V295" i="4"/>
  <c r="W295" i="4"/>
  <c r="X295" i="4"/>
  <c r="Y295" i="4"/>
  <c r="Z295" i="4"/>
  <c r="AA295" i="4"/>
  <c r="AB295" i="4"/>
  <c r="AC295" i="4"/>
  <c r="AD295" i="4"/>
  <c r="AE295" i="4"/>
  <c r="AF295" i="4"/>
  <c r="AG295" i="4"/>
  <c r="AH295" i="4"/>
  <c r="AI295" i="4"/>
  <c r="AJ295" i="4"/>
  <c r="AK295" i="4"/>
  <c r="AL295" i="4"/>
  <c r="AM295" i="4"/>
  <c r="AN295" i="4"/>
  <c r="AO295" i="4"/>
  <c r="AP295" i="4"/>
  <c r="AQ295" i="4"/>
  <c r="AR295" i="4"/>
  <c r="AS295" i="4"/>
  <c r="AT295" i="4"/>
  <c r="AU295" i="4"/>
  <c r="AV295" i="4"/>
  <c r="AW295" i="4"/>
  <c r="AX295" i="4"/>
  <c r="AY295" i="4"/>
  <c r="C296" i="4"/>
  <c r="D296" i="4"/>
  <c r="E296" i="4"/>
  <c r="F296" i="4"/>
  <c r="G296" i="4"/>
  <c r="H296" i="4"/>
  <c r="I296" i="4"/>
  <c r="J296" i="4"/>
  <c r="K296" i="4"/>
  <c r="L296" i="4"/>
  <c r="M296" i="4"/>
  <c r="N296" i="4"/>
  <c r="O296" i="4"/>
  <c r="P296" i="4"/>
  <c r="Q296" i="4"/>
  <c r="R296" i="4"/>
  <c r="S296" i="4"/>
  <c r="T296" i="4"/>
  <c r="U296" i="4"/>
  <c r="V296" i="4"/>
  <c r="W296" i="4"/>
  <c r="X296" i="4"/>
  <c r="Y296" i="4"/>
  <c r="Z296" i="4"/>
  <c r="AA296" i="4"/>
  <c r="AB296" i="4"/>
  <c r="AC296" i="4"/>
  <c r="AD296" i="4"/>
  <c r="AE296" i="4"/>
  <c r="AF296" i="4"/>
  <c r="AG296" i="4"/>
  <c r="AH296" i="4"/>
  <c r="AI296" i="4"/>
  <c r="AJ296" i="4"/>
  <c r="AK296" i="4"/>
  <c r="AL296" i="4"/>
  <c r="AM296" i="4"/>
  <c r="AN296" i="4"/>
  <c r="AO296" i="4"/>
  <c r="AP296" i="4"/>
  <c r="AQ296" i="4"/>
  <c r="AR296" i="4"/>
  <c r="AS296" i="4"/>
  <c r="AT296" i="4"/>
  <c r="AU296" i="4"/>
  <c r="AV296" i="4"/>
  <c r="AW296" i="4"/>
  <c r="AX296" i="4"/>
  <c r="AY296" i="4"/>
  <c r="C297" i="4"/>
  <c r="D297" i="4"/>
  <c r="E297" i="4"/>
  <c r="F297" i="4"/>
  <c r="G297" i="4"/>
  <c r="H297" i="4"/>
  <c r="I297" i="4"/>
  <c r="J297" i="4"/>
  <c r="K297" i="4"/>
  <c r="L297" i="4"/>
  <c r="M297" i="4"/>
  <c r="N297" i="4"/>
  <c r="O297" i="4"/>
  <c r="P297" i="4"/>
  <c r="Q297" i="4"/>
  <c r="R297" i="4"/>
  <c r="S297" i="4"/>
  <c r="T297" i="4"/>
  <c r="U297" i="4"/>
  <c r="V297" i="4"/>
  <c r="W297" i="4"/>
  <c r="X297" i="4"/>
  <c r="Y297" i="4"/>
  <c r="Z297" i="4"/>
  <c r="AA297" i="4"/>
  <c r="AB297" i="4"/>
  <c r="AC297" i="4"/>
  <c r="AD297" i="4"/>
  <c r="AE297" i="4"/>
  <c r="AF297" i="4"/>
  <c r="AG297" i="4"/>
  <c r="AH297" i="4"/>
  <c r="AI297" i="4"/>
  <c r="AJ297" i="4"/>
  <c r="AK297" i="4"/>
  <c r="AL297" i="4"/>
  <c r="AM297" i="4"/>
  <c r="AN297" i="4"/>
  <c r="AO297" i="4"/>
  <c r="AP297" i="4"/>
  <c r="AQ297" i="4"/>
  <c r="AR297" i="4"/>
  <c r="AS297" i="4"/>
  <c r="AT297" i="4"/>
  <c r="AU297" i="4"/>
  <c r="AV297" i="4"/>
  <c r="AW297" i="4"/>
  <c r="AX297" i="4"/>
  <c r="AY297" i="4"/>
  <c r="C298" i="4"/>
  <c r="D298" i="4"/>
  <c r="E298" i="4"/>
  <c r="F298" i="4"/>
  <c r="G298" i="4"/>
  <c r="H298" i="4"/>
  <c r="I298" i="4"/>
  <c r="J298" i="4"/>
  <c r="K298" i="4"/>
  <c r="L298" i="4"/>
  <c r="M298" i="4"/>
  <c r="N298" i="4"/>
  <c r="O298" i="4"/>
  <c r="P298" i="4"/>
  <c r="Q298" i="4"/>
  <c r="R298" i="4"/>
  <c r="S298" i="4"/>
  <c r="T298" i="4"/>
  <c r="U298" i="4"/>
  <c r="V298" i="4"/>
  <c r="W298" i="4"/>
  <c r="X298" i="4"/>
  <c r="Y298" i="4"/>
  <c r="Z298" i="4"/>
  <c r="AA298" i="4"/>
  <c r="AB298" i="4"/>
  <c r="AC298" i="4"/>
  <c r="AD298" i="4"/>
  <c r="AE298" i="4"/>
  <c r="AF298" i="4"/>
  <c r="AG298" i="4"/>
  <c r="AH298" i="4"/>
  <c r="AI298" i="4"/>
  <c r="AJ298" i="4"/>
  <c r="AK298" i="4"/>
  <c r="AL298" i="4"/>
  <c r="AM298" i="4"/>
  <c r="AN298" i="4"/>
  <c r="AO298" i="4"/>
  <c r="AP298" i="4"/>
  <c r="AQ298" i="4"/>
  <c r="AR298" i="4"/>
  <c r="AS298" i="4"/>
  <c r="AT298" i="4"/>
  <c r="AU298" i="4"/>
  <c r="AV298" i="4"/>
  <c r="AW298" i="4"/>
  <c r="AX298" i="4"/>
  <c r="AY298" i="4"/>
  <c r="C299" i="4"/>
  <c r="D299" i="4"/>
  <c r="E299" i="4"/>
  <c r="F299" i="4"/>
  <c r="G299" i="4"/>
  <c r="H299" i="4"/>
  <c r="I299" i="4"/>
  <c r="J299" i="4"/>
  <c r="K299" i="4"/>
  <c r="L299" i="4"/>
  <c r="M299" i="4"/>
  <c r="N299" i="4"/>
  <c r="O299" i="4"/>
  <c r="P299" i="4"/>
  <c r="Q299" i="4"/>
  <c r="R299" i="4"/>
  <c r="S299" i="4"/>
  <c r="T299" i="4"/>
  <c r="U299" i="4"/>
  <c r="V299" i="4"/>
  <c r="W299" i="4"/>
  <c r="X299" i="4"/>
  <c r="Y299" i="4"/>
  <c r="Z299" i="4"/>
  <c r="AA299" i="4"/>
  <c r="AB299" i="4"/>
  <c r="AC299" i="4"/>
  <c r="AD299" i="4"/>
  <c r="AE299" i="4"/>
  <c r="AF299" i="4"/>
  <c r="AG299" i="4"/>
  <c r="AH299" i="4"/>
  <c r="AI299" i="4"/>
  <c r="AJ299" i="4"/>
  <c r="AK299" i="4"/>
  <c r="AL299" i="4"/>
  <c r="AM299" i="4"/>
  <c r="AN299" i="4"/>
  <c r="AO299" i="4"/>
  <c r="AP299" i="4"/>
  <c r="AQ299" i="4"/>
  <c r="AR299" i="4"/>
  <c r="AS299" i="4"/>
  <c r="AT299" i="4"/>
  <c r="AU299" i="4"/>
  <c r="AV299" i="4"/>
  <c r="AW299" i="4"/>
  <c r="AX299" i="4"/>
  <c r="AY299" i="4"/>
  <c r="C300" i="4"/>
  <c r="D300" i="4"/>
  <c r="E300" i="4"/>
  <c r="F300" i="4"/>
  <c r="G300" i="4"/>
  <c r="H300" i="4"/>
  <c r="I300" i="4"/>
  <c r="J300" i="4"/>
  <c r="K300" i="4"/>
  <c r="L300" i="4"/>
  <c r="M300" i="4"/>
  <c r="N300" i="4"/>
  <c r="O300" i="4"/>
  <c r="P300" i="4"/>
  <c r="Q300" i="4"/>
  <c r="R300" i="4"/>
  <c r="S300" i="4"/>
  <c r="T300" i="4"/>
  <c r="U300" i="4"/>
  <c r="V300" i="4"/>
  <c r="W300" i="4"/>
  <c r="X300" i="4"/>
  <c r="Y300" i="4"/>
  <c r="Z300" i="4"/>
  <c r="AA300" i="4"/>
  <c r="AB300" i="4"/>
  <c r="AC300" i="4"/>
  <c r="AD300" i="4"/>
  <c r="AE300" i="4"/>
  <c r="AF300" i="4"/>
  <c r="AG300" i="4"/>
  <c r="AH300" i="4"/>
  <c r="AI300" i="4"/>
  <c r="AJ300" i="4"/>
  <c r="AK300" i="4"/>
  <c r="AL300" i="4"/>
  <c r="AM300" i="4"/>
  <c r="AN300" i="4"/>
  <c r="AO300" i="4"/>
  <c r="AP300" i="4"/>
  <c r="AQ300" i="4"/>
  <c r="AR300" i="4"/>
  <c r="AS300" i="4"/>
  <c r="AT300" i="4"/>
  <c r="AU300" i="4"/>
  <c r="AV300" i="4"/>
  <c r="AW300" i="4"/>
  <c r="AX300" i="4"/>
  <c r="AY300" i="4"/>
  <c r="C301" i="4"/>
  <c r="D301" i="4"/>
  <c r="E301" i="4"/>
  <c r="F301" i="4"/>
  <c r="G301" i="4"/>
  <c r="H301" i="4"/>
  <c r="I301" i="4"/>
  <c r="J301" i="4"/>
  <c r="K301" i="4"/>
  <c r="L301" i="4"/>
  <c r="M301" i="4"/>
  <c r="N301" i="4"/>
  <c r="O301" i="4"/>
  <c r="P301" i="4"/>
  <c r="Q301" i="4"/>
  <c r="R301" i="4"/>
  <c r="S301" i="4"/>
  <c r="T301" i="4"/>
  <c r="U301" i="4"/>
  <c r="V301" i="4"/>
  <c r="W301" i="4"/>
  <c r="X301" i="4"/>
  <c r="Y301" i="4"/>
  <c r="Z301" i="4"/>
  <c r="AA301" i="4"/>
  <c r="AB301" i="4"/>
  <c r="AC301" i="4"/>
  <c r="AD301" i="4"/>
  <c r="AE301" i="4"/>
  <c r="AF301" i="4"/>
  <c r="AG301" i="4"/>
  <c r="AH301" i="4"/>
  <c r="AI301" i="4"/>
  <c r="AJ301" i="4"/>
  <c r="AK301" i="4"/>
  <c r="AL301" i="4"/>
  <c r="AM301" i="4"/>
  <c r="AN301" i="4"/>
  <c r="AO301" i="4"/>
  <c r="AP301" i="4"/>
  <c r="AQ301" i="4"/>
  <c r="AR301" i="4"/>
  <c r="AS301" i="4"/>
  <c r="AT301" i="4"/>
  <c r="AU301" i="4"/>
  <c r="AV301" i="4"/>
  <c r="AW301" i="4"/>
  <c r="AX301" i="4"/>
  <c r="AY301" i="4"/>
  <c r="C302" i="4"/>
  <c r="D302" i="4"/>
  <c r="E302" i="4"/>
  <c r="F302" i="4"/>
  <c r="G302" i="4"/>
  <c r="H302" i="4"/>
  <c r="I302" i="4"/>
  <c r="J302" i="4"/>
  <c r="K302" i="4"/>
  <c r="L302" i="4"/>
  <c r="M302" i="4"/>
  <c r="N302" i="4"/>
  <c r="O302" i="4"/>
  <c r="P302" i="4"/>
  <c r="Q302" i="4"/>
  <c r="R302" i="4"/>
  <c r="S302" i="4"/>
  <c r="T302" i="4"/>
  <c r="U302" i="4"/>
  <c r="V302" i="4"/>
  <c r="W302" i="4"/>
  <c r="X302" i="4"/>
  <c r="Y302" i="4"/>
  <c r="Z302" i="4"/>
  <c r="AA302" i="4"/>
  <c r="AB302" i="4"/>
  <c r="AC302" i="4"/>
  <c r="AD302" i="4"/>
  <c r="AE302" i="4"/>
  <c r="AF302" i="4"/>
  <c r="AG302" i="4"/>
  <c r="AH302" i="4"/>
  <c r="AI302" i="4"/>
  <c r="AJ302" i="4"/>
  <c r="AK302" i="4"/>
  <c r="AL302" i="4"/>
  <c r="AM302" i="4"/>
  <c r="AN302" i="4"/>
  <c r="AO302" i="4"/>
  <c r="AP302" i="4"/>
  <c r="AQ302" i="4"/>
  <c r="AR302" i="4"/>
  <c r="AS302" i="4"/>
  <c r="AT302" i="4"/>
  <c r="AU302" i="4"/>
  <c r="AV302" i="4"/>
  <c r="AW302" i="4"/>
  <c r="AX302" i="4"/>
  <c r="AY302" i="4"/>
  <c r="C303" i="4"/>
  <c r="D303" i="4"/>
  <c r="E303" i="4"/>
  <c r="F303" i="4"/>
  <c r="G303" i="4"/>
  <c r="H303" i="4"/>
  <c r="I303" i="4"/>
  <c r="J303" i="4"/>
  <c r="K303" i="4"/>
  <c r="L303" i="4"/>
  <c r="M303" i="4"/>
  <c r="N303" i="4"/>
  <c r="O303" i="4"/>
  <c r="P303" i="4"/>
  <c r="Q303" i="4"/>
  <c r="R303" i="4"/>
  <c r="S303" i="4"/>
  <c r="T303" i="4"/>
  <c r="U303" i="4"/>
  <c r="V303" i="4"/>
  <c r="W303" i="4"/>
  <c r="X303" i="4"/>
  <c r="Y303" i="4"/>
  <c r="Z303" i="4"/>
  <c r="AA303" i="4"/>
  <c r="AB303" i="4"/>
  <c r="AC303" i="4"/>
  <c r="AD303" i="4"/>
  <c r="AE303" i="4"/>
  <c r="AF303" i="4"/>
  <c r="AG303" i="4"/>
  <c r="AH303" i="4"/>
  <c r="AI303" i="4"/>
  <c r="AJ303" i="4"/>
  <c r="AK303" i="4"/>
  <c r="AL303" i="4"/>
  <c r="AM303" i="4"/>
  <c r="AN303" i="4"/>
  <c r="AO303" i="4"/>
  <c r="AP303" i="4"/>
  <c r="AQ303" i="4"/>
  <c r="AR303" i="4"/>
  <c r="AS303" i="4"/>
  <c r="AT303" i="4"/>
  <c r="AU303" i="4"/>
  <c r="AV303" i="4"/>
  <c r="AW303" i="4"/>
  <c r="AX303" i="4"/>
  <c r="AY303" i="4"/>
  <c r="C304" i="4"/>
  <c r="D304" i="4"/>
  <c r="E304" i="4"/>
  <c r="F304" i="4"/>
  <c r="G304" i="4"/>
  <c r="H304" i="4"/>
  <c r="I304" i="4"/>
  <c r="J304" i="4"/>
  <c r="K304" i="4"/>
  <c r="L304" i="4"/>
  <c r="M304" i="4"/>
  <c r="N304" i="4"/>
  <c r="O304" i="4"/>
  <c r="P304" i="4"/>
  <c r="Q304" i="4"/>
  <c r="R304" i="4"/>
  <c r="S304" i="4"/>
  <c r="T304" i="4"/>
  <c r="U304" i="4"/>
  <c r="V304" i="4"/>
  <c r="W304" i="4"/>
  <c r="X304" i="4"/>
  <c r="Y304" i="4"/>
  <c r="Z304" i="4"/>
  <c r="AA304" i="4"/>
  <c r="AB304" i="4"/>
  <c r="AC304" i="4"/>
  <c r="AD304" i="4"/>
  <c r="AE304" i="4"/>
  <c r="AF304" i="4"/>
  <c r="AG304" i="4"/>
  <c r="AH304" i="4"/>
  <c r="AI304" i="4"/>
  <c r="AJ304" i="4"/>
  <c r="AK304" i="4"/>
  <c r="AL304" i="4"/>
  <c r="AM304" i="4"/>
  <c r="AN304" i="4"/>
  <c r="AO304" i="4"/>
  <c r="AP304" i="4"/>
  <c r="AQ304" i="4"/>
  <c r="AR304" i="4"/>
  <c r="AS304" i="4"/>
  <c r="AT304" i="4"/>
  <c r="AU304" i="4"/>
  <c r="AV304" i="4"/>
  <c r="AW304" i="4"/>
  <c r="AX304" i="4"/>
  <c r="AY304" i="4"/>
  <c r="AR5" i="4"/>
  <c r="AS5" i="4"/>
  <c r="AT5" i="4"/>
  <c r="AU5" i="4"/>
  <c r="AV5" i="4"/>
  <c r="AW5" i="4"/>
  <c r="AX5" i="4"/>
  <c r="AY5" i="4"/>
  <c r="AR6" i="4"/>
  <c r="AS6" i="4"/>
  <c r="AT6" i="4"/>
  <c r="AU6" i="4"/>
  <c r="AV6" i="4"/>
  <c r="AW6" i="4"/>
  <c r="AX6" i="4"/>
  <c r="AY6" i="4"/>
  <c r="AR7" i="4"/>
  <c r="AS7" i="4"/>
  <c r="AT7" i="4"/>
  <c r="AU7" i="4"/>
  <c r="AV7" i="4"/>
  <c r="AW7" i="4"/>
  <c r="AX7" i="4"/>
  <c r="AY7" i="4"/>
  <c r="AR8" i="4"/>
  <c r="AS8" i="4"/>
  <c r="AT8" i="4"/>
  <c r="AU8" i="4"/>
  <c r="AV8" i="4"/>
  <c r="AW8" i="4"/>
  <c r="AX8" i="4"/>
  <c r="AY8" i="4"/>
  <c r="AR9" i="4"/>
  <c r="AS9" i="4"/>
  <c r="AT9" i="4"/>
  <c r="AU9" i="4"/>
  <c r="AV9" i="4"/>
  <c r="AW9" i="4"/>
  <c r="AX9" i="4"/>
  <c r="AY9" i="4"/>
  <c r="AR10" i="4"/>
  <c r="AS10" i="4"/>
  <c r="AT10" i="4"/>
  <c r="AU10" i="4"/>
  <c r="AV10" i="4"/>
  <c r="AW10" i="4"/>
  <c r="AX10" i="4"/>
  <c r="AY10" i="4"/>
  <c r="AR11" i="4"/>
  <c r="AS11" i="4"/>
  <c r="AT11" i="4"/>
  <c r="AU11" i="4"/>
  <c r="AV11" i="4"/>
  <c r="AW11" i="4"/>
  <c r="AX11" i="4"/>
  <c r="AY11" i="4"/>
  <c r="AR12" i="4"/>
  <c r="AS12" i="4"/>
  <c r="AT12" i="4"/>
  <c r="AU12" i="4"/>
  <c r="AV12" i="4"/>
  <c r="AW12" i="4"/>
  <c r="AX12" i="4"/>
  <c r="AY12" i="4"/>
  <c r="AR13" i="4"/>
  <c r="AS13" i="4"/>
  <c r="AT13" i="4"/>
  <c r="AU13" i="4"/>
  <c r="AV13" i="4"/>
  <c r="AW13" i="4"/>
  <c r="AX13" i="4"/>
  <c r="AY13" i="4"/>
  <c r="AR14" i="4"/>
  <c r="AS14" i="4"/>
  <c r="AT14" i="4"/>
  <c r="AU14" i="4"/>
  <c r="AV14" i="4"/>
  <c r="AW14" i="4"/>
  <c r="AX14" i="4"/>
  <c r="AY14" i="4"/>
  <c r="AR15" i="4"/>
  <c r="AS15" i="4"/>
  <c r="AT15" i="4"/>
  <c r="AU15" i="4"/>
  <c r="AV15" i="4"/>
  <c r="AW15" i="4"/>
  <c r="AX15" i="4"/>
  <c r="AY15" i="4"/>
  <c r="AR16" i="4"/>
  <c r="AS16" i="4"/>
  <c r="AT16" i="4"/>
  <c r="AU16" i="4"/>
  <c r="AV16" i="4"/>
  <c r="AW16" i="4"/>
  <c r="AX16" i="4"/>
  <c r="AY16" i="4"/>
  <c r="AR17" i="4"/>
  <c r="AS17" i="4"/>
  <c r="AT17" i="4"/>
  <c r="AU17" i="4"/>
  <c r="AV17" i="4"/>
  <c r="AW17" i="4"/>
  <c r="AX17" i="4"/>
  <c r="AY17" i="4"/>
  <c r="AR18" i="4"/>
  <c r="AS18" i="4"/>
  <c r="AT18" i="4"/>
  <c r="AU18" i="4"/>
  <c r="AV18" i="4"/>
  <c r="AW18" i="4"/>
  <c r="AX18" i="4"/>
  <c r="AY18" i="4"/>
  <c r="AR19" i="4"/>
  <c r="AS19" i="4"/>
  <c r="AT19" i="4"/>
  <c r="AU19" i="4"/>
  <c r="AV19" i="4"/>
  <c r="AW19" i="4"/>
  <c r="AX19" i="4"/>
  <c r="AY19" i="4"/>
  <c r="AR20" i="4"/>
  <c r="AS20" i="4"/>
  <c r="AT20" i="4"/>
  <c r="AU20" i="4"/>
  <c r="AV20" i="4"/>
  <c r="AW20" i="4"/>
  <c r="AX20" i="4"/>
  <c r="AY20" i="4"/>
  <c r="AR21" i="4"/>
  <c r="AS21" i="4"/>
  <c r="AT21" i="4"/>
  <c r="AU21" i="4"/>
  <c r="AV21" i="4"/>
  <c r="AW21" i="4"/>
  <c r="AX21" i="4"/>
  <c r="AY21" i="4"/>
  <c r="AR22" i="4"/>
  <c r="AS22" i="4"/>
  <c r="AT22" i="4"/>
  <c r="AU22" i="4"/>
  <c r="AV22" i="4"/>
  <c r="AW22" i="4"/>
  <c r="AX22" i="4"/>
  <c r="AY22" i="4"/>
  <c r="AR23" i="4"/>
  <c r="AS23" i="4"/>
  <c r="AT23" i="4"/>
  <c r="AU23" i="4"/>
  <c r="AV23" i="4"/>
  <c r="AW23" i="4"/>
  <c r="AX23" i="4"/>
  <c r="AY23" i="4"/>
  <c r="AR24" i="4"/>
  <c r="AS24" i="4"/>
  <c r="AT24" i="4"/>
  <c r="AU24" i="4"/>
  <c r="AV24" i="4"/>
  <c r="AW24" i="4"/>
  <c r="AX24" i="4"/>
  <c r="AY24" i="4"/>
  <c r="AR25" i="4"/>
  <c r="AS25" i="4"/>
  <c r="AT25" i="4"/>
  <c r="AU25" i="4"/>
  <c r="AV25" i="4"/>
  <c r="AW25" i="4"/>
  <c r="AX25" i="4"/>
  <c r="AY25" i="4"/>
  <c r="AR26" i="4"/>
  <c r="AS26" i="4"/>
  <c r="AT26" i="4"/>
  <c r="AU26" i="4"/>
  <c r="AV26" i="4"/>
  <c r="AW26" i="4"/>
  <c r="AX26" i="4"/>
  <c r="AY26" i="4"/>
  <c r="AR27" i="4"/>
  <c r="AS27" i="4"/>
  <c r="AT27" i="4"/>
  <c r="AU27" i="4"/>
  <c r="AV27" i="4"/>
  <c r="AW27" i="4"/>
  <c r="AX27" i="4"/>
  <c r="AY27" i="4"/>
  <c r="AR28" i="4"/>
  <c r="AS28" i="4"/>
  <c r="AT28" i="4"/>
  <c r="AU28" i="4"/>
  <c r="AV28" i="4"/>
  <c r="AW28" i="4"/>
  <c r="AX28" i="4"/>
  <c r="AY28" i="4"/>
  <c r="AR29" i="4"/>
  <c r="AS29" i="4"/>
  <c r="AT29" i="4"/>
  <c r="AU29" i="4"/>
  <c r="AV29" i="4"/>
  <c r="AW29" i="4"/>
  <c r="AX29" i="4"/>
  <c r="AY29" i="4"/>
  <c r="AR30" i="4"/>
  <c r="AS30" i="4"/>
  <c r="AT30" i="4"/>
  <c r="AU30" i="4"/>
  <c r="AV30" i="4"/>
  <c r="AW30" i="4"/>
  <c r="AX30" i="4"/>
  <c r="AY30" i="4"/>
  <c r="AR31" i="4"/>
  <c r="AS31" i="4"/>
  <c r="AT31" i="4"/>
  <c r="AU31" i="4"/>
  <c r="AV31" i="4"/>
  <c r="AW31" i="4"/>
  <c r="AX31" i="4"/>
  <c r="AY31" i="4"/>
  <c r="AR32" i="4"/>
  <c r="AS32" i="4"/>
  <c r="AT32" i="4"/>
  <c r="AU32" i="4"/>
  <c r="AV32" i="4"/>
  <c r="AW32" i="4"/>
  <c r="AX32" i="4"/>
  <c r="AY32" i="4"/>
  <c r="AR33" i="4"/>
  <c r="AS33" i="4"/>
  <c r="AT33" i="4"/>
  <c r="AU33" i="4"/>
  <c r="AV33" i="4"/>
  <c r="AW33" i="4"/>
  <c r="AX33" i="4"/>
  <c r="AY33" i="4"/>
  <c r="AR34" i="4"/>
  <c r="AS34" i="4"/>
  <c r="AT34" i="4"/>
  <c r="AU34" i="4"/>
  <c r="AV34" i="4"/>
  <c r="AW34" i="4"/>
  <c r="AX34" i="4"/>
  <c r="AY34" i="4"/>
  <c r="AR35" i="4"/>
  <c r="AS35" i="4"/>
  <c r="AT35" i="4"/>
  <c r="AU35" i="4"/>
  <c r="AV35" i="4"/>
  <c r="AW35" i="4"/>
  <c r="AX35" i="4"/>
  <c r="AY35" i="4"/>
  <c r="AR36" i="4"/>
  <c r="AS36" i="4"/>
  <c r="AT36" i="4"/>
  <c r="AU36" i="4"/>
  <c r="AV36" i="4"/>
  <c r="AW36" i="4"/>
  <c r="AX36" i="4"/>
  <c r="AY36" i="4"/>
  <c r="AR37" i="4"/>
  <c r="AS37" i="4"/>
  <c r="AT37" i="4"/>
  <c r="AU37" i="4"/>
  <c r="AV37" i="4"/>
  <c r="AW37" i="4"/>
  <c r="AX37" i="4"/>
  <c r="AY37" i="4"/>
  <c r="AR38" i="4"/>
  <c r="AS38" i="4"/>
  <c r="AT38" i="4"/>
  <c r="AU38" i="4"/>
  <c r="AV38" i="4"/>
  <c r="AW38" i="4"/>
  <c r="AX38" i="4"/>
  <c r="AY38" i="4"/>
  <c r="AR39" i="4"/>
  <c r="AS39" i="4"/>
  <c r="AT39" i="4"/>
  <c r="AU39" i="4"/>
  <c r="AV39" i="4"/>
  <c r="AW39" i="4"/>
  <c r="AX39" i="4"/>
  <c r="AY39" i="4"/>
  <c r="AR40" i="4"/>
  <c r="AS40" i="4"/>
  <c r="AT40" i="4"/>
  <c r="AU40" i="4"/>
  <c r="AV40" i="4"/>
  <c r="AW40" i="4"/>
  <c r="AX40" i="4"/>
  <c r="AY40" i="4"/>
  <c r="AR41" i="4"/>
  <c r="AS41" i="4"/>
  <c r="AT41" i="4"/>
  <c r="AU41" i="4"/>
  <c r="AV41" i="4"/>
  <c r="AW41" i="4"/>
  <c r="AX41" i="4"/>
  <c r="AY41" i="4"/>
  <c r="AR42" i="4"/>
  <c r="AS42" i="4"/>
  <c r="AT42" i="4"/>
  <c r="AU42" i="4"/>
  <c r="AV42" i="4"/>
  <c r="AW42" i="4"/>
  <c r="AX42" i="4"/>
  <c r="AY42" i="4"/>
  <c r="AR43" i="4"/>
  <c r="AS43" i="4"/>
  <c r="AT43" i="4"/>
  <c r="AU43" i="4"/>
  <c r="AV43" i="4"/>
  <c r="AW43" i="4"/>
  <c r="AX43" i="4"/>
  <c r="AY43" i="4"/>
  <c r="AR44" i="4"/>
  <c r="AS44" i="4"/>
  <c r="AT44" i="4"/>
  <c r="AU44" i="4"/>
  <c r="AV44" i="4"/>
  <c r="AW44" i="4"/>
  <c r="AX44" i="4"/>
  <c r="AY44" i="4"/>
  <c r="AR45" i="4"/>
  <c r="AS45" i="4"/>
  <c r="AT45" i="4"/>
  <c r="AU45" i="4"/>
  <c r="AV45" i="4"/>
  <c r="AW45" i="4"/>
  <c r="AX45" i="4"/>
  <c r="AY45" i="4"/>
  <c r="AR46" i="4"/>
  <c r="AS46" i="4"/>
  <c r="AT46" i="4"/>
  <c r="AU46" i="4"/>
  <c r="AV46" i="4"/>
  <c r="AW46" i="4"/>
  <c r="AX46" i="4"/>
  <c r="AY46" i="4"/>
  <c r="AR47" i="4"/>
  <c r="AS47" i="4"/>
  <c r="AT47" i="4"/>
  <c r="AU47" i="4"/>
  <c r="AV47" i="4"/>
  <c r="AW47" i="4"/>
  <c r="AX47" i="4"/>
  <c r="AY47" i="4"/>
  <c r="AR48" i="4"/>
  <c r="AS48" i="4"/>
  <c r="AT48" i="4"/>
  <c r="AU48" i="4"/>
  <c r="AV48" i="4"/>
  <c r="AW48" i="4"/>
  <c r="AX48" i="4"/>
  <c r="AY48" i="4"/>
  <c r="AR49" i="4"/>
  <c r="AS49" i="4"/>
  <c r="AT49" i="4"/>
  <c r="AU49" i="4"/>
  <c r="AV49" i="4"/>
  <c r="AW49" i="4"/>
  <c r="AX49" i="4"/>
  <c r="AY49" i="4"/>
  <c r="AR50" i="4"/>
  <c r="AS50" i="4"/>
  <c r="AT50" i="4"/>
  <c r="AU50" i="4"/>
  <c r="AV50" i="4"/>
  <c r="AW50" i="4"/>
  <c r="AX50" i="4"/>
  <c r="AY50" i="4"/>
  <c r="AR51" i="4"/>
  <c r="AS51" i="4"/>
  <c r="AT51" i="4"/>
  <c r="AU51" i="4"/>
  <c r="AV51" i="4"/>
  <c r="AW51" i="4"/>
  <c r="AX51" i="4"/>
  <c r="AY51" i="4"/>
  <c r="AR52" i="4"/>
  <c r="AS52" i="4"/>
  <c r="AT52" i="4"/>
  <c r="AU52" i="4"/>
  <c r="AV52" i="4"/>
  <c r="AW52" i="4"/>
  <c r="AX52" i="4"/>
  <c r="AY52" i="4"/>
  <c r="AR53" i="4"/>
  <c r="AS53" i="4"/>
  <c r="AT53" i="4"/>
  <c r="AU53" i="4"/>
  <c r="AV53" i="4"/>
  <c r="AW53" i="4"/>
  <c r="AX53" i="4"/>
  <c r="AY53" i="4"/>
  <c r="AR54" i="4"/>
  <c r="AS54" i="4"/>
  <c r="AT54" i="4"/>
  <c r="AU54" i="4"/>
  <c r="AV54" i="4"/>
  <c r="AW54" i="4"/>
  <c r="AX54" i="4"/>
  <c r="AY54" i="4"/>
  <c r="AR55" i="4"/>
  <c r="AS55" i="4"/>
  <c r="AT55" i="4"/>
  <c r="AU55" i="4"/>
  <c r="AV55" i="4"/>
  <c r="AW55" i="4"/>
  <c r="AX55" i="4"/>
  <c r="AY55" i="4"/>
  <c r="AR56" i="4"/>
  <c r="AS56" i="4"/>
  <c r="AT56" i="4"/>
  <c r="AU56" i="4"/>
  <c r="AV56" i="4"/>
  <c r="AW56" i="4"/>
  <c r="AX56" i="4"/>
  <c r="AY56" i="4"/>
  <c r="AR57" i="4"/>
  <c r="AS57" i="4"/>
  <c r="AT57" i="4"/>
  <c r="AU57" i="4"/>
  <c r="AV57" i="4"/>
  <c r="AW57" i="4"/>
  <c r="AX57" i="4"/>
  <c r="AY57" i="4"/>
  <c r="AR58" i="4"/>
  <c r="AS58" i="4"/>
  <c r="AT58" i="4"/>
  <c r="AU58" i="4"/>
  <c r="AV58" i="4"/>
  <c r="AW58" i="4"/>
  <c r="AX58" i="4"/>
  <c r="AY58" i="4"/>
  <c r="AR59" i="4"/>
  <c r="AS59" i="4"/>
  <c r="AT59" i="4"/>
  <c r="AU59" i="4"/>
  <c r="AV59" i="4"/>
  <c r="AW59" i="4"/>
  <c r="AX59" i="4"/>
  <c r="AY59" i="4"/>
  <c r="AR60" i="4"/>
  <c r="AS60" i="4"/>
  <c r="AT60" i="4"/>
  <c r="AU60" i="4"/>
  <c r="AV60" i="4"/>
  <c r="AW60" i="4"/>
  <c r="AX60" i="4"/>
  <c r="AY60" i="4"/>
  <c r="AR61" i="4"/>
  <c r="AS61" i="4"/>
  <c r="AT61" i="4"/>
  <c r="AU61" i="4"/>
  <c r="AV61" i="4"/>
  <c r="AW61" i="4"/>
  <c r="AX61" i="4"/>
  <c r="AY61" i="4"/>
  <c r="AR62" i="4"/>
  <c r="AS62" i="4"/>
  <c r="AT62" i="4"/>
  <c r="AU62" i="4"/>
  <c r="AV62" i="4"/>
  <c r="AW62" i="4"/>
  <c r="AX62" i="4"/>
  <c r="AY62" i="4"/>
  <c r="AR63" i="4"/>
  <c r="AS63" i="4"/>
  <c r="AT63" i="4"/>
  <c r="AU63" i="4"/>
  <c r="AV63" i="4"/>
  <c r="AW63" i="4"/>
  <c r="AX63" i="4"/>
  <c r="AY63" i="4"/>
  <c r="AR64" i="4"/>
  <c r="AS64" i="4"/>
  <c r="AT64" i="4"/>
  <c r="AU64" i="4"/>
  <c r="AV64" i="4"/>
  <c r="AW64" i="4"/>
  <c r="AX64" i="4"/>
  <c r="AY64" i="4"/>
  <c r="AR65" i="4"/>
  <c r="AS65" i="4"/>
  <c r="AT65" i="4"/>
  <c r="AU65" i="4"/>
  <c r="AV65" i="4"/>
  <c r="AW65" i="4"/>
  <c r="AX65" i="4"/>
  <c r="AY65" i="4"/>
  <c r="AR66" i="4"/>
  <c r="AS66" i="4"/>
  <c r="AT66" i="4"/>
  <c r="AU66" i="4"/>
  <c r="AV66" i="4"/>
  <c r="AW66" i="4"/>
  <c r="AX66" i="4"/>
  <c r="AY66" i="4"/>
  <c r="AR67" i="4"/>
  <c r="AS67" i="4"/>
  <c r="AT67" i="4"/>
  <c r="AU67" i="4"/>
  <c r="AV67" i="4"/>
  <c r="AW67" i="4"/>
  <c r="AX67" i="4"/>
  <c r="AY67" i="4"/>
  <c r="AR68" i="4"/>
  <c r="AS68" i="4"/>
  <c r="AT68" i="4"/>
  <c r="AU68" i="4"/>
  <c r="AV68" i="4"/>
  <c r="AW68" i="4"/>
  <c r="AX68" i="4"/>
  <c r="AY68" i="4"/>
  <c r="AR69" i="4"/>
  <c r="AS69" i="4"/>
  <c r="AT69" i="4"/>
  <c r="AU69" i="4"/>
  <c r="AV69" i="4"/>
  <c r="AW69" i="4"/>
  <c r="AX69" i="4"/>
  <c r="AY69" i="4"/>
  <c r="AR70" i="4"/>
  <c r="AS70" i="4"/>
  <c r="AT70" i="4"/>
  <c r="AU70" i="4"/>
  <c r="AV70" i="4"/>
  <c r="AW70" i="4"/>
  <c r="AX70" i="4"/>
  <c r="AY70" i="4"/>
  <c r="AR71" i="4"/>
  <c r="AS71" i="4"/>
  <c r="AT71" i="4"/>
  <c r="AU71" i="4"/>
  <c r="AV71" i="4"/>
  <c r="AW71" i="4"/>
  <c r="AX71" i="4"/>
  <c r="AY71" i="4"/>
  <c r="AR72" i="4"/>
  <c r="AS72" i="4"/>
  <c r="AT72" i="4"/>
  <c r="AU72" i="4"/>
  <c r="AV72" i="4"/>
  <c r="AW72" i="4"/>
  <c r="AX72" i="4"/>
  <c r="AY72" i="4"/>
  <c r="AR73" i="4"/>
  <c r="AS73" i="4"/>
  <c r="AT73" i="4"/>
  <c r="AU73" i="4"/>
  <c r="AV73" i="4"/>
  <c r="AW73" i="4"/>
  <c r="AX73" i="4"/>
  <c r="AY73" i="4"/>
  <c r="AR74" i="4"/>
  <c r="AS74" i="4"/>
  <c r="AT74" i="4"/>
  <c r="AU74" i="4"/>
  <c r="AV74" i="4"/>
  <c r="AW74" i="4"/>
  <c r="AX74" i="4"/>
  <c r="AY74" i="4"/>
  <c r="AR75" i="4"/>
  <c r="AS75" i="4"/>
  <c r="AT75" i="4"/>
  <c r="AU75" i="4"/>
  <c r="AV75" i="4"/>
  <c r="AW75" i="4"/>
  <c r="AX75" i="4"/>
  <c r="AY75" i="4"/>
  <c r="AR76" i="4"/>
  <c r="AS76" i="4"/>
  <c r="AT76" i="4"/>
  <c r="AU76" i="4"/>
  <c r="AV76" i="4"/>
  <c r="AW76" i="4"/>
  <c r="AX76" i="4"/>
  <c r="AY76" i="4"/>
  <c r="AR77" i="4"/>
  <c r="AS77" i="4"/>
  <c r="AT77" i="4"/>
  <c r="AU77" i="4"/>
  <c r="AV77" i="4"/>
  <c r="AW77" i="4"/>
  <c r="AX77" i="4"/>
  <c r="AY77" i="4"/>
  <c r="AR78" i="4"/>
  <c r="AS78" i="4"/>
  <c r="AT78" i="4"/>
  <c r="AU78" i="4"/>
  <c r="AV78" i="4"/>
  <c r="AW78" i="4"/>
  <c r="AX78" i="4"/>
  <c r="AY78" i="4"/>
  <c r="AR79" i="4"/>
  <c r="AS79" i="4"/>
  <c r="AT79" i="4"/>
  <c r="AU79" i="4"/>
  <c r="AV79" i="4"/>
  <c r="AW79" i="4"/>
  <c r="AX79" i="4"/>
  <c r="AY79" i="4"/>
  <c r="AR80" i="4"/>
  <c r="AS80" i="4"/>
  <c r="AT80" i="4"/>
  <c r="AU80" i="4"/>
  <c r="AV80" i="4"/>
  <c r="AW80" i="4"/>
  <c r="AX80" i="4"/>
  <c r="AY80" i="4"/>
  <c r="AR81" i="4"/>
  <c r="AS81" i="4"/>
  <c r="AT81" i="4"/>
  <c r="AU81" i="4"/>
  <c r="AV81" i="4"/>
  <c r="AW81" i="4"/>
  <c r="AX81" i="4"/>
  <c r="AY81" i="4"/>
  <c r="AR82" i="4"/>
  <c r="AS82" i="4"/>
  <c r="AT82" i="4"/>
  <c r="AU82" i="4"/>
  <c r="AV82" i="4"/>
  <c r="AW82" i="4"/>
  <c r="AX82" i="4"/>
  <c r="AY82" i="4"/>
  <c r="AR83" i="4"/>
  <c r="AS83" i="4"/>
  <c r="AT83" i="4"/>
  <c r="AU83" i="4"/>
  <c r="AV83" i="4"/>
  <c r="AW83" i="4"/>
  <c r="AX83" i="4"/>
  <c r="AY83" i="4"/>
  <c r="AR84" i="4"/>
  <c r="AS84" i="4"/>
  <c r="AT84" i="4"/>
  <c r="AU84" i="4"/>
  <c r="AV84" i="4"/>
  <c r="AW84" i="4"/>
  <c r="AX84" i="4"/>
  <c r="AY84" i="4"/>
  <c r="AR85" i="4"/>
  <c r="AS85" i="4"/>
  <c r="AT85" i="4"/>
  <c r="AU85" i="4"/>
  <c r="AV85" i="4"/>
  <c r="AW85" i="4"/>
  <c r="AX85" i="4"/>
  <c r="AY85" i="4"/>
  <c r="AR86" i="4"/>
  <c r="AS86" i="4"/>
  <c r="AT86" i="4"/>
  <c r="AU86" i="4"/>
  <c r="AV86" i="4"/>
  <c r="AW86" i="4"/>
  <c r="AX86" i="4"/>
  <c r="AY86" i="4"/>
  <c r="AR87" i="4"/>
  <c r="AS87" i="4"/>
  <c r="AT87" i="4"/>
  <c r="AU87" i="4"/>
  <c r="AV87" i="4"/>
  <c r="AW87" i="4"/>
  <c r="AX87" i="4"/>
  <c r="AY87" i="4"/>
  <c r="AR88" i="4"/>
  <c r="AS88" i="4"/>
  <c r="AT88" i="4"/>
  <c r="AU88" i="4"/>
  <c r="AV88" i="4"/>
  <c r="AW88" i="4"/>
  <c r="AX88" i="4"/>
  <c r="AY88" i="4"/>
  <c r="AR89" i="4"/>
  <c r="AS89" i="4"/>
  <c r="AT89" i="4"/>
  <c r="AU89" i="4"/>
  <c r="AV89" i="4"/>
  <c r="AW89" i="4"/>
  <c r="AX89" i="4"/>
  <c r="AY89" i="4"/>
  <c r="AR90" i="4"/>
  <c r="AS90" i="4"/>
  <c r="AT90" i="4"/>
  <c r="AU90" i="4"/>
  <c r="AV90" i="4"/>
  <c r="AW90" i="4"/>
  <c r="AX90" i="4"/>
  <c r="AY90" i="4"/>
  <c r="AR91" i="4"/>
  <c r="AS91" i="4"/>
  <c r="AT91" i="4"/>
  <c r="AU91" i="4"/>
  <c r="AV91" i="4"/>
  <c r="AW91" i="4"/>
  <c r="AX91" i="4"/>
  <c r="AY91" i="4"/>
  <c r="AR92" i="4"/>
  <c r="AS92" i="4"/>
  <c r="AT92" i="4"/>
  <c r="AU92" i="4"/>
  <c r="AV92" i="4"/>
  <c r="AW92" i="4"/>
  <c r="AX92" i="4"/>
  <c r="AY92" i="4"/>
  <c r="AR93" i="4"/>
  <c r="AS93" i="4"/>
  <c r="AT93" i="4"/>
  <c r="AU93" i="4"/>
  <c r="AV93" i="4"/>
  <c r="AW93" i="4"/>
  <c r="AX93" i="4"/>
  <c r="AY93" i="4"/>
  <c r="AR94" i="4"/>
  <c r="AS94" i="4"/>
  <c r="AT94" i="4"/>
  <c r="AU94" i="4"/>
  <c r="AV94" i="4"/>
  <c r="AW94" i="4"/>
  <c r="AX94" i="4"/>
  <c r="AY94" i="4"/>
  <c r="AR95" i="4"/>
  <c r="AS95" i="4"/>
  <c r="AT95" i="4"/>
  <c r="AU95" i="4"/>
  <c r="AV95" i="4"/>
  <c r="AW95" i="4"/>
  <c r="AX95" i="4"/>
  <c r="AY95" i="4"/>
  <c r="AR96" i="4"/>
  <c r="AS96" i="4"/>
  <c r="AT96" i="4"/>
  <c r="AU96" i="4"/>
  <c r="AV96" i="4"/>
  <c r="AW96" i="4"/>
  <c r="AX96" i="4"/>
  <c r="AY96" i="4"/>
  <c r="AR97" i="4"/>
  <c r="AS97" i="4"/>
  <c r="AT97" i="4"/>
  <c r="AU97" i="4"/>
  <c r="AV97" i="4"/>
  <c r="AW97" i="4"/>
  <c r="AX97" i="4"/>
  <c r="AY97" i="4"/>
  <c r="AR98" i="4"/>
  <c r="AS98" i="4"/>
  <c r="AT98" i="4"/>
  <c r="AU98" i="4"/>
  <c r="AV98" i="4"/>
  <c r="AW98" i="4"/>
  <c r="AX98" i="4"/>
  <c r="AY98" i="4"/>
  <c r="AR99" i="4"/>
  <c r="AS99" i="4"/>
  <c r="AT99" i="4"/>
  <c r="AU99" i="4"/>
  <c r="AV99" i="4"/>
  <c r="AW99" i="4"/>
  <c r="AX99" i="4"/>
  <c r="AY99" i="4"/>
  <c r="AR100" i="4"/>
  <c r="AS100" i="4"/>
  <c r="AT100" i="4"/>
  <c r="AU100" i="4"/>
  <c r="AV100" i="4"/>
  <c r="AW100" i="4"/>
  <c r="AX100" i="4"/>
  <c r="AY100" i="4"/>
  <c r="AR101" i="4"/>
  <c r="AS101" i="4"/>
  <c r="AT101" i="4"/>
  <c r="AU101" i="4"/>
  <c r="AV101" i="4"/>
  <c r="AW101" i="4"/>
  <c r="AX101" i="4"/>
  <c r="AY101" i="4"/>
  <c r="AR102" i="4"/>
  <c r="AS102" i="4"/>
  <c r="AT102" i="4"/>
  <c r="AU102" i="4"/>
  <c r="AV102" i="4"/>
  <c r="AW102" i="4"/>
  <c r="AX102" i="4"/>
  <c r="AY102" i="4"/>
  <c r="AR103" i="4"/>
  <c r="AS103" i="4"/>
  <c r="AT103" i="4"/>
  <c r="AU103" i="4"/>
  <c r="AV103" i="4"/>
  <c r="AW103" i="4"/>
  <c r="AX103" i="4"/>
  <c r="AY103" i="4"/>
  <c r="AR104" i="4"/>
  <c r="AS104" i="4"/>
  <c r="AT104" i="4"/>
  <c r="AU104" i="4"/>
  <c r="AV104" i="4"/>
  <c r="AW104" i="4"/>
  <c r="AX104" i="4"/>
  <c r="AY104" i="4"/>
  <c r="AR105" i="4"/>
  <c r="AS105" i="4"/>
  <c r="AT105" i="4"/>
  <c r="AU105" i="4"/>
  <c r="AV105" i="4"/>
  <c r="AW105" i="4"/>
  <c r="AX105" i="4"/>
  <c r="AY105" i="4"/>
  <c r="AR106" i="4"/>
  <c r="AS106" i="4"/>
  <c r="AT106" i="4"/>
  <c r="AU106" i="4"/>
  <c r="AV106" i="4"/>
  <c r="AW106" i="4"/>
  <c r="AX106" i="4"/>
  <c r="AY106" i="4"/>
  <c r="AR107" i="4"/>
  <c r="AS107" i="4"/>
  <c r="AT107" i="4"/>
  <c r="AU107" i="4"/>
  <c r="AV107" i="4"/>
  <c r="AW107" i="4"/>
  <c r="AX107" i="4"/>
  <c r="AY107" i="4"/>
  <c r="AR108" i="4"/>
  <c r="AS108" i="4"/>
  <c r="AT108" i="4"/>
  <c r="AU108" i="4"/>
  <c r="AV108" i="4"/>
  <c r="AW108" i="4"/>
  <c r="AX108" i="4"/>
  <c r="AY108" i="4"/>
  <c r="AR109" i="4"/>
  <c r="AS109" i="4"/>
  <c r="AT109" i="4"/>
  <c r="AU109" i="4"/>
  <c r="AV109" i="4"/>
  <c r="AW109" i="4"/>
  <c r="AX109" i="4"/>
  <c r="AY109" i="4"/>
  <c r="AR110" i="4"/>
  <c r="AS110" i="4"/>
  <c r="AT110" i="4"/>
  <c r="AU110" i="4"/>
  <c r="AV110" i="4"/>
  <c r="AW110" i="4"/>
  <c r="AX110" i="4"/>
  <c r="AY110" i="4"/>
  <c r="AR111" i="4"/>
  <c r="AS111" i="4"/>
  <c r="AT111" i="4"/>
  <c r="AU111" i="4"/>
  <c r="AV111" i="4"/>
  <c r="AW111" i="4"/>
  <c r="AX111" i="4"/>
  <c r="AY111" i="4"/>
  <c r="AR112" i="4"/>
  <c r="AS112" i="4"/>
  <c r="AT112" i="4"/>
  <c r="AU112" i="4"/>
  <c r="AV112" i="4"/>
  <c r="AW112" i="4"/>
  <c r="AX112" i="4"/>
  <c r="AY112" i="4"/>
  <c r="AR113" i="4"/>
  <c r="AS113" i="4"/>
  <c r="AT113" i="4"/>
  <c r="AU113" i="4"/>
  <c r="AV113" i="4"/>
  <c r="AW113" i="4"/>
  <c r="AX113" i="4"/>
  <c r="AY113" i="4"/>
  <c r="AR114" i="4"/>
  <c r="AS114" i="4"/>
  <c r="AT114" i="4"/>
  <c r="AU114" i="4"/>
  <c r="AV114" i="4"/>
  <c r="AW114" i="4"/>
  <c r="AX114" i="4"/>
  <c r="AY114" i="4"/>
  <c r="AR115" i="4"/>
  <c r="AS115" i="4"/>
  <c r="AT115" i="4"/>
  <c r="AU115" i="4"/>
  <c r="AV115" i="4"/>
  <c r="AW115" i="4"/>
  <c r="AX115" i="4"/>
  <c r="AY115" i="4"/>
  <c r="AR116" i="4"/>
  <c r="AS116" i="4"/>
  <c r="AT116" i="4"/>
  <c r="AU116" i="4"/>
  <c r="AV116" i="4"/>
  <c r="AW116" i="4"/>
  <c r="AX116" i="4"/>
  <c r="AY116" i="4"/>
  <c r="AR117" i="4"/>
  <c r="AS117" i="4"/>
  <c r="AT117" i="4"/>
  <c r="AU117" i="4"/>
  <c r="AV117" i="4"/>
  <c r="AW117" i="4"/>
  <c r="AX117" i="4"/>
  <c r="AY117" i="4"/>
  <c r="AR118" i="4"/>
  <c r="AS118" i="4"/>
  <c r="AT118" i="4"/>
  <c r="AU118" i="4"/>
  <c r="AV118" i="4"/>
  <c r="AW118" i="4"/>
  <c r="AX118" i="4"/>
  <c r="AY118" i="4"/>
  <c r="AR119" i="4"/>
  <c r="AS119" i="4"/>
  <c r="AT119" i="4"/>
  <c r="AU119" i="4"/>
  <c r="AV119" i="4"/>
  <c r="AW119" i="4"/>
  <c r="AX119" i="4"/>
  <c r="AY119" i="4"/>
  <c r="AR120" i="4"/>
  <c r="AS120" i="4"/>
  <c r="AT120" i="4"/>
  <c r="AU120" i="4"/>
  <c r="AV120" i="4"/>
  <c r="AW120" i="4"/>
  <c r="AX120" i="4"/>
  <c r="AY120" i="4"/>
  <c r="AR121" i="4"/>
  <c r="AS121" i="4"/>
  <c r="AT121" i="4"/>
  <c r="AU121" i="4"/>
  <c r="AV121" i="4"/>
  <c r="AW121" i="4"/>
  <c r="AX121" i="4"/>
  <c r="AY121" i="4"/>
  <c r="AR122" i="4"/>
  <c r="AS122" i="4"/>
  <c r="AT122" i="4"/>
  <c r="AU122" i="4"/>
  <c r="AV122" i="4"/>
  <c r="AW122" i="4"/>
  <c r="AX122" i="4"/>
  <c r="AY122" i="4"/>
  <c r="AR123" i="4"/>
  <c r="AS123" i="4"/>
  <c r="AT123" i="4"/>
  <c r="AU123" i="4"/>
  <c r="AV123" i="4"/>
  <c r="AW123" i="4"/>
  <c r="AX123" i="4"/>
  <c r="AY123" i="4"/>
  <c r="AR124" i="4"/>
  <c r="AS124" i="4"/>
  <c r="AT124" i="4"/>
  <c r="AU124" i="4"/>
  <c r="AV124" i="4"/>
  <c r="AW124" i="4"/>
  <c r="AX124" i="4"/>
  <c r="AY124" i="4"/>
  <c r="AR125" i="4"/>
  <c r="AS125" i="4"/>
  <c r="AT125" i="4"/>
  <c r="AU125" i="4"/>
  <c r="AV125" i="4"/>
  <c r="AW125" i="4"/>
  <c r="AX125" i="4"/>
  <c r="AY125" i="4"/>
  <c r="AR126" i="4"/>
  <c r="AS126" i="4"/>
  <c r="AT126" i="4"/>
  <c r="AU126" i="4"/>
  <c r="AV126" i="4"/>
  <c r="AW126" i="4"/>
  <c r="AX126" i="4"/>
  <c r="AY126" i="4"/>
  <c r="AR127" i="4"/>
  <c r="AS127" i="4"/>
  <c r="AT127" i="4"/>
  <c r="AU127" i="4"/>
  <c r="AV127" i="4"/>
  <c r="AW127" i="4"/>
  <c r="AX127" i="4"/>
  <c r="AY127" i="4"/>
  <c r="AR128" i="4"/>
  <c r="AS128" i="4"/>
  <c r="AT128" i="4"/>
  <c r="AU128" i="4"/>
  <c r="AV128" i="4"/>
  <c r="AW128" i="4"/>
  <c r="AX128" i="4"/>
  <c r="AY128" i="4"/>
  <c r="AR129" i="4"/>
  <c r="AS129" i="4"/>
  <c r="AT129" i="4"/>
  <c r="AU129" i="4"/>
  <c r="AV129" i="4"/>
  <c r="AW129" i="4"/>
  <c r="AX129" i="4"/>
  <c r="AY129" i="4"/>
  <c r="AR130" i="4"/>
  <c r="AS130" i="4"/>
  <c r="AT130" i="4"/>
  <c r="AU130" i="4"/>
  <c r="AV130" i="4"/>
  <c r="AW130" i="4"/>
  <c r="AX130" i="4"/>
  <c r="AY130" i="4"/>
  <c r="AR131" i="4"/>
  <c r="AS131" i="4"/>
  <c r="AT131" i="4"/>
  <c r="AU131" i="4"/>
  <c r="AV131" i="4"/>
  <c r="AW131" i="4"/>
  <c r="AX131" i="4"/>
  <c r="AY131" i="4"/>
  <c r="AR132" i="4"/>
  <c r="AS132" i="4"/>
  <c r="AT132" i="4"/>
  <c r="AU132" i="4"/>
  <c r="AV132" i="4"/>
  <c r="AW132" i="4"/>
  <c r="AX132" i="4"/>
  <c r="AY132" i="4"/>
  <c r="AR133" i="4"/>
  <c r="AS133" i="4"/>
  <c r="AT133" i="4"/>
  <c r="AU133" i="4"/>
  <c r="AV133" i="4"/>
  <c r="AW133" i="4"/>
  <c r="AX133" i="4"/>
  <c r="AY133" i="4"/>
  <c r="AR134" i="4"/>
  <c r="AS134" i="4"/>
  <c r="AT134" i="4"/>
  <c r="AU134" i="4"/>
  <c r="AV134" i="4"/>
  <c r="AW134" i="4"/>
  <c r="AX134" i="4"/>
  <c r="AY134" i="4"/>
  <c r="AR135" i="4"/>
  <c r="AS135" i="4"/>
  <c r="AT135" i="4"/>
  <c r="AU135" i="4"/>
  <c r="AV135" i="4"/>
  <c r="AW135" i="4"/>
  <c r="AX135" i="4"/>
  <c r="AY135" i="4"/>
  <c r="AR136" i="4"/>
  <c r="AS136" i="4"/>
  <c r="AT136" i="4"/>
  <c r="AU136" i="4"/>
  <c r="AV136" i="4"/>
  <c r="AW136" i="4"/>
  <c r="AX136" i="4"/>
  <c r="AY136" i="4"/>
  <c r="AR137" i="4"/>
  <c r="AS137" i="4"/>
  <c r="AT137" i="4"/>
  <c r="AU137" i="4"/>
  <c r="AV137" i="4"/>
  <c r="AW137" i="4"/>
  <c r="AX137" i="4"/>
  <c r="AY137" i="4"/>
  <c r="AR138" i="4"/>
  <c r="AS138" i="4"/>
  <c r="AT138" i="4"/>
  <c r="AU138" i="4"/>
  <c r="AV138" i="4"/>
  <c r="AW138" i="4"/>
  <c r="AX138" i="4"/>
  <c r="AY138" i="4"/>
  <c r="AR139" i="4"/>
  <c r="AS139" i="4"/>
  <c r="AT139" i="4"/>
  <c r="AU139" i="4"/>
  <c r="AV139" i="4"/>
  <c r="AW139" i="4"/>
  <c r="AX139" i="4"/>
  <c r="AY139" i="4"/>
  <c r="AR140" i="4"/>
  <c r="AS140" i="4"/>
  <c r="AT140" i="4"/>
  <c r="AU140" i="4"/>
  <c r="AV140" i="4"/>
  <c r="AW140" i="4"/>
  <c r="AX140" i="4"/>
  <c r="AY140" i="4"/>
  <c r="AR141" i="4"/>
  <c r="AS141" i="4"/>
  <c r="AT141" i="4"/>
  <c r="AU141" i="4"/>
  <c r="AV141" i="4"/>
  <c r="AW141" i="4"/>
  <c r="AX141" i="4"/>
  <c r="AY141" i="4"/>
  <c r="AR142" i="4"/>
  <c r="AS142" i="4"/>
  <c r="AT142" i="4"/>
  <c r="AU142" i="4"/>
  <c r="AV142" i="4"/>
  <c r="AW142" i="4"/>
  <c r="AX142" i="4"/>
  <c r="AY142" i="4"/>
  <c r="AR143" i="4"/>
  <c r="AS143" i="4"/>
  <c r="AT143" i="4"/>
  <c r="AU143" i="4"/>
  <c r="AV143" i="4"/>
  <c r="AW143" i="4"/>
  <c r="AX143" i="4"/>
  <c r="AY143" i="4"/>
  <c r="AR144" i="4"/>
  <c r="AS144" i="4"/>
  <c r="AT144" i="4"/>
  <c r="AU144" i="4"/>
  <c r="AV144" i="4"/>
  <c r="AW144" i="4"/>
  <c r="AX144" i="4"/>
  <c r="AY144" i="4"/>
  <c r="AR145" i="4"/>
  <c r="AS145" i="4"/>
  <c r="AT145" i="4"/>
  <c r="AU145" i="4"/>
  <c r="AV145" i="4"/>
  <c r="AW145" i="4"/>
  <c r="AX145" i="4"/>
  <c r="AY145" i="4"/>
  <c r="AR146" i="4"/>
  <c r="AS146" i="4"/>
  <c r="AT146" i="4"/>
  <c r="AU146" i="4"/>
  <c r="AV146" i="4"/>
  <c r="AW146" i="4"/>
  <c r="AX146" i="4"/>
  <c r="AY146" i="4"/>
  <c r="AR147" i="4"/>
  <c r="AS147" i="4"/>
  <c r="AT147" i="4"/>
  <c r="AU147" i="4"/>
  <c r="AV147" i="4"/>
  <c r="AW147" i="4"/>
  <c r="AX147" i="4"/>
  <c r="AY147" i="4"/>
  <c r="AR148" i="4"/>
  <c r="AS148" i="4"/>
  <c r="AT148" i="4"/>
  <c r="AU148" i="4"/>
  <c r="AV148" i="4"/>
  <c r="AW148" i="4"/>
  <c r="AX148" i="4"/>
  <c r="AY148" i="4"/>
  <c r="AR149" i="4"/>
  <c r="AS149" i="4"/>
  <c r="AT149" i="4"/>
  <c r="AU149" i="4"/>
  <c r="AV149" i="4"/>
  <c r="AW149" i="4"/>
  <c r="AX149" i="4"/>
  <c r="AY149" i="4"/>
  <c r="AR150" i="4"/>
  <c r="AS150" i="4"/>
  <c r="AT150" i="4"/>
  <c r="AU150" i="4"/>
  <c r="AV150" i="4"/>
  <c r="AW150" i="4"/>
  <c r="AX150" i="4"/>
  <c r="AY150" i="4"/>
  <c r="AR151" i="4"/>
  <c r="AS151" i="4"/>
  <c r="AT151" i="4"/>
  <c r="AU151" i="4"/>
  <c r="AV151" i="4"/>
  <c r="AW151" i="4"/>
  <c r="AX151" i="4"/>
  <c r="AY151" i="4"/>
  <c r="AR152" i="4"/>
  <c r="AS152" i="4"/>
  <c r="AT152" i="4"/>
  <c r="AU152" i="4"/>
  <c r="AV152" i="4"/>
  <c r="AW152" i="4"/>
  <c r="AX152" i="4"/>
  <c r="AY152" i="4"/>
  <c r="AR153" i="4"/>
  <c r="AS153" i="4"/>
  <c r="AT153" i="4"/>
  <c r="AU153" i="4"/>
  <c r="AV153" i="4"/>
  <c r="AW153" i="4"/>
  <c r="AX153" i="4"/>
  <c r="AY153" i="4"/>
  <c r="AR154" i="4"/>
  <c r="AS154" i="4"/>
  <c r="AT154" i="4"/>
  <c r="AU154" i="4"/>
  <c r="AV154" i="4"/>
  <c r="AW154" i="4"/>
  <c r="AX154" i="4"/>
  <c r="AY154" i="4"/>
  <c r="AR155" i="4"/>
  <c r="AS155" i="4"/>
  <c r="AT155" i="4"/>
  <c r="AU155" i="4"/>
  <c r="AV155" i="4"/>
  <c r="AW155" i="4"/>
  <c r="AX155" i="4"/>
  <c r="AY155" i="4"/>
  <c r="AR156" i="4"/>
  <c r="AS156" i="4"/>
  <c r="AT156" i="4"/>
  <c r="AU156" i="4"/>
  <c r="AV156" i="4"/>
  <c r="AW156" i="4"/>
  <c r="AX156" i="4"/>
  <c r="AY156" i="4"/>
  <c r="AR157" i="4"/>
  <c r="AS157" i="4"/>
  <c r="AT157" i="4"/>
  <c r="AU157" i="4"/>
  <c r="AV157" i="4"/>
  <c r="AW157" i="4"/>
  <c r="AX157" i="4"/>
  <c r="AY157" i="4"/>
  <c r="AR158" i="4"/>
  <c r="AS158" i="4"/>
  <c r="AT158" i="4"/>
  <c r="AU158" i="4"/>
  <c r="AV158" i="4"/>
  <c r="AW158" i="4"/>
  <c r="AX158" i="4"/>
  <c r="AY158" i="4"/>
  <c r="AR159" i="4"/>
  <c r="AS159" i="4"/>
  <c r="AT159" i="4"/>
  <c r="AU159" i="4"/>
  <c r="AV159" i="4"/>
  <c r="AW159" i="4"/>
  <c r="AX159" i="4"/>
  <c r="AY159" i="4"/>
  <c r="AR160" i="4"/>
  <c r="AS160" i="4"/>
  <c r="AT160" i="4"/>
  <c r="AU160" i="4"/>
  <c r="AV160" i="4"/>
  <c r="AW160" i="4"/>
  <c r="AX160" i="4"/>
  <c r="AY160" i="4"/>
  <c r="AR161" i="4"/>
  <c r="AS161" i="4"/>
  <c r="AT161" i="4"/>
  <c r="AU161" i="4"/>
  <c r="AV161" i="4"/>
  <c r="AW161" i="4"/>
  <c r="AX161" i="4"/>
  <c r="AY161" i="4"/>
  <c r="AR162" i="4"/>
  <c r="AS162" i="4"/>
  <c r="AT162" i="4"/>
  <c r="AU162" i="4"/>
  <c r="AV162" i="4"/>
  <c r="AW162" i="4"/>
  <c r="AX162" i="4"/>
  <c r="AY162" i="4"/>
  <c r="AR163" i="4"/>
  <c r="AS163" i="4"/>
  <c r="AT163" i="4"/>
  <c r="AU163" i="4"/>
  <c r="AV163" i="4"/>
  <c r="AW163" i="4"/>
  <c r="AX163" i="4"/>
  <c r="AY163" i="4"/>
  <c r="AR164" i="4"/>
  <c r="AS164" i="4"/>
  <c r="AT164" i="4"/>
  <c r="AU164" i="4"/>
  <c r="AV164" i="4"/>
  <c r="AW164" i="4"/>
  <c r="AX164" i="4"/>
  <c r="AY164" i="4"/>
  <c r="AR165" i="4"/>
  <c r="AS165" i="4"/>
  <c r="AT165" i="4"/>
  <c r="AU165" i="4"/>
  <c r="AV165" i="4"/>
  <c r="AW165" i="4"/>
  <c r="AX165" i="4"/>
  <c r="AY165" i="4"/>
  <c r="AR166" i="4"/>
  <c r="AS166" i="4"/>
  <c r="AT166" i="4"/>
  <c r="AU166" i="4"/>
  <c r="AV166" i="4"/>
  <c r="AW166" i="4"/>
  <c r="AX166" i="4"/>
  <c r="AY166" i="4"/>
  <c r="AR167" i="4"/>
  <c r="AS167" i="4"/>
  <c r="AT167" i="4"/>
  <c r="AU167" i="4"/>
  <c r="AV167" i="4"/>
  <c r="AW167" i="4"/>
  <c r="AX167" i="4"/>
  <c r="AY167" i="4"/>
  <c r="AR168" i="4"/>
  <c r="AS168" i="4"/>
  <c r="AT168" i="4"/>
  <c r="AU168" i="4"/>
  <c r="AV168" i="4"/>
  <c r="AW168" i="4"/>
  <c r="AX168" i="4"/>
  <c r="AY168" i="4"/>
  <c r="AR169" i="4"/>
  <c r="AS169" i="4"/>
  <c r="AT169" i="4"/>
  <c r="AU169" i="4"/>
  <c r="AV169" i="4"/>
  <c r="AW169" i="4"/>
  <c r="AX169" i="4"/>
  <c r="AY169" i="4"/>
  <c r="AR170" i="4"/>
  <c r="AS170" i="4"/>
  <c r="AT170" i="4"/>
  <c r="AU170" i="4"/>
  <c r="AV170" i="4"/>
  <c r="AW170" i="4"/>
  <c r="AX170" i="4"/>
  <c r="AY170" i="4"/>
  <c r="AR171" i="4"/>
  <c r="AS171" i="4"/>
  <c r="AT171" i="4"/>
  <c r="AU171" i="4"/>
  <c r="AV171" i="4"/>
  <c r="AW171" i="4"/>
  <c r="AX171" i="4"/>
  <c r="AY171" i="4"/>
  <c r="AR172" i="4"/>
  <c r="AS172" i="4"/>
  <c r="AT172" i="4"/>
  <c r="AU172" i="4"/>
  <c r="AV172" i="4"/>
  <c r="AW172" i="4"/>
  <c r="AX172" i="4"/>
  <c r="AY172" i="4"/>
  <c r="AR173" i="4"/>
  <c r="AS173" i="4"/>
  <c r="AT173" i="4"/>
  <c r="AU173" i="4"/>
  <c r="AV173" i="4"/>
  <c r="AW173" i="4"/>
  <c r="AX173" i="4"/>
  <c r="AY173" i="4"/>
  <c r="AR174" i="4"/>
  <c r="AS174" i="4"/>
  <c r="AT174" i="4"/>
  <c r="AU174" i="4"/>
  <c r="AV174" i="4"/>
  <c r="AW174" i="4"/>
  <c r="AX174" i="4"/>
  <c r="AY174" i="4"/>
  <c r="AR175" i="4"/>
  <c r="AS175" i="4"/>
  <c r="AT175" i="4"/>
  <c r="AU175" i="4"/>
  <c r="AV175" i="4"/>
  <c r="AW175" i="4"/>
  <c r="AX175" i="4"/>
  <c r="AY175" i="4"/>
  <c r="AR176" i="4"/>
  <c r="AS176" i="4"/>
  <c r="AT176" i="4"/>
  <c r="AU176" i="4"/>
  <c r="AV176" i="4"/>
  <c r="AW176" i="4"/>
  <c r="AX176" i="4"/>
  <c r="AY176" i="4"/>
  <c r="AR177" i="4"/>
  <c r="AS177" i="4"/>
  <c r="AT177" i="4"/>
  <c r="AU177" i="4"/>
  <c r="AV177" i="4"/>
  <c r="AW177" i="4"/>
  <c r="AX177" i="4"/>
  <c r="AY177" i="4"/>
  <c r="AR178" i="4"/>
  <c r="AS178" i="4"/>
  <c r="AT178" i="4"/>
  <c r="AU178" i="4"/>
  <c r="AV178" i="4"/>
  <c r="AW178" i="4"/>
  <c r="AX178" i="4"/>
  <c r="AY178" i="4"/>
  <c r="AR179" i="4"/>
  <c r="AS179" i="4"/>
  <c r="AT179" i="4"/>
  <c r="AU179" i="4"/>
  <c r="AV179" i="4"/>
  <c r="AW179" i="4"/>
  <c r="AX179" i="4"/>
  <c r="AY179" i="4"/>
  <c r="AR180" i="4"/>
  <c r="AS180" i="4"/>
  <c r="AT180" i="4"/>
  <c r="AU180" i="4"/>
  <c r="AV180" i="4"/>
  <c r="AW180" i="4"/>
  <c r="AX180" i="4"/>
  <c r="AY180" i="4"/>
  <c r="AR181" i="4"/>
  <c r="AS181" i="4"/>
  <c r="AT181" i="4"/>
  <c r="AU181" i="4"/>
  <c r="AV181" i="4"/>
  <c r="AW181" i="4"/>
  <c r="AX181" i="4"/>
  <c r="AY181" i="4"/>
  <c r="AR182" i="4"/>
  <c r="AS182" i="4"/>
  <c r="AT182" i="4"/>
  <c r="AU182" i="4"/>
  <c r="AV182" i="4"/>
  <c r="AW182" i="4"/>
  <c r="AX182" i="4"/>
  <c r="AY182" i="4"/>
  <c r="AR183" i="4"/>
  <c r="AS183" i="4"/>
  <c r="AT183" i="4"/>
  <c r="AU183" i="4"/>
  <c r="AV183" i="4"/>
  <c r="AW183" i="4"/>
  <c r="AX183" i="4"/>
  <c r="AY183" i="4"/>
  <c r="AR184" i="4"/>
  <c r="AS184" i="4"/>
  <c r="AT184" i="4"/>
  <c r="AU184" i="4"/>
  <c r="AV184" i="4"/>
  <c r="AW184" i="4"/>
  <c r="AX184" i="4"/>
  <c r="AY184" i="4"/>
  <c r="AR185" i="4"/>
  <c r="AS185" i="4"/>
  <c r="AT185" i="4"/>
  <c r="AU185" i="4"/>
  <c r="AV185" i="4"/>
  <c r="AW185" i="4"/>
  <c r="AX185" i="4"/>
  <c r="AY185" i="4"/>
  <c r="AR186" i="4"/>
  <c r="AS186" i="4"/>
  <c r="AT186" i="4"/>
  <c r="AU186" i="4"/>
  <c r="AV186" i="4"/>
  <c r="AW186" i="4"/>
  <c r="AX186" i="4"/>
  <c r="AY186" i="4"/>
  <c r="AR187" i="4"/>
  <c r="AS187" i="4"/>
  <c r="AT187" i="4"/>
  <c r="AU187" i="4"/>
  <c r="AV187" i="4"/>
  <c r="AW187" i="4"/>
  <c r="AX187" i="4"/>
  <c r="AY187" i="4"/>
  <c r="AR188" i="4"/>
  <c r="AS188" i="4"/>
  <c r="AT188" i="4"/>
  <c r="AU188" i="4"/>
  <c r="AV188" i="4"/>
  <c r="AW188" i="4"/>
  <c r="AX188" i="4"/>
  <c r="AY188" i="4"/>
  <c r="AR189" i="4"/>
  <c r="AS189" i="4"/>
  <c r="AT189" i="4"/>
  <c r="AU189" i="4"/>
  <c r="AV189" i="4"/>
  <c r="AW189" i="4"/>
  <c r="AX189" i="4"/>
  <c r="AY189" i="4"/>
  <c r="AR190" i="4"/>
  <c r="AS190" i="4"/>
  <c r="AT190" i="4"/>
  <c r="AU190" i="4"/>
  <c r="AV190" i="4"/>
  <c r="AW190" i="4"/>
  <c r="AX190" i="4"/>
  <c r="AY190" i="4"/>
  <c r="AR191" i="4"/>
  <c r="AS191" i="4"/>
  <c r="AT191" i="4"/>
  <c r="AU191" i="4"/>
  <c r="AV191" i="4"/>
  <c r="AW191" i="4"/>
  <c r="AX191" i="4"/>
  <c r="AY191" i="4"/>
  <c r="AR192" i="4"/>
  <c r="AS192" i="4"/>
  <c r="AT192" i="4"/>
  <c r="AU192" i="4"/>
  <c r="AV192" i="4"/>
  <c r="AW192" i="4"/>
  <c r="AX192" i="4"/>
  <c r="AY192" i="4"/>
  <c r="AR193" i="4"/>
  <c r="AS193" i="4"/>
  <c r="AT193" i="4"/>
  <c r="AU193" i="4"/>
  <c r="AV193" i="4"/>
  <c r="AW193" i="4"/>
  <c r="AX193" i="4"/>
  <c r="AY193" i="4"/>
  <c r="AR194" i="4"/>
  <c r="AS194" i="4"/>
  <c r="AT194" i="4"/>
  <c r="AU194" i="4"/>
  <c r="AV194" i="4"/>
  <c r="AW194" i="4"/>
  <c r="AX194" i="4"/>
  <c r="AY194" i="4"/>
  <c r="AR195" i="4"/>
  <c r="AS195" i="4"/>
  <c r="AT195" i="4"/>
  <c r="AU195" i="4"/>
  <c r="AV195" i="4"/>
  <c r="AW195" i="4"/>
  <c r="AX195" i="4"/>
  <c r="AY195" i="4"/>
  <c r="AR196" i="4"/>
  <c r="AS196" i="4"/>
  <c r="AT196" i="4"/>
  <c r="AU196" i="4"/>
  <c r="AV196" i="4"/>
  <c r="AW196" i="4"/>
  <c r="AX196" i="4"/>
  <c r="AY196" i="4"/>
  <c r="AR197" i="4"/>
  <c r="AS197" i="4"/>
  <c r="AT197" i="4"/>
  <c r="AU197" i="4"/>
  <c r="AV197" i="4"/>
  <c r="AW197" i="4"/>
  <c r="AX197" i="4"/>
  <c r="AY197" i="4"/>
  <c r="AR198" i="4"/>
  <c r="AS198" i="4"/>
  <c r="AT198" i="4"/>
  <c r="AU198" i="4"/>
  <c r="AV198" i="4"/>
  <c r="AW198" i="4"/>
  <c r="AX198" i="4"/>
  <c r="AY198" i="4"/>
  <c r="AR199" i="4"/>
  <c r="AS199" i="4"/>
  <c r="AT199" i="4"/>
  <c r="AU199" i="4"/>
  <c r="AV199" i="4"/>
  <c r="AW199" i="4"/>
  <c r="AX199" i="4"/>
  <c r="AY199" i="4"/>
  <c r="AR200" i="4"/>
  <c r="AS200" i="4"/>
  <c r="AT200" i="4"/>
  <c r="AU200" i="4"/>
  <c r="AV200" i="4"/>
  <c r="AW200" i="4"/>
  <c r="AX200" i="4"/>
  <c r="AY200" i="4"/>
  <c r="AR201" i="4"/>
  <c r="AS201" i="4"/>
  <c r="AT201" i="4"/>
  <c r="AU201" i="4"/>
  <c r="AV201" i="4"/>
  <c r="AW201" i="4"/>
  <c r="AX201" i="4"/>
  <c r="AY201" i="4"/>
  <c r="AR202" i="4"/>
  <c r="AS202" i="4"/>
  <c r="AT202" i="4"/>
  <c r="AU202" i="4"/>
  <c r="AV202" i="4"/>
  <c r="AW202" i="4"/>
  <c r="AX202" i="4"/>
  <c r="AY202" i="4"/>
  <c r="AR203" i="4"/>
  <c r="AS203" i="4"/>
  <c r="AT203" i="4"/>
  <c r="AU203" i="4"/>
  <c r="AV203" i="4"/>
  <c r="AW203" i="4"/>
  <c r="AX203" i="4"/>
  <c r="AY203" i="4"/>
  <c r="AR204" i="4"/>
  <c r="AS204" i="4"/>
  <c r="AT204" i="4"/>
  <c r="AU204" i="4"/>
  <c r="AV204" i="4"/>
  <c r="AW204" i="4"/>
  <c r="AX204" i="4"/>
  <c r="AY204" i="4"/>
  <c r="AR205" i="4"/>
  <c r="AS205" i="4"/>
  <c r="AT205" i="4"/>
  <c r="AU205" i="4"/>
  <c r="AV205" i="4"/>
  <c r="AW205" i="4"/>
  <c r="AX205" i="4"/>
  <c r="AY205" i="4"/>
  <c r="AR206" i="4"/>
  <c r="AS206" i="4"/>
  <c r="AT206" i="4"/>
  <c r="AU206" i="4"/>
  <c r="AV206" i="4"/>
  <c r="AW206" i="4"/>
  <c r="AX206" i="4"/>
  <c r="AY206" i="4"/>
  <c r="AR207" i="4"/>
  <c r="AS207" i="4"/>
  <c r="AT207" i="4"/>
  <c r="AU207" i="4"/>
  <c r="AV207" i="4"/>
  <c r="AW207" i="4"/>
  <c r="AX207" i="4"/>
  <c r="AY207" i="4"/>
  <c r="AR208" i="4"/>
  <c r="AS208" i="4"/>
  <c r="AT208" i="4"/>
  <c r="AU208" i="4"/>
  <c r="AV208" i="4"/>
  <c r="AW208" i="4"/>
  <c r="AX208" i="4"/>
  <c r="AY208" i="4"/>
  <c r="AR209" i="4"/>
  <c r="AS209" i="4"/>
  <c r="AT209" i="4"/>
  <c r="AU209" i="4"/>
  <c r="AV209" i="4"/>
  <c r="AW209" i="4"/>
  <c r="AX209" i="4"/>
  <c r="AY209" i="4"/>
  <c r="AR210" i="4"/>
  <c r="AS210" i="4"/>
  <c r="AT210" i="4"/>
  <c r="AU210" i="4"/>
  <c r="AV210" i="4"/>
  <c r="AW210" i="4"/>
  <c r="AX210" i="4"/>
  <c r="AY210" i="4"/>
  <c r="AR211" i="4"/>
  <c r="AS211" i="4"/>
  <c r="AT211" i="4"/>
  <c r="AU211" i="4"/>
  <c r="AV211" i="4"/>
  <c r="AW211" i="4"/>
  <c r="AX211" i="4"/>
  <c r="AY211" i="4"/>
  <c r="AR212" i="4"/>
  <c r="AS212" i="4"/>
  <c r="AT212" i="4"/>
  <c r="AU212" i="4"/>
  <c r="AV212" i="4"/>
  <c r="AW212" i="4"/>
  <c r="AX212" i="4"/>
  <c r="AY212" i="4"/>
  <c r="AR213" i="4"/>
  <c r="AS213" i="4"/>
  <c r="AT213" i="4"/>
  <c r="AU213" i="4"/>
  <c r="AV213" i="4"/>
  <c r="AW213" i="4"/>
  <c r="AX213" i="4"/>
  <c r="AY213" i="4"/>
  <c r="AR214" i="4"/>
  <c r="AS214" i="4"/>
  <c r="AT214" i="4"/>
  <c r="AU214" i="4"/>
  <c r="AV214" i="4"/>
  <c r="AW214" i="4"/>
  <c r="AX214" i="4"/>
  <c r="AY214" i="4"/>
  <c r="AR215" i="4"/>
  <c r="AS215" i="4"/>
  <c r="AT215" i="4"/>
  <c r="AU215" i="4"/>
  <c r="AV215" i="4"/>
  <c r="AW215" i="4"/>
  <c r="AX215" i="4"/>
  <c r="AY215" i="4"/>
  <c r="AR216" i="4"/>
  <c r="AS216" i="4"/>
  <c r="AT216" i="4"/>
  <c r="AU216" i="4"/>
  <c r="AV216" i="4"/>
  <c r="AW216" i="4"/>
  <c r="AX216" i="4"/>
  <c r="AY216" i="4"/>
  <c r="AR217" i="4"/>
  <c r="AS217" i="4"/>
  <c r="AT217" i="4"/>
  <c r="AU217" i="4"/>
  <c r="AV217" i="4"/>
  <c r="AW217" i="4"/>
  <c r="AX217" i="4"/>
  <c r="AY217" i="4"/>
  <c r="AR218" i="4"/>
  <c r="AS218" i="4"/>
  <c r="AT218" i="4"/>
  <c r="AU218" i="4"/>
  <c r="AV218" i="4"/>
  <c r="AW218" i="4"/>
  <c r="AX218" i="4"/>
  <c r="AY218" i="4"/>
  <c r="AR219" i="4"/>
  <c r="AS219" i="4"/>
  <c r="AT219" i="4"/>
  <c r="AU219" i="4"/>
  <c r="AV219" i="4"/>
  <c r="AW219" i="4"/>
  <c r="AX219" i="4"/>
  <c r="AY219" i="4"/>
  <c r="AR220" i="4"/>
  <c r="AS220" i="4"/>
  <c r="AT220" i="4"/>
  <c r="AU220" i="4"/>
  <c r="AV220" i="4"/>
  <c r="AW220" i="4"/>
  <c r="AX220" i="4"/>
  <c r="AY220" i="4"/>
  <c r="AR221" i="4"/>
  <c r="AS221" i="4"/>
  <c r="AT221" i="4"/>
  <c r="AU221" i="4"/>
  <c r="AV221" i="4"/>
  <c r="AW221" i="4"/>
  <c r="AX221" i="4"/>
  <c r="AY221" i="4"/>
  <c r="AR222" i="4"/>
  <c r="AS222" i="4"/>
  <c r="AT222" i="4"/>
  <c r="AU222" i="4"/>
  <c r="AV222" i="4"/>
  <c r="AW222" i="4"/>
  <c r="AX222" i="4"/>
  <c r="AY222" i="4"/>
  <c r="AR223" i="4"/>
  <c r="AS223" i="4"/>
  <c r="AT223" i="4"/>
  <c r="AU223" i="4"/>
  <c r="AV223" i="4"/>
  <c r="AW223" i="4"/>
  <c r="AX223" i="4"/>
  <c r="AY223" i="4"/>
  <c r="AR224" i="4"/>
  <c r="AS224" i="4"/>
  <c r="AT224" i="4"/>
  <c r="AU224" i="4"/>
  <c r="AV224" i="4"/>
  <c r="AW224" i="4"/>
  <c r="AX224" i="4"/>
  <c r="AY224" i="4"/>
  <c r="AR225" i="4"/>
  <c r="AS225" i="4"/>
  <c r="AT225" i="4"/>
  <c r="AU225" i="4"/>
  <c r="AV225" i="4"/>
  <c r="AW225" i="4"/>
  <c r="AX225" i="4"/>
  <c r="AY225" i="4"/>
  <c r="AR226" i="4"/>
  <c r="AS226" i="4"/>
  <c r="AT226" i="4"/>
  <c r="AU226" i="4"/>
  <c r="AV226" i="4"/>
  <c r="AW226" i="4"/>
  <c r="AX226" i="4"/>
  <c r="AY226" i="4"/>
  <c r="AR227" i="4"/>
  <c r="AS227" i="4"/>
  <c r="AT227" i="4"/>
  <c r="AU227" i="4"/>
  <c r="AV227" i="4"/>
  <c r="AW227" i="4"/>
  <c r="AX227" i="4"/>
  <c r="AY227" i="4"/>
  <c r="AR228" i="4"/>
  <c r="AS228" i="4"/>
  <c r="AT228" i="4"/>
  <c r="AU228" i="4"/>
  <c r="AV228" i="4"/>
  <c r="AW228" i="4"/>
  <c r="AX228" i="4"/>
  <c r="AY228" i="4"/>
  <c r="AR229" i="4"/>
  <c r="AS229" i="4"/>
  <c r="AT229" i="4"/>
  <c r="AU229" i="4"/>
  <c r="AV229" i="4"/>
  <c r="AW229" i="4"/>
  <c r="AX229" i="4"/>
  <c r="AY229" i="4"/>
  <c r="AR230" i="4"/>
  <c r="AS230" i="4"/>
  <c r="AT230" i="4"/>
  <c r="AU230" i="4"/>
  <c r="AV230" i="4"/>
  <c r="AW230" i="4"/>
  <c r="AX230" i="4"/>
  <c r="AY230" i="4"/>
  <c r="AR231" i="4"/>
  <c r="AS231" i="4"/>
  <c r="AT231" i="4"/>
  <c r="AU231" i="4"/>
  <c r="AV231" i="4"/>
  <c r="AW231" i="4"/>
  <c r="AX231" i="4"/>
  <c r="AY231" i="4"/>
  <c r="AR232" i="4"/>
  <c r="AS232" i="4"/>
  <c r="AT232" i="4"/>
  <c r="AU232" i="4"/>
  <c r="AV232" i="4"/>
  <c r="AW232" i="4"/>
  <c r="AX232" i="4"/>
  <c r="AY232" i="4"/>
  <c r="AR233" i="4"/>
  <c r="AS233" i="4"/>
  <c r="AT233" i="4"/>
  <c r="AU233" i="4"/>
  <c r="AV233" i="4"/>
  <c r="AW233" i="4"/>
  <c r="AX233" i="4"/>
  <c r="AY233" i="4"/>
  <c r="AR234" i="4"/>
  <c r="AS234" i="4"/>
  <c r="AT234" i="4"/>
  <c r="AU234" i="4"/>
  <c r="AV234" i="4"/>
  <c r="AW234" i="4"/>
  <c r="AX234" i="4"/>
  <c r="AY234" i="4"/>
  <c r="AR235" i="4"/>
  <c r="AS235" i="4"/>
  <c r="AT235" i="4"/>
  <c r="AU235" i="4"/>
  <c r="AV235" i="4"/>
  <c r="AW235" i="4"/>
  <c r="AX235" i="4"/>
  <c r="AY235" i="4"/>
  <c r="AR236" i="4"/>
  <c r="AS236" i="4"/>
  <c r="AT236" i="4"/>
  <c r="AU236" i="4"/>
  <c r="AV236" i="4"/>
  <c r="AW236" i="4"/>
  <c r="AX236" i="4"/>
  <c r="AY236" i="4"/>
  <c r="AR237" i="4"/>
  <c r="AS237" i="4"/>
  <c r="AT237" i="4"/>
  <c r="AU237" i="4"/>
  <c r="AV237" i="4"/>
  <c r="AW237" i="4"/>
  <c r="AX237" i="4"/>
  <c r="AY237" i="4"/>
  <c r="AR238" i="4"/>
  <c r="AS238" i="4"/>
  <c r="AT238" i="4"/>
  <c r="AU238" i="4"/>
  <c r="AV238" i="4"/>
  <c r="AW238" i="4"/>
  <c r="AX238" i="4"/>
  <c r="AY238" i="4"/>
  <c r="AR239" i="4"/>
  <c r="AS239" i="4"/>
  <c r="AT239" i="4"/>
  <c r="AU239" i="4"/>
  <c r="AV239" i="4"/>
  <c r="AW239" i="4"/>
  <c r="AX239" i="4"/>
  <c r="AY239" i="4"/>
  <c r="AR240" i="4"/>
  <c r="AS240" i="4"/>
  <c r="AT240" i="4"/>
  <c r="AU240" i="4"/>
  <c r="AV240" i="4"/>
  <c r="AW240" i="4"/>
  <c r="AX240" i="4"/>
  <c r="AY240" i="4"/>
  <c r="AR241" i="4"/>
  <c r="AS241" i="4"/>
  <c r="AT241" i="4"/>
  <c r="AU241" i="4"/>
  <c r="AV241" i="4"/>
  <c r="AW241" i="4"/>
  <c r="AX241" i="4"/>
  <c r="AY241" i="4"/>
  <c r="AR242" i="4"/>
  <c r="AS242" i="4"/>
  <c r="AT242" i="4"/>
  <c r="AU242" i="4"/>
  <c r="AV242" i="4"/>
  <c r="AW242" i="4"/>
  <c r="AX242" i="4"/>
  <c r="AY242" i="4"/>
  <c r="AR243" i="4"/>
  <c r="AS243" i="4"/>
  <c r="AT243" i="4"/>
  <c r="AU243" i="4"/>
  <c r="AV243" i="4"/>
  <c r="AW243" i="4"/>
  <c r="AX243" i="4"/>
  <c r="AY243" i="4"/>
  <c r="AR244" i="4"/>
  <c r="AS244" i="4"/>
  <c r="AT244" i="4"/>
  <c r="AU244" i="4"/>
  <c r="AV244" i="4"/>
  <c r="AW244" i="4"/>
  <c r="AX244" i="4"/>
  <c r="AY244" i="4"/>
  <c r="AR245" i="4"/>
  <c r="AS245" i="4"/>
  <c r="AT245" i="4"/>
  <c r="AU245" i="4"/>
  <c r="AV245" i="4"/>
  <c r="AW245" i="4"/>
  <c r="AX245" i="4"/>
  <c r="AY245" i="4"/>
  <c r="AR246" i="4"/>
  <c r="AS246" i="4"/>
  <c r="AT246" i="4"/>
  <c r="AU246" i="4"/>
  <c r="AV246" i="4"/>
  <c r="AW246" i="4"/>
  <c r="AX246" i="4"/>
  <c r="AY246" i="4"/>
  <c r="AR247" i="4"/>
  <c r="AS247" i="4"/>
  <c r="AT247" i="4"/>
  <c r="AU247" i="4"/>
  <c r="AV247" i="4"/>
  <c r="AW247" i="4"/>
  <c r="AX247" i="4"/>
  <c r="AY247" i="4"/>
  <c r="AR248" i="4"/>
  <c r="AS248" i="4"/>
  <c r="AT248" i="4"/>
  <c r="AU248" i="4"/>
  <c r="AV248" i="4"/>
  <c r="AW248" i="4"/>
  <c r="AX248" i="4"/>
  <c r="AY248" i="4"/>
  <c r="AR249" i="4"/>
  <c r="AS249" i="4"/>
  <c r="AT249" i="4"/>
  <c r="AU249" i="4"/>
  <c r="AV249" i="4"/>
  <c r="AW249" i="4"/>
  <c r="AX249" i="4"/>
  <c r="AY249" i="4"/>
  <c r="AR250" i="4"/>
  <c r="AS250" i="4"/>
  <c r="AT250" i="4"/>
  <c r="AU250" i="4"/>
  <c r="AV250" i="4"/>
  <c r="AW250" i="4"/>
  <c r="AX250" i="4"/>
  <c r="AY250" i="4"/>
  <c r="AR251" i="4"/>
  <c r="AS251" i="4"/>
  <c r="AT251" i="4"/>
  <c r="AU251" i="4"/>
  <c r="AV251" i="4"/>
  <c r="AW251" i="4"/>
  <c r="AX251" i="4"/>
  <c r="AY251" i="4"/>
  <c r="AR252" i="4"/>
  <c r="AS252" i="4"/>
  <c r="AT252" i="4"/>
  <c r="AU252" i="4"/>
  <c r="AV252" i="4"/>
  <c r="AW252" i="4"/>
  <c r="AX252" i="4"/>
  <c r="AY252" i="4"/>
  <c r="AR253" i="4"/>
  <c r="AS253" i="4"/>
  <c r="AT253" i="4"/>
  <c r="AU253" i="4"/>
  <c r="AV253" i="4"/>
  <c r="AW253" i="4"/>
  <c r="AX253" i="4"/>
  <c r="AY253" i="4"/>
  <c r="AR254" i="4"/>
  <c r="AS254" i="4"/>
  <c r="AT254" i="4"/>
  <c r="AU254" i="4"/>
  <c r="AV254" i="4"/>
  <c r="AW254" i="4"/>
  <c r="AX254" i="4"/>
  <c r="AY254" i="4"/>
  <c r="AR255" i="4"/>
  <c r="AS255" i="4"/>
  <c r="AT255" i="4"/>
  <c r="AU255" i="4"/>
  <c r="AV255" i="4"/>
  <c r="AW255" i="4"/>
  <c r="AX255" i="4"/>
  <c r="AY255" i="4"/>
  <c r="AR256" i="4"/>
  <c r="AS256" i="4"/>
  <c r="AT256" i="4"/>
  <c r="AU256" i="4"/>
  <c r="AV256" i="4"/>
  <c r="AW256" i="4"/>
  <c r="AX256" i="4"/>
  <c r="AY256" i="4"/>
  <c r="AR257" i="4"/>
  <c r="AS257" i="4"/>
  <c r="AT257" i="4"/>
  <c r="AU257" i="4"/>
  <c r="AV257" i="4"/>
  <c r="AW257" i="4"/>
  <c r="AX257" i="4"/>
  <c r="AY257" i="4"/>
  <c r="AR258" i="4"/>
  <c r="AS258" i="4"/>
  <c r="AT258" i="4"/>
  <c r="AU258" i="4"/>
  <c r="AV258" i="4"/>
  <c r="AW258" i="4"/>
  <c r="AX258" i="4"/>
  <c r="AY258" i="4"/>
  <c r="AR259" i="4"/>
  <c r="AS259" i="4"/>
  <c r="AT259" i="4"/>
  <c r="AU259" i="4"/>
  <c r="AV259" i="4"/>
  <c r="AW259" i="4"/>
  <c r="AX259" i="4"/>
  <c r="AY259" i="4"/>
  <c r="AR260" i="4"/>
  <c r="AS260" i="4"/>
  <c r="AT260" i="4"/>
  <c r="AU260" i="4"/>
  <c r="AV260" i="4"/>
  <c r="AW260" i="4"/>
  <c r="AX260" i="4"/>
  <c r="AY260" i="4"/>
  <c r="AR261" i="4"/>
  <c r="AS261" i="4"/>
  <c r="AT261" i="4"/>
  <c r="AU261" i="4"/>
  <c r="AV261" i="4"/>
  <c r="AW261" i="4"/>
  <c r="AX261" i="4"/>
  <c r="AY261" i="4"/>
  <c r="AR262" i="4"/>
  <c r="AS262" i="4"/>
  <c r="AT262" i="4"/>
  <c r="AU262" i="4"/>
  <c r="AV262" i="4"/>
  <c r="AW262" i="4"/>
  <c r="AX262" i="4"/>
  <c r="AY262" i="4"/>
  <c r="AR263" i="4"/>
  <c r="AS263" i="4"/>
  <c r="AT263" i="4"/>
  <c r="AU263" i="4"/>
  <c r="AV263" i="4"/>
  <c r="AW263" i="4"/>
  <c r="AX263" i="4"/>
  <c r="AY263" i="4"/>
  <c r="AR264" i="4"/>
  <c r="AS264" i="4"/>
  <c r="AT264" i="4"/>
  <c r="AU264" i="4"/>
  <c r="AV264" i="4"/>
  <c r="AW264" i="4"/>
  <c r="AX264" i="4"/>
  <c r="AY264" i="4"/>
  <c r="AR265" i="4"/>
  <c r="AS265" i="4"/>
  <c r="AT265" i="4"/>
  <c r="AU265" i="4"/>
  <c r="AV265" i="4"/>
  <c r="AW265" i="4"/>
  <c r="AX265" i="4"/>
  <c r="AY265" i="4"/>
  <c r="AR266" i="4"/>
  <c r="AS266" i="4"/>
  <c r="AT266" i="4"/>
  <c r="AU266" i="4"/>
  <c r="AV266" i="4"/>
  <c r="AW266" i="4"/>
  <c r="AX266" i="4"/>
  <c r="AY266" i="4"/>
  <c r="AR267" i="4"/>
  <c r="AS267" i="4"/>
  <c r="AT267" i="4"/>
  <c r="AU267" i="4"/>
  <c r="AV267" i="4"/>
  <c r="AW267" i="4"/>
  <c r="AX267" i="4"/>
  <c r="AY267" i="4"/>
  <c r="AR268" i="4"/>
  <c r="AS268" i="4"/>
  <c r="AT268" i="4"/>
  <c r="AU268" i="4"/>
  <c r="AV268" i="4"/>
  <c r="AW268" i="4"/>
  <c r="AX268" i="4"/>
  <c r="AY268" i="4"/>
  <c r="AR269" i="4"/>
  <c r="AS269" i="4"/>
  <c r="AT269" i="4"/>
  <c r="AU269" i="4"/>
  <c r="AV269" i="4"/>
  <c r="AW269" i="4"/>
  <c r="AX269" i="4"/>
  <c r="AY269" i="4"/>
  <c r="AR270" i="4"/>
  <c r="AS270" i="4"/>
  <c r="AT270" i="4"/>
  <c r="AU270" i="4"/>
  <c r="AV270" i="4"/>
  <c r="AW270" i="4"/>
  <c r="AX270" i="4"/>
  <c r="AY270" i="4"/>
  <c r="AR271" i="4"/>
  <c r="AS271" i="4"/>
  <c r="AT271" i="4"/>
  <c r="AU271" i="4"/>
  <c r="AV271" i="4"/>
  <c r="AW271" i="4"/>
  <c r="AX271" i="4"/>
  <c r="AY271" i="4"/>
  <c r="AR272" i="4"/>
  <c r="AS272" i="4"/>
  <c r="AT272" i="4"/>
  <c r="AU272" i="4"/>
  <c r="AV272" i="4"/>
  <c r="AW272" i="4"/>
  <c r="AX272" i="4"/>
  <c r="AY272" i="4"/>
  <c r="AR273" i="4"/>
  <c r="AS273" i="4"/>
  <c r="AT273" i="4"/>
  <c r="AU273" i="4"/>
  <c r="AV273" i="4"/>
  <c r="AW273" i="4"/>
  <c r="AX273" i="4"/>
  <c r="AY273" i="4"/>
  <c r="AR274" i="4"/>
  <c r="AS274" i="4"/>
  <c r="AT274" i="4"/>
  <c r="AU274" i="4"/>
  <c r="AV274" i="4"/>
  <c r="AW274" i="4"/>
  <c r="AX274" i="4"/>
  <c r="AY274" i="4"/>
  <c r="AR275" i="4"/>
  <c r="AS275" i="4"/>
  <c r="AT275" i="4"/>
  <c r="AU275" i="4"/>
  <c r="AV275" i="4"/>
  <c r="AW275" i="4"/>
  <c r="AX275" i="4"/>
  <c r="AY275" i="4"/>
  <c r="AR276" i="4"/>
  <c r="AS276" i="4"/>
  <c r="AT276" i="4"/>
  <c r="AU276" i="4"/>
  <c r="AV276" i="4"/>
  <c r="AW276" i="4"/>
  <c r="AX276" i="4"/>
  <c r="AY276" i="4"/>
  <c r="AR277" i="4"/>
  <c r="AS277" i="4"/>
  <c r="AT277" i="4"/>
  <c r="AU277" i="4"/>
  <c r="AV277" i="4"/>
  <c r="AW277" i="4"/>
  <c r="AX277" i="4"/>
  <c r="AY277" i="4"/>
  <c r="AR278" i="4"/>
  <c r="AS278" i="4"/>
  <c r="AT278" i="4"/>
  <c r="AU278" i="4"/>
  <c r="AV278" i="4"/>
  <c r="AW278" i="4"/>
  <c r="AX278" i="4"/>
  <c r="AY278" i="4"/>
  <c r="AR279" i="4"/>
  <c r="AS279" i="4"/>
  <c r="AT279" i="4"/>
  <c r="AU279" i="4"/>
  <c r="AV279" i="4"/>
  <c r="AW279" i="4"/>
  <c r="AX279" i="4"/>
  <c r="AY279" i="4"/>
  <c r="AR280" i="4"/>
  <c r="AS280" i="4"/>
  <c r="AT280" i="4"/>
  <c r="AU280" i="4"/>
  <c r="AV280" i="4"/>
  <c r="AW280" i="4"/>
  <c r="AX280" i="4"/>
  <c r="AY280" i="4"/>
  <c r="AR281" i="4"/>
  <c r="AS281" i="4"/>
  <c r="AT281" i="4"/>
  <c r="AU281" i="4"/>
  <c r="AV281" i="4"/>
  <c r="AW281" i="4"/>
  <c r="AX281" i="4"/>
  <c r="AY281" i="4"/>
  <c r="AR282" i="4"/>
  <c r="AS282" i="4"/>
  <c r="AT282" i="4"/>
  <c r="AU282" i="4"/>
  <c r="AV282" i="4"/>
  <c r="AW282" i="4"/>
  <c r="AX282" i="4"/>
  <c r="AY282" i="4"/>
  <c r="AR283" i="4"/>
  <c r="AS283" i="4"/>
  <c r="AT283" i="4"/>
  <c r="AU283" i="4"/>
  <c r="AV283" i="4"/>
  <c r="AW283" i="4"/>
  <c r="AX283" i="4"/>
  <c r="AY283" i="4"/>
  <c r="AR284" i="4"/>
  <c r="AS284" i="4"/>
  <c r="AT284" i="4"/>
  <c r="AU284" i="4"/>
  <c r="AV284" i="4"/>
  <c r="AW284" i="4"/>
  <c r="AX284" i="4"/>
  <c r="AY284" i="4"/>
  <c r="AR285" i="4"/>
  <c r="AS285" i="4"/>
  <c r="AT285" i="4"/>
  <c r="AU285" i="4"/>
  <c r="AV285" i="4"/>
  <c r="AW285" i="4"/>
  <c r="AX285" i="4"/>
  <c r="AY285" i="4"/>
  <c r="AR286" i="4"/>
  <c r="AS286" i="4"/>
  <c r="AT286" i="4"/>
  <c r="AU286" i="4"/>
  <c r="AV286" i="4"/>
  <c r="AW286" i="4"/>
  <c r="AX286" i="4"/>
  <c r="AY286" i="4"/>
  <c r="AY4" i="4"/>
  <c r="AX4" i="4"/>
  <c r="AW4" i="4"/>
  <c r="AV4" i="4"/>
  <c r="AU4" i="4"/>
  <c r="AT4" i="4"/>
  <c r="AS4" i="4"/>
  <c r="AR4" i="4"/>
  <c r="AJ5" i="4"/>
  <c r="AK5" i="4"/>
  <c r="AL5" i="4"/>
  <c r="AM5" i="4"/>
  <c r="AN5" i="4"/>
  <c r="AO5" i="4"/>
  <c r="AP5" i="4"/>
  <c r="AQ5" i="4"/>
  <c r="AJ6" i="4"/>
  <c r="AK6" i="4"/>
  <c r="AL6" i="4"/>
  <c r="AM6" i="4"/>
  <c r="AN6" i="4"/>
  <c r="AO6" i="4"/>
  <c r="AP6" i="4"/>
  <c r="AQ6" i="4"/>
  <c r="AJ7" i="4"/>
  <c r="AK7" i="4"/>
  <c r="AL7" i="4"/>
  <c r="AM7" i="4"/>
  <c r="AN7" i="4"/>
  <c r="AO7" i="4"/>
  <c r="AP7" i="4"/>
  <c r="AQ7" i="4"/>
  <c r="AJ8" i="4"/>
  <c r="AK8" i="4"/>
  <c r="AL8" i="4"/>
  <c r="AM8" i="4"/>
  <c r="AN8" i="4"/>
  <c r="AO8" i="4"/>
  <c r="AP8" i="4"/>
  <c r="AQ8" i="4"/>
  <c r="AJ9" i="4"/>
  <c r="AK9" i="4"/>
  <c r="AL9" i="4"/>
  <c r="AM9" i="4"/>
  <c r="AN9" i="4"/>
  <c r="AO9" i="4"/>
  <c r="AP9" i="4"/>
  <c r="AQ9" i="4"/>
  <c r="AJ10" i="4"/>
  <c r="AK10" i="4"/>
  <c r="AL10" i="4"/>
  <c r="AM10" i="4"/>
  <c r="AN10" i="4"/>
  <c r="AO10" i="4"/>
  <c r="AP10" i="4"/>
  <c r="AQ10" i="4"/>
  <c r="AJ11" i="4"/>
  <c r="AK11" i="4"/>
  <c r="AL11" i="4"/>
  <c r="AM11" i="4"/>
  <c r="AN11" i="4"/>
  <c r="AO11" i="4"/>
  <c r="AP11" i="4"/>
  <c r="AQ11" i="4"/>
  <c r="AJ12" i="4"/>
  <c r="AK12" i="4"/>
  <c r="AL12" i="4"/>
  <c r="AM12" i="4"/>
  <c r="AN12" i="4"/>
  <c r="AO12" i="4"/>
  <c r="AP12" i="4"/>
  <c r="AQ12" i="4"/>
  <c r="AJ13" i="4"/>
  <c r="AK13" i="4"/>
  <c r="AL13" i="4"/>
  <c r="AM13" i="4"/>
  <c r="AN13" i="4"/>
  <c r="AO13" i="4"/>
  <c r="AP13" i="4"/>
  <c r="AQ13" i="4"/>
  <c r="AJ14" i="4"/>
  <c r="AK14" i="4"/>
  <c r="AL14" i="4"/>
  <c r="AM14" i="4"/>
  <c r="AN14" i="4"/>
  <c r="AO14" i="4"/>
  <c r="AP14" i="4"/>
  <c r="AQ14" i="4"/>
  <c r="AJ15" i="4"/>
  <c r="AK15" i="4"/>
  <c r="AL15" i="4"/>
  <c r="AM15" i="4"/>
  <c r="AN15" i="4"/>
  <c r="AO15" i="4"/>
  <c r="AP15" i="4"/>
  <c r="AQ15" i="4"/>
  <c r="AJ16" i="4"/>
  <c r="AK16" i="4"/>
  <c r="AL16" i="4"/>
  <c r="AM16" i="4"/>
  <c r="AN16" i="4"/>
  <c r="AO16" i="4"/>
  <c r="AP16" i="4"/>
  <c r="AQ16" i="4"/>
  <c r="AJ17" i="4"/>
  <c r="AK17" i="4"/>
  <c r="AL17" i="4"/>
  <c r="AM17" i="4"/>
  <c r="AN17" i="4"/>
  <c r="AO17" i="4"/>
  <c r="AP17" i="4"/>
  <c r="AQ17" i="4"/>
  <c r="AJ18" i="4"/>
  <c r="AK18" i="4"/>
  <c r="AL18" i="4"/>
  <c r="AM18" i="4"/>
  <c r="AN18" i="4"/>
  <c r="AO18" i="4"/>
  <c r="AP18" i="4"/>
  <c r="AQ18" i="4"/>
  <c r="AJ19" i="4"/>
  <c r="AK19" i="4"/>
  <c r="AL19" i="4"/>
  <c r="AM19" i="4"/>
  <c r="AN19" i="4"/>
  <c r="AO19" i="4"/>
  <c r="AP19" i="4"/>
  <c r="AQ19" i="4"/>
  <c r="AJ20" i="4"/>
  <c r="AK20" i="4"/>
  <c r="AL20" i="4"/>
  <c r="AM20" i="4"/>
  <c r="AN20" i="4"/>
  <c r="AO20" i="4"/>
  <c r="AP20" i="4"/>
  <c r="AQ20" i="4"/>
  <c r="AJ21" i="4"/>
  <c r="AK21" i="4"/>
  <c r="AL21" i="4"/>
  <c r="AM21" i="4"/>
  <c r="AN21" i="4"/>
  <c r="AO21" i="4"/>
  <c r="AP21" i="4"/>
  <c r="AQ21" i="4"/>
  <c r="AJ22" i="4"/>
  <c r="AK22" i="4"/>
  <c r="AL22" i="4"/>
  <c r="AM22" i="4"/>
  <c r="AN22" i="4"/>
  <c r="AO22" i="4"/>
  <c r="AP22" i="4"/>
  <c r="AQ22" i="4"/>
  <c r="AJ23" i="4"/>
  <c r="AK23" i="4"/>
  <c r="AL23" i="4"/>
  <c r="AM23" i="4"/>
  <c r="AN23" i="4"/>
  <c r="AO23" i="4"/>
  <c r="AP23" i="4"/>
  <c r="AQ23" i="4"/>
  <c r="AJ24" i="4"/>
  <c r="AK24" i="4"/>
  <c r="AL24" i="4"/>
  <c r="AM24" i="4"/>
  <c r="AN24" i="4"/>
  <c r="AO24" i="4"/>
  <c r="AP24" i="4"/>
  <c r="AQ24" i="4"/>
  <c r="AJ25" i="4"/>
  <c r="AK25" i="4"/>
  <c r="AL25" i="4"/>
  <c r="AM25" i="4"/>
  <c r="AN25" i="4"/>
  <c r="AO25" i="4"/>
  <c r="AP25" i="4"/>
  <c r="AQ25" i="4"/>
  <c r="AJ26" i="4"/>
  <c r="AK26" i="4"/>
  <c r="AL26" i="4"/>
  <c r="AM26" i="4"/>
  <c r="AN26" i="4"/>
  <c r="AO26" i="4"/>
  <c r="AP26" i="4"/>
  <c r="AQ26" i="4"/>
  <c r="AJ27" i="4"/>
  <c r="AK27" i="4"/>
  <c r="AL27" i="4"/>
  <c r="AM27" i="4"/>
  <c r="AN27" i="4"/>
  <c r="AO27" i="4"/>
  <c r="AP27" i="4"/>
  <c r="AQ27" i="4"/>
  <c r="AJ28" i="4"/>
  <c r="AK28" i="4"/>
  <c r="AL28" i="4"/>
  <c r="AM28" i="4"/>
  <c r="AN28" i="4"/>
  <c r="AO28" i="4"/>
  <c r="AP28" i="4"/>
  <c r="AQ28" i="4"/>
  <c r="AJ29" i="4"/>
  <c r="AK29" i="4"/>
  <c r="AL29" i="4"/>
  <c r="AM29" i="4"/>
  <c r="AN29" i="4"/>
  <c r="AO29" i="4"/>
  <c r="AP29" i="4"/>
  <c r="AQ29" i="4"/>
  <c r="AJ30" i="4"/>
  <c r="AK30" i="4"/>
  <c r="AL30" i="4"/>
  <c r="AM30" i="4"/>
  <c r="AN30" i="4"/>
  <c r="AO30" i="4"/>
  <c r="AP30" i="4"/>
  <c r="AQ30" i="4"/>
  <c r="AJ31" i="4"/>
  <c r="AK31" i="4"/>
  <c r="AL31" i="4"/>
  <c r="AM31" i="4"/>
  <c r="AN31" i="4"/>
  <c r="AO31" i="4"/>
  <c r="AP31" i="4"/>
  <c r="AQ31" i="4"/>
  <c r="AJ32" i="4"/>
  <c r="AK32" i="4"/>
  <c r="AL32" i="4"/>
  <c r="AM32" i="4"/>
  <c r="AN32" i="4"/>
  <c r="AO32" i="4"/>
  <c r="AP32" i="4"/>
  <c r="AQ32" i="4"/>
  <c r="AJ33" i="4"/>
  <c r="AK33" i="4"/>
  <c r="AL33" i="4"/>
  <c r="AM33" i="4"/>
  <c r="AN33" i="4"/>
  <c r="AO33" i="4"/>
  <c r="AP33" i="4"/>
  <c r="AQ33" i="4"/>
  <c r="AJ34" i="4"/>
  <c r="AK34" i="4"/>
  <c r="AL34" i="4"/>
  <c r="AM34" i="4"/>
  <c r="AN34" i="4"/>
  <c r="AO34" i="4"/>
  <c r="AP34" i="4"/>
  <c r="AQ34" i="4"/>
  <c r="AJ35" i="4"/>
  <c r="AK35" i="4"/>
  <c r="AL35" i="4"/>
  <c r="AM35" i="4"/>
  <c r="AN35" i="4"/>
  <c r="AO35" i="4"/>
  <c r="AP35" i="4"/>
  <c r="AQ35" i="4"/>
  <c r="AJ36" i="4"/>
  <c r="AK36" i="4"/>
  <c r="AL36" i="4"/>
  <c r="AM36" i="4"/>
  <c r="AN36" i="4"/>
  <c r="AO36" i="4"/>
  <c r="AP36" i="4"/>
  <c r="AQ36" i="4"/>
  <c r="AJ37" i="4"/>
  <c r="AK37" i="4"/>
  <c r="AL37" i="4"/>
  <c r="AM37" i="4"/>
  <c r="AN37" i="4"/>
  <c r="AO37" i="4"/>
  <c r="AP37" i="4"/>
  <c r="AQ37" i="4"/>
  <c r="AJ38" i="4"/>
  <c r="AK38" i="4"/>
  <c r="AL38" i="4"/>
  <c r="AM38" i="4"/>
  <c r="AN38" i="4"/>
  <c r="AO38" i="4"/>
  <c r="AP38" i="4"/>
  <c r="AQ38" i="4"/>
  <c r="AJ39" i="4"/>
  <c r="AK39" i="4"/>
  <c r="AL39" i="4"/>
  <c r="AM39" i="4"/>
  <c r="AN39" i="4"/>
  <c r="AO39" i="4"/>
  <c r="AP39" i="4"/>
  <c r="AQ39" i="4"/>
  <c r="AJ40" i="4"/>
  <c r="AK40" i="4"/>
  <c r="AL40" i="4"/>
  <c r="AM40" i="4"/>
  <c r="AN40" i="4"/>
  <c r="AO40" i="4"/>
  <c r="AP40" i="4"/>
  <c r="AQ40" i="4"/>
  <c r="AJ41" i="4"/>
  <c r="AK41" i="4"/>
  <c r="AL41" i="4"/>
  <c r="AM41" i="4"/>
  <c r="AN41" i="4"/>
  <c r="AO41" i="4"/>
  <c r="AP41" i="4"/>
  <c r="AQ41" i="4"/>
  <c r="AJ42" i="4"/>
  <c r="AK42" i="4"/>
  <c r="AL42" i="4"/>
  <c r="AM42" i="4"/>
  <c r="AN42" i="4"/>
  <c r="AO42" i="4"/>
  <c r="AP42" i="4"/>
  <c r="AQ42" i="4"/>
  <c r="AJ43" i="4"/>
  <c r="AK43" i="4"/>
  <c r="AL43" i="4"/>
  <c r="AM43" i="4"/>
  <c r="AN43" i="4"/>
  <c r="AO43" i="4"/>
  <c r="AP43" i="4"/>
  <c r="AQ43" i="4"/>
  <c r="AJ44" i="4"/>
  <c r="AK44" i="4"/>
  <c r="AL44" i="4"/>
  <c r="AM44" i="4"/>
  <c r="AN44" i="4"/>
  <c r="AO44" i="4"/>
  <c r="AP44" i="4"/>
  <c r="AQ44" i="4"/>
  <c r="AJ45" i="4"/>
  <c r="AK45" i="4"/>
  <c r="AL45" i="4"/>
  <c r="AM45" i="4"/>
  <c r="AN45" i="4"/>
  <c r="AO45" i="4"/>
  <c r="AP45" i="4"/>
  <c r="AQ45" i="4"/>
  <c r="AJ46" i="4"/>
  <c r="AK46" i="4"/>
  <c r="AL46" i="4"/>
  <c r="AM46" i="4"/>
  <c r="AN46" i="4"/>
  <c r="AO46" i="4"/>
  <c r="AP46" i="4"/>
  <c r="AQ46" i="4"/>
  <c r="AJ47" i="4"/>
  <c r="AK47" i="4"/>
  <c r="AL47" i="4"/>
  <c r="AM47" i="4"/>
  <c r="AN47" i="4"/>
  <c r="AO47" i="4"/>
  <c r="AP47" i="4"/>
  <c r="AQ47" i="4"/>
  <c r="AJ48" i="4"/>
  <c r="AK48" i="4"/>
  <c r="AL48" i="4"/>
  <c r="AM48" i="4"/>
  <c r="AN48" i="4"/>
  <c r="AO48" i="4"/>
  <c r="AP48" i="4"/>
  <c r="AQ48" i="4"/>
  <c r="AJ49" i="4"/>
  <c r="AK49" i="4"/>
  <c r="AL49" i="4"/>
  <c r="AM49" i="4"/>
  <c r="AN49" i="4"/>
  <c r="AO49" i="4"/>
  <c r="AP49" i="4"/>
  <c r="AQ49" i="4"/>
  <c r="AJ50" i="4"/>
  <c r="AK50" i="4"/>
  <c r="AL50" i="4"/>
  <c r="AM50" i="4"/>
  <c r="AN50" i="4"/>
  <c r="AO50" i="4"/>
  <c r="AP50" i="4"/>
  <c r="AQ50" i="4"/>
  <c r="AJ51" i="4"/>
  <c r="AK51" i="4"/>
  <c r="AL51" i="4"/>
  <c r="AM51" i="4"/>
  <c r="AN51" i="4"/>
  <c r="AO51" i="4"/>
  <c r="AP51" i="4"/>
  <c r="AQ51" i="4"/>
  <c r="AJ52" i="4"/>
  <c r="AK52" i="4"/>
  <c r="AL52" i="4"/>
  <c r="AM52" i="4"/>
  <c r="AN52" i="4"/>
  <c r="AO52" i="4"/>
  <c r="AP52" i="4"/>
  <c r="AQ52" i="4"/>
  <c r="AJ53" i="4"/>
  <c r="AK53" i="4"/>
  <c r="AL53" i="4"/>
  <c r="AM53" i="4"/>
  <c r="AN53" i="4"/>
  <c r="AO53" i="4"/>
  <c r="AP53" i="4"/>
  <c r="AQ53" i="4"/>
  <c r="AJ54" i="4"/>
  <c r="AK54" i="4"/>
  <c r="AL54" i="4"/>
  <c r="AM54" i="4"/>
  <c r="AN54" i="4"/>
  <c r="AO54" i="4"/>
  <c r="AP54" i="4"/>
  <c r="AQ54" i="4"/>
  <c r="AJ55" i="4"/>
  <c r="AK55" i="4"/>
  <c r="AL55" i="4"/>
  <c r="AM55" i="4"/>
  <c r="AN55" i="4"/>
  <c r="AO55" i="4"/>
  <c r="AP55" i="4"/>
  <c r="AQ55" i="4"/>
  <c r="AJ56" i="4"/>
  <c r="AK56" i="4"/>
  <c r="AL56" i="4"/>
  <c r="AM56" i="4"/>
  <c r="AN56" i="4"/>
  <c r="AO56" i="4"/>
  <c r="AP56" i="4"/>
  <c r="AQ56" i="4"/>
  <c r="AJ57" i="4"/>
  <c r="AK57" i="4"/>
  <c r="AL57" i="4"/>
  <c r="AM57" i="4"/>
  <c r="AN57" i="4"/>
  <c r="AO57" i="4"/>
  <c r="AP57" i="4"/>
  <c r="AQ57" i="4"/>
  <c r="AJ58" i="4"/>
  <c r="AK58" i="4"/>
  <c r="AL58" i="4"/>
  <c r="AM58" i="4"/>
  <c r="AN58" i="4"/>
  <c r="AO58" i="4"/>
  <c r="AP58" i="4"/>
  <c r="AQ58" i="4"/>
  <c r="AJ59" i="4"/>
  <c r="AK59" i="4"/>
  <c r="AL59" i="4"/>
  <c r="AM59" i="4"/>
  <c r="AN59" i="4"/>
  <c r="AO59" i="4"/>
  <c r="AP59" i="4"/>
  <c r="AQ59" i="4"/>
  <c r="AJ60" i="4"/>
  <c r="AK60" i="4"/>
  <c r="AL60" i="4"/>
  <c r="AM60" i="4"/>
  <c r="AN60" i="4"/>
  <c r="AO60" i="4"/>
  <c r="AP60" i="4"/>
  <c r="AQ60" i="4"/>
  <c r="AJ61" i="4"/>
  <c r="AK61" i="4"/>
  <c r="AL61" i="4"/>
  <c r="AM61" i="4"/>
  <c r="AN61" i="4"/>
  <c r="AO61" i="4"/>
  <c r="AP61" i="4"/>
  <c r="AQ61" i="4"/>
  <c r="AJ62" i="4"/>
  <c r="AK62" i="4"/>
  <c r="AL62" i="4"/>
  <c r="AM62" i="4"/>
  <c r="AN62" i="4"/>
  <c r="AO62" i="4"/>
  <c r="AP62" i="4"/>
  <c r="AQ62" i="4"/>
  <c r="AJ63" i="4"/>
  <c r="AK63" i="4"/>
  <c r="AL63" i="4"/>
  <c r="AM63" i="4"/>
  <c r="AN63" i="4"/>
  <c r="AO63" i="4"/>
  <c r="AP63" i="4"/>
  <c r="AQ63" i="4"/>
  <c r="AJ64" i="4"/>
  <c r="AK64" i="4"/>
  <c r="AL64" i="4"/>
  <c r="AM64" i="4"/>
  <c r="AN64" i="4"/>
  <c r="AO64" i="4"/>
  <c r="AP64" i="4"/>
  <c r="AQ64" i="4"/>
  <c r="AJ65" i="4"/>
  <c r="AK65" i="4"/>
  <c r="AL65" i="4"/>
  <c r="AM65" i="4"/>
  <c r="AN65" i="4"/>
  <c r="AO65" i="4"/>
  <c r="AP65" i="4"/>
  <c r="AQ65" i="4"/>
  <c r="AJ66" i="4"/>
  <c r="AK66" i="4"/>
  <c r="AL66" i="4"/>
  <c r="AM66" i="4"/>
  <c r="AN66" i="4"/>
  <c r="AO66" i="4"/>
  <c r="AP66" i="4"/>
  <c r="AQ66" i="4"/>
  <c r="AJ67" i="4"/>
  <c r="AK67" i="4"/>
  <c r="AL67" i="4"/>
  <c r="AM67" i="4"/>
  <c r="AN67" i="4"/>
  <c r="AO67" i="4"/>
  <c r="AP67" i="4"/>
  <c r="AQ67" i="4"/>
  <c r="AJ68" i="4"/>
  <c r="AK68" i="4"/>
  <c r="AL68" i="4"/>
  <c r="AM68" i="4"/>
  <c r="AN68" i="4"/>
  <c r="AO68" i="4"/>
  <c r="AP68" i="4"/>
  <c r="AQ68" i="4"/>
  <c r="AJ69" i="4"/>
  <c r="AK69" i="4"/>
  <c r="AL69" i="4"/>
  <c r="AM69" i="4"/>
  <c r="AN69" i="4"/>
  <c r="AO69" i="4"/>
  <c r="AP69" i="4"/>
  <c r="AQ69" i="4"/>
  <c r="AJ70" i="4"/>
  <c r="AK70" i="4"/>
  <c r="AL70" i="4"/>
  <c r="AM70" i="4"/>
  <c r="AN70" i="4"/>
  <c r="AO70" i="4"/>
  <c r="AP70" i="4"/>
  <c r="AQ70" i="4"/>
  <c r="AJ71" i="4"/>
  <c r="AK71" i="4"/>
  <c r="AL71" i="4"/>
  <c r="AM71" i="4"/>
  <c r="AN71" i="4"/>
  <c r="AO71" i="4"/>
  <c r="AP71" i="4"/>
  <c r="AQ71" i="4"/>
  <c r="AJ72" i="4"/>
  <c r="AK72" i="4"/>
  <c r="AL72" i="4"/>
  <c r="AM72" i="4"/>
  <c r="AN72" i="4"/>
  <c r="AO72" i="4"/>
  <c r="AP72" i="4"/>
  <c r="AQ72" i="4"/>
  <c r="AJ73" i="4"/>
  <c r="AK73" i="4"/>
  <c r="AL73" i="4"/>
  <c r="AM73" i="4"/>
  <c r="AN73" i="4"/>
  <c r="AO73" i="4"/>
  <c r="AP73" i="4"/>
  <c r="AQ73" i="4"/>
  <c r="AJ74" i="4"/>
  <c r="AK74" i="4"/>
  <c r="AL74" i="4"/>
  <c r="AM74" i="4"/>
  <c r="AN74" i="4"/>
  <c r="AO74" i="4"/>
  <c r="AP74" i="4"/>
  <c r="AQ74" i="4"/>
  <c r="AJ75" i="4"/>
  <c r="AK75" i="4"/>
  <c r="AL75" i="4"/>
  <c r="AM75" i="4"/>
  <c r="AN75" i="4"/>
  <c r="AO75" i="4"/>
  <c r="AP75" i="4"/>
  <c r="AQ75" i="4"/>
  <c r="AJ76" i="4"/>
  <c r="AK76" i="4"/>
  <c r="AL76" i="4"/>
  <c r="AM76" i="4"/>
  <c r="AN76" i="4"/>
  <c r="AO76" i="4"/>
  <c r="AP76" i="4"/>
  <c r="AQ76" i="4"/>
  <c r="AJ77" i="4"/>
  <c r="AK77" i="4"/>
  <c r="AL77" i="4"/>
  <c r="AM77" i="4"/>
  <c r="AN77" i="4"/>
  <c r="AO77" i="4"/>
  <c r="AP77" i="4"/>
  <c r="AQ77" i="4"/>
  <c r="AJ78" i="4"/>
  <c r="AK78" i="4"/>
  <c r="AL78" i="4"/>
  <c r="AM78" i="4"/>
  <c r="AN78" i="4"/>
  <c r="AO78" i="4"/>
  <c r="AP78" i="4"/>
  <c r="AQ78" i="4"/>
  <c r="AJ79" i="4"/>
  <c r="AK79" i="4"/>
  <c r="AL79" i="4"/>
  <c r="AM79" i="4"/>
  <c r="AN79" i="4"/>
  <c r="AO79" i="4"/>
  <c r="AP79" i="4"/>
  <c r="AQ79" i="4"/>
  <c r="AJ80" i="4"/>
  <c r="AK80" i="4"/>
  <c r="AL80" i="4"/>
  <c r="AM80" i="4"/>
  <c r="AN80" i="4"/>
  <c r="AO80" i="4"/>
  <c r="AP80" i="4"/>
  <c r="AQ80" i="4"/>
  <c r="AJ81" i="4"/>
  <c r="AK81" i="4"/>
  <c r="AL81" i="4"/>
  <c r="AM81" i="4"/>
  <c r="AN81" i="4"/>
  <c r="AO81" i="4"/>
  <c r="AP81" i="4"/>
  <c r="AQ81" i="4"/>
  <c r="AJ82" i="4"/>
  <c r="AK82" i="4"/>
  <c r="AL82" i="4"/>
  <c r="AM82" i="4"/>
  <c r="AN82" i="4"/>
  <c r="AO82" i="4"/>
  <c r="AP82" i="4"/>
  <c r="AQ82" i="4"/>
  <c r="AJ83" i="4"/>
  <c r="AK83" i="4"/>
  <c r="AL83" i="4"/>
  <c r="AM83" i="4"/>
  <c r="AN83" i="4"/>
  <c r="AO83" i="4"/>
  <c r="AP83" i="4"/>
  <c r="AQ83" i="4"/>
  <c r="AJ84" i="4"/>
  <c r="AK84" i="4"/>
  <c r="AL84" i="4"/>
  <c r="AM84" i="4"/>
  <c r="AN84" i="4"/>
  <c r="AO84" i="4"/>
  <c r="AP84" i="4"/>
  <c r="AQ84" i="4"/>
  <c r="AJ85" i="4"/>
  <c r="AK85" i="4"/>
  <c r="AL85" i="4"/>
  <c r="AM85" i="4"/>
  <c r="AN85" i="4"/>
  <c r="AO85" i="4"/>
  <c r="AP85" i="4"/>
  <c r="AQ85" i="4"/>
  <c r="AJ86" i="4"/>
  <c r="AK86" i="4"/>
  <c r="AL86" i="4"/>
  <c r="AM86" i="4"/>
  <c r="AN86" i="4"/>
  <c r="AO86" i="4"/>
  <c r="AP86" i="4"/>
  <c r="AQ86" i="4"/>
  <c r="AJ87" i="4"/>
  <c r="AK87" i="4"/>
  <c r="AL87" i="4"/>
  <c r="AM87" i="4"/>
  <c r="AN87" i="4"/>
  <c r="AO87" i="4"/>
  <c r="AP87" i="4"/>
  <c r="AQ87" i="4"/>
  <c r="AJ88" i="4"/>
  <c r="AK88" i="4"/>
  <c r="AL88" i="4"/>
  <c r="AM88" i="4"/>
  <c r="AN88" i="4"/>
  <c r="AO88" i="4"/>
  <c r="AP88" i="4"/>
  <c r="AQ88" i="4"/>
  <c r="AJ89" i="4"/>
  <c r="AK89" i="4"/>
  <c r="AL89" i="4"/>
  <c r="AM89" i="4"/>
  <c r="AN89" i="4"/>
  <c r="AO89" i="4"/>
  <c r="AP89" i="4"/>
  <c r="AQ89" i="4"/>
  <c r="AJ90" i="4"/>
  <c r="AK90" i="4"/>
  <c r="AL90" i="4"/>
  <c r="AM90" i="4"/>
  <c r="AN90" i="4"/>
  <c r="AO90" i="4"/>
  <c r="AP90" i="4"/>
  <c r="AQ90" i="4"/>
  <c r="AJ91" i="4"/>
  <c r="AK91" i="4"/>
  <c r="AL91" i="4"/>
  <c r="AM91" i="4"/>
  <c r="AN91" i="4"/>
  <c r="AO91" i="4"/>
  <c r="AP91" i="4"/>
  <c r="AQ91" i="4"/>
  <c r="AJ92" i="4"/>
  <c r="AK92" i="4"/>
  <c r="AL92" i="4"/>
  <c r="AM92" i="4"/>
  <c r="AN92" i="4"/>
  <c r="AO92" i="4"/>
  <c r="AP92" i="4"/>
  <c r="AQ92" i="4"/>
  <c r="AJ93" i="4"/>
  <c r="AK93" i="4"/>
  <c r="AL93" i="4"/>
  <c r="AM93" i="4"/>
  <c r="AN93" i="4"/>
  <c r="AO93" i="4"/>
  <c r="AP93" i="4"/>
  <c r="AQ93" i="4"/>
  <c r="AJ94" i="4"/>
  <c r="AK94" i="4"/>
  <c r="AL94" i="4"/>
  <c r="AM94" i="4"/>
  <c r="AN94" i="4"/>
  <c r="AO94" i="4"/>
  <c r="AP94" i="4"/>
  <c r="AQ94" i="4"/>
  <c r="AJ95" i="4"/>
  <c r="AK95" i="4"/>
  <c r="AL95" i="4"/>
  <c r="AM95" i="4"/>
  <c r="AN95" i="4"/>
  <c r="AO95" i="4"/>
  <c r="AP95" i="4"/>
  <c r="AQ95" i="4"/>
  <c r="AJ96" i="4"/>
  <c r="AK96" i="4"/>
  <c r="AL96" i="4"/>
  <c r="AM96" i="4"/>
  <c r="AN96" i="4"/>
  <c r="AO96" i="4"/>
  <c r="AP96" i="4"/>
  <c r="AQ96" i="4"/>
  <c r="AJ97" i="4"/>
  <c r="AK97" i="4"/>
  <c r="AL97" i="4"/>
  <c r="AM97" i="4"/>
  <c r="AN97" i="4"/>
  <c r="AO97" i="4"/>
  <c r="AP97" i="4"/>
  <c r="AQ97" i="4"/>
  <c r="AJ98" i="4"/>
  <c r="AK98" i="4"/>
  <c r="AL98" i="4"/>
  <c r="AM98" i="4"/>
  <c r="AN98" i="4"/>
  <c r="AO98" i="4"/>
  <c r="AP98" i="4"/>
  <c r="AQ98" i="4"/>
  <c r="AJ99" i="4"/>
  <c r="AK99" i="4"/>
  <c r="AL99" i="4"/>
  <c r="AM99" i="4"/>
  <c r="AN99" i="4"/>
  <c r="AO99" i="4"/>
  <c r="AP99" i="4"/>
  <c r="AQ99" i="4"/>
  <c r="AJ100" i="4"/>
  <c r="AK100" i="4"/>
  <c r="AL100" i="4"/>
  <c r="AM100" i="4"/>
  <c r="AN100" i="4"/>
  <c r="AO100" i="4"/>
  <c r="AP100" i="4"/>
  <c r="AQ100" i="4"/>
  <c r="AJ101" i="4"/>
  <c r="AK101" i="4"/>
  <c r="AL101" i="4"/>
  <c r="AM101" i="4"/>
  <c r="AN101" i="4"/>
  <c r="AO101" i="4"/>
  <c r="AP101" i="4"/>
  <c r="AQ101" i="4"/>
  <c r="AJ102" i="4"/>
  <c r="AK102" i="4"/>
  <c r="AL102" i="4"/>
  <c r="AM102" i="4"/>
  <c r="AN102" i="4"/>
  <c r="AO102" i="4"/>
  <c r="AP102" i="4"/>
  <c r="AQ102" i="4"/>
  <c r="AJ103" i="4"/>
  <c r="AK103" i="4"/>
  <c r="AL103" i="4"/>
  <c r="AM103" i="4"/>
  <c r="AN103" i="4"/>
  <c r="AO103" i="4"/>
  <c r="AP103" i="4"/>
  <c r="AQ103" i="4"/>
  <c r="AJ104" i="4"/>
  <c r="AK104" i="4"/>
  <c r="AL104" i="4"/>
  <c r="AM104" i="4"/>
  <c r="AN104" i="4"/>
  <c r="AO104" i="4"/>
  <c r="AP104" i="4"/>
  <c r="AQ104" i="4"/>
  <c r="AJ105" i="4"/>
  <c r="AK105" i="4"/>
  <c r="AL105" i="4"/>
  <c r="AM105" i="4"/>
  <c r="AN105" i="4"/>
  <c r="AO105" i="4"/>
  <c r="AP105" i="4"/>
  <c r="AQ105" i="4"/>
  <c r="AJ106" i="4"/>
  <c r="AK106" i="4"/>
  <c r="AL106" i="4"/>
  <c r="AM106" i="4"/>
  <c r="AN106" i="4"/>
  <c r="AO106" i="4"/>
  <c r="AP106" i="4"/>
  <c r="AQ106" i="4"/>
  <c r="AJ107" i="4"/>
  <c r="AK107" i="4"/>
  <c r="AL107" i="4"/>
  <c r="AM107" i="4"/>
  <c r="AN107" i="4"/>
  <c r="AO107" i="4"/>
  <c r="AP107" i="4"/>
  <c r="AQ107" i="4"/>
  <c r="AJ108" i="4"/>
  <c r="AK108" i="4"/>
  <c r="AL108" i="4"/>
  <c r="AM108" i="4"/>
  <c r="AN108" i="4"/>
  <c r="AO108" i="4"/>
  <c r="AP108" i="4"/>
  <c r="AQ108" i="4"/>
  <c r="AJ109" i="4"/>
  <c r="AK109" i="4"/>
  <c r="AL109" i="4"/>
  <c r="AM109" i="4"/>
  <c r="AN109" i="4"/>
  <c r="AO109" i="4"/>
  <c r="AP109" i="4"/>
  <c r="AQ109" i="4"/>
  <c r="AJ110" i="4"/>
  <c r="AK110" i="4"/>
  <c r="AL110" i="4"/>
  <c r="AM110" i="4"/>
  <c r="AN110" i="4"/>
  <c r="AO110" i="4"/>
  <c r="AP110" i="4"/>
  <c r="AQ110" i="4"/>
  <c r="AJ111" i="4"/>
  <c r="AK111" i="4"/>
  <c r="AL111" i="4"/>
  <c r="AM111" i="4"/>
  <c r="AN111" i="4"/>
  <c r="AO111" i="4"/>
  <c r="AP111" i="4"/>
  <c r="AQ111" i="4"/>
  <c r="AJ112" i="4"/>
  <c r="AK112" i="4"/>
  <c r="AL112" i="4"/>
  <c r="AM112" i="4"/>
  <c r="AN112" i="4"/>
  <c r="AO112" i="4"/>
  <c r="AP112" i="4"/>
  <c r="AQ112" i="4"/>
  <c r="AJ113" i="4"/>
  <c r="AK113" i="4"/>
  <c r="AL113" i="4"/>
  <c r="AM113" i="4"/>
  <c r="AN113" i="4"/>
  <c r="AO113" i="4"/>
  <c r="AP113" i="4"/>
  <c r="AQ113" i="4"/>
  <c r="AJ114" i="4"/>
  <c r="AK114" i="4"/>
  <c r="AL114" i="4"/>
  <c r="AM114" i="4"/>
  <c r="AN114" i="4"/>
  <c r="AO114" i="4"/>
  <c r="AP114" i="4"/>
  <c r="AQ114" i="4"/>
  <c r="AJ115" i="4"/>
  <c r="AK115" i="4"/>
  <c r="AL115" i="4"/>
  <c r="AM115" i="4"/>
  <c r="AN115" i="4"/>
  <c r="AO115" i="4"/>
  <c r="AP115" i="4"/>
  <c r="AQ115" i="4"/>
  <c r="AJ116" i="4"/>
  <c r="AK116" i="4"/>
  <c r="AL116" i="4"/>
  <c r="AM116" i="4"/>
  <c r="AN116" i="4"/>
  <c r="AO116" i="4"/>
  <c r="AP116" i="4"/>
  <c r="AQ116" i="4"/>
  <c r="AJ117" i="4"/>
  <c r="AK117" i="4"/>
  <c r="AL117" i="4"/>
  <c r="AM117" i="4"/>
  <c r="AN117" i="4"/>
  <c r="AO117" i="4"/>
  <c r="AP117" i="4"/>
  <c r="AQ117" i="4"/>
  <c r="AJ118" i="4"/>
  <c r="AK118" i="4"/>
  <c r="AL118" i="4"/>
  <c r="AM118" i="4"/>
  <c r="AN118" i="4"/>
  <c r="AO118" i="4"/>
  <c r="AP118" i="4"/>
  <c r="AQ118" i="4"/>
  <c r="AJ119" i="4"/>
  <c r="AK119" i="4"/>
  <c r="AL119" i="4"/>
  <c r="AM119" i="4"/>
  <c r="AN119" i="4"/>
  <c r="AO119" i="4"/>
  <c r="AP119" i="4"/>
  <c r="AQ119" i="4"/>
  <c r="AJ120" i="4"/>
  <c r="AK120" i="4"/>
  <c r="AL120" i="4"/>
  <c r="AM120" i="4"/>
  <c r="AN120" i="4"/>
  <c r="AO120" i="4"/>
  <c r="AP120" i="4"/>
  <c r="AQ120" i="4"/>
  <c r="AJ121" i="4"/>
  <c r="AK121" i="4"/>
  <c r="AL121" i="4"/>
  <c r="AM121" i="4"/>
  <c r="AN121" i="4"/>
  <c r="AO121" i="4"/>
  <c r="AP121" i="4"/>
  <c r="AQ121" i="4"/>
  <c r="AJ122" i="4"/>
  <c r="AK122" i="4"/>
  <c r="AL122" i="4"/>
  <c r="AM122" i="4"/>
  <c r="AN122" i="4"/>
  <c r="AO122" i="4"/>
  <c r="AP122" i="4"/>
  <c r="AQ122" i="4"/>
  <c r="AJ123" i="4"/>
  <c r="AK123" i="4"/>
  <c r="AL123" i="4"/>
  <c r="AM123" i="4"/>
  <c r="AN123" i="4"/>
  <c r="AO123" i="4"/>
  <c r="AP123" i="4"/>
  <c r="AQ123" i="4"/>
  <c r="AJ124" i="4"/>
  <c r="AK124" i="4"/>
  <c r="AL124" i="4"/>
  <c r="AM124" i="4"/>
  <c r="AN124" i="4"/>
  <c r="AO124" i="4"/>
  <c r="AP124" i="4"/>
  <c r="AQ124" i="4"/>
  <c r="AJ125" i="4"/>
  <c r="AK125" i="4"/>
  <c r="AL125" i="4"/>
  <c r="AM125" i="4"/>
  <c r="AN125" i="4"/>
  <c r="AO125" i="4"/>
  <c r="AP125" i="4"/>
  <c r="AQ125" i="4"/>
  <c r="AJ126" i="4"/>
  <c r="AK126" i="4"/>
  <c r="AL126" i="4"/>
  <c r="AM126" i="4"/>
  <c r="AN126" i="4"/>
  <c r="AO126" i="4"/>
  <c r="AP126" i="4"/>
  <c r="AQ126" i="4"/>
  <c r="AJ127" i="4"/>
  <c r="AK127" i="4"/>
  <c r="AL127" i="4"/>
  <c r="AM127" i="4"/>
  <c r="AN127" i="4"/>
  <c r="AO127" i="4"/>
  <c r="AP127" i="4"/>
  <c r="AQ127" i="4"/>
  <c r="AJ128" i="4"/>
  <c r="AK128" i="4"/>
  <c r="AL128" i="4"/>
  <c r="AM128" i="4"/>
  <c r="AN128" i="4"/>
  <c r="AO128" i="4"/>
  <c r="AP128" i="4"/>
  <c r="AQ128" i="4"/>
  <c r="AJ129" i="4"/>
  <c r="AK129" i="4"/>
  <c r="AL129" i="4"/>
  <c r="AM129" i="4"/>
  <c r="AN129" i="4"/>
  <c r="AO129" i="4"/>
  <c r="AP129" i="4"/>
  <c r="AQ129" i="4"/>
  <c r="AJ130" i="4"/>
  <c r="AK130" i="4"/>
  <c r="AL130" i="4"/>
  <c r="AM130" i="4"/>
  <c r="AN130" i="4"/>
  <c r="AO130" i="4"/>
  <c r="AP130" i="4"/>
  <c r="AQ130" i="4"/>
  <c r="AJ131" i="4"/>
  <c r="AK131" i="4"/>
  <c r="AL131" i="4"/>
  <c r="AM131" i="4"/>
  <c r="AN131" i="4"/>
  <c r="AO131" i="4"/>
  <c r="AP131" i="4"/>
  <c r="AQ131" i="4"/>
  <c r="AJ132" i="4"/>
  <c r="AK132" i="4"/>
  <c r="AL132" i="4"/>
  <c r="AM132" i="4"/>
  <c r="AN132" i="4"/>
  <c r="AO132" i="4"/>
  <c r="AP132" i="4"/>
  <c r="AQ132" i="4"/>
  <c r="AJ133" i="4"/>
  <c r="AK133" i="4"/>
  <c r="AL133" i="4"/>
  <c r="AM133" i="4"/>
  <c r="AN133" i="4"/>
  <c r="AO133" i="4"/>
  <c r="AP133" i="4"/>
  <c r="AQ133" i="4"/>
  <c r="AJ134" i="4"/>
  <c r="AK134" i="4"/>
  <c r="AL134" i="4"/>
  <c r="AM134" i="4"/>
  <c r="AN134" i="4"/>
  <c r="AO134" i="4"/>
  <c r="AP134" i="4"/>
  <c r="AQ134" i="4"/>
  <c r="AJ135" i="4"/>
  <c r="AK135" i="4"/>
  <c r="AL135" i="4"/>
  <c r="AM135" i="4"/>
  <c r="AN135" i="4"/>
  <c r="AO135" i="4"/>
  <c r="AP135" i="4"/>
  <c r="AQ135" i="4"/>
  <c r="AJ136" i="4"/>
  <c r="AK136" i="4"/>
  <c r="AL136" i="4"/>
  <c r="AM136" i="4"/>
  <c r="AN136" i="4"/>
  <c r="AO136" i="4"/>
  <c r="AP136" i="4"/>
  <c r="AQ136" i="4"/>
  <c r="AJ137" i="4"/>
  <c r="AK137" i="4"/>
  <c r="AL137" i="4"/>
  <c r="AM137" i="4"/>
  <c r="AN137" i="4"/>
  <c r="AO137" i="4"/>
  <c r="AP137" i="4"/>
  <c r="AQ137" i="4"/>
  <c r="AJ138" i="4"/>
  <c r="AK138" i="4"/>
  <c r="AL138" i="4"/>
  <c r="AM138" i="4"/>
  <c r="AN138" i="4"/>
  <c r="AO138" i="4"/>
  <c r="AP138" i="4"/>
  <c r="AQ138" i="4"/>
  <c r="AJ139" i="4"/>
  <c r="AK139" i="4"/>
  <c r="AL139" i="4"/>
  <c r="AM139" i="4"/>
  <c r="AN139" i="4"/>
  <c r="AO139" i="4"/>
  <c r="AP139" i="4"/>
  <c r="AQ139" i="4"/>
  <c r="AJ140" i="4"/>
  <c r="AK140" i="4"/>
  <c r="AL140" i="4"/>
  <c r="AM140" i="4"/>
  <c r="AN140" i="4"/>
  <c r="AO140" i="4"/>
  <c r="AP140" i="4"/>
  <c r="AQ140" i="4"/>
  <c r="AJ141" i="4"/>
  <c r="AK141" i="4"/>
  <c r="AL141" i="4"/>
  <c r="AM141" i="4"/>
  <c r="AN141" i="4"/>
  <c r="AO141" i="4"/>
  <c r="AP141" i="4"/>
  <c r="AQ141" i="4"/>
  <c r="AJ142" i="4"/>
  <c r="AK142" i="4"/>
  <c r="AL142" i="4"/>
  <c r="AM142" i="4"/>
  <c r="AN142" i="4"/>
  <c r="AO142" i="4"/>
  <c r="AP142" i="4"/>
  <c r="AQ142" i="4"/>
  <c r="AJ143" i="4"/>
  <c r="AK143" i="4"/>
  <c r="AL143" i="4"/>
  <c r="AM143" i="4"/>
  <c r="AN143" i="4"/>
  <c r="AO143" i="4"/>
  <c r="AP143" i="4"/>
  <c r="AQ143" i="4"/>
  <c r="AJ144" i="4"/>
  <c r="AK144" i="4"/>
  <c r="AL144" i="4"/>
  <c r="AM144" i="4"/>
  <c r="AN144" i="4"/>
  <c r="AO144" i="4"/>
  <c r="AP144" i="4"/>
  <c r="AQ144" i="4"/>
  <c r="AJ145" i="4"/>
  <c r="AK145" i="4"/>
  <c r="AL145" i="4"/>
  <c r="AM145" i="4"/>
  <c r="AN145" i="4"/>
  <c r="AO145" i="4"/>
  <c r="AP145" i="4"/>
  <c r="AQ145" i="4"/>
  <c r="AJ146" i="4"/>
  <c r="AK146" i="4"/>
  <c r="AL146" i="4"/>
  <c r="AM146" i="4"/>
  <c r="AN146" i="4"/>
  <c r="AO146" i="4"/>
  <c r="AP146" i="4"/>
  <c r="AQ146" i="4"/>
  <c r="AJ147" i="4"/>
  <c r="AK147" i="4"/>
  <c r="AL147" i="4"/>
  <c r="AM147" i="4"/>
  <c r="AN147" i="4"/>
  <c r="AO147" i="4"/>
  <c r="AP147" i="4"/>
  <c r="AQ147" i="4"/>
  <c r="AJ148" i="4"/>
  <c r="AK148" i="4"/>
  <c r="AL148" i="4"/>
  <c r="AM148" i="4"/>
  <c r="AN148" i="4"/>
  <c r="AO148" i="4"/>
  <c r="AP148" i="4"/>
  <c r="AQ148" i="4"/>
  <c r="AJ149" i="4"/>
  <c r="AK149" i="4"/>
  <c r="AL149" i="4"/>
  <c r="AM149" i="4"/>
  <c r="AN149" i="4"/>
  <c r="AO149" i="4"/>
  <c r="AP149" i="4"/>
  <c r="AQ149" i="4"/>
  <c r="AJ150" i="4"/>
  <c r="AK150" i="4"/>
  <c r="AL150" i="4"/>
  <c r="AM150" i="4"/>
  <c r="AN150" i="4"/>
  <c r="AO150" i="4"/>
  <c r="AP150" i="4"/>
  <c r="AQ150" i="4"/>
  <c r="AJ151" i="4"/>
  <c r="AK151" i="4"/>
  <c r="AL151" i="4"/>
  <c r="AM151" i="4"/>
  <c r="AN151" i="4"/>
  <c r="AO151" i="4"/>
  <c r="AP151" i="4"/>
  <c r="AQ151" i="4"/>
  <c r="AJ152" i="4"/>
  <c r="AK152" i="4"/>
  <c r="AL152" i="4"/>
  <c r="AM152" i="4"/>
  <c r="AN152" i="4"/>
  <c r="AO152" i="4"/>
  <c r="AP152" i="4"/>
  <c r="AQ152" i="4"/>
  <c r="AJ153" i="4"/>
  <c r="AK153" i="4"/>
  <c r="AL153" i="4"/>
  <c r="AM153" i="4"/>
  <c r="AN153" i="4"/>
  <c r="AO153" i="4"/>
  <c r="AP153" i="4"/>
  <c r="AQ153" i="4"/>
  <c r="AJ154" i="4"/>
  <c r="AK154" i="4"/>
  <c r="AL154" i="4"/>
  <c r="AM154" i="4"/>
  <c r="AN154" i="4"/>
  <c r="AO154" i="4"/>
  <c r="AP154" i="4"/>
  <c r="AQ154" i="4"/>
  <c r="AJ155" i="4"/>
  <c r="AK155" i="4"/>
  <c r="AL155" i="4"/>
  <c r="AM155" i="4"/>
  <c r="AN155" i="4"/>
  <c r="AO155" i="4"/>
  <c r="AP155" i="4"/>
  <c r="AQ155" i="4"/>
  <c r="AJ156" i="4"/>
  <c r="AK156" i="4"/>
  <c r="AL156" i="4"/>
  <c r="AM156" i="4"/>
  <c r="AN156" i="4"/>
  <c r="AO156" i="4"/>
  <c r="AP156" i="4"/>
  <c r="AQ156" i="4"/>
  <c r="AJ157" i="4"/>
  <c r="AK157" i="4"/>
  <c r="AL157" i="4"/>
  <c r="AM157" i="4"/>
  <c r="AN157" i="4"/>
  <c r="AO157" i="4"/>
  <c r="AP157" i="4"/>
  <c r="AQ157" i="4"/>
  <c r="AJ158" i="4"/>
  <c r="AK158" i="4"/>
  <c r="AL158" i="4"/>
  <c r="AM158" i="4"/>
  <c r="AN158" i="4"/>
  <c r="AO158" i="4"/>
  <c r="AP158" i="4"/>
  <c r="AQ158" i="4"/>
  <c r="AJ159" i="4"/>
  <c r="AK159" i="4"/>
  <c r="AL159" i="4"/>
  <c r="AM159" i="4"/>
  <c r="AN159" i="4"/>
  <c r="AO159" i="4"/>
  <c r="AP159" i="4"/>
  <c r="AQ159" i="4"/>
  <c r="AJ160" i="4"/>
  <c r="AK160" i="4"/>
  <c r="AL160" i="4"/>
  <c r="AM160" i="4"/>
  <c r="AN160" i="4"/>
  <c r="AO160" i="4"/>
  <c r="AP160" i="4"/>
  <c r="AQ160" i="4"/>
  <c r="AJ161" i="4"/>
  <c r="AK161" i="4"/>
  <c r="AL161" i="4"/>
  <c r="AM161" i="4"/>
  <c r="AN161" i="4"/>
  <c r="AO161" i="4"/>
  <c r="AP161" i="4"/>
  <c r="AQ161" i="4"/>
  <c r="AJ162" i="4"/>
  <c r="AK162" i="4"/>
  <c r="AL162" i="4"/>
  <c r="AM162" i="4"/>
  <c r="AN162" i="4"/>
  <c r="AO162" i="4"/>
  <c r="AP162" i="4"/>
  <c r="AQ162" i="4"/>
  <c r="AJ163" i="4"/>
  <c r="AK163" i="4"/>
  <c r="AL163" i="4"/>
  <c r="AM163" i="4"/>
  <c r="AN163" i="4"/>
  <c r="AO163" i="4"/>
  <c r="AP163" i="4"/>
  <c r="AQ163" i="4"/>
  <c r="AJ164" i="4"/>
  <c r="AK164" i="4"/>
  <c r="AL164" i="4"/>
  <c r="AM164" i="4"/>
  <c r="AN164" i="4"/>
  <c r="AO164" i="4"/>
  <c r="AP164" i="4"/>
  <c r="AQ164" i="4"/>
  <c r="AJ165" i="4"/>
  <c r="AK165" i="4"/>
  <c r="AL165" i="4"/>
  <c r="AM165" i="4"/>
  <c r="AN165" i="4"/>
  <c r="AO165" i="4"/>
  <c r="AP165" i="4"/>
  <c r="AQ165" i="4"/>
  <c r="AJ166" i="4"/>
  <c r="AK166" i="4"/>
  <c r="AL166" i="4"/>
  <c r="AM166" i="4"/>
  <c r="AN166" i="4"/>
  <c r="AO166" i="4"/>
  <c r="AP166" i="4"/>
  <c r="AQ166" i="4"/>
  <c r="AJ167" i="4"/>
  <c r="AK167" i="4"/>
  <c r="AL167" i="4"/>
  <c r="AM167" i="4"/>
  <c r="AN167" i="4"/>
  <c r="AO167" i="4"/>
  <c r="AP167" i="4"/>
  <c r="AQ167" i="4"/>
  <c r="AJ168" i="4"/>
  <c r="AK168" i="4"/>
  <c r="AL168" i="4"/>
  <c r="AM168" i="4"/>
  <c r="AN168" i="4"/>
  <c r="AO168" i="4"/>
  <c r="AP168" i="4"/>
  <c r="AQ168" i="4"/>
  <c r="AJ169" i="4"/>
  <c r="AK169" i="4"/>
  <c r="AL169" i="4"/>
  <c r="AM169" i="4"/>
  <c r="AN169" i="4"/>
  <c r="AO169" i="4"/>
  <c r="AP169" i="4"/>
  <c r="AQ169" i="4"/>
  <c r="AJ170" i="4"/>
  <c r="AK170" i="4"/>
  <c r="AL170" i="4"/>
  <c r="AM170" i="4"/>
  <c r="AN170" i="4"/>
  <c r="AO170" i="4"/>
  <c r="AP170" i="4"/>
  <c r="AQ170" i="4"/>
  <c r="AJ171" i="4"/>
  <c r="AK171" i="4"/>
  <c r="AL171" i="4"/>
  <c r="AM171" i="4"/>
  <c r="AN171" i="4"/>
  <c r="AO171" i="4"/>
  <c r="AP171" i="4"/>
  <c r="AQ171" i="4"/>
  <c r="AJ172" i="4"/>
  <c r="AK172" i="4"/>
  <c r="AL172" i="4"/>
  <c r="AM172" i="4"/>
  <c r="AN172" i="4"/>
  <c r="AO172" i="4"/>
  <c r="AP172" i="4"/>
  <c r="AQ172" i="4"/>
  <c r="AJ173" i="4"/>
  <c r="AK173" i="4"/>
  <c r="AL173" i="4"/>
  <c r="AM173" i="4"/>
  <c r="AN173" i="4"/>
  <c r="AO173" i="4"/>
  <c r="AP173" i="4"/>
  <c r="AQ173" i="4"/>
  <c r="AJ174" i="4"/>
  <c r="AK174" i="4"/>
  <c r="AL174" i="4"/>
  <c r="AM174" i="4"/>
  <c r="AN174" i="4"/>
  <c r="AO174" i="4"/>
  <c r="AP174" i="4"/>
  <c r="AQ174" i="4"/>
  <c r="AJ175" i="4"/>
  <c r="AK175" i="4"/>
  <c r="AL175" i="4"/>
  <c r="AM175" i="4"/>
  <c r="AN175" i="4"/>
  <c r="AO175" i="4"/>
  <c r="AP175" i="4"/>
  <c r="AQ175" i="4"/>
  <c r="AJ176" i="4"/>
  <c r="AK176" i="4"/>
  <c r="AL176" i="4"/>
  <c r="AM176" i="4"/>
  <c r="AN176" i="4"/>
  <c r="AO176" i="4"/>
  <c r="AP176" i="4"/>
  <c r="AQ176" i="4"/>
  <c r="AJ177" i="4"/>
  <c r="AK177" i="4"/>
  <c r="AL177" i="4"/>
  <c r="AM177" i="4"/>
  <c r="AN177" i="4"/>
  <c r="AO177" i="4"/>
  <c r="AP177" i="4"/>
  <c r="AQ177" i="4"/>
  <c r="AJ178" i="4"/>
  <c r="AK178" i="4"/>
  <c r="AL178" i="4"/>
  <c r="AM178" i="4"/>
  <c r="AN178" i="4"/>
  <c r="AO178" i="4"/>
  <c r="AP178" i="4"/>
  <c r="AQ178" i="4"/>
  <c r="AJ179" i="4"/>
  <c r="AK179" i="4"/>
  <c r="AL179" i="4"/>
  <c r="AM179" i="4"/>
  <c r="AN179" i="4"/>
  <c r="AO179" i="4"/>
  <c r="AP179" i="4"/>
  <c r="AQ179" i="4"/>
  <c r="AJ180" i="4"/>
  <c r="AK180" i="4"/>
  <c r="AL180" i="4"/>
  <c r="AM180" i="4"/>
  <c r="AN180" i="4"/>
  <c r="AO180" i="4"/>
  <c r="AP180" i="4"/>
  <c r="AQ180" i="4"/>
  <c r="AJ181" i="4"/>
  <c r="AK181" i="4"/>
  <c r="AL181" i="4"/>
  <c r="AM181" i="4"/>
  <c r="AN181" i="4"/>
  <c r="AO181" i="4"/>
  <c r="AP181" i="4"/>
  <c r="AQ181" i="4"/>
  <c r="AJ182" i="4"/>
  <c r="AK182" i="4"/>
  <c r="AL182" i="4"/>
  <c r="AM182" i="4"/>
  <c r="AN182" i="4"/>
  <c r="AO182" i="4"/>
  <c r="AP182" i="4"/>
  <c r="AQ182" i="4"/>
  <c r="AJ183" i="4"/>
  <c r="AK183" i="4"/>
  <c r="AL183" i="4"/>
  <c r="AM183" i="4"/>
  <c r="AN183" i="4"/>
  <c r="AO183" i="4"/>
  <c r="AP183" i="4"/>
  <c r="AQ183" i="4"/>
  <c r="AJ184" i="4"/>
  <c r="AK184" i="4"/>
  <c r="AL184" i="4"/>
  <c r="AM184" i="4"/>
  <c r="AN184" i="4"/>
  <c r="AO184" i="4"/>
  <c r="AP184" i="4"/>
  <c r="AQ184" i="4"/>
  <c r="AJ185" i="4"/>
  <c r="AK185" i="4"/>
  <c r="AL185" i="4"/>
  <c r="AM185" i="4"/>
  <c r="AN185" i="4"/>
  <c r="AO185" i="4"/>
  <c r="AP185" i="4"/>
  <c r="AQ185" i="4"/>
  <c r="AJ186" i="4"/>
  <c r="AK186" i="4"/>
  <c r="AL186" i="4"/>
  <c r="AM186" i="4"/>
  <c r="AN186" i="4"/>
  <c r="AO186" i="4"/>
  <c r="AP186" i="4"/>
  <c r="AQ186" i="4"/>
  <c r="AJ187" i="4"/>
  <c r="AK187" i="4"/>
  <c r="AL187" i="4"/>
  <c r="AM187" i="4"/>
  <c r="AN187" i="4"/>
  <c r="AO187" i="4"/>
  <c r="AP187" i="4"/>
  <c r="AQ187" i="4"/>
  <c r="AJ188" i="4"/>
  <c r="AK188" i="4"/>
  <c r="AL188" i="4"/>
  <c r="AM188" i="4"/>
  <c r="AN188" i="4"/>
  <c r="AO188" i="4"/>
  <c r="AP188" i="4"/>
  <c r="AQ188" i="4"/>
  <c r="AJ189" i="4"/>
  <c r="AK189" i="4"/>
  <c r="AL189" i="4"/>
  <c r="AM189" i="4"/>
  <c r="AN189" i="4"/>
  <c r="AO189" i="4"/>
  <c r="AP189" i="4"/>
  <c r="AQ189" i="4"/>
  <c r="AJ190" i="4"/>
  <c r="AK190" i="4"/>
  <c r="AL190" i="4"/>
  <c r="AM190" i="4"/>
  <c r="AN190" i="4"/>
  <c r="AO190" i="4"/>
  <c r="AP190" i="4"/>
  <c r="AQ190" i="4"/>
  <c r="AJ191" i="4"/>
  <c r="AK191" i="4"/>
  <c r="AL191" i="4"/>
  <c r="AM191" i="4"/>
  <c r="AN191" i="4"/>
  <c r="AO191" i="4"/>
  <c r="AP191" i="4"/>
  <c r="AQ191" i="4"/>
  <c r="AJ192" i="4"/>
  <c r="AK192" i="4"/>
  <c r="AL192" i="4"/>
  <c r="AM192" i="4"/>
  <c r="AN192" i="4"/>
  <c r="AO192" i="4"/>
  <c r="AP192" i="4"/>
  <c r="AQ192" i="4"/>
  <c r="AJ193" i="4"/>
  <c r="AK193" i="4"/>
  <c r="AL193" i="4"/>
  <c r="AM193" i="4"/>
  <c r="AN193" i="4"/>
  <c r="AO193" i="4"/>
  <c r="AP193" i="4"/>
  <c r="AQ193" i="4"/>
  <c r="AJ194" i="4"/>
  <c r="AK194" i="4"/>
  <c r="AL194" i="4"/>
  <c r="AM194" i="4"/>
  <c r="AN194" i="4"/>
  <c r="AO194" i="4"/>
  <c r="AP194" i="4"/>
  <c r="AQ194" i="4"/>
  <c r="AJ195" i="4"/>
  <c r="AK195" i="4"/>
  <c r="AL195" i="4"/>
  <c r="AM195" i="4"/>
  <c r="AN195" i="4"/>
  <c r="AO195" i="4"/>
  <c r="AP195" i="4"/>
  <c r="AQ195" i="4"/>
  <c r="AJ196" i="4"/>
  <c r="AK196" i="4"/>
  <c r="AL196" i="4"/>
  <c r="AM196" i="4"/>
  <c r="AN196" i="4"/>
  <c r="AO196" i="4"/>
  <c r="AP196" i="4"/>
  <c r="AQ196" i="4"/>
  <c r="AJ197" i="4"/>
  <c r="AK197" i="4"/>
  <c r="AL197" i="4"/>
  <c r="AM197" i="4"/>
  <c r="AN197" i="4"/>
  <c r="AO197" i="4"/>
  <c r="AP197" i="4"/>
  <c r="AQ197" i="4"/>
  <c r="AJ198" i="4"/>
  <c r="AK198" i="4"/>
  <c r="AL198" i="4"/>
  <c r="AM198" i="4"/>
  <c r="AN198" i="4"/>
  <c r="AO198" i="4"/>
  <c r="AP198" i="4"/>
  <c r="AQ198" i="4"/>
  <c r="AJ199" i="4"/>
  <c r="AK199" i="4"/>
  <c r="AL199" i="4"/>
  <c r="AM199" i="4"/>
  <c r="AN199" i="4"/>
  <c r="AO199" i="4"/>
  <c r="AP199" i="4"/>
  <c r="AQ199" i="4"/>
  <c r="AJ200" i="4"/>
  <c r="AK200" i="4"/>
  <c r="AL200" i="4"/>
  <c r="AM200" i="4"/>
  <c r="AN200" i="4"/>
  <c r="AO200" i="4"/>
  <c r="AP200" i="4"/>
  <c r="AQ200" i="4"/>
  <c r="AJ201" i="4"/>
  <c r="AK201" i="4"/>
  <c r="AL201" i="4"/>
  <c r="AM201" i="4"/>
  <c r="AN201" i="4"/>
  <c r="AO201" i="4"/>
  <c r="AP201" i="4"/>
  <c r="AQ201" i="4"/>
  <c r="AJ202" i="4"/>
  <c r="AK202" i="4"/>
  <c r="AL202" i="4"/>
  <c r="AM202" i="4"/>
  <c r="AN202" i="4"/>
  <c r="AO202" i="4"/>
  <c r="AP202" i="4"/>
  <c r="AQ202" i="4"/>
  <c r="AJ203" i="4"/>
  <c r="AK203" i="4"/>
  <c r="AL203" i="4"/>
  <c r="AM203" i="4"/>
  <c r="AN203" i="4"/>
  <c r="AO203" i="4"/>
  <c r="AP203" i="4"/>
  <c r="AQ203" i="4"/>
  <c r="AJ204" i="4"/>
  <c r="AK204" i="4"/>
  <c r="AL204" i="4"/>
  <c r="AM204" i="4"/>
  <c r="AN204" i="4"/>
  <c r="AO204" i="4"/>
  <c r="AP204" i="4"/>
  <c r="AQ204" i="4"/>
  <c r="AJ205" i="4"/>
  <c r="AK205" i="4"/>
  <c r="AL205" i="4"/>
  <c r="AM205" i="4"/>
  <c r="AN205" i="4"/>
  <c r="AO205" i="4"/>
  <c r="AP205" i="4"/>
  <c r="AQ205" i="4"/>
  <c r="AJ206" i="4"/>
  <c r="AK206" i="4"/>
  <c r="AL206" i="4"/>
  <c r="AM206" i="4"/>
  <c r="AN206" i="4"/>
  <c r="AO206" i="4"/>
  <c r="AP206" i="4"/>
  <c r="AQ206" i="4"/>
  <c r="AJ207" i="4"/>
  <c r="AK207" i="4"/>
  <c r="AL207" i="4"/>
  <c r="AM207" i="4"/>
  <c r="AN207" i="4"/>
  <c r="AO207" i="4"/>
  <c r="AP207" i="4"/>
  <c r="AQ207" i="4"/>
  <c r="AJ208" i="4"/>
  <c r="AK208" i="4"/>
  <c r="AL208" i="4"/>
  <c r="AM208" i="4"/>
  <c r="AN208" i="4"/>
  <c r="AO208" i="4"/>
  <c r="AP208" i="4"/>
  <c r="AQ208" i="4"/>
  <c r="AJ209" i="4"/>
  <c r="AK209" i="4"/>
  <c r="AL209" i="4"/>
  <c r="AM209" i="4"/>
  <c r="AN209" i="4"/>
  <c r="AO209" i="4"/>
  <c r="AP209" i="4"/>
  <c r="AQ209" i="4"/>
  <c r="AJ210" i="4"/>
  <c r="AK210" i="4"/>
  <c r="AL210" i="4"/>
  <c r="AM210" i="4"/>
  <c r="AN210" i="4"/>
  <c r="AO210" i="4"/>
  <c r="AP210" i="4"/>
  <c r="AQ210" i="4"/>
  <c r="AJ211" i="4"/>
  <c r="AK211" i="4"/>
  <c r="AL211" i="4"/>
  <c r="AM211" i="4"/>
  <c r="AN211" i="4"/>
  <c r="AO211" i="4"/>
  <c r="AP211" i="4"/>
  <c r="AQ211" i="4"/>
  <c r="AJ212" i="4"/>
  <c r="AK212" i="4"/>
  <c r="AL212" i="4"/>
  <c r="AM212" i="4"/>
  <c r="AN212" i="4"/>
  <c r="AO212" i="4"/>
  <c r="AP212" i="4"/>
  <c r="AQ212" i="4"/>
  <c r="AJ213" i="4"/>
  <c r="AK213" i="4"/>
  <c r="AL213" i="4"/>
  <c r="AM213" i="4"/>
  <c r="AN213" i="4"/>
  <c r="AO213" i="4"/>
  <c r="AP213" i="4"/>
  <c r="AQ213" i="4"/>
  <c r="AJ214" i="4"/>
  <c r="AK214" i="4"/>
  <c r="AL214" i="4"/>
  <c r="AM214" i="4"/>
  <c r="AN214" i="4"/>
  <c r="AO214" i="4"/>
  <c r="AP214" i="4"/>
  <c r="AQ214" i="4"/>
  <c r="AJ215" i="4"/>
  <c r="AK215" i="4"/>
  <c r="AL215" i="4"/>
  <c r="AM215" i="4"/>
  <c r="AN215" i="4"/>
  <c r="AO215" i="4"/>
  <c r="AP215" i="4"/>
  <c r="AQ215" i="4"/>
  <c r="AJ216" i="4"/>
  <c r="AK216" i="4"/>
  <c r="AL216" i="4"/>
  <c r="AM216" i="4"/>
  <c r="AN216" i="4"/>
  <c r="AO216" i="4"/>
  <c r="AP216" i="4"/>
  <c r="AQ216" i="4"/>
  <c r="AJ217" i="4"/>
  <c r="AK217" i="4"/>
  <c r="AL217" i="4"/>
  <c r="AM217" i="4"/>
  <c r="AN217" i="4"/>
  <c r="AO217" i="4"/>
  <c r="AP217" i="4"/>
  <c r="AQ217" i="4"/>
  <c r="AJ218" i="4"/>
  <c r="AK218" i="4"/>
  <c r="AL218" i="4"/>
  <c r="AM218" i="4"/>
  <c r="AN218" i="4"/>
  <c r="AO218" i="4"/>
  <c r="AP218" i="4"/>
  <c r="AQ218" i="4"/>
  <c r="AJ219" i="4"/>
  <c r="AK219" i="4"/>
  <c r="AL219" i="4"/>
  <c r="AM219" i="4"/>
  <c r="AN219" i="4"/>
  <c r="AO219" i="4"/>
  <c r="AP219" i="4"/>
  <c r="AQ219" i="4"/>
  <c r="AJ220" i="4"/>
  <c r="AK220" i="4"/>
  <c r="AL220" i="4"/>
  <c r="AM220" i="4"/>
  <c r="AN220" i="4"/>
  <c r="AO220" i="4"/>
  <c r="AP220" i="4"/>
  <c r="AQ220" i="4"/>
  <c r="AJ221" i="4"/>
  <c r="AK221" i="4"/>
  <c r="AL221" i="4"/>
  <c r="AM221" i="4"/>
  <c r="AN221" i="4"/>
  <c r="AO221" i="4"/>
  <c r="AP221" i="4"/>
  <c r="AQ221" i="4"/>
  <c r="AJ222" i="4"/>
  <c r="AK222" i="4"/>
  <c r="AL222" i="4"/>
  <c r="AM222" i="4"/>
  <c r="AN222" i="4"/>
  <c r="AO222" i="4"/>
  <c r="AP222" i="4"/>
  <c r="AQ222" i="4"/>
  <c r="AJ223" i="4"/>
  <c r="AK223" i="4"/>
  <c r="AL223" i="4"/>
  <c r="AM223" i="4"/>
  <c r="AN223" i="4"/>
  <c r="AO223" i="4"/>
  <c r="AP223" i="4"/>
  <c r="AQ223" i="4"/>
  <c r="AJ224" i="4"/>
  <c r="AK224" i="4"/>
  <c r="AL224" i="4"/>
  <c r="AM224" i="4"/>
  <c r="AN224" i="4"/>
  <c r="AO224" i="4"/>
  <c r="AP224" i="4"/>
  <c r="AQ224" i="4"/>
  <c r="AJ225" i="4"/>
  <c r="AK225" i="4"/>
  <c r="AL225" i="4"/>
  <c r="AM225" i="4"/>
  <c r="AN225" i="4"/>
  <c r="AO225" i="4"/>
  <c r="AP225" i="4"/>
  <c r="AQ225" i="4"/>
  <c r="AJ226" i="4"/>
  <c r="AK226" i="4"/>
  <c r="AL226" i="4"/>
  <c r="AM226" i="4"/>
  <c r="AN226" i="4"/>
  <c r="AO226" i="4"/>
  <c r="AP226" i="4"/>
  <c r="AQ226" i="4"/>
  <c r="AJ227" i="4"/>
  <c r="AK227" i="4"/>
  <c r="AL227" i="4"/>
  <c r="AM227" i="4"/>
  <c r="AN227" i="4"/>
  <c r="AO227" i="4"/>
  <c r="AP227" i="4"/>
  <c r="AQ227" i="4"/>
  <c r="AJ228" i="4"/>
  <c r="AK228" i="4"/>
  <c r="AL228" i="4"/>
  <c r="AM228" i="4"/>
  <c r="AN228" i="4"/>
  <c r="AO228" i="4"/>
  <c r="AP228" i="4"/>
  <c r="AQ228" i="4"/>
  <c r="AJ229" i="4"/>
  <c r="AK229" i="4"/>
  <c r="AL229" i="4"/>
  <c r="AM229" i="4"/>
  <c r="AN229" i="4"/>
  <c r="AO229" i="4"/>
  <c r="AP229" i="4"/>
  <c r="AQ229" i="4"/>
  <c r="AJ230" i="4"/>
  <c r="AK230" i="4"/>
  <c r="AL230" i="4"/>
  <c r="AM230" i="4"/>
  <c r="AN230" i="4"/>
  <c r="AO230" i="4"/>
  <c r="AP230" i="4"/>
  <c r="AQ230" i="4"/>
  <c r="AJ231" i="4"/>
  <c r="AK231" i="4"/>
  <c r="AL231" i="4"/>
  <c r="AM231" i="4"/>
  <c r="AN231" i="4"/>
  <c r="AO231" i="4"/>
  <c r="AP231" i="4"/>
  <c r="AQ231" i="4"/>
  <c r="AJ232" i="4"/>
  <c r="AK232" i="4"/>
  <c r="AL232" i="4"/>
  <c r="AM232" i="4"/>
  <c r="AN232" i="4"/>
  <c r="AO232" i="4"/>
  <c r="AP232" i="4"/>
  <c r="AQ232" i="4"/>
  <c r="AJ233" i="4"/>
  <c r="AK233" i="4"/>
  <c r="AL233" i="4"/>
  <c r="AM233" i="4"/>
  <c r="AN233" i="4"/>
  <c r="AO233" i="4"/>
  <c r="AP233" i="4"/>
  <c r="AQ233" i="4"/>
  <c r="AJ234" i="4"/>
  <c r="AK234" i="4"/>
  <c r="AL234" i="4"/>
  <c r="AM234" i="4"/>
  <c r="AN234" i="4"/>
  <c r="AO234" i="4"/>
  <c r="AP234" i="4"/>
  <c r="AQ234" i="4"/>
  <c r="AJ235" i="4"/>
  <c r="AK235" i="4"/>
  <c r="AL235" i="4"/>
  <c r="AM235" i="4"/>
  <c r="AN235" i="4"/>
  <c r="AO235" i="4"/>
  <c r="AP235" i="4"/>
  <c r="AQ235" i="4"/>
  <c r="AJ236" i="4"/>
  <c r="AK236" i="4"/>
  <c r="AL236" i="4"/>
  <c r="AM236" i="4"/>
  <c r="AN236" i="4"/>
  <c r="AO236" i="4"/>
  <c r="AP236" i="4"/>
  <c r="AQ236" i="4"/>
  <c r="AJ237" i="4"/>
  <c r="AK237" i="4"/>
  <c r="AL237" i="4"/>
  <c r="AM237" i="4"/>
  <c r="AN237" i="4"/>
  <c r="AO237" i="4"/>
  <c r="AP237" i="4"/>
  <c r="AQ237" i="4"/>
  <c r="AJ238" i="4"/>
  <c r="AK238" i="4"/>
  <c r="AL238" i="4"/>
  <c r="AM238" i="4"/>
  <c r="AN238" i="4"/>
  <c r="AO238" i="4"/>
  <c r="AP238" i="4"/>
  <c r="AQ238" i="4"/>
  <c r="AJ239" i="4"/>
  <c r="AK239" i="4"/>
  <c r="AL239" i="4"/>
  <c r="AM239" i="4"/>
  <c r="AN239" i="4"/>
  <c r="AO239" i="4"/>
  <c r="AP239" i="4"/>
  <c r="AQ239" i="4"/>
  <c r="AJ240" i="4"/>
  <c r="AK240" i="4"/>
  <c r="AL240" i="4"/>
  <c r="AM240" i="4"/>
  <c r="AN240" i="4"/>
  <c r="AO240" i="4"/>
  <c r="AP240" i="4"/>
  <c r="AQ240" i="4"/>
  <c r="AJ241" i="4"/>
  <c r="AK241" i="4"/>
  <c r="AL241" i="4"/>
  <c r="AM241" i="4"/>
  <c r="AN241" i="4"/>
  <c r="AO241" i="4"/>
  <c r="AP241" i="4"/>
  <c r="AQ241" i="4"/>
  <c r="AJ242" i="4"/>
  <c r="AK242" i="4"/>
  <c r="AL242" i="4"/>
  <c r="AM242" i="4"/>
  <c r="AN242" i="4"/>
  <c r="AO242" i="4"/>
  <c r="AP242" i="4"/>
  <c r="AQ242" i="4"/>
  <c r="AJ243" i="4"/>
  <c r="AK243" i="4"/>
  <c r="AL243" i="4"/>
  <c r="AM243" i="4"/>
  <c r="AN243" i="4"/>
  <c r="AO243" i="4"/>
  <c r="AP243" i="4"/>
  <c r="AQ243" i="4"/>
  <c r="AJ244" i="4"/>
  <c r="AK244" i="4"/>
  <c r="AL244" i="4"/>
  <c r="AM244" i="4"/>
  <c r="AN244" i="4"/>
  <c r="AO244" i="4"/>
  <c r="AP244" i="4"/>
  <c r="AQ244" i="4"/>
  <c r="AJ245" i="4"/>
  <c r="AK245" i="4"/>
  <c r="AL245" i="4"/>
  <c r="AM245" i="4"/>
  <c r="AN245" i="4"/>
  <c r="AO245" i="4"/>
  <c r="AP245" i="4"/>
  <c r="AQ245" i="4"/>
  <c r="AJ246" i="4"/>
  <c r="AK246" i="4"/>
  <c r="AL246" i="4"/>
  <c r="AM246" i="4"/>
  <c r="AN246" i="4"/>
  <c r="AO246" i="4"/>
  <c r="AP246" i="4"/>
  <c r="AQ246" i="4"/>
  <c r="AJ247" i="4"/>
  <c r="AK247" i="4"/>
  <c r="AL247" i="4"/>
  <c r="AM247" i="4"/>
  <c r="AN247" i="4"/>
  <c r="AO247" i="4"/>
  <c r="AP247" i="4"/>
  <c r="AQ247" i="4"/>
  <c r="AJ248" i="4"/>
  <c r="AK248" i="4"/>
  <c r="AL248" i="4"/>
  <c r="AM248" i="4"/>
  <c r="AN248" i="4"/>
  <c r="AO248" i="4"/>
  <c r="AP248" i="4"/>
  <c r="AQ248" i="4"/>
  <c r="AJ249" i="4"/>
  <c r="AK249" i="4"/>
  <c r="AL249" i="4"/>
  <c r="AM249" i="4"/>
  <c r="AN249" i="4"/>
  <c r="AO249" i="4"/>
  <c r="AP249" i="4"/>
  <c r="AQ249" i="4"/>
  <c r="AJ250" i="4"/>
  <c r="AK250" i="4"/>
  <c r="AL250" i="4"/>
  <c r="AM250" i="4"/>
  <c r="AN250" i="4"/>
  <c r="AO250" i="4"/>
  <c r="AP250" i="4"/>
  <c r="AQ250" i="4"/>
  <c r="AJ251" i="4"/>
  <c r="AK251" i="4"/>
  <c r="AL251" i="4"/>
  <c r="AM251" i="4"/>
  <c r="AN251" i="4"/>
  <c r="AO251" i="4"/>
  <c r="AP251" i="4"/>
  <c r="AQ251" i="4"/>
  <c r="AJ252" i="4"/>
  <c r="AK252" i="4"/>
  <c r="AL252" i="4"/>
  <c r="AM252" i="4"/>
  <c r="AN252" i="4"/>
  <c r="AO252" i="4"/>
  <c r="AP252" i="4"/>
  <c r="AQ252" i="4"/>
  <c r="AJ253" i="4"/>
  <c r="AK253" i="4"/>
  <c r="AL253" i="4"/>
  <c r="AM253" i="4"/>
  <c r="AN253" i="4"/>
  <c r="AO253" i="4"/>
  <c r="AP253" i="4"/>
  <c r="AQ253" i="4"/>
  <c r="AJ254" i="4"/>
  <c r="AK254" i="4"/>
  <c r="AL254" i="4"/>
  <c r="AM254" i="4"/>
  <c r="AN254" i="4"/>
  <c r="AO254" i="4"/>
  <c r="AP254" i="4"/>
  <c r="AQ254" i="4"/>
  <c r="AJ255" i="4"/>
  <c r="AK255" i="4"/>
  <c r="AL255" i="4"/>
  <c r="AM255" i="4"/>
  <c r="AN255" i="4"/>
  <c r="AO255" i="4"/>
  <c r="AP255" i="4"/>
  <c r="AQ255" i="4"/>
  <c r="AJ256" i="4"/>
  <c r="AK256" i="4"/>
  <c r="AL256" i="4"/>
  <c r="AM256" i="4"/>
  <c r="AN256" i="4"/>
  <c r="AO256" i="4"/>
  <c r="AP256" i="4"/>
  <c r="AQ256" i="4"/>
  <c r="AJ257" i="4"/>
  <c r="AK257" i="4"/>
  <c r="AL257" i="4"/>
  <c r="AM257" i="4"/>
  <c r="AN257" i="4"/>
  <c r="AO257" i="4"/>
  <c r="AP257" i="4"/>
  <c r="AQ257" i="4"/>
  <c r="AJ258" i="4"/>
  <c r="AK258" i="4"/>
  <c r="AL258" i="4"/>
  <c r="AM258" i="4"/>
  <c r="AN258" i="4"/>
  <c r="AO258" i="4"/>
  <c r="AP258" i="4"/>
  <c r="AQ258" i="4"/>
  <c r="AJ259" i="4"/>
  <c r="AK259" i="4"/>
  <c r="AL259" i="4"/>
  <c r="AM259" i="4"/>
  <c r="AN259" i="4"/>
  <c r="AO259" i="4"/>
  <c r="AP259" i="4"/>
  <c r="AQ259" i="4"/>
  <c r="AJ260" i="4"/>
  <c r="AK260" i="4"/>
  <c r="AL260" i="4"/>
  <c r="AM260" i="4"/>
  <c r="AN260" i="4"/>
  <c r="AO260" i="4"/>
  <c r="AP260" i="4"/>
  <c r="AQ260" i="4"/>
  <c r="AJ261" i="4"/>
  <c r="AK261" i="4"/>
  <c r="AL261" i="4"/>
  <c r="AM261" i="4"/>
  <c r="AN261" i="4"/>
  <c r="AO261" i="4"/>
  <c r="AP261" i="4"/>
  <c r="AQ261" i="4"/>
  <c r="AJ262" i="4"/>
  <c r="AK262" i="4"/>
  <c r="AL262" i="4"/>
  <c r="AM262" i="4"/>
  <c r="AN262" i="4"/>
  <c r="AO262" i="4"/>
  <c r="AP262" i="4"/>
  <c r="AQ262" i="4"/>
  <c r="AJ263" i="4"/>
  <c r="AK263" i="4"/>
  <c r="AL263" i="4"/>
  <c r="AM263" i="4"/>
  <c r="AN263" i="4"/>
  <c r="AO263" i="4"/>
  <c r="AP263" i="4"/>
  <c r="AQ263" i="4"/>
  <c r="AJ264" i="4"/>
  <c r="AK264" i="4"/>
  <c r="AL264" i="4"/>
  <c r="AM264" i="4"/>
  <c r="AN264" i="4"/>
  <c r="AO264" i="4"/>
  <c r="AP264" i="4"/>
  <c r="AQ264" i="4"/>
  <c r="AJ265" i="4"/>
  <c r="AK265" i="4"/>
  <c r="AL265" i="4"/>
  <c r="AM265" i="4"/>
  <c r="AN265" i="4"/>
  <c r="AO265" i="4"/>
  <c r="AP265" i="4"/>
  <c r="AQ265" i="4"/>
  <c r="AJ266" i="4"/>
  <c r="AK266" i="4"/>
  <c r="AL266" i="4"/>
  <c r="AM266" i="4"/>
  <c r="AN266" i="4"/>
  <c r="AO266" i="4"/>
  <c r="AP266" i="4"/>
  <c r="AQ266" i="4"/>
  <c r="AJ267" i="4"/>
  <c r="AK267" i="4"/>
  <c r="AL267" i="4"/>
  <c r="AM267" i="4"/>
  <c r="AN267" i="4"/>
  <c r="AO267" i="4"/>
  <c r="AP267" i="4"/>
  <c r="AQ267" i="4"/>
  <c r="AJ268" i="4"/>
  <c r="AK268" i="4"/>
  <c r="AL268" i="4"/>
  <c r="AM268" i="4"/>
  <c r="AN268" i="4"/>
  <c r="AO268" i="4"/>
  <c r="AP268" i="4"/>
  <c r="AQ268" i="4"/>
  <c r="AJ269" i="4"/>
  <c r="AK269" i="4"/>
  <c r="AL269" i="4"/>
  <c r="AM269" i="4"/>
  <c r="AN269" i="4"/>
  <c r="AO269" i="4"/>
  <c r="AP269" i="4"/>
  <c r="AQ269" i="4"/>
  <c r="AJ270" i="4"/>
  <c r="AK270" i="4"/>
  <c r="AL270" i="4"/>
  <c r="AM270" i="4"/>
  <c r="AN270" i="4"/>
  <c r="AO270" i="4"/>
  <c r="AP270" i="4"/>
  <c r="AQ270" i="4"/>
  <c r="AJ271" i="4"/>
  <c r="AK271" i="4"/>
  <c r="AL271" i="4"/>
  <c r="AM271" i="4"/>
  <c r="AN271" i="4"/>
  <c r="AO271" i="4"/>
  <c r="AP271" i="4"/>
  <c r="AQ271" i="4"/>
  <c r="AJ272" i="4"/>
  <c r="AK272" i="4"/>
  <c r="AL272" i="4"/>
  <c r="AM272" i="4"/>
  <c r="AN272" i="4"/>
  <c r="AO272" i="4"/>
  <c r="AP272" i="4"/>
  <c r="AQ272" i="4"/>
  <c r="AJ273" i="4"/>
  <c r="AK273" i="4"/>
  <c r="AL273" i="4"/>
  <c r="AM273" i="4"/>
  <c r="AN273" i="4"/>
  <c r="AO273" i="4"/>
  <c r="AP273" i="4"/>
  <c r="AQ273" i="4"/>
  <c r="AJ274" i="4"/>
  <c r="AK274" i="4"/>
  <c r="AL274" i="4"/>
  <c r="AM274" i="4"/>
  <c r="AN274" i="4"/>
  <c r="AO274" i="4"/>
  <c r="AP274" i="4"/>
  <c r="AQ274" i="4"/>
  <c r="AJ275" i="4"/>
  <c r="AK275" i="4"/>
  <c r="AL275" i="4"/>
  <c r="AM275" i="4"/>
  <c r="AN275" i="4"/>
  <c r="AO275" i="4"/>
  <c r="AP275" i="4"/>
  <c r="AQ275" i="4"/>
  <c r="AJ276" i="4"/>
  <c r="AK276" i="4"/>
  <c r="AL276" i="4"/>
  <c r="AM276" i="4"/>
  <c r="AN276" i="4"/>
  <c r="AO276" i="4"/>
  <c r="AP276" i="4"/>
  <c r="AQ276" i="4"/>
  <c r="AJ277" i="4"/>
  <c r="AK277" i="4"/>
  <c r="AL277" i="4"/>
  <c r="AM277" i="4"/>
  <c r="AN277" i="4"/>
  <c r="AO277" i="4"/>
  <c r="AP277" i="4"/>
  <c r="AQ277" i="4"/>
  <c r="AJ278" i="4"/>
  <c r="AK278" i="4"/>
  <c r="AL278" i="4"/>
  <c r="AM278" i="4"/>
  <c r="AN278" i="4"/>
  <c r="AO278" i="4"/>
  <c r="AP278" i="4"/>
  <c r="AQ278" i="4"/>
  <c r="AJ279" i="4"/>
  <c r="AK279" i="4"/>
  <c r="AL279" i="4"/>
  <c r="AM279" i="4"/>
  <c r="AN279" i="4"/>
  <c r="AO279" i="4"/>
  <c r="AP279" i="4"/>
  <c r="AQ279" i="4"/>
  <c r="AJ280" i="4"/>
  <c r="AK280" i="4"/>
  <c r="AL280" i="4"/>
  <c r="AM280" i="4"/>
  <c r="AN280" i="4"/>
  <c r="AO280" i="4"/>
  <c r="AP280" i="4"/>
  <c r="AQ280" i="4"/>
  <c r="AJ281" i="4"/>
  <c r="AK281" i="4"/>
  <c r="AL281" i="4"/>
  <c r="AM281" i="4"/>
  <c r="AN281" i="4"/>
  <c r="AO281" i="4"/>
  <c r="AP281" i="4"/>
  <c r="AQ281" i="4"/>
  <c r="AJ282" i="4"/>
  <c r="AK282" i="4"/>
  <c r="AL282" i="4"/>
  <c r="AM282" i="4"/>
  <c r="AN282" i="4"/>
  <c r="AO282" i="4"/>
  <c r="AP282" i="4"/>
  <c r="AQ282" i="4"/>
  <c r="AJ283" i="4"/>
  <c r="AK283" i="4"/>
  <c r="AL283" i="4"/>
  <c r="AM283" i="4"/>
  <c r="AN283" i="4"/>
  <c r="AO283" i="4"/>
  <c r="AP283" i="4"/>
  <c r="AQ283" i="4"/>
  <c r="AJ284" i="4"/>
  <c r="AK284" i="4"/>
  <c r="AL284" i="4"/>
  <c r="AM284" i="4"/>
  <c r="AN284" i="4"/>
  <c r="AO284" i="4"/>
  <c r="AP284" i="4"/>
  <c r="AQ284" i="4"/>
  <c r="AJ285" i="4"/>
  <c r="AK285" i="4"/>
  <c r="AL285" i="4"/>
  <c r="AM285" i="4"/>
  <c r="AN285" i="4"/>
  <c r="AO285" i="4"/>
  <c r="AP285" i="4"/>
  <c r="AQ285" i="4"/>
  <c r="AJ286" i="4"/>
  <c r="AK286" i="4"/>
  <c r="AL286" i="4"/>
  <c r="AM286" i="4"/>
  <c r="AN286" i="4"/>
  <c r="AO286" i="4"/>
  <c r="AP286" i="4"/>
  <c r="AQ286" i="4"/>
  <c r="AQ4" i="4"/>
  <c r="AP4" i="4"/>
  <c r="AO4" i="4"/>
  <c r="AN4" i="4"/>
  <c r="AM4" i="4"/>
  <c r="AL4" i="4"/>
  <c r="AK4" i="4"/>
  <c r="AJ4" i="4"/>
  <c r="O5" i="4"/>
  <c r="P5" i="4"/>
  <c r="Q5" i="4"/>
  <c r="R5" i="4"/>
  <c r="S5" i="4"/>
  <c r="T5" i="4"/>
  <c r="U5" i="4"/>
  <c r="V5" i="4"/>
  <c r="W5" i="4"/>
  <c r="X5" i="4"/>
  <c r="Y5" i="4"/>
  <c r="Z5" i="4"/>
  <c r="AA5" i="4"/>
  <c r="AB5" i="4"/>
  <c r="AC5" i="4"/>
  <c r="AD5" i="4"/>
  <c r="AE5" i="4"/>
  <c r="AF5" i="4"/>
  <c r="AG5" i="4"/>
  <c r="AH5" i="4"/>
  <c r="AI5" i="4"/>
  <c r="O6" i="4"/>
  <c r="P6" i="4"/>
  <c r="Q6" i="4"/>
  <c r="R6" i="4"/>
  <c r="S6" i="4"/>
  <c r="T6" i="4"/>
  <c r="U6" i="4"/>
  <c r="V6" i="4"/>
  <c r="W6" i="4"/>
  <c r="X6" i="4"/>
  <c r="Y6" i="4"/>
  <c r="Z6" i="4"/>
  <c r="AA6" i="4"/>
  <c r="AB6" i="4"/>
  <c r="AC6" i="4"/>
  <c r="AD6" i="4"/>
  <c r="AE6" i="4"/>
  <c r="AF6" i="4"/>
  <c r="AG6" i="4"/>
  <c r="AH6" i="4"/>
  <c r="AI6" i="4"/>
  <c r="O7" i="4"/>
  <c r="P7" i="4"/>
  <c r="Q7" i="4"/>
  <c r="R7" i="4"/>
  <c r="S7" i="4"/>
  <c r="T7" i="4"/>
  <c r="U7" i="4"/>
  <c r="V7" i="4"/>
  <c r="W7" i="4"/>
  <c r="X7" i="4"/>
  <c r="Y7" i="4"/>
  <c r="Z7" i="4"/>
  <c r="AA7" i="4"/>
  <c r="AB7" i="4"/>
  <c r="AC7" i="4"/>
  <c r="AD7" i="4"/>
  <c r="AE7" i="4"/>
  <c r="AF7" i="4"/>
  <c r="AG7" i="4"/>
  <c r="AH7" i="4"/>
  <c r="AI7" i="4"/>
  <c r="O8" i="4"/>
  <c r="P8" i="4"/>
  <c r="Q8" i="4"/>
  <c r="R8" i="4"/>
  <c r="S8" i="4"/>
  <c r="T8" i="4"/>
  <c r="U8" i="4"/>
  <c r="V8" i="4"/>
  <c r="W8" i="4"/>
  <c r="X8" i="4"/>
  <c r="Y8" i="4"/>
  <c r="Z8" i="4"/>
  <c r="AA8" i="4"/>
  <c r="AB8" i="4"/>
  <c r="AC8" i="4"/>
  <c r="AD8" i="4"/>
  <c r="AE8" i="4"/>
  <c r="AF8" i="4"/>
  <c r="AG8" i="4"/>
  <c r="AH8" i="4"/>
  <c r="AI8" i="4"/>
  <c r="O9" i="4"/>
  <c r="P9" i="4"/>
  <c r="Q9" i="4"/>
  <c r="R9" i="4"/>
  <c r="S9" i="4"/>
  <c r="T9" i="4"/>
  <c r="U9" i="4"/>
  <c r="V9" i="4"/>
  <c r="W9" i="4"/>
  <c r="X9" i="4"/>
  <c r="Y9" i="4"/>
  <c r="Z9" i="4"/>
  <c r="AA9" i="4"/>
  <c r="AB9" i="4"/>
  <c r="AC9" i="4"/>
  <c r="AD9" i="4"/>
  <c r="AE9" i="4"/>
  <c r="AF9" i="4"/>
  <c r="AG9" i="4"/>
  <c r="AH9" i="4"/>
  <c r="AI9" i="4"/>
  <c r="O10" i="4"/>
  <c r="P10" i="4"/>
  <c r="Q10" i="4"/>
  <c r="R10" i="4"/>
  <c r="S10" i="4"/>
  <c r="T10" i="4"/>
  <c r="U10" i="4"/>
  <c r="V10" i="4"/>
  <c r="W10" i="4"/>
  <c r="X10" i="4"/>
  <c r="Y10" i="4"/>
  <c r="Z10" i="4"/>
  <c r="AA10" i="4"/>
  <c r="AB10" i="4"/>
  <c r="AC10" i="4"/>
  <c r="AD10" i="4"/>
  <c r="AE10" i="4"/>
  <c r="AF10" i="4"/>
  <c r="AG10" i="4"/>
  <c r="AH10" i="4"/>
  <c r="AI10" i="4"/>
  <c r="O11" i="4"/>
  <c r="P11" i="4"/>
  <c r="Q11" i="4"/>
  <c r="R11" i="4"/>
  <c r="S11" i="4"/>
  <c r="T11" i="4"/>
  <c r="U11" i="4"/>
  <c r="V11" i="4"/>
  <c r="W11" i="4"/>
  <c r="X11" i="4"/>
  <c r="Y11" i="4"/>
  <c r="Z11" i="4"/>
  <c r="AA11" i="4"/>
  <c r="AB11" i="4"/>
  <c r="AC11" i="4"/>
  <c r="AD11" i="4"/>
  <c r="AE11" i="4"/>
  <c r="AF11" i="4"/>
  <c r="AG11" i="4"/>
  <c r="AH11" i="4"/>
  <c r="AI11" i="4"/>
  <c r="O12" i="4"/>
  <c r="P12" i="4"/>
  <c r="Q12" i="4"/>
  <c r="R12" i="4"/>
  <c r="S12" i="4"/>
  <c r="T12" i="4"/>
  <c r="U12" i="4"/>
  <c r="V12" i="4"/>
  <c r="W12" i="4"/>
  <c r="X12" i="4"/>
  <c r="Y12" i="4"/>
  <c r="Z12" i="4"/>
  <c r="AA12" i="4"/>
  <c r="AB12" i="4"/>
  <c r="AC12" i="4"/>
  <c r="AD12" i="4"/>
  <c r="AE12" i="4"/>
  <c r="AF12" i="4"/>
  <c r="AG12" i="4"/>
  <c r="AH12" i="4"/>
  <c r="AI12" i="4"/>
  <c r="O13" i="4"/>
  <c r="P13" i="4"/>
  <c r="Q13" i="4"/>
  <c r="R13" i="4"/>
  <c r="S13" i="4"/>
  <c r="T13" i="4"/>
  <c r="U13" i="4"/>
  <c r="V13" i="4"/>
  <c r="W13" i="4"/>
  <c r="X13" i="4"/>
  <c r="Y13" i="4"/>
  <c r="Z13" i="4"/>
  <c r="AA13" i="4"/>
  <c r="AB13" i="4"/>
  <c r="AC13" i="4"/>
  <c r="AD13" i="4"/>
  <c r="AE13" i="4"/>
  <c r="AF13" i="4"/>
  <c r="AG13" i="4"/>
  <c r="AH13" i="4"/>
  <c r="AI13" i="4"/>
  <c r="O14" i="4"/>
  <c r="P14" i="4"/>
  <c r="Q14" i="4"/>
  <c r="R14" i="4"/>
  <c r="S14" i="4"/>
  <c r="T14" i="4"/>
  <c r="U14" i="4"/>
  <c r="V14" i="4"/>
  <c r="W14" i="4"/>
  <c r="X14" i="4"/>
  <c r="Y14" i="4"/>
  <c r="Z14" i="4"/>
  <c r="AA14" i="4"/>
  <c r="AB14" i="4"/>
  <c r="AC14" i="4"/>
  <c r="AD14" i="4"/>
  <c r="AE14" i="4"/>
  <c r="AF14" i="4"/>
  <c r="AG14" i="4"/>
  <c r="AH14" i="4"/>
  <c r="AI14" i="4"/>
  <c r="O15" i="4"/>
  <c r="P15" i="4"/>
  <c r="Q15" i="4"/>
  <c r="R15" i="4"/>
  <c r="S15" i="4"/>
  <c r="T15" i="4"/>
  <c r="U15" i="4"/>
  <c r="V15" i="4"/>
  <c r="W15" i="4"/>
  <c r="X15" i="4"/>
  <c r="Y15" i="4"/>
  <c r="Z15" i="4"/>
  <c r="AA15" i="4"/>
  <c r="AB15" i="4"/>
  <c r="AC15" i="4"/>
  <c r="AD15" i="4"/>
  <c r="AE15" i="4"/>
  <c r="AF15" i="4"/>
  <c r="AG15" i="4"/>
  <c r="AH15" i="4"/>
  <c r="AI15" i="4"/>
  <c r="O16" i="4"/>
  <c r="P16" i="4"/>
  <c r="Q16" i="4"/>
  <c r="R16" i="4"/>
  <c r="S16" i="4"/>
  <c r="T16" i="4"/>
  <c r="U16" i="4"/>
  <c r="V16" i="4"/>
  <c r="W16" i="4"/>
  <c r="X16" i="4"/>
  <c r="Y16" i="4"/>
  <c r="Z16" i="4"/>
  <c r="AA16" i="4"/>
  <c r="AB16" i="4"/>
  <c r="AC16" i="4"/>
  <c r="AD16" i="4"/>
  <c r="AE16" i="4"/>
  <c r="AF16" i="4"/>
  <c r="AG16" i="4"/>
  <c r="AH16" i="4"/>
  <c r="AI16" i="4"/>
  <c r="O17" i="4"/>
  <c r="P17" i="4"/>
  <c r="Q17" i="4"/>
  <c r="R17" i="4"/>
  <c r="S17" i="4"/>
  <c r="T17" i="4"/>
  <c r="U17" i="4"/>
  <c r="V17" i="4"/>
  <c r="W17" i="4"/>
  <c r="X17" i="4"/>
  <c r="Y17" i="4"/>
  <c r="Z17" i="4"/>
  <c r="AA17" i="4"/>
  <c r="AB17" i="4"/>
  <c r="AC17" i="4"/>
  <c r="AD17" i="4"/>
  <c r="AE17" i="4"/>
  <c r="AF17" i="4"/>
  <c r="AG17" i="4"/>
  <c r="AH17" i="4"/>
  <c r="AI17" i="4"/>
  <c r="O18" i="4"/>
  <c r="P18" i="4"/>
  <c r="Q18" i="4"/>
  <c r="R18" i="4"/>
  <c r="S18" i="4"/>
  <c r="T18" i="4"/>
  <c r="U18" i="4"/>
  <c r="V18" i="4"/>
  <c r="W18" i="4"/>
  <c r="X18" i="4"/>
  <c r="Y18" i="4"/>
  <c r="Z18" i="4"/>
  <c r="AA18" i="4"/>
  <c r="AB18" i="4"/>
  <c r="AC18" i="4"/>
  <c r="AD18" i="4"/>
  <c r="AE18" i="4"/>
  <c r="AF18" i="4"/>
  <c r="AG18" i="4"/>
  <c r="AH18" i="4"/>
  <c r="AI18" i="4"/>
  <c r="O19" i="4"/>
  <c r="P19" i="4"/>
  <c r="Q19" i="4"/>
  <c r="R19" i="4"/>
  <c r="S19" i="4"/>
  <c r="T19" i="4"/>
  <c r="U19" i="4"/>
  <c r="V19" i="4"/>
  <c r="W19" i="4"/>
  <c r="X19" i="4"/>
  <c r="Y19" i="4"/>
  <c r="Z19" i="4"/>
  <c r="AA19" i="4"/>
  <c r="AB19" i="4"/>
  <c r="AC19" i="4"/>
  <c r="AD19" i="4"/>
  <c r="AE19" i="4"/>
  <c r="AF19" i="4"/>
  <c r="AG19" i="4"/>
  <c r="AH19" i="4"/>
  <c r="AI19" i="4"/>
  <c r="O20" i="4"/>
  <c r="P20" i="4"/>
  <c r="Q20" i="4"/>
  <c r="R20" i="4"/>
  <c r="S20" i="4"/>
  <c r="T20" i="4"/>
  <c r="U20" i="4"/>
  <c r="V20" i="4"/>
  <c r="W20" i="4"/>
  <c r="X20" i="4"/>
  <c r="Y20" i="4"/>
  <c r="Z20" i="4"/>
  <c r="AA20" i="4"/>
  <c r="AB20" i="4"/>
  <c r="AC20" i="4"/>
  <c r="AD20" i="4"/>
  <c r="AE20" i="4"/>
  <c r="AF20" i="4"/>
  <c r="AG20" i="4"/>
  <c r="AH20" i="4"/>
  <c r="AI20" i="4"/>
  <c r="O21" i="4"/>
  <c r="P21" i="4"/>
  <c r="Q21" i="4"/>
  <c r="R21" i="4"/>
  <c r="S21" i="4"/>
  <c r="T21" i="4"/>
  <c r="U21" i="4"/>
  <c r="V21" i="4"/>
  <c r="W21" i="4"/>
  <c r="X21" i="4"/>
  <c r="Y21" i="4"/>
  <c r="Z21" i="4"/>
  <c r="AA21" i="4"/>
  <c r="AB21" i="4"/>
  <c r="AC21" i="4"/>
  <c r="AD21" i="4"/>
  <c r="AE21" i="4"/>
  <c r="AF21" i="4"/>
  <c r="AG21" i="4"/>
  <c r="AH21" i="4"/>
  <c r="AI21" i="4"/>
  <c r="O22" i="4"/>
  <c r="P22" i="4"/>
  <c r="Q22" i="4"/>
  <c r="R22" i="4"/>
  <c r="S22" i="4"/>
  <c r="T22" i="4"/>
  <c r="U22" i="4"/>
  <c r="V22" i="4"/>
  <c r="W22" i="4"/>
  <c r="X22" i="4"/>
  <c r="Y22" i="4"/>
  <c r="Z22" i="4"/>
  <c r="AA22" i="4"/>
  <c r="AB22" i="4"/>
  <c r="AC22" i="4"/>
  <c r="AD22" i="4"/>
  <c r="AE22" i="4"/>
  <c r="AF22" i="4"/>
  <c r="AG22" i="4"/>
  <c r="AH22" i="4"/>
  <c r="AI22" i="4"/>
  <c r="O23" i="4"/>
  <c r="P23" i="4"/>
  <c r="Q23" i="4"/>
  <c r="R23" i="4"/>
  <c r="S23" i="4"/>
  <c r="T23" i="4"/>
  <c r="U23" i="4"/>
  <c r="V23" i="4"/>
  <c r="W23" i="4"/>
  <c r="X23" i="4"/>
  <c r="Y23" i="4"/>
  <c r="Z23" i="4"/>
  <c r="AA23" i="4"/>
  <c r="AB23" i="4"/>
  <c r="AC23" i="4"/>
  <c r="AD23" i="4"/>
  <c r="AE23" i="4"/>
  <c r="AF23" i="4"/>
  <c r="AG23" i="4"/>
  <c r="AH23" i="4"/>
  <c r="AI23" i="4"/>
  <c r="O24" i="4"/>
  <c r="P24" i="4"/>
  <c r="Q24" i="4"/>
  <c r="R24" i="4"/>
  <c r="S24" i="4"/>
  <c r="T24" i="4"/>
  <c r="U24" i="4"/>
  <c r="V24" i="4"/>
  <c r="W24" i="4"/>
  <c r="X24" i="4"/>
  <c r="Y24" i="4"/>
  <c r="Z24" i="4"/>
  <c r="AA24" i="4"/>
  <c r="AB24" i="4"/>
  <c r="AC24" i="4"/>
  <c r="AD24" i="4"/>
  <c r="AE24" i="4"/>
  <c r="AF24" i="4"/>
  <c r="AG24" i="4"/>
  <c r="AH24" i="4"/>
  <c r="AI24" i="4"/>
  <c r="O25" i="4"/>
  <c r="P25" i="4"/>
  <c r="Q25" i="4"/>
  <c r="R25" i="4"/>
  <c r="S25" i="4"/>
  <c r="T25" i="4"/>
  <c r="U25" i="4"/>
  <c r="V25" i="4"/>
  <c r="W25" i="4"/>
  <c r="X25" i="4"/>
  <c r="Y25" i="4"/>
  <c r="Z25" i="4"/>
  <c r="AA25" i="4"/>
  <c r="AB25" i="4"/>
  <c r="AC25" i="4"/>
  <c r="AD25" i="4"/>
  <c r="AE25" i="4"/>
  <c r="AF25" i="4"/>
  <c r="AG25" i="4"/>
  <c r="AH25" i="4"/>
  <c r="AI25" i="4"/>
  <c r="O26" i="4"/>
  <c r="P26" i="4"/>
  <c r="Q26" i="4"/>
  <c r="R26" i="4"/>
  <c r="S26" i="4"/>
  <c r="T26" i="4"/>
  <c r="U26" i="4"/>
  <c r="V26" i="4"/>
  <c r="W26" i="4"/>
  <c r="X26" i="4"/>
  <c r="Y26" i="4"/>
  <c r="Z26" i="4"/>
  <c r="AA26" i="4"/>
  <c r="AB26" i="4"/>
  <c r="AC26" i="4"/>
  <c r="AD26" i="4"/>
  <c r="AE26" i="4"/>
  <c r="AF26" i="4"/>
  <c r="AG26" i="4"/>
  <c r="AH26" i="4"/>
  <c r="AI26" i="4"/>
  <c r="O27" i="4"/>
  <c r="P27" i="4"/>
  <c r="Q27" i="4"/>
  <c r="R27" i="4"/>
  <c r="S27" i="4"/>
  <c r="T27" i="4"/>
  <c r="U27" i="4"/>
  <c r="V27" i="4"/>
  <c r="W27" i="4"/>
  <c r="X27" i="4"/>
  <c r="Y27" i="4"/>
  <c r="Z27" i="4"/>
  <c r="AA27" i="4"/>
  <c r="AB27" i="4"/>
  <c r="AC27" i="4"/>
  <c r="AD27" i="4"/>
  <c r="AE27" i="4"/>
  <c r="AF27" i="4"/>
  <c r="AG27" i="4"/>
  <c r="AH27" i="4"/>
  <c r="AI27" i="4"/>
  <c r="O28" i="4"/>
  <c r="P28" i="4"/>
  <c r="Q28" i="4"/>
  <c r="R28" i="4"/>
  <c r="S28" i="4"/>
  <c r="T28" i="4"/>
  <c r="U28" i="4"/>
  <c r="V28" i="4"/>
  <c r="W28" i="4"/>
  <c r="X28" i="4"/>
  <c r="Y28" i="4"/>
  <c r="Z28" i="4"/>
  <c r="AA28" i="4"/>
  <c r="AB28" i="4"/>
  <c r="AC28" i="4"/>
  <c r="AD28" i="4"/>
  <c r="AE28" i="4"/>
  <c r="AF28" i="4"/>
  <c r="AG28" i="4"/>
  <c r="AH28" i="4"/>
  <c r="AI28" i="4"/>
  <c r="O29" i="4"/>
  <c r="P29" i="4"/>
  <c r="Q29" i="4"/>
  <c r="R29" i="4"/>
  <c r="S29" i="4"/>
  <c r="T29" i="4"/>
  <c r="U29" i="4"/>
  <c r="V29" i="4"/>
  <c r="W29" i="4"/>
  <c r="X29" i="4"/>
  <c r="Y29" i="4"/>
  <c r="Z29" i="4"/>
  <c r="AA29" i="4"/>
  <c r="AB29" i="4"/>
  <c r="AC29" i="4"/>
  <c r="AD29" i="4"/>
  <c r="AE29" i="4"/>
  <c r="AF29" i="4"/>
  <c r="AG29" i="4"/>
  <c r="AH29" i="4"/>
  <c r="AI29" i="4"/>
  <c r="O30" i="4"/>
  <c r="P30" i="4"/>
  <c r="Q30" i="4"/>
  <c r="R30" i="4"/>
  <c r="S30" i="4"/>
  <c r="T30" i="4"/>
  <c r="U30" i="4"/>
  <c r="V30" i="4"/>
  <c r="W30" i="4"/>
  <c r="X30" i="4"/>
  <c r="Y30" i="4"/>
  <c r="Z30" i="4"/>
  <c r="AA30" i="4"/>
  <c r="AB30" i="4"/>
  <c r="AC30" i="4"/>
  <c r="AD30" i="4"/>
  <c r="AE30" i="4"/>
  <c r="AF30" i="4"/>
  <c r="AG30" i="4"/>
  <c r="AH30" i="4"/>
  <c r="AI30" i="4"/>
  <c r="O31" i="4"/>
  <c r="P31" i="4"/>
  <c r="Q31" i="4"/>
  <c r="R31" i="4"/>
  <c r="S31" i="4"/>
  <c r="T31" i="4"/>
  <c r="U31" i="4"/>
  <c r="V31" i="4"/>
  <c r="W31" i="4"/>
  <c r="X31" i="4"/>
  <c r="Y31" i="4"/>
  <c r="Z31" i="4"/>
  <c r="AA31" i="4"/>
  <c r="AB31" i="4"/>
  <c r="AC31" i="4"/>
  <c r="AD31" i="4"/>
  <c r="AE31" i="4"/>
  <c r="AF31" i="4"/>
  <c r="AG31" i="4"/>
  <c r="AH31" i="4"/>
  <c r="AI31" i="4"/>
  <c r="O32" i="4"/>
  <c r="P32" i="4"/>
  <c r="Q32" i="4"/>
  <c r="R32" i="4"/>
  <c r="S32" i="4"/>
  <c r="T32" i="4"/>
  <c r="U32" i="4"/>
  <c r="V32" i="4"/>
  <c r="W32" i="4"/>
  <c r="X32" i="4"/>
  <c r="Y32" i="4"/>
  <c r="Z32" i="4"/>
  <c r="AA32" i="4"/>
  <c r="AB32" i="4"/>
  <c r="AC32" i="4"/>
  <c r="AD32" i="4"/>
  <c r="AE32" i="4"/>
  <c r="AF32" i="4"/>
  <c r="AG32" i="4"/>
  <c r="AH32" i="4"/>
  <c r="AI32" i="4"/>
  <c r="O33" i="4"/>
  <c r="P33" i="4"/>
  <c r="Q33" i="4"/>
  <c r="R33" i="4"/>
  <c r="S33" i="4"/>
  <c r="T33" i="4"/>
  <c r="U33" i="4"/>
  <c r="V33" i="4"/>
  <c r="W33" i="4"/>
  <c r="X33" i="4"/>
  <c r="Y33" i="4"/>
  <c r="Z33" i="4"/>
  <c r="AA33" i="4"/>
  <c r="AB33" i="4"/>
  <c r="AC33" i="4"/>
  <c r="AD33" i="4"/>
  <c r="AE33" i="4"/>
  <c r="AF33" i="4"/>
  <c r="AG33" i="4"/>
  <c r="AH33" i="4"/>
  <c r="AI33" i="4"/>
  <c r="O34" i="4"/>
  <c r="P34" i="4"/>
  <c r="Q34" i="4"/>
  <c r="R34" i="4"/>
  <c r="S34" i="4"/>
  <c r="T34" i="4"/>
  <c r="U34" i="4"/>
  <c r="V34" i="4"/>
  <c r="W34" i="4"/>
  <c r="X34" i="4"/>
  <c r="Y34" i="4"/>
  <c r="Z34" i="4"/>
  <c r="AA34" i="4"/>
  <c r="AB34" i="4"/>
  <c r="AC34" i="4"/>
  <c r="AD34" i="4"/>
  <c r="AE34" i="4"/>
  <c r="AF34" i="4"/>
  <c r="AG34" i="4"/>
  <c r="AH34" i="4"/>
  <c r="AI34" i="4"/>
  <c r="O35" i="4"/>
  <c r="P35" i="4"/>
  <c r="Q35" i="4"/>
  <c r="R35" i="4"/>
  <c r="S35" i="4"/>
  <c r="T35" i="4"/>
  <c r="U35" i="4"/>
  <c r="V35" i="4"/>
  <c r="W35" i="4"/>
  <c r="X35" i="4"/>
  <c r="Y35" i="4"/>
  <c r="Z35" i="4"/>
  <c r="AA35" i="4"/>
  <c r="AB35" i="4"/>
  <c r="AC35" i="4"/>
  <c r="AD35" i="4"/>
  <c r="AE35" i="4"/>
  <c r="AF35" i="4"/>
  <c r="AG35" i="4"/>
  <c r="AH35" i="4"/>
  <c r="AI35" i="4"/>
  <c r="O36" i="4"/>
  <c r="P36" i="4"/>
  <c r="Q36" i="4"/>
  <c r="R36" i="4"/>
  <c r="S36" i="4"/>
  <c r="T36" i="4"/>
  <c r="U36" i="4"/>
  <c r="V36" i="4"/>
  <c r="W36" i="4"/>
  <c r="X36" i="4"/>
  <c r="Y36" i="4"/>
  <c r="Z36" i="4"/>
  <c r="AA36" i="4"/>
  <c r="AB36" i="4"/>
  <c r="AC36" i="4"/>
  <c r="AD36" i="4"/>
  <c r="AE36" i="4"/>
  <c r="AF36" i="4"/>
  <c r="AG36" i="4"/>
  <c r="AH36" i="4"/>
  <c r="AI36" i="4"/>
  <c r="O37" i="4"/>
  <c r="P37" i="4"/>
  <c r="Q37" i="4"/>
  <c r="R37" i="4"/>
  <c r="S37" i="4"/>
  <c r="T37" i="4"/>
  <c r="U37" i="4"/>
  <c r="V37" i="4"/>
  <c r="W37" i="4"/>
  <c r="X37" i="4"/>
  <c r="Y37" i="4"/>
  <c r="Z37" i="4"/>
  <c r="AA37" i="4"/>
  <c r="AB37" i="4"/>
  <c r="AC37" i="4"/>
  <c r="AD37" i="4"/>
  <c r="AE37" i="4"/>
  <c r="AF37" i="4"/>
  <c r="AG37" i="4"/>
  <c r="AH37" i="4"/>
  <c r="AI37" i="4"/>
  <c r="O38" i="4"/>
  <c r="P38" i="4"/>
  <c r="Q38" i="4"/>
  <c r="R38" i="4"/>
  <c r="S38" i="4"/>
  <c r="T38" i="4"/>
  <c r="U38" i="4"/>
  <c r="V38" i="4"/>
  <c r="W38" i="4"/>
  <c r="X38" i="4"/>
  <c r="Y38" i="4"/>
  <c r="Z38" i="4"/>
  <c r="AA38" i="4"/>
  <c r="AB38" i="4"/>
  <c r="AC38" i="4"/>
  <c r="AD38" i="4"/>
  <c r="AE38" i="4"/>
  <c r="AF38" i="4"/>
  <c r="AG38" i="4"/>
  <c r="AH38" i="4"/>
  <c r="AI38" i="4"/>
  <c r="O39" i="4"/>
  <c r="P39" i="4"/>
  <c r="Q39" i="4"/>
  <c r="R39" i="4"/>
  <c r="S39" i="4"/>
  <c r="T39" i="4"/>
  <c r="U39" i="4"/>
  <c r="V39" i="4"/>
  <c r="W39" i="4"/>
  <c r="X39" i="4"/>
  <c r="Y39" i="4"/>
  <c r="Z39" i="4"/>
  <c r="AA39" i="4"/>
  <c r="AB39" i="4"/>
  <c r="AC39" i="4"/>
  <c r="AD39" i="4"/>
  <c r="AE39" i="4"/>
  <c r="AF39" i="4"/>
  <c r="AG39" i="4"/>
  <c r="AH39" i="4"/>
  <c r="AI39" i="4"/>
  <c r="O40" i="4"/>
  <c r="P40" i="4"/>
  <c r="Q40" i="4"/>
  <c r="R40" i="4"/>
  <c r="S40" i="4"/>
  <c r="T40" i="4"/>
  <c r="U40" i="4"/>
  <c r="V40" i="4"/>
  <c r="W40" i="4"/>
  <c r="X40" i="4"/>
  <c r="Y40" i="4"/>
  <c r="Z40" i="4"/>
  <c r="AA40" i="4"/>
  <c r="AB40" i="4"/>
  <c r="AC40" i="4"/>
  <c r="AD40" i="4"/>
  <c r="AE40" i="4"/>
  <c r="AF40" i="4"/>
  <c r="AG40" i="4"/>
  <c r="AH40" i="4"/>
  <c r="AI40" i="4"/>
  <c r="O41" i="4"/>
  <c r="P41" i="4"/>
  <c r="Q41" i="4"/>
  <c r="R41" i="4"/>
  <c r="S41" i="4"/>
  <c r="T41" i="4"/>
  <c r="U41" i="4"/>
  <c r="V41" i="4"/>
  <c r="W41" i="4"/>
  <c r="X41" i="4"/>
  <c r="Y41" i="4"/>
  <c r="Z41" i="4"/>
  <c r="AA41" i="4"/>
  <c r="AB41" i="4"/>
  <c r="AC41" i="4"/>
  <c r="AD41" i="4"/>
  <c r="AE41" i="4"/>
  <c r="AF41" i="4"/>
  <c r="AG41" i="4"/>
  <c r="AH41" i="4"/>
  <c r="AI41" i="4"/>
  <c r="O42" i="4"/>
  <c r="P42" i="4"/>
  <c r="Q42" i="4"/>
  <c r="R42" i="4"/>
  <c r="S42" i="4"/>
  <c r="T42" i="4"/>
  <c r="U42" i="4"/>
  <c r="V42" i="4"/>
  <c r="W42" i="4"/>
  <c r="X42" i="4"/>
  <c r="Y42" i="4"/>
  <c r="Z42" i="4"/>
  <c r="AA42" i="4"/>
  <c r="AB42" i="4"/>
  <c r="AC42" i="4"/>
  <c r="AD42" i="4"/>
  <c r="AE42" i="4"/>
  <c r="AF42" i="4"/>
  <c r="AG42" i="4"/>
  <c r="AH42" i="4"/>
  <c r="AI42" i="4"/>
  <c r="O43" i="4"/>
  <c r="P43" i="4"/>
  <c r="Q43" i="4"/>
  <c r="R43" i="4"/>
  <c r="S43" i="4"/>
  <c r="T43" i="4"/>
  <c r="U43" i="4"/>
  <c r="V43" i="4"/>
  <c r="W43" i="4"/>
  <c r="X43" i="4"/>
  <c r="Y43" i="4"/>
  <c r="Z43" i="4"/>
  <c r="AA43" i="4"/>
  <c r="AB43" i="4"/>
  <c r="AC43" i="4"/>
  <c r="AD43" i="4"/>
  <c r="AE43" i="4"/>
  <c r="AF43" i="4"/>
  <c r="AG43" i="4"/>
  <c r="AH43" i="4"/>
  <c r="AI43" i="4"/>
  <c r="O44" i="4"/>
  <c r="P44" i="4"/>
  <c r="Q44" i="4"/>
  <c r="R44" i="4"/>
  <c r="S44" i="4"/>
  <c r="T44" i="4"/>
  <c r="U44" i="4"/>
  <c r="V44" i="4"/>
  <c r="W44" i="4"/>
  <c r="X44" i="4"/>
  <c r="Y44" i="4"/>
  <c r="Z44" i="4"/>
  <c r="AA44" i="4"/>
  <c r="AB44" i="4"/>
  <c r="AC44" i="4"/>
  <c r="AD44" i="4"/>
  <c r="AE44" i="4"/>
  <c r="AF44" i="4"/>
  <c r="AG44" i="4"/>
  <c r="AH44" i="4"/>
  <c r="AI44" i="4"/>
  <c r="O45" i="4"/>
  <c r="P45" i="4"/>
  <c r="Q45" i="4"/>
  <c r="R45" i="4"/>
  <c r="S45" i="4"/>
  <c r="T45" i="4"/>
  <c r="U45" i="4"/>
  <c r="V45" i="4"/>
  <c r="W45" i="4"/>
  <c r="X45" i="4"/>
  <c r="Y45" i="4"/>
  <c r="Z45" i="4"/>
  <c r="AA45" i="4"/>
  <c r="AB45" i="4"/>
  <c r="AC45" i="4"/>
  <c r="AD45" i="4"/>
  <c r="AE45" i="4"/>
  <c r="AF45" i="4"/>
  <c r="AG45" i="4"/>
  <c r="AH45" i="4"/>
  <c r="AI45" i="4"/>
  <c r="O46" i="4"/>
  <c r="P46" i="4"/>
  <c r="Q46" i="4"/>
  <c r="R46" i="4"/>
  <c r="S46" i="4"/>
  <c r="T46" i="4"/>
  <c r="U46" i="4"/>
  <c r="V46" i="4"/>
  <c r="W46" i="4"/>
  <c r="X46" i="4"/>
  <c r="Y46" i="4"/>
  <c r="Z46" i="4"/>
  <c r="AA46" i="4"/>
  <c r="AB46" i="4"/>
  <c r="AC46" i="4"/>
  <c r="AD46" i="4"/>
  <c r="AE46" i="4"/>
  <c r="AF46" i="4"/>
  <c r="AG46" i="4"/>
  <c r="AH46" i="4"/>
  <c r="AI46" i="4"/>
  <c r="O47" i="4"/>
  <c r="P47" i="4"/>
  <c r="Q47" i="4"/>
  <c r="R47" i="4"/>
  <c r="S47" i="4"/>
  <c r="T47" i="4"/>
  <c r="U47" i="4"/>
  <c r="V47" i="4"/>
  <c r="W47" i="4"/>
  <c r="X47" i="4"/>
  <c r="Y47" i="4"/>
  <c r="Z47" i="4"/>
  <c r="AA47" i="4"/>
  <c r="AB47" i="4"/>
  <c r="AC47" i="4"/>
  <c r="AD47" i="4"/>
  <c r="AE47" i="4"/>
  <c r="AF47" i="4"/>
  <c r="AG47" i="4"/>
  <c r="AH47" i="4"/>
  <c r="AI47" i="4"/>
  <c r="O48" i="4"/>
  <c r="P48" i="4"/>
  <c r="Q48" i="4"/>
  <c r="R48" i="4"/>
  <c r="S48" i="4"/>
  <c r="T48" i="4"/>
  <c r="U48" i="4"/>
  <c r="V48" i="4"/>
  <c r="W48" i="4"/>
  <c r="X48" i="4"/>
  <c r="Y48" i="4"/>
  <c r="Z48" i="4"/>
  <c r="AA48" i="4"/>
  <c r="AB48" i="4"/>
  <c r="AC48" i="4"/>
  <c r="AD48" i="4"/>
  <c r="AE48" i="4"/>
  <c r="AF48" i="4"/>
  <c r="AG48" i="4"/>
  <c r="AH48" i="4"/>
  <c r="AI48" i="4"/>
  <c r="O49" i="4"/>
  <c r="P49" i="4"/>
  <c r="Q49" i="4"/>
  <c r="R49" i="4"/>
  <c r="S49" i="4"/>
  <c r="T49" i="4"/>
  <c r="U49" i="4"/>
  <c r="V49" i="4"/>
  <c r="W49" i="4"/>
  <c r="X49" i="4"/>
  <c r="Y49" i="4"/>
  <c r="Z49" i="4"/>
  <c r="AA49" i="4"/>
  <c r="AB49" i="4"/>
  <c r="AC49" i="4"/>
  <c r="AD49" i="4"/>
  <c r="AE49" i="4"/>
  <c r="AF49" i="4"/>
  <c r="AG49" i="4"/>
  <c r="AH49" i="4"/>
  <c r="AI49" i="4"/>
  <c r="O50" i="4"/>
  <c r="P50" i="4"/>
  <c r="Q50" i="4"/>
  <c r="R50" i="4"/>
  <c r="S50" i="4"/>
  <c r="T50" i="4"/>
  <c r="U50" i="4"/>
  <c r="V50" i="4"/>
  <c r="W50" i="4"/>
  <c r="X50" i="4"/>
  <c r="Y50" i="4"/>
  <c r="Z50" i="4"/>
  <c r="AA50" i="4"/>
  <c r="AB50" i="4"/>
  <c r="AC50" i="4"/>
  <c r="AD50" i="4"/>
  <c r="AE50" i="4"/>
  <c r="AF50" i="4"/>
  <c r="AG50" i="4"/>
  <c r="AH50" i="4"/>
  <c r="AI50" i="4"/>
  <c r="O51" i="4"/>
  <c r="P51" i="4"/>
  <c r="Q51" i="4"/>
  <c r="R51" i="4"/>
  <c r="S51" i="4"/>
  <c r="T51" i="4"/>
  <c r="U51" i="4"/>
  <c r="V51" i="4"/>
  <c r="W51" i="4"/>
  <c r="X51" i="4"/>
  <c r="Y51" i="4"/>
  <c r="Z51" i="4"/>
  <c r="AA51" i="4"/>
  <c r="AB51" i="4"/>
  <c r="AC51" i="4"/>
  <c r="AD51" i="4"/>
  <c r="AE51" i="4"/>
  <c r="AF51" i="4"/>
  <c r="AG51" i="4"/>
  <c r="AH51" i="4"/>
  <c r="AI51" i="4"/>
  <c r="O52" i="4"/>
  <c r="P52" i="4"/>
  <c r="Q52" i="4"/>
  <c r="R52" i="4"/>
  <c r="S52" i="4"/>
  <c r="T52" i="4"/>
  <c r="U52" i="4"/>
  <c r="V52" i="4"/>
  <c r="W52" i="4"/>
  <c r="X52" i="4"/>
  <c r="Y52" i="4"/>
  <c r="Z52" i="4"/>
  <c r="AA52" i="4"/>
  <c r="AB52" i="4"/>
  <c r="AC52" i="4"/>
  <c r="AD52" i="4"/>
  <c r="AE52" i="4"/>
  <c r="AF52" i="4"/>
  <c r="AG52" i="4"/>
  <c r="AH52" i="4"/>
  <c r="AI52" i="4"/>
  <c r="O53" i="4"/>
  <c r="P53" i="4"/>
  <c r="Q53" i="4"/>
  <c r="R53" i="4"/>
  <c r="S53" i="4"/>
  <c r="T53" i="4"/>
  <c r="U53" i="4"/>
  <c r="V53" i="4"/>
  <c r="W53" i="4"/>
  <c r="X53" i="4"/>
  <c r="Y53" i="4"/>
  <c r="Z53" i="4"/>
  <c r="AA53" i="4"/>
  <c r="AB53" i="4"/>
  <c r="AC53" i="4"/>
  <c r="AD53" i="4"/>
  <c r="AE53" i="4"/>
  <c r="AF53" i="4"/>
  <c r="AG53" i="4"/>
  <c r="AH53" i="4"/>
  <c r="AI53" i="4"/>
  <c r="O54" i="4"/>
  <c r="P54" i="4"/>
  <c r="Q54" i="4"/>
  <c r="R54" i="4"/>
  <c r="S54" i="4"/>
  <c r="T54" i="4"/>
  <c r="U54" i="4"/>
  <c r="V54" i="4"/>
  <c r="W54" i="4"/>
  <c r="X54" i="4"/>
  <c r="Y54" i="4"/>
  <c r="Z54" i="4"/>
  <c r="AA54" i="4"/>
  <c r="AB54" i="4"/>
  <c r="AC54" i="4"/>
  <c r="AD54" i="4"/>
  <c r="AE54" i="4"/>
  <c r="AF54" i="4"/>
  <c r="AG54" i="4"/>
  <c r="AH54" i="4"/>
  <c r="AI54" i="4"/>
  <c r="O55" i="4"/>
  <c r="P55" i="4"/>
  <c r="Q55" i="4"/>
  <c r="R55" i="4"/>
  <c r="S55" i="4"/>
  <c r="T55" i="4"/>
  <c r="U55" i="4"/>
  <c r="V55" i="4"/>
  <c r="W55" i="4"/>
  <c r="X55" i="4"/>
  <c r="Y55" i="4"/>
  <c r="Z55" i="4"/>
  <c r="AA55" i="4"/>
  <c r="AB55" i="4"/>
  <c r="AC55" i="4"/>
  <c r="AD55" i="4"/>
  <c r="AE55" i="4"/>
  <c r="AF55" i="4"/>
  <c r="AG55" i="4"/>
  <c r="AH55" i="4"/>
  <c r="AI55" i="4"/>
  <c r="O56" i="4"/>
  <c r="P56" i="4"/>
  <c r="Q56" i="4"/>
  <c r="R56" i="4"/>
  <c r="S56" i="4"/>
  <c r="T56" i="4"/>
  <c r="U56" i="4"/>
  <c r="V56" i="4"/>
  <c r="W56" i="4"/>
  <c r="X56" i="4"/>
  <c r="Y56" i="4"/>
  <c r="Z56" i="4"/>
  <c r="AA56" i="4"/>
  <c r="AB56" i="4"/>
  <c r="AC56" i="4"/>
  <c r="AD56" i="4"/>
  <c r="AE56" i="4"/>
  <c r="AF56" i="4"/>
  <c r="AG56" i="4"/>
  <c r="AH56" i="4"/>
  <c r="AI56" i="4"/>
  <c r="O57" i="4"/>
  <c r="P57" i="4"/>
  <c r="Q57" i="4"/>
  <c r="R57" i="4"/>
  <c r="S57" i="4"/>
  <c r="T57" i="4"/>
  <c r="U57" i="4"/>
  <c r="V57" i="4"/>
  <c r="W57" i="4"/>
  <c r="X57" i="4"/>
  <c r="Y57" i="4"/>
  <c r="Z57" i="4"/>
  <c r="AA57" i="4"/>
  <c r="AB57" i="4"/>
  <c r="AC57" i="4"/>
  <c r="AD57" i="4"/>
  <c r="AE57" i="4"/>
  <c r="AF57" i="4"/>
  <c r="AG57" i="4"/>
  <c r="AH57" i="4"/>
  <c r="AI57" i="4"/>
  <c r="O58" i="4"/>
  <c r="P58" i="4"/>
  <c r="Q58" i="4"/>
  <c r="R58" i="4"/>
  <c r="S58" i="4"/>
  <c r="T58" i="4"/>
  <c r="U58" i="4"/>
  <c r="V58" i="4"/>
  <c r="W58" i="4"/>
  <c r="X58" i="4"/>
  <c r="Y58" i="4"/>
  <c r="Z58" i="4"/>
  <c r="AA58" i="4"/>
  <c r="AB58" i="4"/>
  <c r="AC58" i="4"/>
  <c r="AD58" i="4"/>
  <c r="AE58" i="4"/>
  <c r="AF58" i="4"/>
  <c r="AG58" i="4"/>
  <c r="AH58" i="4"/>
  <c r="AI58" i="4"/>
  <c r="O59" i="4"/>
  <c r="P59" i="4"/>
  <c r="Q59" i="4"/>
  <c r="R59" i="4"/>
  <c r="S59" i="4"/>
  <c r="T59" i="4"/>
  <c r="U59" i="4"/>
  <c r="V59" i="4"/>
  <c r="W59" i="4"/>
  <c r="X59" i="4"/>
  <c r="Y59" i="4"/>
  <c r="Z59" i="4"/>
  <c r="AA59" i="4"/>
  <c r="AB59" i="4"/>
  <c r="AC59" i="4"/>
  <c r="AD59" i="4"/>
  <c r="AE59" i="4"/>
  <c r="AF59" i="4"/>
  <c r="AG59" i="4"/>
  <c r="AH59" i="4"/>
  <c r="AI59" i="4"/>
  <c r="O60" i="4"/>
  <c r="P60" i="4"/>
  <c r="Q60" i="4"/>
  <c r="R60" i="4"/>
  <c r="S60" i="4"/>
  <c r="T60" i="4"/>
  <c r="U60" i="4"/>
  <c r="V60" i="4"/>
  <c r="W60" i="4"/>
  <c r="X60" i="4"/>
  <c r="Y60" i="4"/>
  <c r="Z60" i="4"/>
  <c r="AA60" i="4"/>
  <c r="AB60" i="4"/>
  <c r="AC60" i="4"/>
  <c r="AD60" i="4"/>
  <c r="AE60" i="4"/>
  <c r="AF60" i="4"/>
  <c r="AG60" i="4"/>
  <c r="AH60" i="4"/>
  <c r="AI60" i="4"/>
  <c r="O61" i="4"/>
  <c r="P61" i="4"/>
  <c r="Q61" i="4"/>
  <c r="R61" i="4"/>
  <c r="S61" i="4"/>
  <c r="T61" i="4"/>
  <c r="U61" i="4"/>
  <c r="V61" i="4"/>
  <c r="W61" i="4"/>
  <c r="X61" i="4"/>
  <c r="Y61" i="4"/>
  <c r="Z61" i="4"/>
  <c r="AA61" i="4"/>
  <c r="AB61" i="4"/>
  <c r="AC61" i="4"/>
  <c r="AD61" i="4"/>
  <c r="AE61" i="4"/>
  <c r="AF61" i="4"/>
  <c r="AG61" i="4"/>
  <c r="AH61" i="4"/>
  <c r="AI61" i="4"/>
  <c r="O62" i="4"/>
  <c r="P62" i="4"/>
  <c r="Q62" i="4"/>
  <c r="R62" i="4"/>
  <c r="S62" i="4"/>
  <c r="T62" i="4"/>
  <c r="U62" i="4"/>
  <c r="V62" i="4"/>
  <c r="W62" i="4"/>
  <c r="X62" i="4"/>
  <c r="Y62" i="4"/>
  <c r="Z62" i="4"/>
  <c r="AA62" i="4"/>
  <c r="AB62" i="4"/>
  <c r="AC62" i="4"/>
  <c r="AD62" i="4"/>
  <c r="AE62" i="4"/>
  <c r="AF62" i="4"/>
  <c r="AG62" i="4"/>
  <c r="AH62" i="4"/>
  <c r="AI62" i="4"/>
  <c r="O63" i="4"/>
  <c r="P63" i="4"/>
  <c r="Q63" i="4"/>
  <c r="R63" i="4"/>
  <c r="S63" i="4"/>
  <c r="T63" i="4"/>
  <c r="U63" i="4"/>
  <c r="V63" i="4"/>
  <c r="W63" i="4"/>
  <c r="X63" i="4"/>
  <c r="Y63" i="4"/>
  <c r="Z63" i="4"/>
  <c r="AA63" i="4"/>
  <c r="AB63" i="4"/>
  <c r="AC63" i="4"/>
  <c r="AD63" i="4"/>
  <c r="AE63" i="4"/>
  <c r="AF63" i="4"/>
  <c r="AG63" i="4"/>
  <c r="AH63" i="4"/>
  <c r="AI63" i="4"/>
  <c r="O64" i="4"/>
  <c r="P64" i="4"/>
  <c r="Q64" i="4"/>
  <c r="R64" i="4"/>
  <c r="S64" i="4"/>
  <c r="T64" i="4"/>
  <c r="U64" i="4"/>
  <c r="V64" i="4"/>
  <c r="W64" i="4"/>
  <c r="X64" i="4"/>
  <c r="Y64" i="4"/>
  <c r="Z64" i="4"/>
  <c r="AA64" i="4"/>
  <c r="AB64" i="4"/>
  <c r="AC64" i="4"/>
  <c r="AD64" i="4"/>
  <c r="AE64" i="4"/>
  <c r="AF64" i="4"/>
  <c r="AG64" i="4"/>
  <c r="AH64" i="4"/>
  <c r="AI64" i="4"/>
  <c r="O65" i="4"/>
  <c r="P65" i="4"/>
  <c r="Q65" i="4"/>
  <c r="R65" i="4"/>
  <c r="S65" i="4"/>
  <c r="T65" i="4"/>
  <c r="U65" i="4"/>
  <c r="V65" i="4"/>
  <c r="W65" i="4"/>
  <c r="X65" i="4"/>
  <c r="Y65" i="4"/>
  <c r="Z65" i="4"/>
  <c r="AA65" i="4"/>
  <c r="AB65" i="4"/>
  <c r="AC65" i="4"/>
  <c r="AD65" i="4"/>
  <c r="AE65" i="4"/>
  <c r="AF65" i="4"/>
  <c r="AG65" i="4"/>
  <c r="AH65" i="4"/>
  <c r="AI65" i="4"/>
  <c r="O66" i="4"/>
  <c r="P66" i="4"/>
  <c r="Q66" i="4"/>
  <c r="R66" i="4"/>
  <c r="S66" i="4"/>
  <c r="T66" i="4"/>
  <c r="U66" i="4"/>
  <c r="V66" i="4"/>
  <c r="W66" i="4"/>
  <c r="X66" i="4"/>
  <c r="Y66" i="4"/>
  <c r="Z66" i="4"/>
  <c r="AA66" i="4"/>
  <c r="AB66" i="4"/>
  <c r="AC66" i="4"/>
  <c r="AD66" i="4"/>
  <c r="AE66" i="4"/>
  <c r="AF66" i="4"/>
  <c r="AG66" i="4"/>
  <c r="AH66" i="4"/>
  <c r="AI66" i="4"/>
  <c r="O67" i="4"/>
  <c r="P67" i="4"/>
  <c r="Q67" i="4"/>
  <c r="R67" i="4"/>
  <c r="S67" i="4"/>
  <c r="T67" i="4"/>
  <c r="U67" i="4"/>
  <c r="V67" i="4"/>
  <c r="W67" i="4"/>
  <c r="X67" i="4"/>
  <c r="Y67" i="4"/>
  <c r="Z67" i="4"/>
  <c r="AA67" i="4"/>
  <c r="AB67" i="4"/>
  <c r="AC67" i="4"/>
  <c r="AD67" i="4"/>
  <c r="AE67" i="4"/>
  <c r="AF67" i="4"/>
  <c r="AG67" i="4"/>
  <c r="AH67" i="4"/>
  <c r="AI67" i="4"/>
  <c r="O68" i="4"/>
  <c r="P68" i="4"/>
  <c r="Q68" i="4"/>
  <c r="R68" i="4"/>
  <c r="S68" i="4"/>
  <c r="T68" i="4"/>
  <c r="U68" i="4"/>
  <c r="V68" i="4"/>
  <c r="W68" i="4"/>
  <c r="X68" i="4"/>
  <c r="Y68" i="4"/>
  <c r="Z68" i="4"/>
  <c r="AA68" i="4"/>
  <c r="AB68" i="4"/>
  <c r="AC68" i="4"/>
  <c r="AD68" i="4"/>
  <c r="AE68" i="4"/>
  <c r="AF68" i="4"/>
  <c r="AG68" i="4"/>
  <c r="AH68" i="4"/>
  <c r="AI68" i="4"/>
  <c r="O69" i="4"/>
  <c r="P69" i="4"/>
  <c r="Q69" i="4"/>
  <c r="R69" i="4"/>
  <c r="S69" i="4"/>
  <c r="T69" i="4"/>
  <c r="U69" i="4"/>
  <c r="V69" i="4"/>
  <c r="W69" i="4"/>
  <c r="X69" i="4"/>
  <c r="Y69" i="4"/>
  <c r="Z69" i="4"/>
  <c r="AA69" i="4"/>
  <c r="AB69" i="4"/>
  <c r="AC69" i="4"/>
  <c r="AD69" i="4"/>
  <c r="AE69" i="4"/>
  <c r="AF69" i="4"/>
  <c r="AG69" i="4"/>
  <c r="AH69" i="4"/>
  <c r="AI69" i="4"/>
  <c r="O70" i="4"/>
  <c r="P70" i="4"/>
  <c r="Q70" i="4"/>
  <c r="R70" i="4"/>
  <c r="S70" i="4"/>
  <c r="T70" i="4"/>
  <c r="U70" i="4"/>
  <c r="V70" i="4"/>
  <c r="W70" i="4"/>
  <c r="X70" i="4"/>
  <c r="Y70" i="4"/>
  <c r="Z70" i="4"/>
  <c r="AA70" i="4"/>
  <c r="AB70" i="4"/>
  <c r="AC70" i="4"/>
  <c r="AD70" i="4"/>
  <c r="AE70" i="4"/>
  <c r="AF70" i="4"/>
  <c r="AG70" i="4"/>
  <c r="AH70" i="4"/>
  <c r="AI70" i="4"/>
  <c r="O71" i="4"/>
  <c r="P71" i="4"/>
  <c r="Q71" i="4"/>
  <c r="R71" i="4"/>
  <c r="S71" i="4"/>
  <c r="T71" i="4"/>
  <c r="U71" i="4"/>
  <c r="V71" i="4"/>
  <c r="W71" i="4"/>
  <c r="X71" i="4"/>
  <c r="Y71" i="4"/>
  <c r="Z71" i="4"/>
  <c r="AA71" i="4"/>
  <c r="AB71" i="4"/>
  <c r="AC71" i="4"/>
  <c r="AD71" i="4"/>
  <c r="AE71" i="4"/>
  <c r="AF71" i="4"/>
  <c r="AG71" i="4"/>
  <c r="AH71" i="4"/>
  <c r="AI71" i="4"/>
  <c r="O72" i="4"/>
  <c r="P72" i="4"/>
  <c r="Q72" i="4"/>
  <c r="R72" i="4"/>
  <c r="S72" i="4"/>
  <c r="T72" i="4"/>
  <c r="U72" i="4"/>
  <c r="V72" i="4"/>
  <c r="W72" i="4"/>
  <c r="X72" i="4"/>
  <c r="Y72" i="4"/>
  <c r="Z72" i="4"/>
  <c r="AA72" i="4"/>
  <c r="AB72" i="4"/>
  <c r="AC72" i="4"/>
  <c r="AD72" i="4"/>
  <c r="AE72" i="4"/>
  <c r="AF72" i="4"/>
  <c r="AG72" i="4"/>
  <c r="AH72" i="4"/>
  <c r="AI72" i="4"/>
  <c r="O73" i="4"/>
  <c r="P73" i="4"/>
  <c r="Q73" i="4"/>
  <c r="R73" i="4"/>
  <c r="S73" i="4"/>
  <c r="T73" i="4"/>
  <c r="U73" i="4"/>
  <c r="V73" i="4"/>
  <c r="W73" i="4"/>
  <c r="X73" i="4"/>
  <c r="Y73" i="4"/>
  <c r="Z73" i="4"/>
  <c r="AA73" i="4"/>
  <c r="AB73" i="4"/>
  <c r="AC73" i="4"/>
  <c r="AD73" i="4"/>
  <c r="AE73" i="4"/>
  <c r="AF73" i="4"/>
  <c r="AG73" i="4"/>
  <c r="AH73" i="4"/>
  <c r="AI73" i="4"/>
  <c r="O74" i="4"/>
  <c r="P74" i="4"/>
  <c r="Q74" i="4"/>
  <c r="R74" i="4"/>
  <c r="S74" i="4"/>
  <c r="T74" i="4"/>
  <c r="U74" i="4"/>
  <c r="V74" i="4"/>
  <c r="W74" i="4"/>
  <c r="X74" i="4"/>
  <c r="Y74" i="4"/>
  <c r="Z74" i="4"/>
  <c r="AA74" i="4"/>
  <c r="AB74" i="4"/>
  <c r="AC74" i="4"/>
  <c r="AD74" i="4"/>
  <c r="AE74" i="4"/>
  <c r="AF74" i="4"/>
  <c r="AG74" i="4"/>
  <c r="AH74" i="4"/>
  <c r="AI74" i="4"/>
  <c r="O75" i="4"/>
  <c r="P75" i="4"/>
  <c r="Q75" i="4"/>
  <c r="R75" i="4"/>
  <c r="S75" i="4"/>
  <c r="T75" i="4"/>
  <c r="U75" i="4"/>
  <c r="V75" i="4"/>
  <c r="W75" i="4"/>
  <c r="X75" i="4"/>
  <c r="Y75" i="4"/>
  <c r="Z75" i="4"/>
  <c r="AA75" i="4"/>
  <c r="AB75" i="4"/>
  <c r="AC75" i="4"/>
  <c r="AD75" i="4"/>
  <c r="AE75" i="4"/>
  <c r="AF75" i="4"/>
  <c r="AG75" i="4"/>
  <c r="AH75" i="4"/>
  <c r="AI75" i="4"/>
  <c r="O76" i="4"/>
  <c r="P76" i="4"/>
  <c r="Q76" i="4"/>
  <c r="R76" i="4"/>
  <c r="S76" i="4"/>
  <c r="T76" i="4"/>
  <c r="U76" i="4"/>
  <c r="V76" i="4"/>
  <c r="W76" i="4"/>
  <c r="X76" i="4"/>
  <c r="Y76" i="4"/>
  <c r="Z76" i="4"/>
  <c r="AA76" i="4"/>
  <c r="AB76" i="4"/>
  <c r="AC76" i="4"/>
  <c r="AD76" i="4"/>
  <c r="AE76" i="4"/>
  <c r="AF76" i="4"/>
  <c r="AG76" i="4"/>
  <c r="AH76" i="4"/>
  <c r="AI76" i="4"/>
  <c r="O77" i="4"/>
  <c r="P77" i="4"/>
  <c r="Q77" i="4"/>
  <c r="R77" i="4"/>
  <c r="S77" i="4"/>
  <c r="T77" i="4"/>
  <c r="U77" i="4"/>
  <c r="V77" i="4"/>
  <c r="W77" i="4"/>
  <c r="X77" i="4"/>
  <c r="Y77" i="4"/>
  <c r="Z77" i="4"/>
  <c r="AA77" i="4"/>
  <c r="AB77" i="4"/>
  <c r="AC77" i="4"/>
  <c r="AD77" i="4"/>
  <c r="AE77" i="4"/>
  <c r="AF77" i="4"/>
  <c r="AG77" i="4"/>
  <c r="AH77" i="4"/>
  <c r="AI77" i="4"/>
  <c r="O78" i="4"/>
  <c r="P78" i="4"/>
  <c r="Q78" i="4"/>
  <c r="R78" i="4"/>
  <c r="S78" i="4"/>
  <c r="T78" i="4"/>
  <c r="U78" i="4"/>
  <c r="V78" i="4"/>
  <c r="W78" i="4"/>
  <c r="X78" i="4"/>
  <c r="Y78" i="4"/>
  <c r="Z78" i="4"/>
  <c r="AA78" i="4"/>
  <c r="AB78" i="4"/>
  <c r="AC78" i="4"/>
  <c r="AD78" i="4"/>
  <c r="AE78" i="4"/>
  <c r="AF78" i="4"/>
  <c r="AG78" i="4"/>
  <c r="AH78" i="4"/>
  <c r="AI78" i="4"/>
  <c r="O79" i="4"/>
  <c r="P79" i="4"/>
  <c r="Q79" i="4"/>
  <c r="R79" i="4"/>
  <c r="S79" i="4"/>
  <c r="T79" i="4"/>
  <c r="U79" i="4"/>
  <c r="V79" i="4"/>
  <c r="W79" i="4"/>
  <c r="X79" i="4"/>
  <c r="Y79" i="4"/>
  <c r="Z79" i="4"/>
  <c r="AA79" i="4"/>
  <c r="AB79" i="4"/>
  <c r="AC79" i="4"/>
  <c r="AD79" i="4"/>
  <c r="AE79" i="4"/>
  <c r="AF79" i="4"/>
  <c r="AG79" i="4"/>
  <c r="AH79" i="4"/>
  <c r="AI79" i="4"/>
  <c r="O80" i="4"/>
  <c r="P80" i="4"/>
  <c r="Q80" i="4"/>
  <c r="R80" i="4"/>
  <c r="S80" i="4"/>
  <c r="T80" i="4"/>
  <c r="U80" i="4"/>
  <c r="V80" i="4"/>
  <c r="W80" i="4"/>
  <c r="X80" i="4"/>
  <c r="Y80" i="4"/>
  <c r="Z80" i="4"/>
  <c r="AA80" i="4"/>
  <c r="AB80" i="4"/>
  <c r="AC80" i="4"/>
  <c r="AD80" i="4"/>
  <c r="AE80" i="4"/>
  <c r="AF80" i="4"/>
  <c r="AG80" i="4"/>
  <c r="AH80" i="4"/>
  <c r="AI80" i="4"/>
  <c r="O81" i="4"/>
  <c r="P81" i="4"/>
  <c r="Q81" i="4"/>
  <c r="R81" i="4"/>
  <c r="S81" i="4"/>
  <c r="T81" i="4"/>
  <c r="U81" i="4"/>
  <c r="V81" i="4"/>
  <c r="W81" i="4"/>
  <c r="X81" i="4"/>
  <c r="Y81" i="4"/>
  <c r="Z81" i="4"/>
  <c r="AA81" i="4"/>
  <c r="AB81" i="4"/>
  <c r="AC81" i="4"/>
  <c r="AD81" i="4"/>
  <c r="AE81" i="4"/>
  <c r="AF81" i="4"/>
  <c r="AG81" i="4"/>
  <c r="AH81" i="4"/>
  <c r="AI81" i="4"/>
  <c r="O82" i="4"/>
  <c r="P82" i="4"/>
  <c r="Q82" i="4"/>
  <c r="R82" i="4"/>
  <c r="S82" i="4"/>
  <c r="T82" i="4"/>
  <c r="U82" i="4"/>
  <c r="V82" i="4"/>
  <c r="W82" i="4"/>
  <c r="X82" i="4"/>
  <c r="Y82" i="4"/>
  <c r="Z82" i="4"/>
  <c r="AA82" i="4"/>
  <c r="AB82" i="4"/>
  <c r="AC82" i="4"/>
  <c r="AD82" i="4"/>
  <c r="AE82" i="4"/>
  <c r="AF82" i="4"/>
  <c r="AG82" i="4"/>
  <c r="AH82" i="4"/>
  <c r="AI82" i="4"/>
  <c r="O83" i="4"/>
  <c r="P83" i="4"/>
  <c r="Q83" i="4"/>
  <c r="R83" i="4"/>
  <c r="S83" i="4"/>
  <c r="T83" i="4"/>
  <c r="U83" i="4"/>
  <c r="V83" i="4"/>
  <c r="W83" i="4"/>
  <c r="X83" i="4"/>
  <c r="Y83" i="4"/>
  <c r="Z83" i="4"/>
  <c r="AA83" i="4"/>
  <c r="AB83" i="4"/>
  <c r="AC83" i="4"/>
  <c r="AD83" i="4"/>
  <c r="AE83" i="4"/>
  <c r="AF83" i="4"/>
  <c r="AG83" i="4"/>
  <c r="AH83" i="4"/>
  <c r="AI83" i="4"/>
  <c r="O84" i="4"/>
  <c r="P84" i="4"/>
  <c r="Q84" i="4"/>
  <c r="R84" i="4"/>
  <c r="S84" i="4"/>
  <c r="T84" i="4"/>
  <c r="U84" i="4"/>
  <c r="V84" i="4"/>
  <c r="W84" i="4"/>
  <c r="X84" i="4"/>
  <c r="Y84" i="4"/>
  <c r="Z84" i="4"/>
  <c r="AA84" i="4"/>
  <c r="AB84" i="4"/>
  <c r="AC84" i="4"/>
  <c r="AD84" i="4"/>
  <c r="AE84" i="4"/>
  <c r="AF84" i="4"/>
  <c r="AG84" i="4"/>
  <c r="AH84" i="4"/>
  <c r="AI84" i="4"/>
  <c r="O85" i="4"/>
  <c r="P85" i="4"/>
  <c r="Q85" i="4"/>
  <c r="R85" i="4"/>
  <c r="S85" i="4"/>
  <c r="T85" i="4"/>
  <c r="U85" i="4"/>
  <c r="V85" i="4"/>
  <c r="W85" i="4"/>
  <c r="X85" i="4"/>
  <c r="Y85" i="4"/>
  <c r="Z85" i="4"/>
  <c r="AA85" i="4"/>
  <c r="AB85" i="4"/>
  <c r="AC85" i="4"/>
  <c r="AD85" i="4"/>
  <c r="AE85" i="4"/>
  <c r="AF85" i="4"/>
  <c r="AG85" i="4"/>
  <c r="AH85" i="4"/>
  <c r="AI85" i="4"/>
  <c r="O86" i="4"/>
  <c r="P86" i="4"/>
  <c r="Q86" i="4"/>
  <c r="R86" i="4"/>
  <c r="S86" i="4"/>
  <c r="T86" i="4"/>
  <c r="U86" i="4"/>
  <c r="V86" i="4"/>
  <c r="W86" i="4"/>
  <c r="X86" i="4"/>
  <c r="Y86" i="4"/>
  <c r="Z86" i="4"/>
  <c r="AA86" i="4"/>
  <c r="AB86" i="4"/>
  <c r="AC86" i="4"/>
  <c r="AD86" i="4"/>
  <c r="AE86" i="4"/>
  <c r="AF86" i="4"/>
  <c r="AG86" i="4"/>
  <c r="AH86" i="4"/>
  <c r="AI86" i="4"/>
  <c r="O87" i="4"/>
  <c r="P87" i="4"/>
  <c r="Q87" i="4"/>
  <c r="R87" i="4"/>
  <c r="S87" i="4"/>
  <c r="T87" i="4"/>
  <c r="U87" i="4"/>
  <c r="V87" i="4"/>
  <c r="W87" i="4"/>
  <c r="X87" i="4"/>
  <c r="Y87" i="4"/>
  <c r="Z87" i="4"/>
  <c r="AA87" i="4"/>
  <c r="AB87" i="4"/>
  <c r="AC87" i="4"/>
  <c r="AD87" i="4"/>
  <c r="AE87" i="4"/>
  <c r="AF87" i="4"/>
  <c r="AG87" i="4"/>
  <c r="AH87" i="4"/>
  <c r="AI87" i="4"/>
  <c r="O88" i="4"/>
  <c r="P88" i="4"/>
  <c r="Q88" i="4"/>
  <c r="R88" i="4"/>
  <c r="S88" i="4"/>
  <c r="T88" i="4"/>
  <c r="U88" i="4"/>
  <c r="V88" i="4"/>
  <c r="W88" i="4"/>
  <c r="X88" i="4"/>
  <c r="Y88" i="4"/>
  <c r="Z88" i="4"/>
  <c r="AA88" i="4"/>
  <c r="AB88" i="4"/>
  <c r="AC88" i="4"/>
  <c r="AD88" i="4"/>
  <c r="AE88" i="4"/>
  <c r="AF88" i="4"/>
  <c r="AG88" i="4"/>
  <c r="AH88" i="4"/>
  <c r="AI88" i="4"/>
  <c r="O89" i="4"/>
  <c r="P89" i="4"/>
  <c r="Q89" i="4"/>
  <c r="R89" i="4"/>
  <c r="S89" i="4"/>
  <c r="T89" i="4"/>
  <c r="U89" i="4"/>
  <c r="V89" i="4"/>
  <c r="W89" i="4"/>
  <c r="X89" i="4"/>
  <c r="Y89" i="4"/>
  <c r="Z89" i="4"/>
  <c r="AA89" i="4"/>
  <c r="AB89" i="4"/>
  <c r="AC89" i="4"/>
  <c r="AD89" i="4"/>
  <c r="AE89" i="4"/>
  <c r="AF89" i="4"/>
  <c r="AG89" i="4"/>
  <c r="AH89" i="4"/>
  <c r="AI89" i="4"/>
  <c r="O90" i="4"/>
  <c r="P90" i="4"/>
  <c r="Q90" i="4"/>
  <c r="R90" i="4"/>
  <c r="S90" i="4"/>
  <c r="T90" i="4"/>
  <c r="U90" i="4"/>
  <c r="V90" i="4"/>
  <c r="W90" i="4"/>
  <c r="X90" i="4"/>
  <c r="Y90" i="4"/>
  <c r="Z90" i="4"/>
  <c r="AA90" i="4"/>
  <c r="AB90" i="4"/>
  <c r="AC90" i="4"/>
  <c r="AD90" i="4"/>
  <c r="AE90" i="4"/>
  <c r="AF90" i="4"/>
  <c r="AG90" i="4"/>
  <c r="AH90" i="4"/>
  <c r="AI90" i="4"/>
  <c r="O91" i="4"/>
  <c r="P91" i="4"/>
  <c r="Q91" i="4"/>
  <c r="R91" i="4"/>
  <c r="S91" i="4"/>
  <c r="T91" i="4"/>
  <c r="U91" i="4"/>
  <c r="V91" i="4"/>
  <c r="W91" i="4"/>
  <c r="X91" i="4"/>
  <c r="Y91" i="4"/>
  <c r="Z91" i="4"/>
  <c r="AA91" i="4"/>
  <c r="AB91" i="4"/>
  <c r="AC91" i="4"/>
  <c r="AD91" i="4"/>
  <c r="AE91" i="4"/>
  <c r="AF91" i="4"/>
  <c r="AG91" i="4"/>
  <c r="AH91" i="4"/>
  <c r="AI91" i="4"/>
  <c r="O92" i="4"/>
  <c r="P92" i="4"/>
  <c r="Q92" i="4"/>
  <c r="R92" i="4"/>
  <c r="S92" i="4"/>
  <c r="T92" i="4"/>
  <c r="U92" i="4"/>
  <c r="V92" i="4"/>
  <c r="W92" i="4"/>
  <c r="X92" i="4"/>
  <c r="Y92" i="4"/>
  <c r="Z92" i="4"/>
  <c r="AA92" i="4"/>
  <c r="AB92" i="4"/>
  <c r="AC92" i="4"/>
  <c r="AD92" i="4"/>
  <c r="AE92" i="4"/>
  <c r="AF92" i="4"/>
  <c r="AG92" i="4"/>
  <c r="AH92" i="4"/>
  <c r="AI92" i="4"/>
  <c r="O93" i="4"/>
  <c r="P93" i="4"/>
  <c r="Q93" i="4"/>
  <c r="R93" i="4"/>
  <c r="S93" i="4"/>
  <c r="T93" i="4"/>
  <c r="U93" i="4"/>
  <c r="V93" i="4"/>
  <c r="W93" i="4"/>
  <c r="X93" i="4"/>
  <c r="Y93" i="4"/>
  <c r="Z93" i="4"/>
  <c r="AA93" i="4"/>
  <c r="AB93" i="4"/>
  <c r="AC93" i="4"/>
  <c r="AD93" i="4"/>
  <c r="AE93" i="4"/>
  <c r="AF93" i="4"/>
  <c r="AG93" i="4"/>
  <c r="AH93" i="4"/>
  <c r="AI93" i="4"/>
  <c r="O94" i="4"/>
  <c r="P94" i="4"/>
  <c r="Q94" i="4"/>
  <c r="R94" i="4"/>
  <c r="S94" i="4"/>
  <c r="T94" i="4"/>
  <c r="U94" i="4"/>
  <c r="V94" i="4"/>
  <c r="W94" i="4"/>
  <c r="X94" i="4"/>
  <c r="Y94" i="4"/>
  <c r="Z94" i="4"/>
  <c r="AA94" i="4"/>
  <c r="AB94" i="4"/>
  <c r="AC94" i="4"/>
  <c r="AD94" i="4"/>
  <c r="AE94" i="4"/>
  <c r="AF94" i="4"/>
  <c r="AG94" i="4"/>
  <c r="AH94" i="4"/>
  <c r="AI94" i="4"/>
  <c r="O95" i="4"/>
  <c r="P95" i="4"/>
  <c r="Q95" i="4"/>
  <c r="R95" i="4"/>
  <c r="S95" i="4"/>
  <c r="T95" i="4"/>
  <c r="U95" i="4"/>
  <c r="V95" i="4"/>
  <c r="W95" i="4"/>
  <c r="X95" i="4"/>
  <c r="Y95" i="4"/>
  <c r="Z95" i="4"/>
  <c r="AA95" i="4"/>
  <c r="AB95" i="4"/>
  <c r="AC95" i="4"/>
  <c r="AD95" i="4"/>
  <c r="AE95" i="4"/>
  <c r="AF95" i="4"/>
  <c r="AG95" i="4"/>
  <c r="AH95" i="4"/>
  <c r="AI95" i="4"/>
  <c r="O96" i="4"/>
  <c r="P96" i="4"/>
  <c r="Q96" i="4"/>
  <c r="R96" i="4"/>
  <c r="S96" i="4"/>
  <c r="T96" i="4"/>
  <c r="U96" i="4"/>
  <c r="V96" i="4"/>
  <c r="W96" i="4"/>
  <c r="X96" i="4"/>
  <c r="Y96" i="4"/>
  <c r="Z96" i="4"/>
  <c r="AA96" i="4"/>
  <c r="AB96" i="4"/>
  <c r="AC96" i="4"/>
  <c r="AD96" i="4"/>
  <c r="AE96" i="4"/>
  <c r="AF96" i="4"/>
  <c r="AG96" i="4"/>
  <c r="AH96" i="4"/>
  <c r="AI96" i="4"/>
  <c r="O97" i="4"/>
  <c r="P97" i="4"/>
  <c r="Q97" i="4"/>
  <c r="R97" i="4"/>
  <c r="S97" i="4"/>
  <c r="T97" i="4"/>
  <c r="U97" i="4"/>
  <c r="V97" i="4"/>
  <c r="W97" i="4"/>
  <c r="X97" i="4"/>
  <c r="Y97" i="4"/>
  <c r="Z97" i="4"/>
  <c r="AA97" i="4"/>
  <c r="AB97" i="4"/>
  <c r="AC97" i="4"/>
  <c r="AD97" i="4"/>
  <c r="AE97" i="4"/>
  <c r="AF97" i="4"/>
  <c r="AG97" i="4"/>
  <c r="AH97" i="4"/>
  <c r="AI97" i="4"/>
  <c r="O98" i="4"/>
  <c r="P98" i="4"/>
  <c r="Q98" i="4"/>
  <c r="R98" i="4"/>
  <c r="S98" i="4"/>
  <c r="T98" i="4"/>
  <c r="U98" i="4"/>
  <c r="V98" i="4"/>
  <c r="W98" i="4"/>
  <c r="X98" i="4"/>
  <c r="Y98" i="4"/>
  <c r="Z98" i="4"/>
  <c r="AA98" i="4"/>
  <c r="AB98" i="4"/>
  <c r="AC98" i="4"/>
  <c r="AD98" i="4"/>
  <c r="AE98" i="4"/>
  <c r="AF98" i="4"/>
  <c r="AG98" i="4"/>
  <c r="AH98" i="4"/>
  <c r="AI98" i="4"/>
  <c r="O99" i="4"/>
  <c r="P99" i="4"/>
  <c r="Q99" i="4"/>
  <c r="R99" i="4"/>
  <c r="S99" i="4"/>
  <c r="T99" i="4"/>
  <c r="U99" i="4"/>
  <c r="V99" i="4"/>
  <c r="W99" i="4"/>
  <c r="X99" i="4"/>
  <c r="Y99" i="4"/>
  <c r="Z99" i="4"/>
  <c r="AA99" i="4"/>
  <c r="AB99" i="4"/>
  <c r="AC99" i="4"/>
  <c r="AD99" i="4"/>
  <c r="AE99" i="4"/>
  <c r="AF99" i="4"/>
  <c r="AG99" i="4"/>
  <c r="AH99" i="4"/>
  <c r="AI99" i="4"/>
  <c r="O100" i="4"/>
  <c r="P100" i="4"/>
  <c r="Q100" i="4"/>
  <c r="R100" i="4"/>
  <c r="S100" i="4"/>
  <c r="T100" i="4"/>
  <c r="U100" i="4"/>
  <c r="V100" i="4"/>
  <c r="W100" i="4"/>
  <c r="X100" i="4"/>
  <c r="Y100" i="4"/>
  <c r="Z100" i="4"/>
  <c r="AA100" i="4"/>
  <c r="AB100" i="4"/>
  <c r="AC100" i="4"/>
  <c r="AD100" i="4"/>
  <c r="AE100" i="4"/>
  <c r="AF100" i="4"/>
  <c r="AG100" i="4"/>
  <c r="AH100" i="4"/>
  <c r="AI100" i="4"/>
  <c r="O101" i="4"/>
  <c r="P101" i="4"/>
  <c r="Q101" i="4"/>
  <c r="R101" i="4"/>
  <c r="S101" i="4"/>
  <c r="T101" i="4"/>
  <c r="U101" i="4"/>
  <c r="V101" i="4"/>
  <c r="W101" i="4"/>
  <c r="X101" i="4"/>
  <c r="Y101" i="4"/>
  <c r="Z101" i="4"/>
  <c r="AA101" i="4"/>
  <c r="AB101" i="4"/>
  <c r="AC101" i="4"/>
  <c r="AD101" i="4"/>
  <c r="AE101" i="4"/>
  <c r="AF101" i="4"/>
  <c r="AG101" i="4"/>
  <c r="AH101" i="4"/>
  <c r="AI101" i="4"/>
  <c r="O102" i="4"/>
  <c r="P102" i="4"/>
  <c r="Q102" i="4"/>
  <c r="R102" i="4"/>
  <c r="S102" i="4"/>
  <c r="T102" i="4"/>
  <c r="U102" i="4"/>
  <c r="V102" i="4"/>
  <c r="W102" i="4"/>
  <c r="X102" i="4"/>
  <c r="Y102" i="4"/>
  <c r="Z102" i="4"/>
  <c r="AA102" i="4"/>
  <c r="AB102" i="4"/>
  <c r="AC102" i="4"/>
  <c r="AD102" i="4"/>
  <c r="AE102" i="4"/>
  <c r="AF102" i="4"/>
  <c r="AG102" i="4"/>
  <c r="AH102" i="4"/>
  <c r="AI102" i="4"/>
  <c r="O103" i="4"/>
  <c r="P103" i="4"/>
  <c r="Q103" i="4"/>
  <c r="R103" i="4"/>
  <c r="S103" i="4"/>
  <c r="T103" i="4"/>
  <c r="U103" i="4"/>
  <c r="V103" i="4"/>
  <c r="W103" i="4"/>
  <c r="X103" i="4"/>
  <c r="Y103" i="4"/>
  <c r="Z103" i="4"/>
  <c r="AA103" i="4"/>
  <c r="AB103" i="4"/>
  <c r="AC103" i="4"/>
  <c r="AD103" i="4"/>
  <c r="AE103" i="4"/>
  <c r="AF103" i="4"/>
  <c r="AG103" i="4"/>
  <c r="AH103" i="4"/>
  <c r="AI103" i="4"/>
  <c r="O104" i="4"/>
  <c r="P104" i="4"/>
  <c r="Q104" i="4"/>
  <c r="R104" i="4"/>
  <c r="S104" i="4"/>
  <c r="T104" i="4"/>
  <c r="U104" i="4"/>
  <c r="V104" i="4"/>
  <c r="W104" i="4"/>
  <c r="X104" i="4"/>
  <c r="Y104" i="4"/>
  <c r="Z104" i="4"/>
  <c r="AA104" i="4"/>
  <c r="AB104" i="4"/>
  <c r="AC104" i="4"/>
  <c r="AD104" i="4"/>
  <c r="AE104" i="4"/>
  <c r="AF104" i="4"/>
  <c r="AG104" i="4"/>
  <c r="AH104" i="4"/>
  <c r="AI104" i="4"/>
  <c r="O105" i="4"/>
  <c r="P105" i="4"/>
  <c r="Q105" i="4"/>
  <c r="R105" i="4"/>
  <c r="S105" i="4"/>
  <c r="T105" i="4"/>
  <c r="U105" i="4"/>
  <c r="V105" i="4"/>
  <c r="W105" i="4"/>
  <c r="X105" i="4"/>
  <c r="Y105" i="4"/>
  <c r="Z105" i="4"/>
  <c r="AA105" i="4"/>
  <c r="AB105" i="4"/>
  <c r="AC105" i="4"/>
  <c r="AD105" i="4"/>
  <c r="AE105" i="4"/>
  <c r="AF105" i="4"/>
  <c r="AG105" i="4"/>
  <c r="AH105" i="4"/>
  <c r="AI105" i="4"/>
  <c r="O106" i="4"/>
  <c r="P106" i="4"/>
  <c r="Q106" i="4"/>
  <c r="R106" i="4"/>
  <c r="S106" i="4"/>
  <c r="T106" i="4"/>
  <c r="U106" i="4"/>
  <c r="V106" i="4"/>
  <c r="W106" i="4"/>
  <c r="X106" i="4"/>
  <c r="Y106" i="4"/>
  <c r="Z106" i="4"/>
  <c r="AA106" i="4"/>
  <c r="AB106" i="4"/>
  <c r="AC106" i="4"/>
  <c r="AD106" i="4"/>
  <c r="AE106" i="4"/>
  <c r="AF106" i="4"/>
  <c r="AG106" i="4"/>
  <c r="AH106" i="4"/>
  <c r="AI106" i="4"/>
  <c r="O107" i="4"/>
  <c r="P107" i="4"/>
  <c r="Q107" i="4"/>
  <c r="R107" i="4"/>
  <c r="S107" i="4"/>
  <c r="T107" i="4"/>
  <c r="U107" i="4"/>
  <c r="V107" i="4"/>
  <c r="W107" i="4"/>
  <c r="X107" i="4"/>
  <c r="Y107" i="4"/>
  <c r="Z107" i="4"/>
  <c r="AA107" i="4"/>
  <c r="AB107" i="4"/>
  <c r="AC107" i="4"/>
  <c r="AD107" i="4"/>
  <c r="AE107" i="4"/>
  <c r="AF107" i="4"/>
  <c r="AG107" i="4"/>
  <c r="AH107" i="4"/>
  <c r="AI107" i="4"/>
  <c r="O108" i="4"/>
  <c r="P108" i="4"/>
  <c r="Q108" i="4"/>
  <c r="R108" i="4"/>
  <c r="S108" i="4"/>
  <c r="T108" i="4"/>
  <c r="U108" i="4"/>
  <c r="V108" i="4"/>
  <c r="W108" i="4"/>
  <c r="X108" i="4"/>
  <c r="Y108" i="4"/>
  <c r="Z108" i="4"/>
  <c r="AA108" i="4"/>
  <c r="AB108" i="4"/>
  <c r="AC108" i="4"/>
  <c r="AD108" i="4"/>
  <c r="AE108" i="4"/>
  <c r="AF108" i="4"/>
  <c r="AG108" i="4"/>
  <c r="AH108" i="4"/>
  <c r="AI108" i="4"/>
  <c r="O109" i="4"/>
  <c r="P109" i="4"/>
  <c r="Q109" i="4"/>
  <c r="R109" i="4"/>
  <c r="S109" i="4"/>
  <c r="T109" i="4"/>
  <c r="U109" i="4"/>
  <c r="V109" i="4"/>
  <c r="W109" i="4"/>
  <c r="X109" i="4"/>
  <c r="Y109" i="4"/>
  <c r="Z109" i="4"/>
  <c r="AA109" i="4"/>
  <c r="AB109" i="4"/>
  <c r="AC109" i="4"/>
  <c r="AD109" i="4"/>
  <c r="AE109" i="4"/>
  <c r="AF109" i="4"/>
  <c r="AG109" i="4"/>
  <c r="AH109" i="4"/>
  <c r="AI109" i="4"/>
  <c r="O110" i="4"/>
  <c r="P110" i="4"/>
  <c r="Q110" i="4"/>
  <c r="R110" i="4"/>
  <c r="S110" i="4"/>
  <c r="T110" i="4"/>
  <c r="U110" i="4"/>
  <c r="V110" i="4"/>
  <c r="W110" i="4"/>
  <c r="X110" i="4"/>
  <c r="Y110" i="4"/>
  <c r="Z110" i="4"/>
  <c r="AA110" i="4"/>
  <c r="AB110" i="4"/>
  <c r="AC110" i="4"/>
  <c r="AD110" i="4"/>
  <c r="AE110" i="4"/>
  <c r="AF110" i="4"/>
  <c r="AG110" i="4"/>
  <c r="AH110" i="4"/>
  <c r="AI110" i="4"/>
  <c r="O111" i="4"/>
  <c r="P111" i="4"/>
  <c r="Q111" i="4"/>
  <c r="R111" i="4"/>
  <c r="S111" i="4"/>
  <c r="T111" i="4"/>
  <c r="U111" i="4"/>
  <c r="V111" i="4"/>
  <c r="W111" i="4"/>
  <c r="X111" i="4"/>
  <c r="Y111" i="4"/>
  <c r="Z111" i="4"/>
  <c r="AA111" i="4"/>
  <c r="AB111" i="4"/>
  <c r="AC111" i="4"/>
  <c r="AD111" i="4"/>
  <c r="AE111" i="4"/>
  <c r="AF111" i="4"/>
  <c r="AG111" i="4"/>
  <c r="AH111" i="4"/>
  <c r="AI111" i="4"/>
  <c r="O112" i="4"/>
  <c r="P112" i="4"/>
  <c r="Q112" i="4"/>
  <c r="R112" i="4"/>
  <c r="S112" i="4"/>
  <c r="T112" i="4"/>
  <c r="U112" i="4"/>
  <c r="V112" i="4"/>
  <c r="W112" i="4"/>
  <c r="X112" i="4"/>
  <c r="Y112" i="4"/>
  <c r="Z112" i="4"/>
  <c r="AA112" i="4"/>
  <c r="AB112" i="4"/>
  <c r="AC112" i="4"/>
  <c r="AD112" i="4"/>
  <c r="AE112" i="4"/>
  <c r="AF112" i="4"/>
  <c r="AG112" i="4"/>
  <c r="AH112" i="4"/>
  <c r="AI112" i="4"/>
  <c r="O113" i="4"/>
  <c r="P113" i="4"/>
  <c r="Q113" i="4"/>
  <c r="R113" i="4"/>
  <c r="S113" i="4"/>
  <c r="T113" i="4"/>
  <c r="U113" i="4"/>
  <c r="V113" i="4"/>
  <c r="W113" i="4"/>
  <c r="X113" i="4"/>
  <c r="Y113" i="4"/>
  <c r="Z113" i="4"/>
  <c r="AA113" i="4"/>
  <c r="AB113" i="4"/>
  <c r="AC113" i="4"/>
  <c r="AD113" i="4"/>
  <c r="AE113" i="4"/>
  <c r="AF113" i="4"/>
  <c r="AG113" i="4"/>
  <c r="AH113" i="4"/>
  <c r="AI113" i="4"/>
  <c r="O114" i="4"/>
  <c r="P114" i="4"/>
  <c r="Q114" i="4"/>
  <c r="R114" i="4"/>
  <c r="S114" i="4"/>
  <c r="T114" i="4"/>
  <c r="U114" i="4"/>
  <c r="V114" i="4"/>
  <c r="W114" i="4"/>
  <c r="X114" i="4"/>
  <c r="Y114" i="4"/>
  <c r="Z114" i="4"/>
  <c r="AA114" i="4"/>
  <c r="AB114" i="4"/>
  <c r="AC114" i="4"/>
  <c r="AD114" i="4"/>
  <c r="AE114" i="4"/>
  <c r="AF114" i="4"/>
  <c r="AG114" i="4"/>
  <c r="AH114" i="4"/>
  <c r="AI114" i="4"/>
  <c r="O115" i="4"/>
  <c r="P115" i="4"/>
  <c r="Q115" i="4"/>
  <c r="R115" i="4"/>
  <c r="S115" i="4"/>
  <c r="T115" i="4"/>
  <c r="U115" i="4"/>
  <c r="V115" i="4"/>
  <c r="W115" i="4"/>
  <c r="X115" i="4"/>
  <c r="Y115" i="4"/>
  <c r="Z115" i="4"/>
  <c r="AA115" i="4"/>
  <c r="AB115" i="4"/>
  <c r="AC115" i="4"/>
  <c r="AD115" i="4"/>
  <c r="AE115" i="4"/>
  <c r="AF115" i="4"/>
  <c r="AG115" i="4"/>
  <c r="AH115" i="4"/>
  <c r="AI115" i="4"/>
  <c r="O116" i="4"/>
  <c r="P116" i="4"/>
  <c r="Q116" i="4"/>
  <c r="R116" i="4"/>
  <c r="S116" i="4"/>
  <c r="T116" i="4"/>
  <c r="U116" i="4"/>
  <c r="V116" i="4"/>
  <c r="W116" i="4"/>
  <c r="X116" i="4"/>
  <c r="Y116" i="4"/>
  <c r="Z116" i="4"/>
  <c r="AA116" i="4"/>
  <c r="AB116" i="4"/>
  <c r="AC116" i="4"/>
  <c r="AD116" i="4"/>
  <c r="AE116" i="4"/>
  <c r="AF116" i="4"/>
  <c r="AG116" i="4"/>
  <c r="AH116" i="4"/>
  <c r="AI116" i="4"/>
  <c r="O117" i="4"/>
  <c r="P117" i="4"/>
  <c r="Q117" i="4"/>
  <c r="R117" i="4"/>
  <c r="S117" i="4"/>
  <c r="T117" i="4"/>
  <c r="U117" i="4"/>
  <c r="V117" i="4"/>
  <c r="W117" i="4"/>
  <c r="X117" i="4"/>
  <c r="Y117" i="4"/>
  <c r="Z117" i="4"/>
  <c r="AA117" i="4"/>
  <c r="AB117" i="4"/>
  <c r="AC117" i="4"/>
  <c r="AD117" i="4"/>
  <c r="AE117" i="4"/>
  <c r="AF117" i="4"/>
  <c r="AG117" i="4"/>
  <c r="AH117" i="4"/>
  <c r="AI117" i="4"/>
  <c r="O118" i="4"/>
  <c r="P118" i="4"/>
  <c r="Q118" i="4"/>
  <c r="R118" i="4"/>
  <c r="S118" i="4"/>
  <c r="T118" i="4"/>
  <c r="U118" i="4"/>
  <c r="V118" i="4"/>
  <c r="W118" i="4"/>
  <c r="X118" i="4"/>
  <c r="Y118" i="4"/>
  <c r="Z118" i="4"/>
  <c r="AA118" i="4"/>
  <c r="AB118" i="4"/>
  <c r="AC118" i="4"/>
  <c r="AD118" i="4"/>
  <c r="AE118" i="4"/>
  <c r="AF118" i="4"/>
  <c r="AG118" i="4"/>
  <c r="AH118" i="4"/>
  <c r="AI118" i="4"/>
  <c r="O119" i="4"/>
  <c r="P119" i="4"/>
  <c r="Q119" i="4"/>
  <c r="R119" i="4"/>
  <c r="S119" i="4"/>
  <c r="T119" i="4"/>
  <c r="U119" i="4"/>
  <c r="V119" i="4"/>
  <c r="W119" i="4"/>
  <c r="X119" i="4"/>
  <c r="Y119" i="4"/>
  <c r="Z119" i="4"/>
  <c r="AA119" i="4"/>
  <c r="AB119" i="4"/>
  <c r="AC119" i="4"/>
  <c r="AD119" i="4"/>
  <c r="AE119" i="4"/>
  <c r="AF119" i="4"/>
  <c r="AG119" i="4"/>
  <c r="AH119" i="4"/>
  <c r="AI119" i="4"/>
  <c r="O120" i="4"/>
  <c r="P120" i="4"/>
  <c r="Q120" i="4"/>
  <c r="R120" i="4"/>
  <c r="S120" i="4"/>
  <c r="T120" i="4"/>
  <c r="U120" i="4"/>
  <c r="V120" i="4"/>
  <c r="W120" i="4"/>
  <c r="X120" i="4"/>
  <c r="Y120" i="4"/>
  <c r="Z120" i="4"/>
  <c r="AA120" i="4"/>
  <c r="AB120" i="4"/>
  <c r="AC120" i="4"/>
  <c r="AD120" i="4"/>
  <c r="AE120" i="4"/>
  <c r="AF120" i="4"/>
  <c r="AG120" i="4"/>
  <c r="AH120" i="4"/>
  <c r="AI120" i="4"/>
  <c r="O121" i="4"/>
  <c r="P121" i="4"/>
  <c r="Q121" i="4"/>
  <c r="R121" i="4"/>
  <c r="S121" i="4"/>
  <c r="T121" i="4"/>
  <c r="U121" i="4"/>
  <c r="V121" i="4"/>
  <c r="W121" i="4"/>
  <c r="X121" i="4"/>
  <c r="Y121" i="4"/>
  <c r="Z121" i="4"/>
  <c r="AA121" i="4"/>
  <c r="AB121" i="4"/>
  <c r="AC121" i="4"/>
  <c r="AD121" i="4"/>
  <c r="AE121" i="4"/>
  <c r="AF121" i="4"/>
  <c r="AG121" i="4"/>
  <c r="AH121" i="4"/>
  <c r="AI121" i="4"/>
  <c r="O122" i="4"/>
  <c r="P122" i="4"/>
  <c r="Q122" i="4"/>
  <c r="R122" i="4"/>
  <c r="S122" i="4"/>
  <c r="T122" i="4"/>
  <c r="U122" i="4"/>
  <c r="V122" i="4"/>
  <c r="W122" i="4"/>
  <c r="X122" i="4"/>
  <c r="Y122" i="4"/>
  <c r="Z122" i="4"/>
  <c r="AA122" i="4"/>
  <c r="AB122" i="4"/>
  <c r="AC122" i="4"/>
  <c r="AD122" i="4"/>
  <c r="AE122" i="4"/>
  <c r="AF122" i="4"/>
  <c r="AG122" i="4"/>
  <c r="AH122" i="4"/>
  <c r="AI122" i="4"/>
  <c r="O123" i="4"/>
  <c r="P123" i="4"/>
  <c r="Q123" i="4"/>
  <c r="R123" i="4"/>
  <c r="S123" i="4"/>
  <c r="T123" i="4"/>
  <c r="U123" i="4"/>
  <c r="V123" i="4"/>
  <c r="W123" i="4"/>
  <c r="X123" i="4"/>
  <c r="Y123" i="4"/>
  <c r="Z123" i="4"/>
  <c r="AA123" i="4"/>
  <c r="AB123" i="4"/>
  <c r="AC123" i="4"/>
  <c r="AD123" i="4"/>
  <c r="AE123" i="4"/>
  <c r="AF123" i="4"/>
  <c r="AG123" i="4"/>
  <c r="AH123" i="4"/>
  <c r="AI123" i="4"/>
  <c r="O124" i="4"/>
  <c r="P124" i="4"/>
  <c r="Q124" i="4"/>
  <c r="R124" i="4"/>
  <c r="S124" i="4"/>
  <c r="T124" i="4"/>
  <c r="U124" i="4"/>
  <c r="V124" i="4"/>
  <c r="W124" i="4"/>
  <c r="X124" i="4"/>
  <c r="Y124" i="4"/>
  <c r="Z124" i="4"/>
  <c r="AA124" i="4"/>
  <c r="AB124" i="4"/>
  <c r="AC124" i="4"/>
  <c r="AD124" i="4"/>
  <c r="AE124" i="4"/>
  <c r="AF124" i="4"/>
  <c r="AG124" i="4"/>
  <c r="AH124" i="4"/>
  <c r="AI124" i="4"/>
  <c r="O125" i="4"/>
  <c r="P125" i="4"/>
  <c r="Q125" i="4"/>
  <c r="R125" i="4"/>
  <c r="S125" i="4"/>
  <c r="T125" i="4"/>
  <c r="U125" i="4"/>
  <c r="V125" i="4"/>
  <c r="W125" i="4"/>
  <c r="X125" i="4"/>
  <c r="Y125" i="4"/>
  <c r="Z125" i="4"/>
  <c r="AA125" i="4"/>
  <c r="AB125" i="4"/>
  <c r="AC125" i="4"/>
  <c r="AD125" i="4"/>
  <c r="AE125" i="4"/>
  <c r="AF125" i="4"/>
  <c r="AG125" i="4"/>
  <c r="AH125" i="4"/>
  <c r="AI125" i="4"/>
  <c r="O126" i="4"/>
  <c r="P126" i="4"/>
  <c r="Q126" i="4"/>
  <c r="R126" i="4"/>
  <c r="S126" i="4"/>
  <c r="T126" i="4"/>
  <c r="U126" i="4"/>
  <c r="V126" i="4"/>
  <c r="W126" i="4"/>
  <c r="X126" i="4"/>
  <c r="Y126" i="4"/>
  <c r="Z126" i="4"/>
  <c r="AA126" i="4"/>
  <c r="AB126" i="4"/>
  <c r="AC126" i="4"/>
  <c r="AD126" i="4"/>
  <c r="AE126" i="4"/>
  <c r="AF126" i="4"/>
  <c r="AG126" i="4"/>
  <c r="AH126" i="4"/>
  <c r="AI126" i="4"/>
  <c r="O127" i="4"/>
  <c r="P127" i="4"/>
  <c r="Q127" i="4"/>
  <c r="R127" i="4"/>
  <c r="S127" i="4"/>
  <c r="T127" i="4"/>
  <c r="U127" i="4"/>
  <c r="V127" i="4"/>
  <c r="W127" i="4"/>
  <c r="X127" i="4"/>
  <c r="Y127" i="4"/>
  <c r="Z127" i="4"/>
  <c r="AA127" i="4"/>
  <c r="AB127" i="4"/>
  <c r="AC127" i="4"/>
  <c r="AD127" i="4"/>
  <c r="AE127" i="4"/>
  <c r="AF127" i="4"/>
  <c r="AG127" i="4"/>
  <c r="AH127" i="4"/>
  <c r="AI127" i="4"/>
  <c r="O128" i="4"/>
  <c r="P128" i="4"/>
  <c r="Q128" i="4"/>
  <c r="R128" i="4"/>
  <c r="S128" i="4"/>
  <c r="T128" i="4"/>
  <c r="U128" i="4"/>
  <c r="V128" i="4"/>
  <c r="W128" i="4"/>
  <c r="X128" i="4"/>
  <c r="Y128" i="4"/>
  <c r="Z128" i="4"/>
  <c r="AA128" i="4"/>
  <c r="AB128" i="4"/>
  <c r="AC128" i="4"/>
  <c r="AD128" i="4"/>
  <c r="AE128" i="4"/>
  <c r="AF128" i="4"/>
  <c r="AG128" i="4"/>
  <c r="AH128" i="4"/>
  <c r="AI128" i="4"/>
  <c r="O129" i="4"/>
  <c r="P129" i="4"/>
  <c r="Q129" i="4"/>
  <c r="R129" i="4"/>
  <c r="S129" i="4"/>
  <c r="T129" i="4"/>
  <c r="U129" i="4"/>
  <c r="V129" i="4"/>
  <c r="W129" i="4"/>
  <c r="X129" i="4"/>
  <c r="Y129" i="4"/>
  <c r="Z129" i="4"/>
  <c r="AA129" i="4"/>
  <c r="AB129" i="4"/>
  <c r="AC129" i="4"/>
  <c r="AD129" i="4"/>
  <c r="AE129" i="4"/>
  <c r="AF129" i="4"/>
  <c r="AG129" i="4"/>
  <c r="AH129" i="4"/>
  <c r="AI129" i="4"/>
  <c r="O130" i="4"/>
  <c r="P130" i="4"/>
  <c r="Q130" i="4"/>
  <c r="R130" i="4"/>
  <c r="S130" i="4"/>
  <c r="T130" i="4"/>
  <c r="U130" i="4"/>
  <c r="V130" i="4"/>
  <c r="W130" i="4"/>
  <c r="X130" i="4"/>
  <c r="Y130" i="4"/>
  <c r="Z130" i="4"/>
  <c r="AA130" i="4"/>
  <c r="AB130" i="4"/>
  <c r="AC130" i="4"/>
  <c r="AD130" i="4"/>
  <c r="AE130" i="4"/>
  <c r="AF130" i="4"/>
  <c r="AG130" i="4"/>
  <c r="AH130" i="4"/>
  <c r="AI130" i="4"/>
  <c r="O131" i="4"/>
  <c r="P131" i="4"/>
  <c r="Q131" i="4"/>
  <c r="R131" i="4"/>
  <c r="S131" i="4"/>
  <c r="T131" i="4"/>
  <c r="U131" i="4"/>
  <c r="V131" i="4"/>
  <c r="W131" i="4"/>
  <c r="X131" i="4"/>
  <c r="Y131" i="4"/>
  <c r="Z131" i="4"/>
  <c r="AA131" i="4"/>
  <c r="AB131" i="4"/>
  <c r="AC131" i="4"/>
  <c r="AD131" i="4"/>
  <c r="AE131" i="4"/>
  <c r="AF131" i="4"/>
  <c r="AG131" i="4"/>
  <c r="AH131" i="4"/>
  <c r="AI131" i="4"/>
  <c r="O132" i="4"/>
  <c r="P132" i="4"/>
  <c r="Q132" i="4"/>
  <c r="R132" i="4"/>
  <c r="S132" i="4"/>
  <c r="T132" i="4"/>
  <c r="U132" i="4"/>
  <c r="V132" i="4"/>
  <c r="W132" i="4"/>
  <c r="X132" i="4"/>
  <c r="Y132" i="4"/>
  <c r="Z132" i="4"/>
  <c r="AA132" i="4"/>
  <c r="AB132" i="4"/>
  <c r="AC132" i="4"/>
  <c r="AD132" i="4"/>
  <c r="AE132" i="4"/>
  <c r="AF132" i="4"/>
  <c r="AG132" i="4"/>
  <c r="AH132" i="4"/>
  <c r="AI132" i="4"/>
  <c r="O133" i="4"/>
  <c r="P133" i="4"/>
  <c r="Q133" i="4"/>
  <c r="R133" i="4"/>
  <c r="S133" i="4"/>
  <c r="T133" i="4"/>
  <c r="U133" i="4"/>
  <c r="V133" i="4"/>
  <c r="W133" i="4"/>
  <c r="X133" i="4"/>
  <c r="Y133" i="4"/>
  <c r="Z133" i="4"/>
  <c r="AA133" i="4"/>
  <c r="AB133" i="4"/>
  <c r="AC133" i="4"/>
  <c r="AD133" i="4"/>
  <c r="AE133" i="4"/>
  <c r="AF133" i="4"/>
  <c r="AG133" i="4"/>
  <c r="AH133" i="4"/>
  <c r="AI133" i="4"/>
  <c r="O134" i="4"/>
  <c r="P134" i="4"/>
  <c r="Q134" i="4"/>
  <c r="R134" i="4"/>
  <c r="S134" i="4"/>
  <c r="T134" i="4"/>
  <c r="U134" i="4"/>
  <c r="V134" i="4"/>
  <c r="W134" i="4"/>
  <c r="X134" i="4"/>
  <c r="Y134" i="4"/>
  <c r="Z134" i="4"/>
  <c r="AA134" i="4"/>
  <c r="AB134" i="4"/>
  <c r="AC134" i="4"/>
  <c r="AD134" i="4"/>
  <c r="AE134" i="4"/>
  <c r="AF134" i="4"/>
  <c r="AG134" i="4"/>
  <c r="AH134" i="4"/>
  <c r="AI134" i="4"/>
  <c r="O135" i="4"/>
  <c r="P135" i="4"/>
  <c r="Q135" i="4"/>
  <c r="R135" i="4"/>
  <c r="S135" i="4"/>
  <c r="T135" i="4"/>
  <c r="U135" i="4"/>
  <c r="V135" i="4"/>
  <c r="W135" i="4"/>
  <c r="X135" i="4"/>
  <c r="Y135" i="4"/>
  <c r="Z135" i="4"/>
  <c r="AA135" i="4"/>
  <c r="AB135" i="4"/>
  <c r="AC135" i="4"/>
  <c r="AD135" i="4"/>
  <c r="AE135" i="4"/>
  <c r="AF135" i="4"/>
  <c r="AG135" i="4"/>
  <c r="AH135" i="4"/>
  <c r="AI135" i="4"/>
  <c r="O136" i="4"/>
  <c r="P136" i="4"/>
  <c r="Q136" i="4"/>
  <c r="R136" i="4"/>
  <c r="S136" i="4"/>
  <c r="T136" i="4"/>
  <c r="U136" i="4"/>
  <c r="V136" i="4"/>
  <c r="W136" i="4"/>
  <c r="X136" i="4"/>
  <c r="Y136" i="4"/>
  <c r="Z136" i="4"/>
  <c r="AA136" i="4"/>
  <c r="AB136" i="4"/>
  <c r="AC136" i="4"/>
  <c r="AD136" i="4"/>
  <c r="AE136" i="4"/>
  <c r="AF136" i="4"/>
  <c r="AG136" i="4"/>
  <c r="AH136" i="4"/>
  <c r="AI136" i="4"/>
  <c r="O137" i="4"/>
  <c r="P137" i="4"/>
  <c r="Q137" i="4"/>
  <c r="R137" i="4"/>
  <c r="S137" i="4"/>
  <c r="T137" i="4"/>
  <c r="U137" i="4"/>
  <c r="V137" i="4"/>
  <c r="W137" i="4"/>
  <c r="X137" i="4"/>
  <c r="Y137" i="4"/>
  <c r="Z137" i="4"/>
  <c r="AA137" i="4"/>
  <c r="AB137" i="4"/>
  <c r="AC137" i="4"/>
  <c r="AD137" i="4"/>
  <c r="AE137" i="4"/>
  <c r="AF137" i="4"/>
  <c r="AG137" i="4"/>
  <c r="AH137" i="4"/>
  <c r="AI137" i="4"/>
  <c r="O138" i="4"/>
  <c r="P138" i="4"/>
  <c r="Q138" i="4"/>
  <c r="R138" i="4"/>
  <c r="S138" i="4"/>
  <c r="T138" i="4"/>
  <c r="U138" i="4"/>
  <c r="V138" i="4"/>
  <c r="W138" i="4"/>
  <c r="X138" i="4"/>
  <c r="Y138" i="4"/>
  <c r="Z138" i="4"/>
  <c r="AA138" i="4"/>
  <c r="AB138" i="4"/>
  <c r="AC138" i="4"/>
  <c r="AD138" i="4"/>
  <c r="AE138" i="4"/>
  <c r="AF138" i="4"/>
  <c r="AG138" i="4"/>
  <c r="AH138" i="4"/>
  <c r="AI138" i="4"/>
  <c r="O139" i="4"/>
  <c r="P139" i="4"/>
  <c r="Q139" i="4"/>
  <c r="R139" i="4"/>
  <c r="S139" i="4"/>
  <c r="T139" i="4"/>
  <c r="U139" i="4"/>
  <c r="V139" i="4"/>
  <c r="W139" i="4"/>
  <c r="X139" i="4"/>
  <c r="Y139" i="4"/>
  <c r="Z139" i="4"/>
  <c r="AA139" i="4"/>
  <c r="AB139" i="4"/>
  <c r="AC139" i="4"/>
  <c r="AD139" i="4"/>
  <c r="AE139" i="4"/>
  <c r="AF139" i="4"/>
  <c r="AG139" i="4"/>
  <c r="AH139" i="4"/>
  <c r="AI139" i="4"/>
  <c r="O140" i="4"/>
  <c r="P140" i="4"/>
  <c r="Q140" i="4"/>
  <c r="R140" i="4"/>
  <c r="S140" i="4"/>
  <c r="T140" i="4"/>
  <c r="U140" i="4"/>
  <c r="V140" i="4"/>
  <c r="W140" i="4"/>
  <c r="X140" i="4"/>
  <c r="Y140" i="4"/>
  <c r="Z140" i="4"/>
  <c r="AA140" i="4"/>
  <c r="AB140" i="4"/>
  <c r="AC140" i="4"/>
  <c r="AD140" i="4"/>
  <c r="AE140" i="4"/>
  <c r="AF140" i="4"/>
  <c r="AG140" i="4"/>
  <c r="AH140" i="4"/>
  <c r="AI140" i="4"/>
  <c r="O141" i="4"/>
  <c r="P141" i="4"/>
  <c r="Q141" i="4"/>
  <c r="R141" i="4"/>
  <c r="S141" i="4"/>
  <c r="T141" i="4"/>
  <c r="U141" i="4"/>
  <c r="V141" i="4"/>
  <c r="W141" i="4"/>
  <c r="X141" i="4"/>
  <c r="Y141" i="4"/>
  <c r="Z141" i="4"/>
  <c r="AA141" i="4"/>
  <c r="AB141" i="4"/>
  <c r="AC141" i="4"/>
  <c r="AD141" i="4"/>
  <c r="AE141" i="4"/>
  <c r="AF141" i="4"/>
  <c r="AG141" i="4"/>
  <c r="AH141" i="4"/>
  <c r="AI141" i="4"/>
  <c r="O142" i="4"/>
  <c r="P142" i="4"/>
  <c r="Q142" i="4"/>
  <c r="R142" i="4"/>
  <c r="S142" i="4"/>
  <c r="T142" i="4"/>
  <c r="U142" i="4"/>
  <c r="V142" i="4"/>
  <c r="W142" i="4"/>
  <c r="X142" i="4"/>
  <c r="Y142" i="4"/>
  <c r="Z142" i="4"/>
  <c r="AA142" i="4"/>
  <c r="AB142" i="4"/>
  <c r="AC142" i="4"/>
  <c r="AD142" i="4"/>
  <c r="AE142" i="4"/>
  <c r="AF142" i="4"/>
  <c r="AG142" i="4"/>
  <c r="AH142" i="4"/>
  <c r="AI142" i="4"/>
  <c r="O143" i="4"/>
  <c r="P143" i="4"/>
  <c r="Q143" i="4"/>
  <c r="R143" i="4"/>
  <c r="S143" i="4"/>
  <c r="T143" i="4"/>
  <c r="U143" i="4"/>
  <c r="V143" i="4"/>
  <c r="W143" i="4"/>
  <c r="X143" i="4"/>
  <c r="Y143" i="4"/>
  <c r="Z143" i="4"/>
  <c r="AA143" i="4"/>
  <c r="AB143" i="4"/>
  <c r="AC143" i="4"/>
  <c r="AD143" i="4"/>
  <c r="AE143" i="4"/>
  <c r="AF143" i="4"/>
  <c r="AG143" i="4"/>
  <c r="AH143" i="4"/>
  <c r="AI143" i="4"/>
  <c r="O144" i="4"/>
  <c r="P144" i="4"/>
  <c r="Q144" i="4"/>
  <c r="R144" i="4"/>
  <c r="S144" i="4"/>
  <c r="T144" i="4"/>
  <c r="U144" i="4"/>
  <c r="V144" i="4"/>
  <c r="W144" i="4"/>
  <c r="X144" i="4"/>
  <c r="Y144" i="4"/>
  <c r="Z144" i="4"/>
  <c r="AA144" i="4"/>
  <c r="AB144" i="4"/>
  <c r="AC144" i="4"/>
  <c r="AD144" i="4"/>
  <c r="AE144" i="4"/>
  <c r="AF144" i="4"/>
  <c r="AG144" i="4"/>
  <c r="AH144" i="4"/>
  <c r="AI144" i="4"/>
  <c r="O145" i="4"/>
  <c r="P145" i="4"/>
  <c r="Q145" i="4"/>
  <c r="R145" i="4"/>
  <c r="S145" i="4"/>
  <c r="T145" i="4"/>
  <c r="U145" i="4"/>
  <c r="V145" i="4"/>
  <c r="W145" i="4"/>
  <c r="X145" i="4"/>
  <c r="Y145" i="4"/>
  <c r="Z145" i="4"/>
  <c r="AA145" i="4"/>
  <c r="AB145" i="4"/>
  <c r="AC145" i="4"/>
  <c r="AD145" i="4"/>
  <c r="AE145" i="4"/>
  <c r="AF145" i="4"/>
  <c r="AG145" i="4"/>
  <c r="AH145" i="4"/>
  <c r="AI145" i="4"/>
  <c r="O146" i="4"/>
  <c r="P146" i="4"/>
  <c r="Q146" i="4"/>
  <c r="R146" i="4"/>
  <c r="S146" i="4"/>
  <c r="T146" i="4"/>
  <c r="U146" i="4"/>
  <c r="V146" i="4"/>
  <c r="W146" i="4"/>
  <c r="X146" i="4"/>
  <c r="Y146" i="4"/>
  <c r="Z146" i="4"/>
  <c r="AA146" i="4"/>
  <c r="AB146" i="4"/>
  <c r="AC146" i="4"/>
  <c r="AD146" i="4"/>
  <c r="AE146" i="4"/>
  <c r="AF146" i="4"/>
  <c r="AG146" i="4"/>
  <c r="AH146" i="4"/>
  <c r="AI146" i="4"/>
  <c r="O147" i="4"/>
  <c r="P147" i="4"/>
  <c r="Q147" i="4"/>
  <c r="R147" i="4"/>
  <c r="S147" i="4"/>
  <c r="T147" i="4"/>
  <c r="U147" i="4"/>
  <c r="V147" i="4"/>
  <c r="W147" i="4"/>
  <c r="X147" i="4"/>
  <c r="Y147" i="4"/>
  <c r="Z147" i="4"/>
  <c r="AA147" i="4"/>
  <c r="AB147" i="4"/>
  <c r="AC147" i="4"/>
  <c r="AD147" i="4"/>
  <c r="AE147" i="4"/>
  <c r="AF147" i="4"/>
  <c r="AG147" i="4"/>
  <c r="AH147" i="4"/>
  <c r="AI147" i="4"/>
  <c r="O148" i="4"/>
  <c r="P148" i="4"/>
  <c r="Q148" i="4"/>
  <c r="R148" i="4"/>
  <c r="S148" i="4"/>
  <c r="T148" i="4"/>
  <c r="U148" i="4"/>
  <c r="V148" i="4"/>
  <c r="W148" i="4"/>
  <c r="X148" i="4"/>
  <c r="Y148" i="4"/>
  <c r="Z148" i="4"/>
  <c r="AA148" i="4"/>
  <c r="AB148" i="4"/>
  <c r="AC148" i="4"/>
  <c r="AD148" i="4"/>
  <c r="AE148" i="4"/>
  <c r="AF148" i="4"/>
  <c r="AG148" i="4"/>
  <c r="AH148" i="4"/>
  <c r="AI148" i="4"/>
  <c r="O149" i="4"/>
  <c r="P149" i="4"/>
  <c r="Q149" i="4"/>
  <c r="R149" i="4"/>
  <c r="S149" i="4"/>
  <c r="T149" i="4"/>
  <c r="U149" i="4"/>
  <c r="V149" i="4"/>
  <c r="W149" i="4"/>
  <c r="X149" i="4"/>
  <c r="Y149" i="4"/>
  <c r="Z149" i="4"/>
  <c r="AA149" i="4"/>
  <c r="AB149" i="4"/>
  <c r="AC149" i="4"/>
  <c r="AD149" i="4"/>
  <c r="AE149" i="4"/>
  <c r="AF149" i="4"/>
  <c r="AG149" i="4"/>
  <c r="AH149" i="4"/>
  <c r="AI149" i="4"/>
  <c r="O150" i="4"/>
  <c r="P150" i="4"/>
  <c r="Q150" i="4"/>
  <c r="R150" i="4"/>
  <c r="S150" i="4"/>
  <c r="T150" i="4"/>
  <c r="U150" i="4"/>
  <c r="V150" i="4"/>
  <c r="W150" i="4"/>
  <c r="X150" i="4"/>
  <c r="Y150" i="4"/>
  <c r="Z150" i="4"/>
  <c r="AA150" i="4"/>
  <c r="AB150" i="4"/>
  <c r="AC150" i="4"/>
  <c r="AD150" i="4"/>
  <c r="AE150" i="4"/>
  <c r="AF150" i="4"/>
  <c r="AG150" i="4"/>
  <c r="AH150" i="4"/>
  <c r="AI150" i="4"/>
  <c r="O151" i="4"/>
  <c r="P151" i="4"/>
  <c r="Q151" i="4"/>
  <c r="R151" i="4"/>
  <c r="S151" i="4"/>
  <c r="T151" i="4"/>
  <c r="U151" i="4"/>
  <c r="V151" i="4"/>
  <c r="W151" i="4"/>
  <c r="X151" i="4"/>
  <c r="Y151" i="4"/>
  <c r="Z151" i="4"/>
  <c r="AA151" i="4"/>
  <c r="AB151" i="4"/>
  <c r="AC151" i="4"/>
  <c r="AD151" i="4"/>
  <c r="AE151" i="4"/>
  <c r="AF151" i="4"/>
  <c r="AG151" i="4"/>
  <c r="AH151" i="4"/>
  <c r="AI151" i="4"/>
  <c r="O152" i="4"/>
  <c r="P152" i="4"/>
  <c r="Q152" i="4"/>
  <c r="R152" i="4"/>
  <c r="S152" i="4"/>
  <c r="T152" i="4"/>
  <c r="U152" i="4"/>
  <c r="V152" i="4"/>
  <c r="W152" i="4"/>
  <c r="X152" i="4"/>
  <c r="Y152" i="4"/>
  <c r="Z152" i="4"/>
  <c r="AA152" i="4"/>
  <c r="AB152" i="4"/>
  <c r="AC152" i="4"/>
  <c r="AD152" i="4"/>
  <c r="AE152" i="4"/>
  <c r="AF152" i="4"/>
  <c r="AG152" i="4"/>
  <c r="AH152" i="4"/>
  <c r="AI152" i="4"/>
  <c r="O153" i="4"/>
  <c r="P153" i="4"/>
  <c r="Q153" i="4"/>
  <c r="R153" i="4"/>
  <c r="S153" i="4"/>
  <c r="T153" i="4"/>
  <c r="U153" i="4"/>
  <c r="V153" i="4"/>
  <c r="W153" i="4"/>
  <c r="X153" i="4"/>
  <c r="Y153" i="4"/>
  <c r="Z153" i="4"/>
  <c r="AA153" i="4"/>
  <c r="AB153" i="4"/>
  <c r="AC153" i="4"/>
  <c r="AD153" i="4"/>
  <c r="AE153" i="4"/>
  <c r="AF153" i="4"/>
  <c r="AG153" i="4"/>
  <c r="AH153" i="4"/>
  <c r="AI153" i="4"/>
  <c r="O154" i="4"/>
  <c r="P154" i="4"/>
  <c r="Q154" i="4"/>
  <c r="R154" i="4"/>
  <c r="S154" i="4"/>
  <c r="T154" i="4"/>
  <c r="U154" i="4"/>
  <c r="V154" i="4"/>
  <c r="W154" i="4"/>
  <c r="X154" i="4"/>
  <c r="Y154" i="4"/>
  <c r="Z154" i="4"/>
  <c r="AA154" i="4"/>
  <c r="AB154" i="4"/>
  <c r="AC154" i="4"/>
  <c r="AD154" i="4"/>
  <c r="AE154" i="4"/>
  <c r="AF154" i="4"/>
  <c r="AG154" i="4"/>
  <c r="AH154" i="4"/>
  <c r="AI154" i="4"/>
  <c r="O155" i="4"/>
  <c r="P155" i="4"/>
  <c r="Q155" i="4"/>
  <c r="R155" i="4"/>
  <c r="S155" i="4"/>
  <c r="T155" i="4"/>
  <c r="U155" i="4"/>
  <c r="V155" i="4"/>
  <c r="W155" i="4"/>
  <c r="X155" i="4"/>
  <c r="Y155" i="4"/>
  <c r="Z155" i="4"/>
  <c r="AA155" i="4"/>
  <c r="AB155" i="4"/>
  <c r="AC155" i="4"/>
  <c r="AD155" i="4"/>
  <c r="AE155" i="4"/>
  <c r="AF155" i="4"/>
  <c r="AG155" i="4"/>
  <c r="AH155" i="4"/>
  <c r="AI155" i="4"/>
  <c r="O156" i="4"/>
  <c r="P156" i="4"/>
  <c r="Q156" i="4"/>
  <c r="R156" i="4"/>
  <c r="S156" i="4"/>
  <c r="T156" i="4"/>
  <c r="U156" i="4"/>
  <c r="V156" i="4"/>
  <c r="W156" i="4"/>
  <c r="X156" i="4"/>
  <c r="Y156" i="4"/>
  <c r="Z156" i="4"/>
  <c r="AA156" i="4"/>
  <c r="AB156" i="4"/>
  <c r="AC156" i="4"/>
  <c r="AD156" i="4"/>
  <c r="AE156" i="4"/>
  <c r="AF156" i="4"/>
  <c r="AG156" i="4"/>
  <c r="AH156" i="4"/>
  <c r="AI156" i="4"/>
  <c r="O157" i="4"/>
  <c r="P157" i="4"/>
  <c r="Q157" i="4"/>
  <c r="R157" i="4"/>
  <c r="S157" i="4"/>
  <c r="T157" i="4"/>
  <c r="U157" i="4"/>
  <c r="V157" i="4"/>
  <c r="W157" i="4"/>
  <c r="X157" i="4"/>
  <c r="Y157" i="4"/>
  <c r="Z157" i="4"/>
  <c r="AA157" i="4"/>
  <c r="AB157" i="4"/>
  <c r="AC157" i="4"/>
  <c r="AD157" i="4"/>
  <c r="AE157" i="4"/>
  <c r="AF157" i="4"/>
  <c r="AG157" i="4"/>
  <c r="AH157" i="4"/>
  <c r="AI157" i="4"/>
  <c r="O158" i="4"/>
  <c r="P158" i="4"/>
  <c r="Q158" i="4"/>
  <c r="R158" i="4"/>
  <c r="S158" i="4"/>
  <c r="T158" i="4"/>
  <c r="U158" i="4"/>
  <c r="V158" i="4"/>
  <c r="W158" i="4"/>
  <c r="X158" i="4"/>
  <c r="Y158" i="4"/>
  <c r="Z158" i="4"/>
  <c r="AA158" i="4"/>
  <c r="AB158" i="4"/>
  <c r="AC158" i="4"/>
  <c r="AD158" i="4"/>
  <c r="AE158" i="4"/>
  <c r="AF158" i="4"/>
  <c r="AG158" i="4"/>
  <c r="AH158" i="4"/>
  <c r="AI158" i="4"/>
  <c r="O159" i="4"/>
  <c r="P159" i="4"/>
  <c r="Q159" i="4"/>
  <c r="R159" i="4"/>
  <c r="S159" i="4"/>
  <c r="T159" i="4"/>
  <c r="U159" i="4"/>
  <c r="V159" i="4"/>
  <c r="W159" i="4"/>
  <c r="X159" i="4"/>
  <c r="Y159" i="4"/>
  <c r="Z159" i="4"/>
  <c r="AA159" i="4"/>
  <c r="AB159" i="4"/>
  <c r="AC159" i="4"/>
  <c r="AD159" i="4"/>
  <c r="AE159" i="4"/>
  <c r="AF159" i="4"/>
  <c r="AG159" i="4"/>
  <c r="AH159" i="4"/>
  <c r="AI159" i="4"/>
  <c r="O160" i="4"/>
  <c r="P160" i="4"/>
  <c r="Q160" i="4"/>
  <c r="R160" i="4"/>
  <c r="S160" i="4"/>
  <c r="T160" i="4"/>
  <c r="U160" i="4"/>
  <c r="V160" i="4"/>
  <c r="W160" i="4"/>
  <c r="X160" i="4"/>
  <c r="Y160" i="4"/>
  <c r="Z160" i="4"/>
  <c r="AA160" i="4"/>
  <c r="AB160" i="4"/>
  <c r="AC160" i="4"/>
  <c r="AD160" i="4"/>
  <c r="AE160" i="4"/>
  <c r="AF160" i="4"/>
  <c r="AG160" i="4"/>
  <c r="AH160" i="4"/>
  <c r="AI160" i="4"/>
  <c r="O161" i="4"/>
  <c r="P161" i="4"/>
  <c r="Q161" i="4"/>
  <c r="R161" i="4"/>
  <c r="S161" i="4"/>
  <c r="T161" i="4"/>
  <c r="U161" i="4"/>
  <c r="V161" i="4"/>
  <c r="W161" i="4"/>
  <c r="X161" i="4"/>
  <c r="Y161" i="4"/>
  <c r="Z161" i="4"/>
  <c r="AA161" i="4"/>
  <c r="AB161" i="4"/>
  <c r="AC161" i="4"/>
  <c r="AD161" i="4"/>
  <c r="AE161" i="4"/>
  <c r="AF161" i="4"/>
  <c r="AG161" i="4"/>
  <c r="AH161" i="4"/>
  <c r="AI161" i="4"/>
  <c r="O162" i="4"/>
  <c r="P162" i="4"/>
  <c r="Q162" i="4"/>
  <c r="R162" i="4"/>
  <c r="S162" i="4"/>
  <c r="T162" i="4"/>
  <c r="U162" i="4"/>
  <c r="V162" i="4"/>
  <c r="W162" i="4"/>
  <c r="X162" i="4"/>
  <c r="Y162" i="4"/>
  <c r="Z162" i="4"/>
  <c r="AA162" i="4"/>
  <c r="AB162" i="4"/>
  <c r="AC162" i="4"/>
  <c r="AD162" i="4"/>
  <c r="AE162" i="4"/>
  <c r="AF162" i="4"/>
  <c r="AG162" i="4"/>
  <c r="AH162" i="4"/>
  <c r="AI162" i="4"/>
  <c r="O163" i="4"/>
  <c r="P163" i="4"/>
  <c r="Q163" i="4"/>
  <c r="R163" i="4"/>
  <c r="S163" i="4"/>
  <c r="T163" i="4"/>
  <c r="U163" i="4"/>
  <c r="V163" i="4"/>
  <c r="W163" i="4"/>
  <c r="X163" i="4"/>
  <c r="Y163" i="4"/>
  <c r="Z163" i="4"/>
  <c r="AA163" i="4"/>
  <c r="AB163" i="4"/>
  <c r="AC163" i="4"/>
  <c r="AD163" i="4"/>
  <c r="AE163" i="4"/>
  <c r="AF163" i="4"/>
  <c r="AG163" i="4"/>
  <c r="AH163" i="4"/>
  <c r="AI163" i="4"/>
  <c r="O164" i="4"/>
  <c r="P164" i="4"/>
  <c r="Q164" i="4"/>
  <c r="R164" i="4"/>
  <c r="S164" i="4"/>
  <c r="T164" i="4"/>
  <c r="U164" i="4"/>
  <c r="V164" i="4"/>
  <c r="W164" i="4"/>
  <c r="X164" i="4"/>
  <c r="Y164" i="4"/>
  <c r="Z164" i="4"/>
  <c r="AA164" i="4"/>
  <c r="AB164" i="4"/>
  <c r="AC164" i="4"/>
  <c r="AD164" i="4"/>
  <c r="AE164" i="4"/>
  <c r="AF164" i="4"/>
  <c r="AG164" i="4"/>
  <c r="AH164" i="4"/>
  <c r="AI164" i="4"/>
  <c r="O165" i="4"/>
  <c r="P165" i="4"/>
  <c r="Q165" i="4"/>
  <c r="R165" i="4"/>
  <c r="S165" i="4"/>
  <c r="T165" i="4"/>
  <c r="U165" i="4"/>
  <c r="V165" i="4"/>
  <c r="W165" i="4"/>
  <c r="X165" i="4"/>
  <c r="Y165" i="4"/>
  <c r="Z165" i="4"/>
  <c r="AA165" i="4"/>
  <c r="AB165" i="4"/>
  <c r="AC165" i="4"/>
  <c r="AD165" i="4"/>
  <c r="AE165" i="4"/>
  <c r="AF165" i="4"/>
  <c r="AG165" i="4"/>
  <c r="AH165" i="4"/>
  <c r="AI165" i="4"/>
  <c r="O166" i="4"/>
  <c r="P166" i="4"/>
  <c r="Q166" i="4"/>
  <c r="R166" i="4"/>
  <c r="S166" i="4"/>
  <c r="T166" i="4"/>
  <c r="U166" i="4"/>
  <c r="V166" i="4"/>
  <c r="W166" i="4"/>
  <c r="X166" i="4"/>
  <c r="Y166" i="4"/>
  <c r="Z166" i="4"/>
  <c r="AA166" i="4"/>
  <c r="AB166" i="4"/>
  <c r="AC166" i="4"/>
  <c r="AD166" i="4"/>
  <c r="AE166" i="4"/>
  <c r="AF166" i="4"/>
  <c r="AG166" i="4"/>
  <c r="AH166" i="4"/>
  <c r="AI166" i="4"/>
  <c r="O167" i="4"/>
  <c r="P167" i="4"/>
  <c r="Q167" i="4"/>
  <c r="R167" i="4"/>
  <c r="S167" i="4"/>
  <c r="T167" i="4"/>
  <c r="U167" i="4"/>
  <c r="V167" i="4"/>
  <c r="W167" i="4"/>
  <c r="X167" i="4"/>
  <c r="Y167" i="4"/>
  <c r="Z167" i="4"/>
  <c r="AA167" i="4"/>
  <c r="AB167" i="4"/>
  <c r="AC167" i="4"/>
  <c r="AD167" i="4"/>
  <c r="AE167" i="4"/>
  <c r="AF167" i="4"/>
  <c r="AG167" i="4"/>
  <c r="AH167" i="4"/>
  <c r="AI167" i="4"/>
  <c r="O168" i="4"/>
  <c r="P168" i="4"/>
  <c r="Q168" i="4"/>
  <c r="R168" i="4"/>
  <c r="S168" i="4"/>
  <c r="T168" i="4"/>
  <c r="U168" i="4"/>
  <c r="V168" i="4"/>
  <c r="W168" i="4"/>
  <c r="X168" i="4"/>
  <c r="Y168" i="4"/>
  <c r="Z168" i="4"/>
  <c r="AA168" i="4"/>
  <c r="AB168" i="4"/>
  <c r="AC168" i="4"/>
  <c r="AD168" i="4"/>
  <c r="AE168" i="4"/>
  <c r="AF168" i="4"/>
  <c r="AG168" i="4"/>
  <c r="AH168" i="4"/>
  <c r="AI168" i="4"/>
  <c r="O169" i="4"/>
  <c r="P169" i="4"/>
  <c r="Q169" i="4"/>
  <c r="R169" i="4"/>
  <c r="S169" i="4"/>
  <c r="T169" i="4"/>
  <c r="U169" i="4"/>
  <c r="V169" i="4"/>
  <c r="W169" i="4"/>
  <c r="X169" i="4"/>
  <c r="Y169" i="4"/>
  <c r="Z169" i="4"/>
  <c r="AA169" i="4"/>
  <c r="AB169" i="4"/>
  <c r="AC169" i="4"/>
  <c r="AD169" i="4"/>
  <c r="AE169" i="4"/>
  <c r="AF169" i="4"/>
  <c r="AG169" i="4"/>
  <c r="AH169" i="4"/>
  <c r="AI169" i="4"/>
  <c r="O170" i="4"/>
  <c r="P170" i="4"/>
  <c r="Q170" i="4"/>
  <c r="R170" i="4"/>
  <c r="S170" i="4"/>
  <c r="T170" i="4"/>
  <c r="U170" i="4"/>
  <c r="V170" i="4"/>
  <c r="W170" i="4"/>
  <c r="X170" i="4"/>
  <c r="Y170" i="4"/>
  <c r="Z170" i="4"/>
  <c r="AA170" i="4"/>
  <c r="AB170" i="4"/>
  <c r="AC170" i="4"/>
  <c r="AD170" i="4"/>
  <c r="AE170" i="4"/>
  <c r="AF170" i="4"/>
  <c r="AG170" i="4"/>
  <c r="AH170" i="4"/>
  <c r="AI170" i="4"/>
  <c r="O171" i="4"/>
  <c r="P171" i="4"/>
  <c r="Q171" i="4"/>
  <c r="R171" i="4"/>
  <c r="S171" i="4"/>
  <c r="T171" i="4"/>
  <c r="U171" i="4"/>
  <c r="V171" i="4"/>
  <c r="W171" i="4"/>
  <c r="X171" i="4"/>
  <c r="Y171" i="4"/>
  <c r="Z171" i="4"/>
  <c r="AA171" i="4"/>
  <c r="AB171" i="4"/>
  <c r="AC171" i="4"/>
  <c r="AD171" i="4"/>
  <c r="AE171" i="4"/>
  <c r="AF171" i="4"/>
  <c r="AG171" i="4"/>
  <c r="AH171" i="4"/>
  <c r="AI171" i="4"/>
  <c r="O172" i="4"/>
  <c r="P172" i="4"/>
  <c r="Q172" i="4"/>
  <c r="R172" i="4"/>
  <c r="S172" i="4"/>
  <c r="T172" i="4"/>
  <c r="U172" i="4"/>
  <c r="V172" i="4"/>
  <c r="W172" i="4"/>
  <c r="X172" i="4"/>
  <c r="Y172" i="4"/>
  <c r="Z172" i="4"/>
  <c r="AA172" i="4"/>
  <c r="AB172" i="4"/>
  <c r="AC172" i="4"/>
  <c r="AD172" i="4"/>
  <c r="AE172" i="4"/>
  <c r="AF172" i="4"/>
  <c r="AG172" i="4"/>
  <c r="AH172" i="4"/>
  <c r="AI172" i="4"/>
  <c r="O173" i="4"/>
  <c r="P173" i="4"/>
  <c r="Q173" i="4"/>
  <c r="R173" i="4"/>
  <c r="S173" i="4"/>
  <c r="T173" i="4"/>
  <c r="U173" i="4"/>
  <c r="V173" i="4"/>
  <c r="W173" i="4"/>
  <c r="X173" i="4"/>
  <c r="Y173" i="4"/>
  <c r="Z173" i="4"/>
  <c r="AA173" i="4"/>
  <c r="AB173" i="4"/>
  <c r="AC173" i="4"/>
  <c r="AD173" i="4"/>
  <c r="AE173" i="4"/>
  <c r="AF173" i="4"/>
  <c r="AG173" i="4"/>
  <c r="AH173" i="4"/>
  <c r="AI173" i="4"/>
  <c r="O174" i="4"/>
  <c r="P174" i="4"/>
  <c r="Q174" i="4"/>
  <c r="R174" i="4"/>
  <c r="S174" i="4"/>
  <c r="T174" i="4"/>
  <c r="U174" i="4"/>
  <c r="V174" i="4"/>
  <c r="W174" i="4"/>
  <c r="X174" i="4"/>
  <c r="Y174" i="4"/>
  <c r="Z174" i="4"/>
  <c r="AA174" i="4"/>
  <c r="AB174" i="4"/>
  <c r="AC174" i="4"/>
  <c r="AD174" i="4"/>
  <c r="AE174" i="4"/>
  <c r="AF174" i="4"/>
  <c r="AG174" i="4"/>
  <c r="AH174" i="4"/>
  <c r="AI174" i="4"/>
  <c r="O175" i="4"/>
  <c r="P175" i="4"/>
  <c r="Q175" i="4"/>
  <c r="R175" i="4"/>
  <c r="S175" i="4"/>
  <c r="T175" i="4"/>
  <c r="U175" i="4"/>
  <c r="V175" i="4"/>
  <c r="W175" i="4"/>
  <c r="X175" i="4"/>
  <c r="Y175" i="4"/>
  <c r="Z175" i="4"/>
  <c r="AA175" i="4"/>
  <c r="AB175" i="4"/>
  <c r="AC175" i="4"/>
  <c r="AD175" i="4"/>
  <c r="AE175" i="4"/>
  <c r="AF175" i="4"/>
  <c r="AG175" i="4"/>
  <c r="AH175" i="4"/>
  <c r="AI175" i="4"/>
  <c r="O176" i="4"/>
  <c r="P176" i="4"/>
  <c r="Q176" i="4"/>
  <c r="R176" i="4"/>
  <c r="S176" i="4"/>
  <c r="T176" i="4"/>
  <c r="U176" i="4"/>
  <c r="V176" i="4"/>
  <c r="W176" i="4"/>
  <c r="X176" i="4"/>
  <c r="Y176" i="4"/>
  <c r="Z176" i="4"/>
  <c r="AA176" i="4"/>
  <c r="AB176" i="4"/>
  <c r="AC176" i="4"/>
  <c r="AD176" i="4"/>
  <c r="AE176" i="4"/>
  <c r="AF176" i="4"/>
  <c r="AG176" i="4"/>
  <c r="AH176" i="4"/>
  <c r="AI176" i="4"/>
  <c r="O177" i="4"/>
  <c r="P177" i="4"/>
  <c r="Q177" i="4"/>
  <c r="R177" i="4"/>
  <c r="S177" i="4"/>
  <c r="T177" i="4"/>
  <c r="U177" i="4"/>
  <c r="V177" i="4"/>
  <c r="W177" i="4"/>
  <c r="X177" i="4"/>
  <c r="Y177" i="4"/>
  <c r="Z177" i="4"/>
  <c r="AA177" i="4"/>
  <c r="AB177" i="4"/>
  <c r="AC177" i="4"/>
  <c r="AD177" i="4"/>
  <c r="AE177" i="4"/>
  <c r="AF177" i="4"/>
  <c r="AG177" i="4"/>
  <c r="AH177" i="4"/>
  <c r="AI177" i="4"/>
  <c r="O178" i="4"/>
  <c r="P178" i="4"/>
  <c r="Q178" i="4"/>
  <c r="R178" i="4"/>
  <c r="S178" i="4"/>
  <c r="T178" i="4"/>
  <c r="U178" i="4"/>
  <c r="V178" i="4"/>
  <c r="W178" i="4"/>
  <c r="X178" i="4"/>
  <c r="Y178" i="4"/>
  <c r="Z178" i="4"/>
  <c r="AA178" i="4"/>
  <c r="AB178" i="4"/>
  <c r="AC178" i="4"/>
  <c r="AD178" i="4"/>
  <c r="AE178" i="4"/>
  <c r="AF178" i="4"/>
  <c r="AG178" i="4"/>
  <c r="AH178" i="4"/>
  <c r="AI178" i="4"/>
  <c r="O179" i="4"/>
  <c r="P179" i="4"/>
  <c r="Q179" i="4"/>
  <c r="R179" i="4"/>
  <c r="S179" i="4"/>
  <c r="T179" i="4"/>
  <c r="U179" i="4"/>
  <c r="V179" i="4"/>
  <c r="W179" i="4"/>
  <c r="X179" i="4"/>
  <c r="Y179" i="4"/>
  <c r="Z179" i="4"/>
  <c r="AA179" i="4"/>
  <c r="AB179" i="4"/>
  <c r="AC179" i="4"/>
  <c r="AD179" i="4"/>
  <c r="AE179" i="4"/>
  <c r="AF179" i="4"/>
  <c r="AG179" i="4"/>
  <c r="AH179" i="4"/>
  <c r="AI179" i="4"/>
  <c r="O180" i="4"/>
  <c r="P180" i="4"/>
  <c r="Q180" i="4"/>
  <c r="R180" i="4"/>
  <c r="S180" i="4"/>
  <c r="T180" i="4"/>
  <c r="U180" i="4"/>
  <c r="V180" i="4"/>
  <c r="W180" i="4"/>
  <c r="X180" i="4"/>
  <c r="Y180" i="4"/>
  <c r="Z180" i="4"/>
  <c r="AA180" i="4"/>
  <c r="AB180" i="4"/>
  <c r="AC180" i="4"/>
  <c r="AD180" i="4"/>
  <c r="AE180" i="4"/>
  <c r="AF180" i="4"/>
  <c r="AG180" i="4"/>
  <c r="AH180" i="4"/>
  <c r="AI180" i="4"/>
  <c r="O181" i="4"/>
  <c r="P181" i="4"/>
  <c r="Q181" i="4"/>
  <c r="R181" i="4"/>
  <c r="S181" i="4"/>
  <c r="T181" i="4"/>
  <c r="U181" i="4"/>
  <c r="V181" i="4"/>
  <c r="W181" i="4"/>
  <c r="X181" i="4"/>
  <c r="Y181" i="4"/>
  <c r="Z181" i="4"/>
  <c r="AA181" i="4"/>
  <c r="AB181" i="4"/>
  <c r="AC181" i="4"/>
  <c r="AD181" i="4"/>
  <c r="AE181" i="4"/>
  <c r="AF181" i="4"/>
  <c r="AG181" i="4"/>
  <c r="AH181" i="4"/>
  <c r="AI181" i="4"/>
  <c r="O182" i="4"/>
  <c r="P182" i="4"/>
  <c r="Q182" i="4"/>
  <c r="R182" i="4"/>
  <c r="S182" i="4"/>
  <c r="T182" i="4"/>
  <c r="U182" i="4"/>
  <c r="V182" i="4"/>
  <c r="W182" i="4"/>
  <c r="X182" i="4"/>
  <c r="Y182" i="4"/>
  <c r="Z182" i="4"/>
  <c r="AA182" i="4"/>
  <c r="AB182" i="4"/>
  <c r="AC182" i="4"/>
  <c r="AD182" i="4"/>
  <c r="AE182" i="4"/>
  <c r="AF182" i="4"/>
  <c r="AG182" i="4"/>
  <c r="AH182" i="4"/>
  <c r="AI182" i="4"/>
  <c r="O183" i="4"/>
  <c r="P183" i="4"/>
  <c r="Q183" i="4"/>
  <c r="R183" i="4"/>
  <c r="S183" i="4"/>
  <c r="T183" i="4"/>
  <c r="U183" i="4"/>
  <c r="V183" i="4"/>
  <c r="W183" i="4"/>
  <c r="X183" i="4"/>
  <c r="Y183" i="4"/>
  <c r="Z183" i="4"/>
  <c r="AA183" i="4"/>
  <c r="AB183" i="4"/>
  <c r="AC183" i="4"/>
  <c r="AD183" i="4"/>
  <c r="AE183" i="4"/>
  <c r="AF183" i="4"/>
  <c r="AG183" i="4"/>
  <c r="AH183" i="4"/>
  <c r="AI183" i="4"/>
  <c r="O184" i="4"/>
  <c r="P184" i="4"/>
  <c r="Q184" i="4"/>
  <c r="R184" i="4"/>
  <c r="S184" i="4"/>
  <c r="T184" i="4"/>
  <c r="U184" i="4"/>
  <c r="V184" i="4"/>
  <c r="W184" i="4"/>
  <c r="X184" i="4"/>
  <c r="Y184" i="4"/>
  <c r="Z184" i="4"/>
  <c r="AA184" i="4"/>
  <c r="AB184" i="4"/>
  <c r="AC184" i="4"/>
  <c r="AD184" i="4"/>
  <c r="AE184" i="4"/>
  <c r="AF184" i="4"/>
  <c r="AG184" i="4"/>
  <c r="AH184" i="4"/>
  <c r="AI184" i="4"/>
  <c r="O185" i="4"/>
  <c r="P185" i="4"/>
  <c r="Q185" i="4"/>
  <c r="R185" i="4"/>
  <c r="S185" i="4"/>
  <c r="T185" i="4"/>
  <c r="U185" i="4"/>
  <c r="V185" i="4"/>
  <c r="W185" i="4"/>
  <c r="X185" i="4"/>
  <c r="Y185" i="4"/>
  <c r="Z185" i="4"/>
  <c r="AA185" i="4"/>
  <c r="AB185" i="4"/>
  <c r="AC185" i="4"/>
  <c r="AD185" i="4"/>
  <c r="AE185" i="4"/>
  <c r="AF185" i="4"/>
  <c r="AG185" i="4"/>
  <c r="AH185" i="4"/>
  <c r="AI185" i="4"/>
  <c r="O186" i="4"/>
  <c r="P186" i="4"/>
  <c r="Q186" i="4"/>
  <c r="R186" i="4"/>
  <c r="S186" i="4"/>
  <c r="T186" i="4"/>
  <c r="U186" i="4"/>
  <c r="V186" i="4"/>
  <c r="W186" i="4"/>
  <c r="X186" i="4"/>
  <c r="Y186" i="4"/>
  <c r="Z186" i="4"/>
  <c r="AA186" i="4"/>
  <c r="AB186" i="4"/>
  <c r="AC186" i="4"/>
  <c r="AD186" i="4"/>
  <c r="AE186" i="4"/>
  <c r="AF186" i="4"/>
  <c r="AG186" i="4"/>
  <c r="AH186" i="4"/>
  <c r="AI186" i="4"/>
  <c r="O187" i="4"/>
  <c r="P187" i="4"/>
  <c r="Q187" i="4"/>
  <c r="R187" i="4"/>
  <c r="S187" i="4"/>
  <c r="T187" i="4"/>
  <c r="U187" i="4"/>
  <c r="V187" i="4"/>
  <c r="W187" i="4"/>
  <c r="X187" i="4"/>
  <c r="Y187" i="4"/>
  <c r="Z187" i="4"/>
  <c r="AA187" i="4"/>
  <c r="AB187" i="4"/>
  <c r="AC187" i="4"/>
  <c r="AD187" i="4"/>
  <c r="AE187" i="4"/>
  <c r="AF187" i="4"/>
  <c r="AG187" i="4"/>
  <c r="AH187" i="4"/>
  <c r="AI187" i="4"/>
  <c r="O188" i="4"/>
  <c r="P188" i="4"/>
  <c r="Q188" i="4"/>
  <c r="R188" i="4"/>
  <c r="S188" i="4"/>
  <c r="T188" i="4"/>
  <c r="U188" i="4"/>
  <c r="V188" i="4"/>
  <c r="W188" i="4"/>
  <c r="X188" i="4"/>
  <c r="Y188" i="4"/>
  <c r="Z188" i="4"/>
  <c r="AA188" i="4"/>
  <c r="AB188" i="4"/>
  <c r="AC188" i="4"/>
  <c r="AD188" i="4"/>
  <c r="AE188" i="4"/>
  <c r="AF188" i="4"/>
  <c r="AG188" i="4"/>
  <c r="AH188" i="4"/>
  <c r="AI188" i="4"/>
  <c r="O189" i="4"/>
  <c r="P189" i="4"/>
  <c r="Q189" i="4"/>
  <c r="R189" i="4"/>
  <c r="S189" i="4"/>
  <c r="T189" i="4"/>
  <c r="U189" i="4"/>
  <c r="V189" i="4"/>
  <c r="W189" i="4"/>
  <c r="X189" i="4"/>
  <c r="Y189" i="4"/>
  <c r="Z189" i="4"/>
  <c r="AA189" i="4"/>
  <c r="AB189" i="4"/>
  <c r="AC189" i="4"/>
  <c r="AD189" i="4"/>
  <c r="AE189" i="4"/>
  <c r="AF189" i="4"/>
  <c r="AG189" i="4"/>
  <c r="AH189" i="4"/>
  <c r="AI189" i="4"/>
  <c r="O190" i="4"/>
  <c r="P190" i="4"/>
  <c r="Q190" i="4"/>
  <c r="R190" i="4"/>
  <c r="S190" i="4"/>
  <c r="T190" i="4"/>
  <c r="U190" i="4"/>
  <c r="V190" i="4"/>
  <c r="W190" i="4"/>
  <c r="X190" i="4"/>
  <c r="Y190" i="4"/>
  <c r="Z190" i="4"/>
  <c r="AA190" i="4"/>
  <c r="AB190" i="4"/>
  <c r="AC190" i="4"/>
  <c r="AD190" i="4"/>
  <c r="AE190" i="4"/>
  <c r="AF190" i="4"/>
  <c r="AG190" i="4"/>
  <c r="AH190" i="4"/>
  <c r="AI190" i="4"/>
  <c r="O191" i="4"/>
  <c r="P191" i="4"/>
  <c r="Q191" i="4"/>
  <c r="R191" i="4"/>
  <c r="S191" i="4"/>
  <c r="T191" i="4"/>
  <c r="U191" i="4"/>
  <c r="V191" i="4"/>
  <c r="W191" i="4"/>
  <c r="X191" i="4"/>
  <c r="Y191" i="4"/>
  <c r="Z191" i="4"/>
  <c r="AA191" i="4"/>
  <c r="AB191" i="4"/>
  <c r="AC191" i="4"/>
  <c r="AD191" i="4"/>
  <c r="AE191" i="4"/>
  <c r="AF191" i="4"/>
  <c r="AG191" i="4"/>
  <c r="AH191" i="4"/>
  <c r="AI191" i="4"/>
  <c r="O192" i="4"/>
  <c r="P192" i="4"/>
  <c r="Q192" i="4"/>
  <c r="R192" i="4"/>
  <c r="S192" i="4"/>
  <c r="T192" i="4"/>
  <c r="U192" i="4"/>
  <c r="V192" i="4"/>
  <c r="W192" i="4"/>
  <c r="X192" i="4"/>
  <c r="Y192" i="4"/>
  <c r="Z192" i="4"/>
  <c r="AA192" i="4"/>
  <c r="AB192" i="4"/>
  <c r="AC192" i="4"/>
  <c r="AD192" i="4"/>
  <c r="AE192" i="4"/>
  <c r="AF192" i="4"/>
  <c r="AG192" i="4"/>
  <c r="AH192" i="4"/>
  <c r="AI192" i="4"/>
  <c r="O193" i="4"/>
  <c r="P193" i="4"/>
  <c r="Q193" i="4"/>
  <c r="R193" i="4"/>
  <c r="S193" i="4"/>
  <c r="T193" i="4"/>
  <c r="U193" i="4"/>
  <c r="V193" i="4"/>
  <c r="W193" i="4"/>
  <c r="X193" i="4"/>
  <c r="Y193" i="4"/>
  <c r="Z193" i="4"/>
  <c r="AA193" i="4"/>
  <c r="AB193" i="4"/>
  <c r="AC193" i="4"/>
  <c r="AD193" i="4"/>
  <c r="AE193" i="4"/>
  <c r="AF193" i="4"/>
  <c r="AG193" i="4"/>
  <c r="AH193" i="4"/>
  <c r="AI193" i="4"/>
  <c r="O194" i="4"/>
  <c r="P194" i="4"/>
  <c r="Q194" i="4"/>
  <c r="R194" i="4"/>
  <c r="S194" i="4"/>
  <c r="T194" i="4"/>
  <c r="U194" i="4"/>
  <c r="V194" i="4"/>
  <c r="W194" i="4"/>
  <c r="X194" i="4"/>
  <c r="Y194" i="4"/>
  <c r="Z194" i="4"/>
  <c r="AA194" i="4"/>
  <c r="AB194" i="4"/>
  <c r="AC194" i="4"/>
  <c r="AD194" i="4"/>
  <c r="AE194" i="4"/>
  <c r="AF194" i="4"/>
  <c r="AG194" i="4"/>
  <c r="AH194" i="4"/>
  <c r="AI194" i="4"/>
  <c r="O195" i="4"/>
  <c r="P195" i="4"/>
  <c r="Q195" i="4"/>
  <c r="R195" i="4"/>
  <c r="S195" i="4"/>
  <c r="T195" i="4"/>
  <c r="U195" i="4"/>
  <c r="V195" i="4"/>
  <c r="W195" i="4"/>
  <c r="X195" i="4"/>
  <c r="Y195" i="4"/>
  <c r="Z195" i="4"/>
  <c r="AA195" i="4"/>
  <c r="AB195" i="4"/>
  <c r="AC195" i="4"/>
  <c r="AD195" i="4"/>
  <c r="AE195" i="4"/>
  <c r="AF195" i="4"/>
  <c r="AG195" i="4"/>
  <c r="AH195" i="4"/>
  <c r="AI195" i="4"/>
  <c r="O196" i="4"/>
  <c r="P196" i="4"/>
  <c r="Q196" i="4"/>
  <c r="R196" i="4"/>
  <c r="S196" i="4"/>
  <c r="T196" i="4"/>
  <c r="U196" i="4"/>
  <c r="V196" i="4"/>
  <c r="W196" i="4"/>
  <c r="X196" i="4"/>
  <c r="Y196" i="4"/>
  <c r="Z196" i="4"/>
  <c r="AA196" i="4"/>
  <c r="AB196" i="4"/>
  <c r="AC196" i="4"/>
  <c r="AD196" i="4"/>
  <c r="AE196" i="4"/>
  <c r="AF196" i="4"/>
  <c r="AG196" i="4"/>
  <c r="AH196" i="4"/>
  <c r="AI196" i="4"/>
  <c r="O197" i="4"/>
  <c r="P197" i="4"/>
  <c r="Q197" i="4"/>
  <c r="R197" i="4"/>
  <c r="S197" i="4"/>
  <c r="T197" i="4"/>
  <c r="U197" i="4"/>
  <c r="V197" i="4"/>
  <c r="W197" i="4"/>
  <c r="X197" i="4"/>
  <c r="Y197" i="4"/>
  <c r="Z197" i="4"/>
  <c r="AA197" i="4"/>
  <c r="AB197" i="4"/>
  <c r="AC197" i="4"/>
  <c r="AD197" i="4"/>
  <c r="AE197" i="4"/>
  <c r="AF197" i="4"/>
  <c r="AG197" i="4"/>
  <c r="AH197" i="4"/>
  <c r="AI197" i="4"/>
  <c r="O198" i="4"/>
  <c r="P198" i="4"/>
  <c r="Q198" i="4"/>
  <c r="R198" i="4"/>
  <c r="S198" i="4"/>
  <c r="T198" i="4"/>
  <c r="U198" i="4"/>
  <c r="V198" i="4"/>
  <c r="W198" i="4"/>
  <c r="X198" i="4"/>
  <c r="Y198" i="4"/>
  <c r="Z198" i="4"/>
  <c r="AA198" i="4"/>
  <c r="AB198" i="4"/>
  <c r="AC198" i="4"/>
  <c r="AD198" i="4"/>
  <c r="AE198" i="4"/>
  <c r="AF198" i="4"/>
  <c r="AG198" i="4"/>
  <c r="AH198" i="4"/>
  <c r="AI198" i="4"/>
  <c r="O199" i="4"/>
  <c r="P199" i="4"/>
  <c r="Q199" i="4"/>
  <c r="R199" i="4"/>
  <c r="S199" i="4"/>
  <c r="T199" i="4"/>
  <c r="U199" i="4"/>
  <c r="V199" i="4"/>
  <c r="W199" i="4"/>
  <c r="X199" i="4"/>
  <c r="Y199" i="4"/>
  <c r="Z199" i="4"/>
  <c r="AA199" i="4"/>
  <c r="AB199" i="4"/>
  <c r="AC199" i="4"/>
  <c r="AD199" i="4"/>
  <c r="AE199" i="4"/>
  <c r="AF199" i="4"/>
  <c r="AG199" i="4"/>
  <c r="AH199" i="4"/>
  <c r="AI199" i="4"/>
  <c r="O200" i="4"/>
  <c r="P200" i="4"/>
  <c r="Q200" i="4"/>
  <c r="R200" i="4"/>
  <c r="S200" i="4"/>
  <c r="T200" i="4"/>
  <c r="U200" i="4"/>
  <c r="V200" i="4"/>
  <c r="W200" i="4"/>
  <c r="X200" i="4"/>
  <c r="Y200" i="4"/>
  <c r="Z200" i="4"/>
  <c r="AA200" i="4"/>
  <c r="AB200" i="4"/>
  <c r="AC200" i="4"/>
  <c r="AD200" i="4"/>
  <c r="AE200" i="4"/>
  <c r="AF200" i="4"/>
  <c r="AG200" i="4"/>
  <c r="AH200" i="4"/>
  <c r="AI200" i="4"/>
  <c r="O201" i="4"/>
  <c r="P201" i="4"/>
  <c r="Q201" i="4"/>
  <c r="R201" i="4"/>
  <c r="S201" i="4"/>
  <c r="T201" i="4"/>
  <c r="U201" i="4"/>
  <c r="V201" i="4"/>
  <c r="W201" i="4"/>
  <c r="X201" i="4"/>
  <c r="Y201" i="4"/>
  <c r="Z201" i="4"/>
  <c r="AA201" i="4"/>
  <c r="AB201" i="4"/>
  <c r="AC201" i="4"/>
  <c r="AD201" i="4"/>
  <c r="AE201" i="4"/>
  <c r="AF201" i="4"/>
  <c r="AG201" i="4"/>
  <c r="AH201" i="4"/>
  <c r="AI201" i="4"/>
  <c r="O202" i="4"/>
  <c r="P202" i="4"/>
  <c r="Q202" i="4"/>
  <c r="R202" i="4"/>
  <c r="S202" i="4"/>
  <c r="T202" i="4"/>
  <c r="U202" i="4"/>
  <c r="V202" i="4"/>
  <c r="W202" i="4"/>
  <c r="X202" i="4"/>
  <c r="Y202" i="4"/>
  <c r="Z202" i="4"/>
  <c r="AA202" i="4"/>
  <c r="AB202" i="4"/>
  <c r="AC202" i="4"/>
  <c r="AD202" i="4"/>
  <c r="AE202" i="4"/>
  <c r="AF202" i="4"/>
  <c r="AG202" i="4"/>
  <c r="AH202" i="4"/>
  <c r="AI202" i="4"/>
  <c r="O203" i="4"/>
  <c r="P203" i="4"/>
  <c r="Q203" i="4"/>
  <c r="R203" i="4"/>
  <c r="S203" i="4"/>
  <c r="T203" i="4"/>
  <c r="U203" i="4"/>
  <c r="V203" i="4"/>
  <c r="W203" i="4"/>
  <c r="X203" i="4"/>
  <c r="Y203" i="4"/>
  <c r="Z203" i="4"/>
  <c r="AA203" i="4"/>
  <c r="AB203" i="4"/>
  <c r="AC203" i="4"/>
  <c r="AD203" i="4"/>
  <c r="AE203" i="4"/>
  <c r="AF203" i="4"/>
  <c r="AG203" i="4"/>
  <c r="AH203" i="4"/>
  <c r="AI203" i="4"/>
  <c r="O204" i="4"/>
  <c r="P204" i="4"/>
  <c r="Q204" i="4"/>
  <c r="R204" i="4"/>
  <c r="S204" i="4"/>
  <c r="T204" i="4"/>
  <c r="U204" i="4"/>
  <c r="V204" i="4"/>
  <c r="W204" i="4"/>
  <c r="X204" i="4"/>
  <c r="Y204" i="4"/>
  <c r="Z204" i="4"/>
  <c r="AA204" i="4"/>
  <c r="AB204" i="4"/>
  <c r="AC204" i="4"/>
  <c r="AD204" i="4"/>
  <c r="AE204" i="4"/>
  <c r="AF204" i="4"/>
  <c r="AG204" i="4"/>
  <c r="AH204" i="4"/>
  <c r="AI204" i="4"/>
  <c r="O205" i="4"/>
  <c r="P205" i="4"/>
  <c r="Q205" i="4"/>
  <c r="R205" i="4"/>
  <c r="S205" i="4"/>
  <c r="T205" i="4"/>
  <c r="U205" i="4"/>
  <c r="V205" i="4"/>
  <c r="W205" i="4"/>
  <c r="X205" i="4"/>
  <c r="Y205" i="4"/>
  <c r="Z205" i="4"/>
  <c r="AA205" i="4"/>
  <c r="AB205" i="4"/>
  <c r="AC205" i="4"/>
  <c r="AD205" i="4"/>
  <c r="AE205" i="4"/>
  <c r="AF205" i="4"/>
  <c r="AG205" i="4"/>
  <c r="AH205" i="4"/>
  <c r="AI205" i="4"/>
  <c r="O206" i="4"/>
  <c r="P206" i="4"/>
  <c r="Q206" i="4"/>
  <c r="R206" i="4"/>
  <c r="S206" i="4"/>
  <c r="T206" i="4"/>
  <c r="U206" i="4"/>
  <c r="V206" i="4"/>
  <c r="W206" i="4"/>
  <c r="X206" i="4"/>
  <c r="Y206" i="4"/>
  <c r="Z206" i="4"/>
  <c r="AA206" i="4"/>
  <c r="AB206" i="4"/>
  <c r="AC206" i="4"/>
  <c r="AD206" i="4"/>
  <c r="AE206" i="4"/>
  <c r="AF206" i="4"/>
  <c r="AG206" i="4"/>
  <c r="AH206" i="4"/>
  <c r="AI206" i="4"/>
  <c r="O207" i="4"/>
  <c r="P207" i="4"/>
  <c r="Q207" i="4"/>
  <c r="R207" i="4"/>
  <c r="S207" i="4"/>
  <c r="T207" i="4"/>
  <c r="U207" i="4"/>
  <c r="V207" i="4"/>
  <c r="W207" i="4"/>
  <c r="X207" i="4"/>
  <c r="Y207" i="4"/>
  <c r="Z207" i="4"/>
  <c r="AA207" i="4"/>
  <c r="AB207" i="4"/>
  <c r="AC207" i="4"/>
  <c r="AD207" i="4"/>
  <c r="AE207" i="4"/>
  <c r="AF207" i="4"/>
  <c r="AG207" i="4"/>
  <c r="AH207" i="4"/>
  <c r="AI207" i="4"/>
  <c r="O208" i="4"/>
  <c r="P208" i="4"/>
  <c r="Q208" i="4"/>
  <c r="R208" i="4"/>
  <c r="S208" i="4"/>
  <c r="T208" i="4"/>
  <c r="U208" i="4"/>
  <c r="V208" i="4"/>
  <c r="W208" i="4"/>
  <c r="X208" i="4"/>
  <c r="Y208" i="4"/>
  <c r="Z208" i="4"/>
  <c r="AA208" i="4"/>
  <c r="AB208" i="4"/>
  <c r="AC208" i="4"/>
  <c r="AD208" i="4"/>
  <c r="AE208" i="4"/>
  <c r="AF208" i="4"/>
  <c r="AG208" i="4"/>
  <c r="AH208" i="4"/>
  <c r="AI208" i="4"/>
  <c r="O209" i="4"/>
  <c r="P209" i="4"/>
  <c r="Q209" i="4"/>
  <c r="R209" i="4"/>
  <c r="S209" i="4"/>
  <c r="T209" i="4"/>
  <c r="U209" i="4"/>
  <c r="V209" i="4"/>
  <c r="W209" i="4"/>
  <c r="X209" i="4"/>
  <c r="Y209" i="4"/>
  <c r="Z209" i="4"/>
  <c r="AA209" i="4"/>
  <c r="AB209" i="4"/>
  <c r="AC209" i="4"/>
  <c r="AD209" i="4"/>
  <c r="AE209" i="4"/>
  <c r="AF209" i="4"/>
  <c r="AG209" i="4"/>
  <c r="AH209" i="4"/>
  <c r="AI209" i="4"/>
  <c r="O210" i="4"/>
  <c r="P210" i="4"/>
  <c r="Q210" i="4"/>
  <c r="R210" i="4"/>
  <c r="S210" i="4"/>
  <c r="T210" i="4"/>
  <c r="U210" i="4"/>
  <c r="V210" i="4"/>
  <c r="W210" i="4"/>
  <c r="X210" i="4"/>
  <c r="Y210" i="4"/>
  <c r="Z210" i="4"/>
  <c r="AA210" i="4"/>
  <c r="AB210" i="4"/>
  <c r="AC210" i="4"/>
  <c r="AD210" i="4"/>
  <c r="AE210" i="4"/>
  <c r="AF210" i="4"/>
  <c r="AG210" i="4"/>
  <c r="AH210" i="4"/>
  <c r="AI210" i="4"/>
  <c r="O211" i="4"/>
  <c r="P211" i="4"/>
  <c r="Q211" i="4"/>
  <c r="R211" i="4"/>
  <c r="S211" i="4"/>
  <c r="T211" i="4"/>
  <c r="U211" i="4"/>
  <c r="V211" i="4"/>
  <c r="W211" i="4"/>
  <c r="X211" i="4"/>
  <c r="Y211" i="4"/>
  <c r="Z211" i="4"/>
  <c r="AA211" i="4"/>
  <c r="AB211" i="4"/>
  <c r="AC211" i="4"/>
  <c r="AD211" i="4"/>
  <c r="AE211" i="4"/>
  <c r="AF211" i="4"/>
  <c r="AG211" i="4"/>
  <c r="AH211" i="4"/>
  <c r="AI211" i="4"/>
  <c r="O212" i="4"/>
  <c r="P212" i="4"/>
  <c r="Q212" i="4"/>
  <c r="R212" i="4"/>
  <c r="S212" i="4"/>
  <c r="T212" i="4"/>
  <c r="U212" i="4"/>
  <c r="V212" i="4"/>
  <c r="W212" i="4"/>
  <c r="X212" i="4"/>
  <c r="Y212" i="4"/>
  <c r="Z212" i="4"/>
  <c r="AA212" i="4"/>
  <c r="AB212" i="4"/>
  <c r="AC212" i="4"/>
  <c r="AD212" i="4"/>
  <c r="AE212" i="4"/>
  <c r="AF212" i="4"/>
  <c r="AG212" i="4"/>
  <c r="AH212" i="4"/>
  <c r="AI212" i="4"/>
  <c r="O213" i="4"/>
  <c r="P213" i="4"/>
  <c r="Q213" i="4"/>
  <c r="R213" i="4"/>
  <c r="S213" i="4"/>
  <c r="T213" i="4"/>
  <c r="U213" i="4"/>
  <c r="V213" i="4"/>
  <c r="W213" i="4"/>
  <c r="X213" i="4"/>
  <c r="Y213" i="4"/>
  <c r="Z213" i="4"/>
  <c r="AA213" i="4"/>
  <c r="AB213" i="4"/>
  <c r="AC213" i="4"/>
  <c r="AD213" i="4"/>
  <c r="AE213" i="4"/>
  <c r="AF213" i="4"/>
  <c r="AG213" i="4"/>
  <c r="AH213" i="4"/>
  <c r="AI213" i="4"/>
  <c r="O214" i="4"/>
  <c r="P214" i="4"/>
  <c r="Q214" i="4"/>
  <c r="R214" i="4"/>
  <c r="S214" i="4"/>
  <c r="T214" i="4"/>
  <c r="U214" i="4"/>
  <c r="V214" i="4"/>
  <c r="W214" i="4"/>
  <c r="X214" i="4"/>
  <c r="Y214" i="4"/>
  <c r="Z214" i="4"/>
  <c r="AA214" i="4"/>
  <c r="AB214" i="4"/>
  <c r="AC214" i="4"/>
  <c r="AD214" i="4"/>
  <c r="AE214" i="4"/>
  <c r="AF214" i="4"/>
  <c r="AG214" i="4"/>
  <c r="AH214" i="4"/>
  <c r="AI214" i="4"/>
  <c r="O215" i="4"/>
  <c r="P215" i="4"/>
  <c r="Q215" i="4"/>
  <c r="R215" i="4"/>
  <c r="S215" i="4"/>
  <c r="T215" i="4"/>
  <c r="U215" i="4"/>
  <c r="V215" i="4"/>
  <c r="W215" i="4"/>
  <c r="X215" i="4"/>
  <c r="Y215" i="4"/>
  <c r="Z215" i="4"/>
  <c r="AA215" i="4"/>
  <c r="AB215" i="4"/>
  <c r="AC215" i="4"/>
  <c r="AD215" i="4"/>
  <c r="AE215" i="4"/>
  <c r="AF215" i="4"/>
  <c r="AG215" i="4"/>
  <c r="AH215" i="4"/>
  <c r="AI215" i="4"/>
  <c r="O216" i="4"/>
  <c r="P216" i="4"/>
  <c r="Q216" i="4"/>
  <c r="R216" i="4"/>
  <c r="S216" i="4"/>
  <c r="T216" i="4"/>
  <c r="U216" i="4"/>
  <c r="V216" i="4"/>
  <c r="W216" i="4"/>
  <c r="X216" i="4"/>
  <c r="Y216" i="4"/>
  <c r="Z216" i="4"/>
  <c r="AA216" i="4"/>
  <c r="AB216" i="4"/>
  <c r="AC216" i="4"/>
  <c r="AD216" i="4"/>
  <c r="AE216" i="4"/>
  <c r="AF216" i="4"/>
  <c r="AG216" i="4"/>
  <c r="AH216" i="4"/>
  <c r="AI216" i="4"/>
  <c r="O217" i="4"/>
  <c r="P217" i="4"/>
  <c r="Q217" i="4"/>
  <c r="R217" i="4"/>
  <c r="S217" i="4"/>
  <c r="T217" i="4"/>
  <c r="U217" i="4"/>
  <c r="V217" i="4"/>
  <c r="W217" i="4"/>
  <c r="X217" i="4"/>
  <c r="Y217" i="4"/>
  <c r="Z217" i="4"/>
  <c r="AA217" i="4"/>
  <c r="AB217" i="4"/>
  <c r="AC217" i="4"/>
  <c r="AD217" i="4"/>
  <c r="AE217" i="4"/>
  <c r="AF217" i="4"/>
  <c r="AG217" i="4"/>
  <c r="AH217" i="4"/>
  <c r="AI217" i="4"/>
  <c r="O218" i="4"/>
  <c r="P218" i="4"/>
  <c r="Q218" i="4"/>
  <c r="R218" i="4"/>
  <c r="S218" i="4"/>
  <c r="T218" i="4"/>
  <c r="U218" i="4"/>
  <c r="V218" i="4"/>
  <c r="W218" i="4"/>
  <c r="X218" i="4"/>
  <c r="Y218" i="4"/>
  <c r="Z218" i="4"/>
  <c r="AA218" i="4"/>
  <c r="AB218" i="4"/>
  <c r="AC218" i="4"/>
  <c r="AD218" i="4"/>
  <c r="AE218" i="4"/>
  <c r="AF218" i="4"/>
  <c r="AG218" i="4"/>
  <c r="AH218" i="4"/>
  <c r="AI218" i="4"/>
  <c r="O219" i="4"/>
  <c r="P219" i="4"/>
  <c r="Q219" i="4"/>
  <c r="R219" i="4"/>
  <c r="S219" i="4"/>
  <c r="T219" i="4"/>
  <c r="U219" i="4"/>
  <c r="V219" i="4"/>
  <c r="W219" i="4"/>
  <c r="X219" i="4"/>
  <c r="Y219" i="4"/>
  <c r="Z219" i="4"/>
  <c r="AA219" i="4"/>
  <c r="AB219" i="4"/>
  <c r="AC219" i="4"/>
  <c r="AD219" i="4"/>
  <c r="AE219" i="4"/>
  <c r="AF219" i="4"/>
  <c r="AG219" i="4"/>
  <c r="AH219" i="4"/>
  <c r="AI219" i="4"/>
  <c r="O220" i="4"/>
  <c r="P220" i="4"/>
  <c r="Q220" i="4"/>
  <c r="R220" i="4"/>
  <c r="S220" i="4"/>
  <c r="T220" i="4"/>
  <c r="U220" i="4"/>
  <c r="V220" i="4"/>
  <c r="W220" i="4"/>
  <c r="X220" i="4"/>
  <c r="Y220" i="4"/>
  <c r="Z220" i="4"/>
  <c r="AA220" i="4"/>
  <c r="AB220" i="4"/>
  <c r="AC220" i="4"/>
  <c r="AD220" i="4"/>
  <c r="AE220" i="4"/>
  <c r="AF220" i="4"/>
  <c r="AG220" i="4"/>
  <c r="AH220" i="4"/>
  <c r="AI220" i="4"/>
  <c r="O221" i="4"/>
  <c r="P221" i="4"/>
  <c r="Q221" i="4"/>
  <c r="R221" i="4"/>
  <c r="S221" i="4"/>
  <c r="T221" i="4"/>
  <c r="U221" i="4"/>
  <c r="V221" i="4"/>
  <c r="W221" i="4"/>
  <c r="X221" i="4"/>
  <c r="Y221" i="4"/>
  <c r="Z221" i="4"/>
  <c r="AA221" i="4"/>
  <c r="AB221" i="4"/>
  <c r="AC221" i="4"/>
  <c r="AD221" i="4"/>
  <c r="AE221" i="4"/>
  <c r="AF221" i="4"/>
  <c r="AG221" i="4"/>
  <c r="AH221" i="4"/>
  <c r="AI221" i="4"/>
  <c r="O222" i="4"/>
  <c r="P222" i="4"/>
  <c r="Q222" i="4"/>
  <c r="R222" i="4"/>
  <c r="S222" i="4"/>
  <c r="T222" i="4"/>
  <c r="U222" i="4"/>
  <c r="V222" i="4"/>
  <c r="W222" i="4"/>
  <c r="X222" i="4"/>
  <c r="Y222" i="4"/>
  <c r="Z222" i="4"/>
  <c r="AA222" i="4"/>
  <c r="AB222" i="4"/>
  <c r="AC222" i="4"/>
  <c r="AD222" i="4"/>
  <c r="AE222" i="4"/>
  <c r="AF222" i="4"/>
  <c r="AG222" i="4"/>
  <c r="AH222" i="4"/>
  <c r="AI222" i="4"/>
  <c r="O223" i="4"/>
  <c r="P223" i="4"/>
  <c r="Q223" i="4"/>
  <c r="R223" i="4"/>
  <c r="S223" i="4"/>
  <c r="T223" i="4"/>
  <c r="U223" i="4"/>
  <c r="V223" i="4"/>
  <c r="W223" i="4"/>
  <c r="X223" i="4"/>
  <c r="Y223" i="4"/>
  <c r="Z223" i="4"/>
  <c r="AA223" i="4"/>
  <c r="AB223" i="4"/>
  <c r="AC223" i="4"/>
  <c r="AD223" i="4"/>
  <c r="AE223" i="4"/>
  <c r="AF223" i="4"/>
  <c r="AG223" i="4"/>
  <c r="AH223" i="4"/>
  <c r="AI223" i="4"/>
  <c r="O224" i="4"/>
  <c r="P224" i="4"/>
  <c r="Q224" i="4"/>
  <c r="R224" i="4"/>
  <c r="S224" i="4"/>
  <c r="T224" i="4"/>
  <c r="U224" i="4"/>
  <c r="V224" i="4"/>
  <c r="W224" i="4"/>
  <c r="X224" i="4"/>
  <c r="Y224" i="4"/>
  <c r="Z224" i="4"/>
  <c r="AA224" i="4"/>
  <c r="AB224" i="4"/>
  <c r="AC224" i="4"/>
  <c r="AD224" i="4"/>
  <c r="AE224" i="4"/>
  <c r="AF224" i="4"/>
  <c r="AG224" i="4"/>
  <c r="AH224" i="4"/>
  <c r="AI224" i="4"/>
  <c r="O225" i="4"/>
  <c r="P225" i="4"/>
  <c r="Q225" i="4"/>
  <c r="R225" i="4"/>
  <c r="S225" i="4"/>
  <c r="T225" i="4"/>
  <c r="U225" i="4"/>
  <c r="V225" i="4"/>
  <c r="W225" i="4"/>
  <c r="X225" i="4"/>
  <c r="Y225" i="4"/>
  <c r="Z225" i="4"/>
  <c r="AA225" i="4"/>
  <c r="AB225" i="4"/>
  <c r="AC225" i="4"/>
  <c r="AD225" i="4"/>
  <c r="AE225" i="4"/>
  <c r="AF225" i="4"/>
  <c r="AG225" i="4"/>
  <c r="AH225" i="4"/>
  <c r="AI225" i="4"/>
  <c r="O226" i="4"/>
  <c r="P226" i="4"/>
  <c r="Q226" i="4"/>
  <c r="R226" i="4"/>
  <c r="S226" i="4"/>
  <c r="T226" i="4"/>
  <c r="U226" i="4"/>
  <c r="V226" i="4"/>
  <c r="W226" i="4"/>
  <c r="X226" i="4"/>
  <c r="Y226" i="4"/>
  <c r="Z226" i="4"/>
  <c r="AA226" i="4"/>
  <c r="AB226" i="4"/>
  <c r="AC226" i="4"/>
  <c r="AD226" i="4"/>
  <c r="AE226" i="4"/>
  <c r="AF226" i="4"/>
  <c r="AG226" i="4"/>
  <c r="AH226" i="4"/>
  <c r="AI226" i="4"/>
  <c r="O227" i="4"/>
  <c r="P227" i="4"/>
  <c r="Q227" i="4"/>
  <c r="R227" i="4"/>
  <c r="S227" i="4"/>
  <c r="T227" i="4"/>
  <c r="U227" i="4"/>
  <c r="V227" i="4"/>
  <c r="W227" i="4"/>
  <c r="X227" i="4"/>
  <c r="Y227" i="4"/>
  <c r="Z227" i="4"/>
  <c r="AA227" i="4"/>
  <c r="AB227" i="4"/>
  <c r="AC227" i="4"/>
  <c r="AD227" i="4"/>
  <c r="AE227" i="4"/>
  <c r="AF227" i="4"/>
  <c r="AG227" i="4"/>
  <c r="AH227" i="4"/>
  <c r="AI227" i="4"/>
  <c r="O228" i="4"/>
  <c r="P228" i="4"/>
  <c r="Q228" i="4"/>
  <c r="R228" i="4"/>
  <c r="S228" i="4"/>
  <c r="T228" i="4"/>
  <c r="U228" i="4"/>
  <c r="V228" i="4"/>
  <c r="W228" i="4"/>
  <c r="X228" i="4"/>
  <c r="Y228" i="4"/>
  <c r="Z228" i="4"/>
  <c r="AA228" i="4"/>
  <c r="AB228" i="4"/>
  <c r="AC228" i="4"/>
  <c r="AD228" i="4"/>
  <c r="AE228" i="4"/>
  <c r="AF228" i="4"/>
  <c r="AG228" i="4"/>
  <c r="AH228" i="4"/>
  <c r="AI228" i="4"/>
  <c r="O229" i="4"/>
  <c r="P229" i="4"/>
  <c r="Q229" i="4"/>
  <c r="R229" i="4"/>
  <c r="S229" i="4"/>
  <c r="T229" i="4"/>
  <c r="U229" i="4"/>
  <c r="V229" i="4"/>
  <c r="W229" i="4"/>
  <c r="X229" i="4"/>
  <c r="Y229" i="4"/>
  <c r="Z229" i="4"/>
  <c r="AA229" i="4"/>
  <c r="AB229" i="4"/>
  <c r="AC229" i="4"/>
  <c r="AD229" i="4"/>
  <c r="AE229" i="4"/>
  <c r="AF229" i="4"/>
  <c r="AG229" i="4"/>
  <c r="AH229" i="4"/>
  <c r="AI229" i="4"/>
  <c r="O230" i="4"/>
  <c r="P230" i="4"/>
  <c r="Q230" i="4"/>
  <c r="R230" i="4"/>
  <c r="S230" i="4"/>
  <c r="T230" i="4"/>
  <c r="U230" i="4"/>
  <c r="V230" i="4"/>
  <c r="W230" i="4"/>
  <c r="X230" i="4"/>
  <c r="Y230" i="4"/>
  <c r="Z230" i="4"/>
  <c r="AA230" i="4"/>
  <c r="AB230" i="4"/>
  <c r="AC230" i="4"/>
  <c r="AD230" i="4"/>
  <c r="AE230" i="4"/>
  <c r="AF230" i="4"/>
  <c r="AG230" i="4"/>
  <c r="AH230" i="4"/>
  <c r="AI230" i="4"/>
  <c r="O231" i="4"/>
  <c r="P231" i="4"/>
  <c r="Q231" i="4"/>
  <c r="R231" i="4"/>
  <c r="S231" i="4"/>
  <c r="T231" i="4"/>
  <c r="U231" i="4"/>
  <c r="V231" i="4"/>
  <c r="W231" i="4"/>
  <c r="X231" i="4"/>
  <c r="Y231" i="4"/>
  <c r="Z231" i="4"/>
  <c r="AA231" i="4"/>
  <c r="AB231" i="4"/>
  <c r="AC231" i="4"/>
  <c r="AD231" i="4"/>
  <c r="AE231" i="4"/>
  <c r="AF231" i="4"/>
  <c r="AG231" i="4"/>
  <c r="AH231" i="4"/>
  <c r="AI231" i="4"/>
  <c r="O232" i="4"/>
  <c r="P232" i="4"/>
  <c r="Q232" i="4"/>
  <c r="R232" i="4"/>
  <c r="S232" i="4"/>
  <c r="T232" i="4"/>
  <c r="U232" i="4"/>
  <c r="V232" i="4"/>
  <c r="W232" i="4"/>
  <c r="X232" i="4"/>
  <c r="Y232" i="4"/>
  <c r="Z232" i="4"/>
  <c r="AA232" i="4"/>
  <c r="AB232" i="4"/>
  <c r="AC232" i="4"/>
  <c r="AD232" i="4"/>
  <c r="AE232" i="4"/>
  <c r="AF232" i="4"/>
  <c r="AG232" i="4"/>
  <c r="AH232" i="4"/>
  <c r="AI232" i="4"/>
  <c r="O233" i="4"/>
  <c r="P233" i="4"/>
  <c r="Q233" i="4"/>
  <c r="R233" i="4"/>
  <c r="S233" i="4"/>
  <c r="T233" i="4"/>
  <c r="U233" i="4"/>
  <c r="V233" i="4"/>
  <c r="W233" i="4"/>
  <c r="X233" i="4"/>
  <c r="Y233" i="4"/>
  <c r="Z233" i="4"/>
  <c r="AA233" i="4"/>
  <c r="AB233" i="4"/>
  <c r="AC233" i="4"/>
  <c r="AD233" i="4"/>
  <c r="AE233" i="4"/>
  <c r="AF233" i="4"/>
  <c r="AG233" i="4"/>
  <c r="AH233" i="4"/>
  <c r="AI233" i="4"/>
  <c r="O234" i="4"/>
  <c r="P234" i="4"/>
  <c r="Q234" i="4"/>
  <c r="R234" i="4"/>
  <c r="S234" i="4"/>
  <c r="T234" i="4"/>
  <c r="U234" i="4"/>
  <c r="V234" i="4"/>
  <c r="W234" i="4"/>
  <c r="X234" i="4"/>
  <c r="Y234" i="4"/>
  <c r="Z234" i="4"/>
  <c r="AA234" i="4"/>
  <c r="AB234" i="4"/>
  <c r="AC234" i="4"/>
  <c r="AD234" i="4"/>
  <c r="AE234" i="4"/>
  <c r="AF234" i="4"/>
  <c r="AG234" i="4"/>
  <c r="AH234" i="4"/>
  <c r="AI234" i="4"/>
  <c r="O235" i="4"/>
  <c r="P235" i="4"/>
  <c r="Q235" i="4"/>
  <c r="R235" i="4"/>
  <c r="S235" i="4"/>
  <c r="T235" i="4"/>
  <c r="U235" i="4"/>
  <c r="V235" i="4"/>
  <c r="W235" i="4"/>
  <c r="X235" i="4"/>
  <c r="Y235" i="4"/>
  <c r="Z235" i="4"/>
  <c r="AA235" i="4"/>
  <c r="AB235" i="4"/>
  <c r="AC235" i="4"/>
  <c r="AD235" i="4"/>
  <c r="AE235" i="4"/>
  <c r="AF235" i="4"/>
  <c r="AG235" i="4"/>
  <c r="AH235" i="4"/>
  <c r="AI235" i="4"/>
  <c r="O236" i="4"/>
  <c r="P236" i="4"/>
  <c r="Q236" i="4"/>
  <c r="R236" i="4"/>
  <c r="S236" i="4"/>
  <c r="T236" i="4"/>
  <c r="U236" i="4"/>
  <c r="V236" i="4"/>
  <c r="W236" i="4"/>
  <c r="X236" i="4"/>
  <c r="Y236" i="4"/>
  <c r="Z236" i="4"/>
  <c r="AA236" i="4"/>
  <c r="AB236" i="4"/>
  <c r="AC236" i="4"/>
  <c r="AD236" i="4"/>
  <c r="AE236" i="4"/>
  <c r="AF236" i="4"/>
  <c r="AG236" i="4"/>
  <c r="AH236" i="4"/>
  <c r="AI236" i="4"/>
  <c r="O237" i="4"/>
  <c r="P237" i="4"/>
  <c r="Q237" i="4"/>
  <c r="R237" i="4"/>
  <c r="S237" i="4"/>
  <c r="T237" i="4"/>
  <c r="U237" i="4"/>
  <c r="V237" i="4"/>
  <c r="W237" i="4"/>
  <c r="X237" i="4"/>
  <c r="Y237" i="4"/>
  <c r="Z237" i="4"/>
  <c r="AA237" i="4"/>
  <c r="AB237" i="4"/>
  <c r="AC237" i="4"/>
  <c r="AD237" i="4"/>
  <c r="AE237" i="4"/>
  <c r="AF237" i="4"/>
  <c r="AG237" i="4"/>
  <c r="AH237" i="4"/>
  <c r="AI237" i="4"/>
  <c r="O238" i="4"/>
  <c r="P238" i="4"/>
  <c r="Q238" i="4"/>
  <c r="R238" i="4"/>
  <c r="S238" i="4"/>
  <c r="T238" i="4"/>
  <c r="U238" i="4"/>
  <c r="V238" i="4"/>
  <c r="W238" i="4"/>
  <c r="X238" i="4"/>
  <c r="Y238" i="4"/>
  <c r="Z238" i="4"/>
  <c r="AA238" i="4"/>
  <c r="AB238" i="4"/>
  <c r="AC238" i="4"/>
  <c r="AD238" i="4"/>
  <c r="AE238" i="4"/>
  <c r="AF238" i="4"/>
  <c r="AG238" i="4"/>
  <c r="AH238" i="4"/>
  <c r="AI238" i="4"/>
  <c r="O239" i="4"/>
  <c r="P239" i="4"/>
  <c r="Q239" i="4"/>
  <c r="R239" i="4"/>
  <c r="S239" i="4"/>
  <c r="T239" i="4"/>
  <c r="U239" i="4"/>
  <c r="V239" i="4"/>
  <c r="W239" i="4"/>
  <c r="X239" i="4"/>
  <c r="Y239" i="4"/>
  <c r="Z239" i="4"/>
  <c r="AA239" i="4"/>
  <c r="AB239" i="4"/>
  <c r="AC239" i="4"/>
  <c r="AD239" i="4"/>
  <c r="AE239" i="4"/>
  <c r="AF239" i="4"/>
  <c r="AG239" i="4"/>
  <c r="AH239" i="4"/>
  <c r="AI239" i="4"/>
  <c r="O240" i="4"/>
  <c r="P240" i="4"/>
  <c r="Q240" i="4"/>
  <c r="R240" i="4"/>
  <c r="S240" i="4"/>
  <c r="T240" i="4"/>
  <c r="U240" i="4"/>
  <c r="V240" i="4"/>
  <c r="W240" i="4"/>
  <c r="X240" i="4"/>
  <c r="Y240" i="4"/>
  <c r="Z240" i="4"/>
  <c r="AA240" i="4"/>
  <c r="AB240" i="4"/>
  <c r="AC240" i="4"/>
  <c r="AD240" i="4"/>
  <c r="AE240" i="4"/>
  <c r="AF240" i="4"/>
  <c r="AG240" i="4"/>
  <c r="AH240" i="4"/>
  <c r="AI240" i="4"/>
  <c r="O241" i="4"/>
  <c r="P241" i="4"/>
  <c r="Q241" i="4"/>
  <c r="R241" i="4"/>
  <c r="S241" i="4"/>
  <c r="T241" i="4"/>
  <c r="U241" i="4"/>
  <c r="V241" i="4"/>
  <c r="W241" i="4"/>
  <c r="X241" i="4"/>
  <c r="Y241" i="4"/>
  <c r="Z241" i="4"/>
  <c r="AA241" i="4"/>
  <c r="AB241" i="4"/>
  <c r="AC241" i="4"/>
  <c r="AD241" i="4"/>
  <c r="AE241" i="4"/>
  <c r="AF241" i="4"/>
  <c r="AG241" i="4"/>
  <c r="AH241" i="4"/>
  <c r="AI241" i="4"/>
  <c r="O242" i="4"/>
  <c r="P242" i="4"/>
  <c r="Q242" i="4"/>
  <c r="R242" i="4"/>
  <c r="S242" i="4"/>
  <c r="T242" i="4"/>
  <c r="U242" i="4"/>
  <c r="V242" i="4"/>
  <c r="W242" i="4"/>
  <c r="X242" i="4"/>
  <c r="Y242" i="4"/>
  <c r="Z242" i="4"/>
  <c r="AA242" i="4"/>
  <c r="AB242" i="4"/>
  <c r="AC242" i="4"/>
  <c r="AD242" i="4"/>
  <c r="AE242" i="4"/>
  <c r="AF242" i="4"/>
  <c r="AG242" i="4"/>
  <c r="AH242" i="4"/>
  <c r="AI242" i="4"/>
  <c r="O243" i="4"/>
  <c r="P243" i="4"/>
  <c r="Q243" i="4"/>
  <c r="R243" i="4"/>
  <c r="S243" i="4"/>
  <c r="T243" i="4"/>
  <c r="U243" i="4"/>
  <c r="V243" i="4"/>
  <c r="W243" i="4"/>
  <c r="X243" i="4"/>
  <c r="Y243" i="4"/>
  <c r="Z243" i="4"/>
  <c r="AA243" i="4"/>
  <c r="AB243" i="4"/>
  <c r="AC243" i="4"/>
  <c r="AD243" i="4"/>
  <c r="AE243" i="4"/>
  <c r="AF243" i="4"/>
  <c r="AG243" i="4"/>
  <c r="AH243" i="4"/>
  <c r="AI243" i="4"/>
  <c r="O244" i="4"/>
  <c r="P244" i="4"/>
  <c r="Q244" i="4"/>
  <c r="R244" i="4"/>
  <c r="S244" i="4"/>
  <c r="T244" i="4"/>
  <c r="U244" i="4"/>
  <c r="V244" i="4"/>
  <c r="W244" i="4"/>
  <c r="X244" i="4"/>
  <c r="Y244" i="4"/>
  <c r="Z244" i="4"/>
  <c r="AA244" i="4"/>
  <c r="AB244" i="4"/>
  <c r="AC244" i="4"/>
  <c r="AD244" i="4"/>
  <c r="AE244" i="4"/>
  <c r="AF244" i="4"/>
  <c r="AG244" i="4"/>
  <c r="AH244" i="4"/>
  <c r="AI244" i="4"/>
  <c r="O245" i="4"/>
  <c r="P245" i="4"/>
  <c r="Q245" i="4"/>
  <c r="R245" i="4"/>
  <c r="S245" i="4"/>
  <c r="T245" i="4"/>
  <c r="U245" i="4"/>
  <c r="V245" i="4"/>
  <c r="W245" i="4"/>
  <c r="X245" i="4"/>
  <c r="Y245" i="4"/>
  <c r="Z245" i="4"/>
  <c r="AA245" i="4"/>
  <c r="AB245" i="4"/>
  <c r="AC245" i="4"/>
  <c r="AD245" i="4"/>
  <c r="AE245" i="4"/>
  <c r="AF245" i="4"/>
  <c r="AG245" i="4"/>
  <c r="AH245" i="4"/>
  <c r="AI245" i="4"/>
  <c r="O246" i="4"/>
  <c r="P246" i="4"/>
  <c r="Q246" i="4"/>
  <c r="R246" i="4"/>
  <c r="S246" i="4"/>
  <c r="T246" i="4"/>
  <c r="U246" i="4"/>
  <c r="V246" i="4"/>
  <c r="W246" i="4"/>
  <c r="X246" i="4"/>
  <c r="Y246" i="4"/>
  <c r="Z246" i="4"/>
  <c r="AA246" i="4"/>
  <c r="AB246" i="4"/>
  <c r="AC246" i="4"/>
  <c r="AD246" i="4"/>
  <c r="AE246" i="4"/>
  <c r="AF246" i="4"/>
  <c r="AG246" i="4"/>
  <c r="AH246" i="4"/>
  <c r="AI246" i="4"/>
  <c r="O247" i="4"/>
  <c r="P247" i="4"/>
  <c r="Q247" i="4"/>
  <c r="R247" i="4"/>
  <c r="S247" i="4"/>
  <c r="T247" i="4"/>
  <c r="U247" i="4"/>
  <c r="V247" i="4"/>
  <c r="W247" i="4"/>
  <c r="X247" i="4"/>
  <c r="Y247" i="4"/>
  <c r="Z247" i="4"/>
  <c r="AA247" i="4"/>
  <c r="AB247" i="4"/>
  <c r="AC247" i="4"/>
  <c r="AD247" i="4"/>
  <c r="AE247" i="4"/>
  <c r="AF247" i="4"/>
  <c r="AG247" i="4"/>
  <c r="AH247" i="4"/>
  <c r="AI247" i="4"/>
  <c r="O248" i="4"/>
  <c r="P248" i="4"/>
  <c r="Q248" i="4"/>
  <c r="R248" i="4"/>
  <c r="S248" i="4"/>
  <c r="T248" i="4"/>
  <c r="U248" i="4"/>
  <c r="V248" i="4"/>
  <c r="W248" i="4"/>
  <c r="X248" i="4"/>
  <c r="Y248" i="4"/>
  <c r="Z248" i="4"/>
  <c r="AA248" i="4"/>
  <c r="AB248" i="4"/>
  <c r="AC248" i="4"/>
  <c r="AD248" i="4"/>
  <c r="AE248" i="4"/>
  <c r="AF248" i="4"/>
  <c r="AG248" i="4"/>
  <c r="AH248" i="4"/>
  <c r="AI248" i="4"/>
  <c r="O249" i="4"/>
  <c r="P249" i="4"/>
  <c r="Q249" i="4"/>
  <c r="R249" i="4"/>
  <c r="S249" i="4"/>
  <c r="T249" i="4"/>
  <c r="U249" i="4"/>
  <c r="V249" i="4"/>
  <c r="W249" i="4"/>
  <c r="X249" i="4"/>
  <c r="Y249" i="4"/>
  <c r="Z249" i="4"/>
  <c r="AA249" i="4"/>
  <c r="AB249" i="4"/>
  <c r="AC249" i="4"/>
  <c r="AD249" i="4"/>
  <c r="AE249" i="4"/>
  <c r="AF249" i="4"/>
  <c r="AG249" i="4"/>
  <c r="AH249" i="4"/>
  <c r="AI249" i="4"/>
  <c r="O250" i="4"/>
  <c r="P250" i="4"/>
  <c r="Q250" i="4"/>
  <c r="R250" i="4"/>
  <c r="S250" i="4"/>
  <c r="T250" i="4"/>
  <c r="U250" i="4"/>
  <c r="V250" i="4"/>
  <c r="W250" i="4"/>
  <c r="X250" i="4"/>
  <c r="Y250" i="4"/>
  <c r="Z250" i="4"/>
  <c r="AA250" i="4"/>
  <c r="AB250" i="4"/>
  <c r="AC250" i="4"/>
  <c r="AD250" i="4"/>
  <c r="AE250" i="4"/>
  <c r="AF250" i="4"/>
  <c r="AG250" i="4"/>
  <c r="AH250" i="4"/>
  <c r="AI250" i="4"/>
  <c r="O251" i="4"/>
  <c r="P251" i="4"/>
  <c r="Q251" i="4"/>
  <c r="R251" i="4"/>
  <c r="S251" i="4"/>
  <c r="T251" i="4"/>
  <c r="U251" i="4"/>
  <c r="V251" i="4"/>
  <c r="W251" i="4"/>
  <c r="X251" i="4"/>
  <c r="Y251" i="4"/>
  <c r="Z251" i="4"/>
  <c r="AA251" i="4"/>
  <c r="AB251" i="4"/>
  <c r="AC251" i="4"/>
  <c r="AD251" i="4"/>
  <c r="AE251" i="4"/>
  <c r="AF251" i="4"/>
  <c r="AG251" i="4"/>
  <c r="AH251" i="4"/>
  <c r="AI251" i="4"/>
  <c r="O252" i="4"/>
  <c r="P252" i="4"/>
  <c r="Q252" i="4"/>
  <c r="R252" i="4"/>
  <c r="S252" i="4"/>
  <c r="T252" i="4"/>
  <c r="U252" i="4"/>
  <c r="V252" i="4"/>
  <c r="W252" i="4"/>
  <c r="X252" i="4"/>
  <c r="Y252" i="4"/>
  <c r="Z252" i="4"/>
  <c r="AA252" i="4"/>
  <c r="AB252" i="4"/>
  <c r="AC252" i="4"/>
  <c r="AD252" i="4"/>
  <c r="AE252" i="4"/>
  <c r="AF252" i="4"/>
  <c r="AG252" i="4"/>
  <c r="AH252" i="4"/>
  <c r="AI252" i="4"/>
  <c r="O253" i="4"/>
  <c r="P253" i="4"/>
  <c r="Q253" i="4"/>
  <c r="R253" i="4"/>
  <c r="S253" i="4"/>
  <c r="T253" i="4"/>
  <c r="U253" i="4"/>
  <c r="V253" i="4"/>
  <c r="W253" i="4"/>
  <c r="X253" i="4"/>
  <c r="Y253" i="4"/>
  <c r="Z253" i="4"/>
  <c r="AA253" i="4"/>
  <c r="AB253" i="4"/>
  <c r="AC253" i="4"/>
  <c r="AD253" i="4"/>
  <c r="AE253" i="4"/>
  <c r="AF253" i="4"/>
  <c r="AG253" i="4"/>
  <c r="AH253" i="4"/>
  <c r="AI253" i="4"/>
  <c r="O254" i="4"/>
  <c r="P254" i="4"/>
  <c r="Q254" i="4"/>
  <c r="R254" i="4"/>
  <c r="S254" i="4"/>
  <c r="T254" i="4"/>
  <c r="U254" i="4"/>
  <c r="V254" i="4"/>
  <c r="W254" i="4"/>
  <c r="X254" i="4"/>
  <c r="Y254" i="4"/>
  <c r="Z254" i="4"/>
  <c r="AA254" i="4"/>
  <c r="AB254" i="4"/>
  <c r="AC254" i="4"/>
  <c r="AD254" i="4"/>
  <c r="AE254" i="4"/>
  <c r="AF254" i="4"/>
  <c r="AG254" i="4"/>
  <c r="AH254" i="4"/>
  <c r="AI254" i="4"/>
  <c r="O255" i="4"/>
  <c r="P255" i="4"/>
  <c r="Q255" i="4"/>
  <c r="R255" i="4"/>
  <c r="S255" i="4"/>
  <c r="T255" i="4"/>
  <c r="U255" i="4"/>
  <c r="V255" i="4"/>
  <c r="W255" i="4"/>
  <c r="X255" i="4"/>
  <c r="Y255" i="4"/>
  <c r="Z255" i="4"/>
  <c r="AA255" i="4"/>
  <c r="AB255" i="4"/>
  <c r="AC255" i="4"/>
  <c r="AD255" i="4"/>
  <c r="AE255" i="4"/>
  <c r="AF255" i="4"/>
  <c r="AG255" i="4"/>
  <c r="AH255" i="4"/>
  <c r="AI255" i="4"/>
  <c r="O256" i="4"/>
  <c r="P256" i="4"/>
  <c r="Q256" i="4"/>
  <c r="R256" i="4"/>
  <c r="S256" i="4"/>
  <c r="T256" i="4"/>
  <c r="U256" i="4"/>
  <c r="V256" i="4"/>
  <c r="W256" i="4"/>
  <c r="X256" i="4"/>
  <c r="Y256" i="4"/>
  <c r="Z256" i="4"/>
  <c r="AA256" i="4"/>
  <c r="AB256" i="4"/>
  <c r="AC256" i="4"/>
  <c r="AD256" i="4"/>
  <c r="AE256" i="4"/>
  <c r="AF256" i="4"/>
  <c r="AG256" i="4"/>
  <c r="AH256" i="4"/>
  <c r="AI256" i="4"/>
  <c r="O257" i="4"/>
  <c r="P257" i="4"/>
  <c r="Q257" i="4"/>
  <c r="R257" i="4"/>
  <c r="S257" i="4"/>
  <c r="T257" i="4"/>
  <c r="U257" i="4"/>
  <c r="V257" i="4"/>
  <c r="W257" i="4"/>
  <c r="X257" i="4"/>
  <c r="Y257" i="4"/>
  <c r="Z257" i="4"/>
  <c r="AA257" i="4"/>
  <c r="AB257" i="4"/>
  <c r="AC257" i="4"/>
  <c r="AD257" i="4"/>
  <c r="AE257" i="4"/>
  <c r="AF257" i="4"/>
  <c r="AG257" i="4"/>
  <c r="AH257" i="4"/>
  <c r="AI257" i="4"/>
  <c r="O258" i="4"/>
  <c r="P258" i="4"/>
  <c r="Q258" i="4"/>
  <c r="R258" i="4"/>
  <c r="S258" i="4"/>
  <c r="T258" i="4"/>
  <c r="U258" i="4"/>
  <c r="V258" i="4"/>
  <c r="W258" i="4"/>
  <c r="X258" i="4"/>
  <c r="Y258" i="4"/>
  <c r="Z258" i="4"/>
  <c r="AA258" i="4"/>
  <c r="AB258" i="4"/>
  <c r="AC258" i="4"/>
  <c r="AD258" i="4"/>
  <c r="AE258" i="4"/>
  <c r="AF258" i="4"/>
  <c r="AG258" i="4"/>
  <c r="AH258" i="4"/>
  <c r="AI258" i="4"/>
  <c r="O259" i="4"/>
  <c r="P259" i="4"/>
  <c r="Q259" i="4"/>
  <c r="R259" i="4"/>
  <c r="S259" i="4"/>
  <c r="T259" i="4"/>
  <c r="U259" i="4"/>
  <c r="V259" i="4"/>
  <c r="W259" i="4"/>
  <c r="X259" i="4"/>
  <c r="Y259" i="4"/>
  <c r="Z259" i="4"/>
  <c r="AA259" i="4"/>
  <c r="AB259" i="4"/>
  <c r="AC259" i="4"/>
  <c r="AD259" i="4"/>
  <c r="AE259" i="4"/>
  <c r="AF259" i="4"/>
  <c r="AG259" i="4"/>
  <c r="AH259" i="4"/>
  <c r="AI259" i="4"/>
  <c r="O260" i="4"/>
  <c r="P260" i="4"/>
  <c r="Q260" i="4"/>
  <c r="R260" i="4"/>
  <c r="S260" i="4"/>
  <c r="T260" i="4"/>
  <c r="U260" i="4"/>
  <c r="V260" i="4"/>
  <c r="W260" i="4"/>
  <c r="X260" i="4"/>
  <c r="Y260" i="4"/>
  <c r="Z260" i="4"/>
  <c r="AA260" i="4"/>
  <c r="AB260" i="4"/>
  <c r="AC260" i="4"/>
  <c r="AD260" i="4"/>
  <c r="AE260" i="4"/>
  <c r="AF260" i="4"/>
  <c r="AG260" i="4"/>
  <c r="AH260" i="4"/>
  <c r="AI260" i="4"/>
  <c r="O261" i="4"/>
  <c r="P261" i="4"/>
  <c r="Q261" i="4"/>
  <c r="R261" i="4"/>
  <c r="S261" i="4"/>
  <c r="T261" i="4"/>
  <c r="U261" i="4"/>
  <c r="V261" i="4"/>
  <c r="W261" i="4"/>
  <c r="X261" i="4"/>
  <c r="Y261" i="4"/>
  <c r="Z261" i="4"/>
  <c r="AA261" i="4"/>
  <c r="AB261" i="4"/>
  <c r="AC261" i="4"/>
  <c r="AD261" i="4"/>
  <c r="AE261" i="4"/>
  <c r="AF261" i="4"/>
  <c r="AG261" i="4"/>
  <c r="AH261" i="4"/>
  <c r="AI261" i="4"/>
  <c r="O262" i="4"/>
  <c r="P262" i="4"/>
  <c r="Q262" i="4"/>
  <c r="R262" i="4"/>
  <c r="S262" i="4"/>
  <c r="T262" i="4"/>
  <c r="U262" i="4"/>
  <c r="V262" i="4"/>
  <c r="W262" i="4"/>
  <c r="X262" i="4"/>
  <c r="Y262" i="4"/>
  <c r="Z262" i="4"/>
  <c r="AA262" i="4"/>
  <c r="AB262" i="4"/>
  <c r="AC262" i="4"/>
  <c r="AD262" i="4"/>
  <c r="AE262" i="4"/>
  <c r="AF262" i="4"/>
  <c r="AG262" i="4"/>
  <c r="AH262" i="4"/>
  <c r="AI262" i="4"/>
  <c r="O263" i="4"/>
  <c r="P263" i="4"/>
  <c r="Q263" i="4"/>
  <c r="R263" i="4"/>
  <c r="S263" i="4"/>
  <c r="T263" i="4"/>
  <c r="U263" i="4"/>
  <c r="V263" i="4"/>
  <c r="W263" i="4"/>
  <c r="X263" i="4"/>
  <c r="Y263" i="4"/>
  <c r="Z263" i="4"/>
  <c r="AA263" i="4"/>
  <c r="AB263" i="4"/>
  <c r="AC263" i="4"/>
  <c r="AD263" i="4"/>
  <c r="AE263" i="4"/>
  <c r="AF263" i="4"/>
  <c r="AG263" i="4"/>
  <c r="AH263" i="4"/>
  <c r="AI263" i="4"/>
  <c r="O264" i="4"/>
  <c r="P264" i="4"/>
  <c r="Q264" i="4"/>
  <c r="R264" i="4"/>
  <c r="S264" i="4"/>
  <c r="T264" i="4"/>
  <c r="U264" i="4"/>
  <c r="V264" i="4"/>
  <c r="W264" i="4"/>
  <c r="X264" i="4"/>
  <c r="Y264" i="4"/>
  <c r="Z264" i="4"/>
  <c r="AA264" i="4"/>
  <c r="AB264" i="4"/>
  <c r="AC264" i="4"/>
  <c r="AD264" i="4"/>
  <c r="AE264" i="4"/>
  <c r="AF264" i="4"/>
  <c r="AG264" i="4"/>
  <c r="AH264" i="4"/>
  <c r="AI264" i="4"/>
  <c r="O265" i="4"/>
  <c r="P265" i="4"/>
  <c r="Q265" i="4"/>
  <c r="R265" i="4"/>
  <c r="S265" i="4"/>
  <c r="T265" i="4"/>
  <c r="U265" i="4"/>
  <c r="V265" i="4"/>
  <c r="W265" i="4"/>
  <c r="X265" i="4"/>
  <c r="Y265" i="4"/>
  <c r="Z265" i="4"/>
  <c r="AA265" i="4"/>
  <c r="AB265" i="4"/>
  <c r="AC265" i="4"/>
  <c r="AD265" i="4"/>
  <c r="AE265" i="4"/>
  <c r="AF265" i="4"/>
  <c r="AG265" i="4"/>
  <c r="AH265" i="4"/>
  <c r="AI265" i="4"/>
  <c r="O266" i="4"/>
  <c r="P266" i="4"/>
  <c r="Q266" i="4"/>
  <c r="R266" i="4"/>
  <c r="S266" i="4"/>
  <c r="T266" i="4"/>
  <c r="U266" i="4"/>
  <c r="V266" i="4"/>
  <c r="W266" i="4"/>
  <c r="X266" i="4"/>
  <c r="Y266" i="4"/>
  <c r="Z266" i="4"/>
  <c r="AA266" i="4"/>
  <c r="AB266" i="4"/>
  <c r="AC266" i="4"/>
  <c r="AD266" i="4"/>
  <c r="AE266" i="4"/>
  <c r="AF266" i="4"/>
  <c r="AG266" i="4"/>
  <c r="AH266" i="4"/>
  <c r="AI266" i="4"/>
  <c r="O267" i="4"/>
  <c r="P267" i="4"/>
  <c r="Q267" i="4"/>
  <c r="R267" i="4"/>
  <c r="S267" i="4"/>
  <c r="T267" i="4"/>
  <c r="U267" i="4"/>
  <c r="V267" i="4"/>
  <c r="W267" i="4"/>
  <c r="X267" i="4"/>
  <c r="Y267" i="4"/>
  <c r="Z267" i="4"/>
  <c r="AA267" i="4"/>
  <c r="AB267" i="4"/>
  <c r="AC267" i="4"/>
  <c r="AD267" i="4"/>
  <c r="AE267" i="4"/>
  <c r="AF267" i="4"/>
  <c r="AG267" i="4"/>
  <c r="AH267" i="4"/>
  <c r="AI267" i="4"/>
  <c r="O268" i="4"/>
  <c r="P268" i="4"/>
  <c r="Q268" i="4"/>
  <c r="R268" i="4"/>
  <c r="S268" i="4"/>
  <c r="T268" i="4"/>
  <c r="U268" i="4"/>
  <c r="V268" i="4"/>
  <c r="W268" i="4"/>
  <c r="X268" i="4"/>
  <c r="Y268" i="4"/>
  <c r="Z268" i="4"/>
  <c r="AA268" i="4"/>
  <c r="AB268" i="4"/>
  <c r="AC268" i="4"/>
  <c r="AD268" i="4"/>
  <c r="AE268" i="4"/>
  <c r="AF268" i="4"/>
  <c r="AG268" i="4"/>
  <c r="AH268" i="4"/>
  <c r="AI268" i="4"/>
  <c r="O269" i="4"/>
  <c r="P269" i="4"/>
  <c r="Q269" i="4"/>
  <c r="R269" i="4"/>
  <c r="S269" i="4"/>
  <c r="T269" i="4"/>
  <c r="U269" i="4"/>
  <c r="V269" i="4"/>
  <c r="W269" i="4"/>
  <c r="X269" i="4"/>
  <c r="Y269" i="4"/>
  <c r="Z269" i="4"/>
  <c r="AA269" i="4"/>
  <c r="AB269" i="4"/>
  <c r="AC269" i="4"/>
  <c r="AD269" i="4"/>
  <c r="AE269" i="4"/>
  <c r="AF269" i="4"/>
  <c r="AG269" i="4"/>
  <c r="AH269" i="4"/>
  <c r="AI269" i="4"/>
  <c r="O270" i="4"/>
  <c r="P270" i="4"/>
  <c r="Q270" i="4"/>
  <c r="R270" i="4"/>
  <c r="S270" i="4"/>
  <c r="T270" i="4"/>
  <c r="U270" i="4"/>
  <c r="V270" i="4"/>
  <c r="W270" i="4"/>
  <c r="X270" i="4"/>
  <c r="Y270" i="4"/>
  <c r="Z270" i="4"/>
  <c r="AA270" i="4"/>
  <c r="AB270" i="4"/>
  <c r="AC270" i="4"/>
  <c r="AD270" i="4"/>
  <c r="AE270" i="4"/>
  <c r="AF270" i="4"/>
  <c r="AG270" i="4"/>
  <c r="AH270" i="4"/>
  <c r="AI270" i="4"/>
  <c r="O271" i="4"/>
  <c r="P271" i="4"/>
  <c r="Q271" i="4"/>
  <c r="R271" i="4"/>
  <c r="S271" i="4"/>
  <c r="T271" i="4"/>
  <c r="U271" i="4"/>
  <c r="V271" i="4"/>
  <c r="W271" i="4"/>
  <c r="X271" i="4"/>
  <c r="Y271" i="4"/>
  <c r="Z271" i="4"/>
  <c r="AA271" i="4"/>
  <c r="AB271" i="4"/>
  <c r="AC271" i="4"/>
  <c r="AD271" i="4"/>
  <c r="AE271" i="4"/>
  <c r="AF271" i="4"/>
  <c r="AG271" i="4"/>
  <c r="AH271" i="4"/>
  <c r="AI271" i="4"/>
  <c r="O272" i="4"/>
  <c r="P272" i="4"/>
  <c r="Q272" i="4"/>
  <c r="R272" i="4"/>
  <c r="S272" i="4"/>
  <c r="T272" i="4"/>
  <c r="U272" i="4"/>
  <c r="V272" i="4"/>
  <c r="W272" i="4"/>
  <c r="X272" i="4"/>
  <c r="Y272" i="4"/>
  <c r="Z272" i="4"/>
  <c r="AA272" i="4"/>
  <c r="AB272" i="4"/>
  <c r="AC272" i="4"/>
  <c r="AD272" i="4"/>
  <c r="AE272" i="4"/>
  <c r="AF272" i="4"/>
  <c r="AG272" i="4"/>
  <c r="AH272" i="4"/>
  <c r="AI272" i="4"/>
  <c r="O273" i="4"/>
  <c r="P273" i="4"/>
  <c r="Q273" i="4"/>
  <c r="R273" i="4"/>
  <c r="S273" i="4"/>
  <c r="T273" i="4"/>
  <c r="U273" i="4"/>
  <c r="V273" i="4"/>
  <c r="W273" i="4"/>
  <c r="X273" i="4"/>
  <c r="Y273" i="4"/>
  <c r="Z273" i="4"/>
  <c r="AA273" i="4"/>
  <c r="AB273" i="4"/>
  <c r="AC273" i="4"/>
  <c r="AD273" i="4"/>
  <c r="AE273" i="4"/>
  <c r="AF273" i="4"/>
  <c r="AG273" i="4"/>
  <c r="AH273" i="4"/>
  <c r="AI273" i="4"/>
  <c r="O274" i="4"/>
  <c r="P274" i="4"/>
  <c r="Q274" i="4"/>
  <c r="R274" i="4"/>
  <c r="S274" i="4"/>
  <c r="T274" i="4"/>
  <c r="U274" i="4"/>
  <c r="V274" i="4"/>
  <c r="W274" i="4"/>
  <c r="X274" i="4"/>
  <c r="Y274" i="4"/>
  <c r="Z274" i="4"/>
  <c r="AA274" i="4"/>
  <c r="AB274" i="4"/>
  <c r="AC274" i="4"/>
  <c r="AD274" i="4"/>
  <c r="AE274" i="4"/>
  <c r="AF274" i="4"/>
  <c r="AG274" i="4"/>
  <c r="AH274" i="4"/>
  <c r="AI274" i="4"/>
  <c r="O275" i="4"/>
  <c r="P275" i="4"/>
  <c r="Q275" i="4"/>
  <c r="R275" i="4"/>
  <c r="S275" i="4"/>
  <c r="T275" i="4"/>
  <c r="U275" i="4"/>
  <c r="V275" i="4"/>
  <c r="W275" i="4"/>
  <c r="X275" i="4"/>
  <c r="Y275" i="4"/>
  <c r="Z275" i="4"/>
  <c r="AA275" i="4"/>
  <c r="AB275" i="4"/>
  <c r="AC275" i="4"/>
  <c r="AD275" i="4"/>
  <c r="AE275" i="4"/>
  <c r="AF275" i="4"/>
  <c r="AG275" i="4"/>
  <c r="AH275" i="4"/>
  <c r="AI275" i="4"/>
  <c r="O276" i="4"/>
  <c r="P276" i="4"/>
  <c r="Q276" i="4"/>
  <c r="R276" i="4"/>
  <c r="S276" i="4"/>
  <c r="T276" i="4"/>
  <c r="U276" i="4"/>
  <c r="V276" i="4"/>
  <c r="W276" i="4"/>
  <c r="X276" i="4"/>
  <c r="Y276" i="4"/>
  <c r="Z276" i="4"/>
  <c r="AA276" i="4"/>
  <c r="AB276" i="4"/>
  <c r="AC276" i="4"/>
  <c r="AD276" i="4"/>
  <c r="AE276" i="4"/>
  <c r="AF276" i="4"/>
  <c r="AG276" i="4"/>
  <c r="AH276" i="4"/>
  <c r="AI276" i="4"/>
  <c r="O277" i="4"/>
  <c r="P277" i="4"/>
  <c r="Q277" i="4"/>
  <c r="R277" i="4"/>
  <c r="S277" i="4"/>
  <c r="T277" i="4"/>
  <c r="U277" i="4"/>
  <c r="V277" i="4"/>
  <c r="W277" i="4"/>
  <c r="X277" i="4"/>
  <c r="Y277" i="4"/>
  <c r="Z277" i="4"/>
  <c r="AA277" i="4"/>
  <c r="AB277" i="4"/>
  <c r="AC277" i="4"/>
  <c r="AD277" i="4"/>
  <c r="AE277" i="4"/>
  <c r="AF277" i="4"/>
  <c r="AG277" i="4"/>
  <c r="AH277" i="4"/>
  <c r="AI277" i="4"/>
  <c r="O278" i="4"/>
  <c r="P278" i="4"/>
  <c r="Q278" i="4"/>
  <c r="R278" i="4"/>
  <c r="S278" i="4"/>
  <c r="T278" i="4"/>
  <c r="U278" i="4"/>
  <c r="V278" i="4"/>
  <c r="W278" i="4"/>
  <c r="X278" i="4"/>
  <c r="Y278" i="4"/>
  <c r="Z278" i="4"/>
  <c r="AA278" i="4"/>
  <c r="AB278" i="4"/>
  <c r="AC278" i="4"/>
  <c r="AD278" i="4"/>
  <c r="AE278" i="4"/>
  <c r="AF278" i="4"/>
  <c r="AG278" i="4"/>
  <c r="AH278" i="4"/>
  <c r="AI278" i="4"/>
  <c r="O279" i="4"/>
  <c r="P279" i="4"/>
  <c r="Q279" i="4"/>
  <c r="R279" i="4"/>
  <c r="S279" i="4"/>
  <c r="T279" i="4"/>
  <c r="U279" i="4"/>
  <c r="V279" i="4"/>
  <c r="W279" i="4"/>
  <c r="X279" i="4"/>
  <c r="Y279" i="4"/>
  <c r="Z279" i="4"/>
  <c r="AA279" i="4"/>
  <c r="AB279" i="4"/>
  <c r="AC279" i="4"/>
  <c r="AD279" i="4"/>
  <c r="AE279" i="4"/>
  <c r="AF279" i="4"/>
  <c r="AG279" i="4"/>
  <c r="AH279" i="4"/>
  <c r="AI279" i="4"/>
  <c r="O280" i="4"/>
  <c r="P280" i="4"/>
  <c r="Q280" i="4"/>
  <c r="R280" i="4"/>
  <c r="S280" i="4"/>
  <c r="T280" i="4"/>
  <c r="U280" i="4"/>
  <c r="V280" i="4"/>
  <c r="W280" i="4"/>
  <c r="X280" i="4"/>
  <c r="Y280" i="4"/>
  <c r="Z280" i="4"/>
  <c r="AA280" i="4"/>
  <c r="AB280" i="4"/>
  <c r="AC280" i="4"/>
  <c r="AD280" i="4"/>
  <c r="AE280" i="4"/>
  <c r="AF280" i="4"/>
  <c r="AG280" i="4"/>
  <c r="AH280" i="4"/>
  <c r="AI280" i="4"/>
  <c r="O281" i="4"/>
  <c r="P281" i="4"/>
  <c r="Q281" i="4"/>
  <c r="R281" i="4"/>
  <c r="S281" i="4"/>
  <c r="T281" i="4"/>
  <c r="U281" i="4"/>
  <c r="V281" i="4"/>
  <c r="W281" i="4"/>
  <c r="X281" i="4"/>
  <c r="Y281" i="4"/>
  <c r="Z281" i="4"/>
  <c r="AA281" i="4"/>
  <c r="AB281" i="4"/>
  <c r="AC281" i="4"/>
  <c r="AD281" i="4"/>
  <c r="AE281" i="4"/>
  <c r="AF281" i="4"/>
  <c r="AG281" i="4"/>
  <c r="AH281" i="4"/>
  <c r="AI281" i="4"/>
  <c r="O282" i="4"/>
  <c r="P282" i="4"/>
  <c r="Q282" i="4"/>
  <c r="R282" i="4"/>
  <c r="S282" i="4"/>
  <c r="T282" i="4"/>
  <c r="U282" i="4"/>
  <c r="V282" i="4"/>
  <c r="W282" i="4"/>
  <c r="X282" i="4"/>
  <c r="Y282" i="4"/>
  <c r="Z282" i="4"/>
  <c r="AA282" i="4"/>
  <c r="AB282" i="4"/>
  <c r="AC282" i="4"/>
  <c r="AD282" i="4"/>
  <c r="AE282" i="4"/>
  <c r="AF282" i="4"/>
  <c r="AG282" i="4"/>
  <c r="AH282" i="4"/>
  <c r="AI282" i="4"/>
  <c r="O283" i="4"/>
  <c r="P283" i="4"/>
  <c r="Q283" i="4"/>
  <c r="R283" i="4"/>
  <c r="S283" i="4"/>
  <c r="T283" i="4"/>
  <c r="U283" i="4"/>
  <c r="V283" i="4"/>
  <c r="W283" i="4"/>
  <c r="X283" i="4"/>
  <c r="Y283" i="4"/>
  <c r="Z283" i="4"/>
  <c r="AA283" i="4"/>
  <c r="AB283" i="4"/>
  <c r="AC283" i="4"/>
  <c r="AD283" i="4"/>
  <c r="AE283" i="4"/>
  <c r="AF283" i="4"/>
  <c r="AG283" i="4"/>
  <c r="AH283" i="4"/>
  <c r="AI283" i="4"/>
  <c r="O284" i="4"/>
  <c r="P284" i="4"/>
  <c r="Q284" i="4"/>
  <c r="R284" i="4"/>
  <c r="S284" i="4"/>
  <c r="T284" i="4"/>
  <c r="U284" i="4"/>
  <c r="V284" i="4"/>
  <c r="W284" i="4"/>
  <c r="X284" i="4"/>
  <c r="Y284" i="4"/>
  <c r="Z284" i="4"/>
  <c r="AA284" i="4"/>
  <c r="AB284" i="4"/>
  <c r="AC284" i="4"/>
  <c r="AD284" i="4"/>
  <c r="AE284" i="4"/>
  <c r="AF284" i="4"/>
  <c r="AG284" i="4"/>
  <c r="AH284" i="4"/>
  <c r="AI284" i="4"/>
  <c r="O285" i="4"/>
  <c r="P285" i="4"/>
  <c r="Q285" i="4"/>
  <c r="R285" i="4"/>
  <c r="S285" i="4"/>
  <c r="T285" i="4"/>
  <c r="U285" i="4"/>
  <c r="V285" i="4"/>
  <c r="W285" i="4"/>
  <c r="X285" i="4"/>
  <c r="Y285" i="4"/>
  <c r="Z285" i="4"/>
  <c r="AA285" i="4"/>
  <c r="AB285" i="4"/>
  <c r="AC285" i="4"/>
  <c r="AD285" i="4"/>
  <c r="AE285" i="4"/>
  <c r="AF285" i="4"/>
  <c r="AG285" i="4"/>
  <c r="AH285" i="4"/>
  <c r="AI285" i="4"/>
  <c r="O286" i="4"/>
  <c r="P286" i="4"/>
  <c r="Q286" i="4"/>
  <c r="R286" i="4"/>
  <c r="S286" i="4"/>
  <c r="T286" i="4"/>
  <c r="U286" i="4"/>
  <c r="V286" i="4"/>
  <c r="W286" i="4"/>
  <c r="X286" i="4"/>
  <c r="Y286" i="4"/>
  <c r="Z286" i="4"/>
  <c r="AA286" i="4"/>
  <c r="AB286" i="4"/>
  <c r="AC286" i="4"/>
  <c r="AD286" i="4"/>
  <c r="AE286" i="4"/>
  <c r="AF286" i="4"/>
  <c r="AG286" i="4"/>
  <c r="AH286" i="4"/>
  <c r="AI286" i="4"/>
  <c r="AI4" i="4"/>
  <c r="AH4" i="4"/>
  <c r="AG4" i="4"/>
  <c r="AF4" i="4"/>
  <c r="AE4" i="4"/>
  <c r="AD4" i="4"/>
  <c r="AC4" i="4"/>
  <c r="AB4" i="4"/>
  <c r="AA4" i="4"/>
  <c r="Z4" i="4"/>
  <c r="Y4" i="4"/>
  <c r="X4" i="4"/>
  <c r="W4" i="4"/>
  <c r="V4" i="4"/>
  <c r="U4" i="4"/>
  <c r="T4" i="4"/>
  <c r="S4" i="4"/>
  <c r="R4" i="4"/>
  <c r="Q4" i="4"/>
  <c r="P4" i="4"/>
  <c r="O4" i="4"/>
  <c r="I5" i="4"/>
  <c r="J5" i="4"/>
  <c r="K5" i="4"/>
  <c r="L5" i="4"/>
  <c r="M5" i="4"/>
  <c r="N5" i="4"/>
  <c r="I6" i="4"/>
  <c r="J6" i="4"/>
  <c r="K6" i="4"/>
  <c r="L6" i="4"/>
  <c r="M6" i="4"/>
  <c r="N6" i="4"/>
  <c r="I7" i="4"/>
  <c r="J7" i="4"/>
  <c r="K7" i="4"/>
  <c r="L7" i="4"/>
  <c r="M7" i="4"/>
  <c r="N7" i="4"/>
  <c r="I8" i="4"/>
  <c r="J8" i="4"/>
  <c r="K8" i="4"/>
  <c r="L8" i="4"/>
  <c r="M8" i="4"/>
  <c r="N8" i="4"/>
  <c r="I9" i="4"/>
  <c r="J9" i="4"/>
  <c r="K9" i="4"/>
  <c r="L9" i="4"/>
  <c r="M9" i="4"/>
  <c r="N9" i="4"/>
  <c r="I10" i="4"/>
  <c r="J10" i="4"/>
  <c r="K10" i="4"/>
  <c r="L10" i="4"/>
  <c r="M10" i="4"/>
  <c r="N10" i="4"/>
  <c r="I11" i="4"/>
  <c r="J11" i="4"/>
  <c r="K11" i="4"/>
  <c r="L11" i="4"/>
  <c r="M11" i="4"/>
  <c r="N11" i="4"/>
  <c r="I12" i="4"/>
  <c r="J12" i="4"/>
  <c r="K12" i="4"/>
  <c r="L12" i="4"/>
  <c r="M12" i="4"/>
  <c r="N12" i="4"/>
  <c r="I13" i="4"/>
  <c r="J13" i="4"/>
  <c r="K13" i="4"/>
  <c r="L13" i="4"/>
  <c r="M13" i="4"/>
  <c r="N13" i="4"/>
  <c r="I14" i="4"/>
  <c r="J14" i="4"/>
  <c r="K14" i="4"/>
  <c r="L14" i="4"/>
  <c r="M14" i="4"/>
  <c r="N14" i="4"/>
  <c r="I15" i="4"/>
  <c r="J15" i="4"/>
  <c r="K15" i="4"/>
  <c r="L15" i="4"/>
  <c r="M15" i="4"/>
  <c r="N15" i="4"/>
  <c r="I16" i="4"/>
  <c r="J16" i="4"/>
  <c r="K16" i="4"/>
  <c r="L16" i="4"/>
  <c r="M16" i="4"/>
  <c r="N16" i="4"/>
  <c r="I17" i="4"/>
  <c r="J17" i="4"/>
  <c r="K17" i="4"/>
  <c r="L17" i="4"/>
  <c r="M17" i="4"/>
  <c r="N17" i="4"/>
  <c r="I18" i="4"/>
  <c r="J18" i="4"/>
  <c r="K18" i="4"/>
  <c r="L18" i="4"/>
  <c r="M18" i="4"/>
  <c r="N18" i="4"/>
  <c r="I19" i="4"/>
  <c r="J19" i="4"/>
  <c r="K19" i="4"/>
  <c r="L19" i="4"/>
  <c r="M19" i="4"/>
  <c r="N19" i="4"/>
  <c r="I20" i="4"/>
  <c r="J20" i="4"/>
  <c r="K20" i="4"/>
  <c r="L20" i="4"/>
  <c r="M20" i="4"/>
  <c r="N20" i="4"/>
  <c r="I21" i="4"/>
  <c r="J21" i="4"/>
  <c r="K21" i="4"/>
  <c r="L21" i="4"/>
  <c r="M21" i="4"/>
  <c r="N21" i="4"/>
  <c r="I22" i="4"/>
  <c r="J22" i="4"/>
  <c r="K22" i="4"/>
  <c r="L22" i="4"/>
  <c r="M22" i="4"/>
  <c r="N22" i="4"/>
  <c r="I23" i="4"/>
  <c r="J23" i="4"/>
  <c r="K23" i="4"/>
  <c r="L23" i="4"/>
  <c r="M23" i="4"/>
  <c r="N23" i="4"/>
  <c r="I24" i="4"/>
  <c r="J24" i="4"/>
  <c r="K24" i="4"/>
  <c r="L24" i="4"/>
  <c r="M24" i="4"/>
  <c r="N24" i="4"/>
  <c r="I25" i="4"/>
  <c r="J25" i="4"/>
  <c r="K25" i="4"/>
  <c r="L25" i="4"/>
  <c r="M25" i="4"/>
  <c r="N25" i="4"/>
  <c r="I26" i="4"/>
  <c r="J26" i="4"/>
  <c r="K26" i="4"/>
  <c r="L26" i="4"/>
  <c r="M26" i="4"/>
  <c r="N26" i="4"/>
  <c r="I27" i="4"/>
  <c r="J27" i="4"/>
  <c r="K27" i="4"/>
  <c r="L27" i="4"/>
  <c r="M27" i="4"/>
  <c r="N27" i="4"/>
  <c r="I28" i="4"/>
  <c r="J28" i="4"/>
  <c r="K28" i="4"/>
  <c r="L28" i="4"/>
  <c r="M28" i="4"/>
  <c r="N28" i="4"/>
  <c r="I29" i="4"/>
  <c r="J29" i="4"/>
  <c r="K29" i="4"/>
  <c r="L29" i="4"/>
  <c r="M29" i="4"/>
  <c r="N29" i="4"/>
  <c r="I30" i="4"/>
  <c r="J30" i="4"/>
  <c r="K30" i="4"/>
  <c r="L30" i="4"/>
  <c r="M30" i="4"/>
  <c r="N30" i="4"/>
  <c r="I31" i="4"/>
  <c r="J31" i="4"/>
  <c r="K31" i="4"/>
  <c r="L31" i="4"/>
  <c r="M31" i="4"/>
  <c r="N31" i="4"/>
  <c r="I32" i="4"/>
  <c r="J32" i="4"/>
  <c r="K32" i="4"/>
  <c r="L32" i="4"/>
  <c r="M32" i="4"/>
  <c r="N32" i="4"/>
  <c r="I33" i="4"/>
  <c r="J33" i="4"/>
  <c r="K33" i="4"/>
  <c r="L33" i="4"/>
  <c r="M33" i="4"/>
  <c r="N33" i="4"/>
  <c r="I34" i="4"/>
  <c r="J34" i="4"/>
  <c r="K34" i="4"/>
  <c r="L34" i="4"/>
  <c r="M34" i="4"/>
  <c r="N34" i="4"/>
  <c r="I35" i="4"/>
  <c r="J35" i="4"/>
  <c r="K35" i="4"/>
  <c r="L35" i="4"/>
  <c r="M35" i="4"/>
  <c r="N35" i="4"/>
  <c r="I36" i="4"/>
  <c r="J36" i="4"/>
  <c r="K36" i="4"/>
  <c r="L36" i="4"/>
  <c r="M36" i="4"/>
  <c r="N36" i="4"/>
  <c r="I37" i="4"/>
  <c r="J37" i="4"/>
  <c r="K37" i="4"/>
  <c r="L37" i="4"/>
  <c r="M37" i="4"/>
  <c r="N37" i="4"/>
  <c r="I38" i="4"/>
  <c r="J38" i="4"/>
  <c r="K38" i="4"/>
  <c r="L38" i="4"/>
  <c r="M38" i="4"/>
  <c r="N38" i="4"/>
  <c r="I39" i="4"/>
  <c r="J39" i="4"/>
  <c r="K39" i="4"/>
  <c r="L39" i="4"/>
  <c r="M39" i="4"/>
  <c r="N39" i="4"/>
  <c r="I40" i="4"/>
  <c r="J40" i="4"/>
  <c r="K40" i="4"/>
  <c r="L40" i="4"/>
  <c r="M40" i="4"/>
  <c r="N40" i="4"/>
  <c r="I41" i="4"/>
  <c r="J41" i="4"/>
  <c r="K41" i="4"/>
  <c r="L41" i="4"/>
  <c r="M41" i="4"/>
  <c r="N41" i="4"/>
  <c r="I42" i="4"/>
  <c r="J42" i="4"/>
  <c r="K42" i="4"/>
  <c r="L42" i="4"/>
  <c r="M42" i="4"/>
  <c r="N42" i="4"/>
  <c r="I43" i="4"/>
  <c r="J43" i="4"/>
  <c r="K43" i="4"/>
  <c r="L43" i="4"/>
  <c r="M43" i="4"/>
  <c r="N43" i="4"/>
  <c r="I44" i="4"/>
  <c r="J44" i="4"/>
  <c r="K44" i="4"/>
  <c r="L44" i="4"/>
  <c r="M44" i="4"/>
  <c r="N44" i="4"/>
  <c r="I45" i="4"/>
  <c r="J45" i="4"/>
  <c r="K45" i="4"/>
  <c r="L45" i="4"/>
  <c r="M45" i="4"/>
  <c r="N45" i="4"/>
  <c r="I46" i="4"/>
  <c r="J46" i="4"/>
  <c r="K46" i="4"/>
  <c r="L46" i="4"/>
  <c r="M46" i="4"/>
  <c r="N46" i="4"/>
  <c r="I47" i="4"/>
  <c r="J47" i="4"/>
  <c r="K47" i="4"/>
  <c r="L47" i="4"/>
  <c r="M47" i="4"/>
  <c r="N47" i="4"/>
  <c r="I48" i="4"/>
  <c r="J48" i="4"/>
  <c r="K48" i="4"/>
  <c r="L48" i="4"/>
  <c r="M48" i="4"/>
  <c r="N48" i="4"/>
  <c r="I49" i="4"/>
  <c r="J49" i="4"/>
  <c r="K49" i="4"/>
  <c r="L49" i="4"/>
  <c r="M49" i="4"/>
  <c r="N49" i="4"/>
  <c r="I50" i="4"/>
  <c r="J50" i="4"/>
  <c r="K50" i="4"/>
  <c r="L50" i="4"/>
  <c r="M50" i="4"/>
  <c r="N50" i="4"/>
  <c r="I51" i="4"/>
  <c r="J51" i="4"/>
  <c r="K51" i="4"/>
  <c r="L51" i="4"/>
  <c r="M51" i="4"/>
  <c r="N51" i="4"/>
  <c r="I52" i="4"/>
  <c r="J52" i="4"/>
  <c r="K52" i="4"/>
  <c r="L52" i="4"/>
  <c r="M52" i="4"/>
  <c r="N52" i="4"/>
  <c r="I53" i="4"/>
  <c r="J53" i="4"/>
  <c r="K53" i="4"/>
  <c r="L53" i="4"/>
  <c r="M53" i="4"/>
  <c r="N53" i="4"/>
  <c r="I54" i="4"/>
  <c r="J54" i="4"/>
  <c r="K54" i="4"/>
  <c r="L54" i="4"/>
  <c r="M54" i="4"/>
  <c r="N54" i="4"/>
  <c r="I55" i="4"/>
  <c r="J55" i="4"/>
  <c r="K55" i="4"/>
  <c r="L55" i="4"/>
  <c r="M55" i="4"/>
  <c r="N55" i="4"/>
  <c r="I56" i="4"/>
  <c r="J56" i="4"/>
  <c r="K56" i="4"/>
  <c r="L56" i="4"/>
  <c r="M56" i="4"/>
  <c r="N56" i="4"/>
  <c r="I57" i="4"/>
  <c r="J57" i="4"/>
  <c r="K57" i="4"/>
  <c r="L57" i="4"/>
  <c r="M57" i="4"/>
  <c r="N57" i="4"/>
  <c r="I58" i="4"/>
  <c r="J58" i="4"/>
  <c r="K58" i="4"/>
  <c r="L58" i="4"/>
  <c r="M58" i="4"/>
  <c r="N58" i="4"/>
  <c r="I59" i="4"/>
  <c r="J59" i="4"/>
  <c r="K59" i="4"/>
  <c r="L59" i="4"/>
  <c r="M59" i="4"/>
  <c r="N59" i="4"/>
  <c r="I60" i="4"/>
  <c r="J60" i="4"/>
  <c r="K60" i="4"/>
  <c r="L60" i="4"/>
  <c r="M60" i="4"/>
  <c r="N60" i="4"/>
  <c r="I61" i="4"/>
  <c r="J61" i="4"/>
  <c r="K61" i="4"/>
  <c r="L61" i="4"/>
  <c r="M61" i="4"/>
  <c r="N61" i="4"/>
  <c r="I62" i="4"/>
  <c r="J62" i="4"/>
  <c r="K62" i="4"/>
  <c r="L62" i="4"/>
  <c r="M62" i="4"/>
  <c r="N62" i="4"/>
  <c r="I63" i="4"/>
  <c r="J63" i="4"/>
  <c r="K63" i="4"/>
  <c r="L63" i="4"/>
  <c r="M63" i="4"/>
  <c r="N63" i="4"/>
  <c r="I64" i="4"/>
  <c r="J64" i="4"/>
  <c r="K64" i="4"/>
  <c r="L64" i="4"/>
  <c r="M64" i="4"/>
  <c r="N64" i="4"/>
  <c r="I65" i="4"/>
  <c r="J65" i="4"/>
  <c r="K65" i="4"/>
  <c r="L65" i="4"/>
  <c r="M65" i="4"/>
  <c r="N65" i="4"/>
  <c r="I66" i="4"/>
  <c r="J66" i="4"/>
  <c r="K66" i="4"/>
  <c r="L66" i="4"/>
  <c r="M66" i="4"/>
  <c r="N66" i="4"/>
  <c r="I67" i="4"/>
  <c r="J67" i="4"/>
  <c r="K67" i="4"/>
  <c r="L67" i="4"/>
  <c r="M67" i="4"/>
  <c r="N67" i="4"/>
  <c r="I68" i="4"/>
  <c r="J68" i="4"/>
  <c r="K68" i="4"/>
  <c r="L68" i="4"/>
  <c r="M68" i="4"/>
  <c r="N68" i="4"/>
  <c r="I69" i="4"/>
  <c r="J69" i="4"/>
  <c r="K69" i="4"/>
  <c r="L69" i="4"/>
  <c r="M69" i="4"/>
  <c r="N69" i="4"/>
  <c r="I70" i="4"/>
  <c r="J70" i="4"/>
  <c r="K70" i="4"/>
  <c r="L70" i="4"/>
  <c r="M70" i="4"/>
  <c r="N70" i="4"/>
  <c r="I71" i="4"/>
  <c r="J71" i="4"/>
  <c r="K71" i="4"/>
  <c r="L71" i="4"/>
  <c r="M71" i="4"/>
  <c r="N71" i="4"/>
  <c r="I72" i="4"/>
  <c r="J72" i="4"/>
  <c r="K72" i="4"/>
  <c r="L72" i="4"/>
  <c r="M72" i="4"/>
  <c r="N72" i="4"/>
  <c r="I73" i="4"/>
  <c r="J73" i="4"/>
  <c r="K73" i="4"/>
  <c r="L73" i="4"/>
  <c r="M73" i="4"/>
  <c r="N73" i="4"/>
  <c r="I74" i="4"/>
  <c r="J74" i="4"/>
  <c r="K74" i="4"/>
  <c r="L74" i="4"/>
  <c r="M74" i="4"/>
  <c r="N74" i="4"/>
  <c r="I75" i="4"/>
  <c r="J75" i="4"/>
  <c r="K75" i="4"/>
  <c r="L75" i="4"/>
  <c r="M75" i="4"/>
  <c r="N75" i="4"/>
  <c r="I76" i="4"/>
  <c r="J76" i="4"/>
  <c r="K76" i="4"/>
  <c r="L76" i="4"/>
  <c r="M76" i="4"/>
  <c r="N76" i="4"/>
  <c r="I77" i="4"/>
  <c r="J77" i="4"/>
  <c r="K77" i="4"/>
  <c r="L77" i="4"/>
  <c r="M77" i="4"/>
  <c r="N77" i="4"/>
  <c r="I78" i="4"/>
  <c r="J78" i="4"/>
  <c r="K78" i="4"/>
  <c r="L78" i="4"/>
  <c r="M78" i="4"/>
  <c r="N78" i="4"/>
  <c r="I79" i="4"/>
  <c r="J79" i="4"/>
  <c r="K79" i="4"/>
  <c r="L79" i="4"/>
  <c r="M79" i="4"/>
  <c r="N79" i="4"/>
  <c r="I80" i="4"/>
  <c r="J80" i="4"/>
  <c r="K80" i="4"/>
  <c r="L80" i="4"/>
  <c r="M80" i="4"/>
  <c r="N80" i="4"/>
  <c r="I81" i="4"/>
  <c r="J81" i="4"/>
  <c r="K81" i="4"/>
  <c r="L81" i="4"/>
  <c r="M81" i="4"/>
  <c r="N81" i="4"/>
  <c r="I82" i="4"/>
  <c r="J82" i="4"/>
  <c r="K82" i="4"/>
  <c r="L82" i="4"/>
  <c r="M82" i="4"/>
  <c r="N82" i="4"/>
  <c r="I83" i="4"/>
  <c r="J83" i="4"/>
  <c r="K83" i="4"/>
  <c r="L83" i="4"/>
  <c r="M83" i="4"/>
  <c r="N83" i="4"/>
  <c r="I84" i="4"/>
  <c r="J84" i="4"/>
  <c r="K84" i="4"/>
  <c r="L84" i="4"/>
  <c r="M84" i="4"/>
  <c r="N84" i="4"/>
  <c r="I85" i="4"/>
  <c r="J85" i="4"/>
  <c r="K85" i="4"/>
  <c r="L85" i="4"/>
  <c r="M85" i="4"/>
  <c r="N85" i="4"/>
  <c r="I86" i="4"/>
  <c r="J86" i="4"/>
  <c r="K86" i="4"/>
  <c r="L86" i="4"/>
  <c r="M86" i="4"/>
  <c r="N86" i="4"/>
  <c r="I87" i="4"/>
  <c r="J87" i="4"/>
  <c r="K87" i="4"/>
  <c r="L87" i="4"/>
  <c r="M87" i="4"/>
  <c r="N87" i="4"/>
  <c r="I88" i="4"/>
  <c r="J88" i="4"/>
  <c r="K88" i="4"/>
  <c r="L88" i="4"/>
  <c r="M88" i="4"/>
  <c r="N88" i="4"/>
  <c r="I89" i="4"/>
  <c r="J89" i="4"/>
  <c r="K89" i="4"/>
  <c r="L89" i="4"/>
  <c r="M89" i="4"/>
  <c r="N89" i="4"/>
  <c r="I90" i="4"/>
  <c r="J90" i="4"/>
  <c r="K90" i="4"/>
  <c r="L90" i="4"/>
  <c r="M90" i="4"/>
  <c r="N90" i="4"/>
  <c r="I91" i="4"/>
  <c r="J91" i="4"/>
  <c r="K91" i="4"/>
  <c r="L91" i="4"/>
  <c r="M91" i="4"/>
  <c r="N91" i="4"/>
  <c r="I92" i="4"/>
  <c r="J92" i="4"/>
  <c r="K92" i="4"/>
  <c r="L92" i="4"/>
  <c r="M92" i="4"/>
  <c r="N92" i="4"/>
  <c r="I93" i="4"/>
  <c r="J93" i="4"/>
  <c r="K93" i="4"/>
  <c r="L93" i="4"/>
  <c r="M93" i="4"/>
  <c r="N93" i="4"/>
  <c r="I94" i="4"/>
  <c r="J94" i="4"/>
  <c r="K94" i="4"/>
  <c r="L94" i="4"/>
  <c r="M94" i="4"/>
  <c r="N94" i="4"/>
  <c r="I95" i="4"/>
  <c r="J95" i="4"/>
  <c r="K95" i="4"/>
  <c r="L95" i="4"/>
  <c r="M95" i="4"/>
  <c r="N95" i="4"/>
  <c r="I96" i="4"/>
  <c r="J96" i="4"/>
  <c r="K96" i="4"/>
  <c r="L96" i="4"/>
  <c r="M96" i="4"/>
  <c r="N96" i="4"/>
  <c r="I97" i="4"/>
  <c r="J97" i="4"/>
  <c r="K97" i="4"/>
  <c r="L97" i="4"/>
  <c r="M97" i="4"/>
  <c r="N97" i="4"/>
  <c r="I98" i="4"/>
  <c r="J98" i="4"/>
  <c r="K98" i="4"/>
  <c r="L98" i="4"/>
  <c r="M98" i="4"/>
  <c r="N98" i="4"/>
  <c r="I99" i="4"/>
  <c r="J99" i="4"/>
  <c r="K99" i="4"/>
  <c r="L99" i="4"/>
  <c r="M99" i="4"/>
  <c r="N99" i="4"/>
  <c r="I100" i="4"/>
  <c r="J100" i="4"/>
  <c r="K100" i="4"/>
  <c r="L100" i="4"/>
  <c r="M100" i="4"/>
  <c r="N100" i="4"/>
  <c r="I101" i="4"/>
  <c r="J101" i="4"/>
  <c r="K101" i="4"/>
  <c r="L101" i="4"/>
  <c r="M101" i="4"/>
  <c r="N101" i="4"/>
  <c r="I102" i="4"/>
  <c r="J102" i="4"/>
  <c r="K102" i="4"/>
  <c r="L102" i="4"/>
  <c r="M102" i="4"/>
  <c r="N102" i="4"/>
  <c r="I103" i="4"/>
  <c r="J103" i="4"/>
  <c r="K103" i="4"/>
  <c r="L103" i="4"/>
  <c r="M103" i="4"/>
  <c r="N103" i="4"/>
  <c r="I104" i="4"/>
  <c r="J104" i="4"/>
  <c r="K104" i="4"/>
  <c r="L104" i="4"/>
  <c r="M104" i="4"/>
  <c r="N104" i="4"/>
  <c r="I105" i="4"/>
  <c r="J105" i="4"/>
  <c r="K105" i="4"/>
  <c r="L105" i="4"/>
  <c r="M105" i="4"/>
  <c r="N105" i="4"/>
  <c r="I106" i="4"/>
  <c r="J106" i="4"/>
  <c r="K106" i="4"/>
  <c r="L106" i="4"/>
  <c r="M106" i="4"/>
  <c r="N106" i="4"/>
  <c r="I107" i="4"/>
  <c r="J107" i="4"/>
  <c r="K107" i="4"/>
  <c r="L107" i="4"/>
  <c r="M107" i="4"/>
  <c r="N107" i="4"/>
  <c r="I108" i="4"/>
  <c r="J108" i="4"/>
  <c r="K108" i="4"/>
  <c r="L108" i="4"/>
  <c r="M108" i="4"/>
  <c r="N108" i="4"/>
  <c r="I109" i="4"/>
  <c r="J109" i="4"/>
  <c r="K109" i="4"/>
  <c r="L109" i="4"/>
  <c r="M109" i="4"/>
  <c r="N109" i="4"/>
  <c r="I110" i="4"/>
  <c r="J110" i="4"/>
  <c r="K110" i="4"/>
  <c r="L110" i="4"/>
  <c r="M110" i="4"/>
  <c r="N110" i="4"/>
  <c r="I111" i="4"/>
  <c r="J111" i="4"/>
  <c r="K111" i="4"/>
  <c r="L111" i="4"/>
  <c r="M111" i="4"/>
  <c r="N111" i="4"/>
  <c r="I112" i="4"/>
  <c r="J112" i="4"/>
  <c r="K112" i="4"/>
  <c r="L112" i="4"/>
  <c r="M112" i="4"/>
  <c r="N112" i="4"/>
  <c r="I113" i="4"/>
  <c r="J113" i="4"/>
  <c r="K113" i="4"/>
  <c r="L113" i="4"/>
  <c r="M113" i="4"/>
  <c r="N113" i="4"/>
  <c r="I114" i="4"/>
  <c r="J114" i="4"/>
  <c r="K114" i="4"/>
  <c r="L114" i="4"/>
  <c r="M114" i="4"/>
  <c r="N114" i="4"/>
  <c r="I115" i="4"/>
  <c r="J115" i="4"/>
  <c r="K115" i="4"/>
  <c r="L115" i="4"/>
  <c r="M115" i="4"/>
  <c r="N115" i="4"/>
  <c r="I116" i="4"/>
  <c r="J116" i="4"/>
  <c r="K116" i="4"/>
  <c r="L116" i="4"/>
  <c r="M116" i="4"/>
  <c r="N116" i="4"/>
  <c r="I117" i="4"/>
  <c r="J117" i="4"/>
  <c r="K117" i="4"/>
  <c r="L117" i="4"/>
  <c r="M117" i="4"/>
  <c r="N117" i="4"/>
  <c r="I118" i="4"/>
  <c r="J118" i="4"/>
  <c r="K118" i="4"/>
  <c r="L118" i="4"/>
  <c r="M118" i="4"/>
  <c r="N118" i="4"/>
  <c r="I119" i="4"/>
  <c r="J119" i="4"/>
  <c r="K119" i="4"/>
  <c r="L119" i="4"/>
  <c r="M119" i="4"/>
  <c r="N119" i="4"/>
  <c r="I120" i="4"/>
  <c r="J120" i="4"/>
  <c r="K120" i="4"/>
  <c r="L120" i="4"/>
  <c r="M120" i="4"/>
  <c r="N120" i="4"/>
  <c r="I121" i="4"/>
  <c r="J121" i="4"/>
  <c r="K121" i="4"/>
  <c r="L121" i="4"/>
  <c r="M121" i="4"/>
  <c r="N121" i="4"/>
  <c r="I122" i="4"/>
  <c r="J122" i="4"/>
  <c r="K122" i="4"/>
  <c r="L122" i="4"/>
  <c r="M122" i="4"/>
  <c r="N122" i="4"/>
  <c r="I123" i="4"/>
  <c r="J123" i="4"/>
  <c r="K123" i="4"/>
  <c r="L123" i="4"/>
  <c r="M123" i="4"/>
  <c r="N123" i="4"/>
  <c r="I124" i="4"/>
  <c r="J124" i="4"/>
  <c r="K124" i="4"/>
  <c r="L124" i="4"/>
  <c r="M124" i="4"/>
  <c r="N124" i="4"/>
  <c r="I125" i="4"/>
  <c r="J125" i="4"/>
  <c r="K125" i="4"/>
  <c r="L125" i="4"/>
  <c r="M125" i="4"/>
  <c r="N125" i="4"/>
  <c r="I126" i="4"/>
  <c r="J126" i="4"/>
  <c r="K126" i="4"/>
  <c r="L126" i="4"/>
  <c r="M126" i="4"/>
  <c r="N126" i="4"/>
  <c r="I127" i="4"/>
  <c r="J127" i="4"/>
  <c r="K127" i="4"/>
  <c r="L127" i="4"/>
  <c r="M127" i="4"/>
  <c r="N127" i="4"/>
  <c r="I128" i="4"/>
  <c r="J128" i="4"/>
  <c r="K128" i="4"/>
  <c r="L128" i="4"/>
  <c r="M128" i="4"/>
  <c r="N128" i="4"/>
  <c r="I129" i="4"/>
  <c r="J129" i="4"/>
  <c r="K129" i="4"/>
  <c r="L129" i="4"/>
  <c r="M129" i="4"/>
  <c r="N129" i="4"/>
  <c r="I130" i="4"/>
  <c r="J130" i="4"/>
  <c r="K130" i="4"/>
  <c r="L130" i="4"/>
  <c r="M130" i="4"/>
  <c r="N130" i="4"/>
  <c r="I131" i="4"/>
  <c r="J131" i="4"/>
  <c r="K131" i="4"/>
  <c r="L131" i="4"/>
  <c r="M131" i="4"/>
  <c r="N131" i="4"/>
  <c r="I132" i="4"/>
  <c r="J132" i="4"/>
  <c r="K132" i="4"/>
  <c r="L132" i="4"/>
  <c r="M132" i="4"/>
  <c r="N132" i="4"/>
  <c r="I133" i="4"/>
  <c r="J133" i="4"/>
  <c r="K133" i="4"/>
  <c r="L133" i="4"/>
  <c r="M133" i="4"/>
  <c r="N133" i="4"/>
  <c r="I134" i="4"/>
  <c r="J134" i="4"/>
  <c r="K134" i="4"/>
  <c r="L134" i="4"/>
  <c r="M134" i="4"/>
  <c r="N134" i="4"/>
  <c r="I135" i="4"/>
  <c r="J135" i="4"/>
  <c r="K135" i="4"/>
  <c r="L135" i="4"/>
  <c r="M135" i="4"/>
  <c r="N135" i="4"/>
  <c r="I136" i="4"/>
  <c r="J136" i="4"/>
  <c r="K136" i="4"/>
  <c r="L136" i="4"/>
  <c r="M136" i="4"/>
  <c r="N136" i="4"/>
  <c r="I137" i="4"/>
  <c r="J137" i="4"/>
  <c r="K137" i="4"/>
  <c r="L137" i="4"/>
  <c r="M137" i="4"/>
  <c r="N137" i="4"/>
  <c r="I138" i="4"/>
  <c r="J138" i="4"/>
  <c r="K138" i="4"/>
  <c r="L138" i="4"/>
  <c r="M138" i="4"/>
  <c r="N138" i="4"/>
  <c r="I139" i="4"/>
  <c r="J139" i="4"/>
  <c r="K139" i="4"/>
  <c r="L139" i="4"/>
  <c r="M139" i="4"/>
  <c r="N139" i="4"/>
  <c r="I140" i="4"/>
  <c r="J140" i="4"/>
  <c r="K140" i="4"/>
  <c r="L140" i="4"/>
  <c r="M140" i="4"/>
  <c r="N140" i="4"/>
  <c r="I141" i="4"/>
  <c r="J141" i="4"/>
  <c r="K141" i="4"/>
  <c r="L141" i="4"/>
  <c r="M141" i="4"/>
  <c r="N141" i="4"/>
  <c r="I142" i="4"/>
  <c r="J142" i="4"/>
  <c r="K142" i="4"/>
  <c r="L142" i="4"/>
  <c r="M142" i="4"/>
  <c r="N142" i="4"/>
  <c r="I143" i="4"/>
  <c r="J143" i="4"/>
  <c r="K143" i="4"/>
  <c r="L143" i="4"/>
  <c r="M143" i="4"/>
  <c r="N143" i="4"/>
  <c r="I144" i="4"/>
  <c r="J144" i="4"/>
  <c r="K144" i="4"/>
  <c r="L144" i="4"/>
  <c r="M144" i="4"/>
  <c r="N144" i="4"/>
  <c r="I145" i="4"/>
  <c r="J145" i="4"/>
  <c r="K145" i="4"/>
  <c r="L145" i="4"/>
  <c r="M145" i="4"/>
  <c r="N145" i="4"/>
  <c r="I146" i="4"/>
  <c r="J146" i="4"/>
  <c r="K146" i="4"/>
  <c r="L146" i="4"/>
  <c r="M146" i="4"/>
  <c r="N146" i="4"/>
  <c r="I147" i="4"/>
  <c r="J147" i="4"/>
  <c r="K147" i="4"/>
  <c r="L147" i="4"/>
  <c r="M147" i="4"/>
  <c r="N147" i="4"/>
  <c r="I148" i="4"/>
  <c r="J148" i="4"/>
  <c r="K148" i="4"/>
  <c r="L148" i="4"/>
  <c r="M148" i="4"/>
  <c r="N148" i="4"/>
  <c r="I149" i="4"/>
  <c r="J149" i="4"/>
  <c r="K149" i="4"/>
  <c r="L149" i="4"/>
  <c r="M149" i="4"/>
  <c r="N149" i="4"/>
  <c r="I150" i="4"/>
  <c r="J150" i="4"/>
  <c r="K150" i="4"/>
  <c r="L150" i="4"/>
  <c r="M150" i="4"/>
  <c r="N150" i="4"/>
  <c r="I151" i="4"/>
  <c r="J151" i="4"/>
  <c r="K151" i="4"/>
  <c r="L151" i="4"/>
  <c r="M151" i="4"/>
  <c r="N151" i="4"/>
  <c r="I152" i="4"/>
  <c r="J152" i="4"/>
  <c r="K152" i="4"/>
  <c r="L152" i="4"/>
  <c r="M152" i="4"/>
  <c r="N152" i="4"/>
  <c r="I153" i="4"/>
  <c r="J153" i="4"/>
  <c r="K153" i="4"/>
  <c r="L153" i="4"/>
  <c r="M153" i="4"/>
  <c r="N153" i="4"/>
  <c r="I154" i="4"/>
  <c r="J154" i="4"/>
  <c r="K154" i="4"/>
  <c r="L154" i="4"/>
  <c r="M154" i="4"/>
  <c r="N154" i="4"/>
  <c r="I155" i="4"/>
  <c r="J155" i="4"/>
  <c r="K155" i="4"/>
  <c r="L155" i="4"/>
  <c r="M155" i="4"/>
  <c r="N155" i="4"/>
  <c r="I156" i="4"/>
  <c r="J156" i="4"/>
  <c r="K156" i="4"/>
  <c r="L156" i="4"/>
  <c r="M156" i="4"/>
  <c r="N156" i="4"/>
  <c r="I157" i="4"/>
  <c r="J157" i="4"/>
  <c r="K157" i="4"/>
  <c r="L157" i="4"/>
  <c r="M157" i="4"/>
  <c r="N157" i="4"/>
  <c r="I158" i="4"/>
  <c r="J158" i="4"/>
  <c r="K158" i="4"/>
  <c r="L158" i="4"/>
  <c r="M158" i="4"/>
  <c r="N158" i="4"/>
  <c r="I159" i="4"/>
  <c r="J159" i="4"/>
  <c r="K159" i="4"/>
  <c r="L159" i="4"/>
  <c r="M159" i="4"/>
  <c r="N159" i="4"/>
  <c r="I160" i="4"/>
  <c r="J160" i="4"/>
  <c r="K160" i="4"/>
  <c r="L160" i="4"/>
  <c r="M160" i="4"/>
  <c r="N160" i="4"/>
  <c r="I161" i="4"/>
  <c r="J161" i="4"/>
  <c r="K161" i="4"/>
  <c r="L161" i="4"/>
  <c r="M161" i="4"/>
  <c r="N161" i="4"/>
  <c r="I162" i="4"/>
  <c r="J162" i="4"/>
  <c r="K162" i="4"/>
  <c r="L162" i="4"/>
  <c r="M162" i="4"/>
  <c r="N162" i="4"/>
  <c r="I163" i="4"/>
  <c r="J163" i="4"/>
  <c r="K163" i="4"/>
  <c r="L163" i="4"/>
  <c r="M163" i="4"/>
  <c r="N163" i="4"/>
  <c r="I164" i="4"/>
  <c r="J164" i="4"/>
  <c r="K164" i="4"/>
  <c r="L164" i="4"/>
  <c r="M164" i="4"/>
  <c r="N164" i="4"/>
  <c r="I165" i="4"/>
  <c r="J165" i="4"/>
  <c r="K165" i="4"/>
  <c r="L165" i="4"/>
  <c r="M165" i="4"/>
  <c r="N165" i="4"/>
  <c r="I166" i="4"/>
  <c r="J166" i="4"/>
  <c r="K166" i="4"/>
  <c r="L166" i="4"/>
  <c r="M166" i="4"/>
  <c r="N166" i="4"/>
  <c r="I167" i="4"/>
  <c r="J167" i="4"/>
  <c r="K167" i="4"/>
  <c r="L167" i="4"/>
  <c r="M167" i="4"/>
  <c r="N167" i="4"/>
  <c r="I168" i="4"/>
  <c r="J168" i="4"/>
  <c r="K168" i="4"/>
  <c r="L168" i="4"/>
  <c r="M168" i="4"/>
  <c r="N168" i="4"/>
  <c r="I169" i="4"/>
  <c r="J169" i="4"/>
  <c r="K169" i="4"/>
  <c r="L169" i="4"/>
  <c r="M169" i="4"/>
  <c r="N169" i="4"/>
  <c r="I170" i="4"/>
  <c r="J170" i="4"/>
  <c r="K170" i="4"/>
  <c r="L170" i="4"/>
  <c r="M170" i="4"/>
  <c r="N170" i="4"/>
  <c r="I171" i="4"/>
  <c r="J171" i="4"/>
  <c r="K171" i="4"/>
  <c r="L171" i="4"/>
  <c r="M171" i="4"/>
  <c r="N171" i="4"/>
  <c r="I172" i="4"/>
  <c r="J172" i="4"/>
  <c r="K172" i="4"/>
  <c r="L172" i="4"/>
  <c r="M172" i="4"/>
  <c r="N172" i="4"/>
  <c r="I173" i="4"/>
  <c r="J173" i="4"/>
  <c r="K173" i="4"/>
  <c r="L173" i="4"/>
  <c r="M173" i="4"/>
  <c r="N173" i="4"/>
  <c r="I174" i="4"/>
  <c r="J174" i="4"/>
  <c r="K174" i="4"/>
  <c r="L174" i="4"/>
  <c r="M174" i="4"/>
  <c r="N174" i="4"/>
  <c r="I175" i="4"/>
  <c r="J175" i="4"/>
  <c r="K175" i="4"/>
  <c r="L175" i="4"/>
  <c r="M175" i="4"/>
  <c r="N175" i="4"/>
  <c r="I176" i="4"/>
  <c r="J176" i="4"/>
  <c r="K176" i="4"/>
  <c r="L176" i="4"/>
  <c r="M176" i="4"/>
  <c r="N176" i="4"/>
  <c r="I177" i="4"/>
  <c r="J177" i="4"/>
  <c r="K177" i="4"/>
  <c r="L177" i="4"/>
  <c r="M177" i="4"/>
  <c r="N177" i="4"/>
  <c r="I178" i="4"/>
  <c r="J178" i="4"/>
  <c r="K178" i="4"/>
  <c r="L178" i="4"/>
  <c r="M178" i="4"/>
  <c r="N178" i="4"/>
  <c r="I179" i="4"/>
  <c r="J179" i="4"/>
  <c r="K179" i="4"/>
  <c r="L179" i="4"/>
  <c r="M179" i="4"/>
  <c r="N179" i="4"/>
  <c r="I180" i="4"/>
  <c r="J180" i="4"/>
  <c r="K180" i="4"/>
  <c r="L180" i="4"/>
  <c r="M180" i="4"/>
  <c r="N180" i="4"/>
  <c r="I181" i="4"/>
  <c r="J181" i="4"/>
  <c r="K181" i="4"/>
  <c r="L181" i="4"/>
  <c r="M181" i="4"/>
  <c r="N181" i="4"/>
  <c r="I182" i="4"/>
  <c r="J182" i="4"/>
  <c r="K182" i="4"/>
  <c r="L182" i="4"/>
  <c r="M182" i="4"/>
  <c r="N182" i="4"/>
  <c r="I183" i="4"/>
  <c r="J183" i="4"/>
  <c r="K183" i="4"/>
  <c r="L183" i="4"/>
  <c r="M183" i="4"/>
  <c r="N183" i="4"/>
  <c r="I184" i="4"/>
  <c r="J184" i="4"/>
  <c r="K184" i="4"/>
  <c r="L184" i="4"/>
  <c r="M184" i="4"/>
  <c r="N184" i="4"/>
  <c r="I185" i="4"/>
  <c r="J185" i="4"/>
  <c r="K185" i="4"/>
  <c r="L185" i="4"/>
  <c r="M185" i="4"/>
  <c r="N185" i="4"/>
  <c r="I186" i="4"/>
  <c r="J186" i="4"/>
  <c r="K186" i="4"/>
  <c r="L186" i="4"/>
  <c r="M186" i="4"/>
  <c r="N186" i="4"/>
  <c r="I187" i="4"/>
  <c r="J187" i="4"/>
  <c r="K187" i="4"/>
  <c r="L187" i="4"/>
  <c r="M187" i="4"/>
  <c r="N187" i="4"/>
  <c r="I188" i="4"/>
  <c r="J188" i="4"/>
  <c r="K188" i="4"/>
  <c r="L188" i="4"/>
  <c r="M188" i="4"/>
  <c r="N188" i="4"/>
  <c r="I189" i="4"/>
  <c r="J189" i="4"/>
  <c r="K189" i="4"/>
  <c r="L189" i="4"/>
  <c r="M189" i="4"/>
  <c r="N189" i="4"/>
  <c r="I190" i="4"/>
  <c r="J190" i="4"/>
  <c r="K190" i="4"/>
  <c r="L190" i="4"/>
  <c r="M190" i="4"/>
  <c r="N190" i="4"/>
  <c r="I191" i="4"/>
  <c r="J191" i="4"/>
  <c r="K191" i="4"/>
  <c r="L191" i="4"/>
  <c r="M191" i="4"/>
  <c r="N191" i="4"/>
  <c r="I192" i="4"/>
  <c r="J192" i="4"/>
  <c r="K192" i="4"/>
  <c r="L192" i="4"/>
  <c r="M192" i="4"/>
  <c r="N192" i="4"/>
  <c r="I193" i="4"/>
  <c r="J193" i="4"/>
  <c r="K193" i="4"/>
  <c r="L193" i="4"/>
  <c r="M193" i="4"/>
  <c r="N193" i="4"/>
  <c r="I194" i="4"/>
  <c r="J194" i="4"/>
  <c r="K194" i="4"/>
  <c r="L194" i="4"/>
  <c r="M194" i="4"/>
  <c r="N194" i="4"/>
  <c r="I195" i="4"/>
  <c r="J195" i="4"/>
  <c r="K195" i="4"/>
  <c r="L195" i="4"/>
  <c r="M195" i="4"/>
  <c r="N195" i="4"/>
  <c r="I196" i="4"/>
  <c r="J196" i="4"/>
  <c r="K196" i="4"/>
  <c r="L196" i="4"/>
  <c r="M196" i="4"/>
  <c r="N196" i="4"/>
  <c r="I197" i="4"/>
  <c r="J197" i="4"/>
  <c r="K197" i="4"/>
  <c r="L197" i="4"/>
  <c r="M197" i="4"/>
  <c r="N197" i="4"/>
  <c r="I198" i="4"/>
  <c r="J198" i="4"/>
  <c r="K198" i="4"/>
  <c r="L198" i="4"/>
  <c r="M198" i="4"/>
  <c r="N198" i="4"/>
  <c r="I199" i="4"/>
  <c r="J199" i="4"/>
  <c r="K199" i="4"/>
  <c r="L199" i="4"/>
  <c r="M199" i="4"/>
  <c r="N199" i="4"/>
  <c r="I200" i="4"/>
  <c r="J200" i="4"/>
  <c r="K200" i="4"/>
  <c r="L200" i="4"/>
  <c r="M200" i="4"/>
  <c r="N200" i="4"/>
  <c r="I201" i="4"/>
  <c r="J201" i="4"/>
  <c r="K201" i="4"/>
  <c r="L201" i="4"/>
  <c r="M201" i="4"/>
  <c r="N201" i="4"/>
  <c r="I202" i="4"/>
  <c r="J202" i="4"/>
  <c r="K202" i="4"/>
  <c r="L202" i="4"/>
  <c r="M202" i="4"/>
  <c r="N202" i="4"/>
  <c r="I203" i="4"/>
  <c r="J203" i="4"/>
  <c r="K203" i="4"/>
  <c r="L203" i="4"/>
  <c r="M203" i="4"/>
  <c r="N203" i="4"/>
  <c r="I204" i="4"/>
  <c r="J204" i="4"/>
  <c r="K204" i="4"/>
  <c r="L204" i="4"/>
  <c r="M204" i="4"/>
  <c r="N204" i="4"/>
  <c r="I205" i="4"/>
  <c r="J205" i="4"/>
  <c r="K205" i="4"/>
  <c r="L205" i="4"/>
  <c r="M205" i="4"/>
  <c r="N205" i="4"/>
  <c r="I206" i="4"/>
  <c r="J206" i="4"/>
  <c r="K206" i="4"/>
  <c r="L206" i="4"/>
  <c r="M206" i="4"/>
  <c r="N206" i="4"/>
  <c r="I207" i="4"/>
  <c r="J207" i="4"/>
  <c r="K207" i="4"/>
  <c r="L207" i="4"/>
  <c r="M207" i="4"/>
  <c r="N207" i="4"/>
  <c r="I208" i="4"/>
  <c r="J208" i="4"/>
  <c r="K208" i="4"/>
  <c r="L208" i="4"/>
  <c r="M208" i="4"/>
  <c r="N208" i="4"/>
  <c r="I209" i="4"/>
  <c r="J209" i="4"/>
  <c r="K209" i="4"/>
  <c r="L209" i="4"/>
  <c r="M209" i="4"/>
  <c r="N209" i="4"/>
  <c r="I210" i="4"/>
  <c r="J210" i="4"/>
  <c r="K210" i="4"/>
  <c r="L210" i="4"/>
  <c r="M210" i="4"/>
  <c r="N210" i="4"/>
  <c r="I211" i="4"/>
  <c r="J211" i="4"/>
  <c r="K211" i="4"/>
  <c r="L211" i="4"/>
  <c r="M211" i="4"/>
  <c r="N211" i="4"/>
  <c r="I212" i="4"/>
  <c r="J212" i="4"/>
  <c r="K212" i="4"/>
  <c r="L212" i="4"/>
  <c r="M212" i="4"/>
  <c r="N212" i="4"/>
  <c r="I213" i="4"/>
  <c r="J213" i="4"/>
  <c r="K213" i="4"/>
  <c r="L213" i="4"/>
  <c r="M213" i="4"/>
  <c r="N213" i="4"/>
  <c r="I214" i="4"/>
  <c r="J214" i="4"/>
  <c r="K214" i="4"/>
  <c r="L214" i="4"/>
  <c r="M214" i="4"/>
  <c r="N214" i="4"/>
  <c r="I215" i="4"/>
  <c r="J215" i="4"/>
  <c r="K215" i="4"/>
  <c r="L215" i="4"/>
  <c r="M215" i="4"/>
  <c r="N215" i="4"/>
  <c r="I216" i="4"/>
  <c r="J216" i="4"/>
  <c r="K216" i="4"/>
  <c r="L216" i="4"/>
  <c r="M216" i="4"/>
  <c r="N216" i="4"/>
  <c r="I217" i="4"/>
  <c r="J217" i="4"/>
  <c r="K217" i="4"/>
  <c r="L217" i="4"/>
  <c r="M217" i="4"/>
  <c r="N217" i="4"/>
  <c r="I218" i="4"/>
  <c r="J218" i="4"/>
  <c r="K218" i="4"/>
  <c r="L218" i="4"/>
  <c r="M218" i="4"/>
  <c r="N218" i="4"/>
  <c r="I219" i="4"/>
  <c r="J219" i="4"/>
  <c r="K219" i="4"/>
  <c r="L219" i="4"/>
  <c r="M219" i="4"/>
  <c r="N219" i="4"/>
  <c r="I220" i="4"/>
  <c r="J220" i="4"/>
  <c r="K220" i="4"/>
  <c r="L220" i="4"/>
  <c r="M220" i="4"/>
  <c r="N220" i="4"/>
  <c r="I221" i="4"/>
  <c r="J221" i="4"/>
  <c r="K221" i="4"/>
  <c r="L221" i="4"/>
  <c r="M221" i="4"/>
  <c r="N221" i="4"/>
  <c r="I222" i="4"/>
  <c r="J222" i="4"/>
  <c r="K222" i="4"/>
  <c r="L222" i="4"/>
  <c r="M222" i="4"/>
  <c r="N222" i="4"/>
  <c r="I223" i="4"/>
  <c r="J223" i="4"/>
  <c r="K223" i="4"/>
  <c r="L223" i="4"/>
  <c r="M223" i="4"/>
  <c r="N223" i="4"/>
  <c r="I224" i="4"/>
  <c r="J224" i="4"/>
  <c r="K224" i="4"/>
  <c r="L224" i="4"/>
  <c r="M224" i="4"/>
  <c r="N224" i="4"/>
  <c r="I225" i="4"/>
  <c r="J225" i="4"/>
  <c r="K225" i="4"/>
  <c r="L225" i="4"/>
  <c r="M225" i="4"/>
  <c r="N225" i="4"/>
  <c r="I226" i="4"/>
  <c r="J226" i="4"/>
  <c r="K226" i="4"/>
  <c r="L226" i="4"/>
  <c r="M226" i="4"/>
  <c r="N226" i="4"/>
  <c r="I227" i="4"/>
  <c r="J227" i="4"/>
  <c r="K227" i="4"/>
  <c r="L227" i="4"/>
  <c r="M227" i="4"/>
  <c r="N227" i="4"/>
  <c r="I228" i="4"/>
  <c r="J228" i="4"/>
  <c r="K228" i="4"/>
  <c r="L228" i="4"/>
  <c r="M228" i="4"/>
  <c r="N228" i="4"/>
  <c r="I229" i="4"/>
  <c r="J229" i="4"/>
  <c r="K229" i="4"/>
  <c r="L229" i="4"/>
  <c r="M229" i="4"/>
  <c r="N229" i="4"/>
  <c r="I230" i="4"/>
  <c r="J230" i="4"/>
  <c r="K230" i="4"/>
  <c r="L230" i="4"/>
  <c r="M230" i="4"/>
  <c r="N230" i="4"/>
  <c r="I231" i="4"/>
  <c r="J231" i="4"/>
  <c r="K231" i="4"/>
  <c r="L231" i="4"/>
  <c r="M231" i="4"/>
  <c r="N231" i="4"/>
  <c r="I232" i="4"/>
  <c r="J232" i="4"/>
  <c r="K232" i="4"/>
  <c r="L232" i="4"/>
  <c r="M232" i="4"/>
  <c r="N232" i="4"/>
  <c r="I233" i="4"/>
  <c r="J233" i="4"/>
  <c r="K233" i="4"/>
  <c r="L233" i="4"/>
  <c r="M233" i="4"/>
  <c r="N233" i="4"/>
  <c r="I234" i="4"/>
  <c r="J234" i="4"/>
  <c r="K234" i="4"/>
  <c r="L234" i="4"/>
  <c r="M234" i="4"/>
  <c r="N234" i="4"/>
  <c r="I235" i="4"/>
  <c r="J235" i="4"/>
  <c r="K235" i="4"/>
  <c r="L235" i="4"/>
  <c r="M235" i="4"/>
  <c r="N235" i="4"/>
  <c r="I236" i="4"/>
  <c r="J236" i="4"/>
  <c r="K236" i="4"/>
  <c r="L236" i="4"/>
  <c r="M236" i="4"/>
  <c r="N236" i="4"/>
  <c r="I237" i="4"/>
  <c r="J237" i="4"/>
  <c r="K237" i="4"/>
  <c r="L237" i="4"/>
  <c r="M237" i="4"/>
  <c r="N237" i="4"/>
  <c r="I238" i="4"/>
  <c r="J238" i="4"/>
  <c r="K238" i="4"/>
  <c r="L238" i="4"/>
  <c r="M238" i="4"/>
  <c r="N238" i="4"/>
  <c r="I239" i="4"/>
  <c r="J239" i="4"/>
  <c r="K239" i="4"/>
  <c r="L239" i="4"/>
  <c r="M239" i="4"/>
  <c r="N239" i="4"/>
  <c r="I240" i="4"/>
  <c r="J240" i="4"/>
  <c r="K240" i="4"/>
  <c r="L240" i="4"/>
  <c r="M240" i="4"/>
  <c r="N240" i="4"/>
  <c r="I241" i="4"/>
  <c r="J241" i="4"/>
  <c r="K241" i="4"/>
  <c r="L241" i="4"/>
  <c r="M241" i="4"/>
  <c r="N241" i="4"/>
  <c r="I242" i="4"/>
  <c r="J242" i="4"/>
  <c r="K242" i="4"/>
  <c r="L242" i="4"/>
  <c r="M242" i="4"/>
  <c r="N242" i="4"/>
  <c r="I243" i="4"/>
  <c r="J243" i="4"/>
  <c r="K243" i="4"/>
  <c r="L243" i="4"/>
  <c r="M243" i="4"/>
  <c r="N243" i="4"/>
  <c r="I244" i="4"/>
  <c r="J244" i="4"/>
  <c r="K244" i="4"/>
  <c r="L244" i="4"/>
  <c r="M244" i="4"/>
  <c r="N244" i="4"/>
  <c r="I245" i="4"/>
  <c r="J245" i="4"/>
  <c r="K245" i="4"/>
  <c r="L245" i="4"/>
  <c r="M245" i="4"/>
  <c r="N245" i="4"/>
  <c r="I246" i="4"/>
  <c r="J246" i="4"/>
  <c r="K246" i="4"/>
  <c r="L246" i="4"/>
  <c r="M246" i="4"/>
  <c r="N246" i="4"/>
  <c r="I247" i="4"/>
  <c r="J247" i="4"/>
  <c r="K247" i="4"/>
  <c r="L247" i="4"/>
  <c r="M247" i="4"/>
  <c r="N247" i="4"/>
  <c r="I248" i="4"/>
  <c r="J248" i="4"/>
  <c r="K248" i="4"/>
  <c r="L248" i="4"/>
  <c r="M248" i="4"/>
  <c r="N248" i="4"/>
  <c r="I249" i="4"/>
  <c r="J249" i="4"/>
  <c r="K249" i="4"/>
  <c r="L249" i="4"/>
  <c r="M249" i="4"/>
  <c r="N249" i="4"/>
  <c r="I250" i="4"/>
  <c r="J250" i="4"/>
  <c r="K250" i="4"/>
  <c r="L250" i="4"/>
  <c r="M250" i="4"/>
  <c r="N250" i="4"/>
  <c r="I251" i="4"/>
  <c r="J251" i="4"/>
  <c r="K251" i="4"/>
  <c r="L251" i="4"/>
  <c r="M251" i="4"/>
  <c r="N251" i="4"/>
  <c r="I252" i="4"/>
  <c r="J252" i="4"/>
  <c r="K252" i="4"/>
  <c r="L252" i="4"/>
  <c r="M252" i="4"/>
  <c r="N252" i="4"/>
  <c r="I253" i="4"/>
  <c r="J253" i="4"/>
  <c r="K253" i="4"/>
  <c r="L253" i="4"/>
  <c r="M253" i="4"/>
  <c r="N253" i="4"/>
  <c r="I254" i="4"/>
  <c r="J254" i="4"/>
  <c r="K254" i="4"/>
  <c r="L254" i="4"/>
  <c r="M254" i="4"/>
  <c r="N254" i="4"/>
  <c r="I255" i="4"/>
  <c r="J255" i="4"/>
  <c r="K255" i="4"/>
  <c r="L255" i="4"/>
  <c r="M255" i="4"/>
  <c r="N255" i="4"/>
  <c r="I256" i="4"/>
  <c r="J256" i="4"/>
  <c r="K256" i="4"/>
  <c r="L256" i="4"/>
  <c r="M256" i="4"/>
  <c r="N256" i="4"/>
  <c r="I257" i="4"/>
  <c r="J257" i="4"/>
  <c r="K257" i="4"/>
  <c r="L257" i="4"/>
  <c r="M257" i="4"/>
  <c r="N257" i="4"/>
  <c r="I258" i="4"/>
  <c r="J258" i="4"/>
  <c r="K258" i="4"/>
  <c r="L258" i="4"/>
  <c r="M258" i="4"/>
  <c r="N258" i="4"/>
  <c r="I259" i="4"/>
  <c r="J259" i="4"/>
  <c r="K259" i="4"/>
  <c r="L259" i="4"/>
  <c r="M259" i="4"/>
  <c r="N259" i="4"/>
  <c r="I260" i="4"/>
  <c r="J260" i="4"/>
  <c r="K260" i="4"/>
  <c r="L260" i="4"/>
  <c r="M260" i="4"/>
  <c r="N260" i="4"/>
  <c r="I261" i="4"/>
  <c r="J261" i="4"/>
  <c r="K261" i="4"/>
  <c r="L261" i="4"/>
  <c r="M261" i="4"/>
  <c r="N261" i="4"/>
  <c r="I262" i="4"/>
  <c r="J262" i="4"/>
  <c r="K262" i="4"/>
  <c r="L262" i="4"/>
  <c r="M262" i="4"/>
  <c r="N262" i="4"/>
  <c r="I263" i="4"/>
  <c r="J263" i="4"/>
  <c r="K263" i="4"/>
  <c r="L263" i="4"/>
  <c r="M263" i="4"/>
  <c r="N263" i="4"/>
  <c r="I264" i="4"/>
  <c r="J264" i="4"/>
  <c r="K264" i="4"/>
  <c r="L264" i="4"/>
  <c r="M264" i="4"/>
  <c r="N264" i="4"/>
  <c r="I265" i="4"/>
  <c r="J265" i="4"/>
  <c r="K265" i="4"/>
  <c r="L265" i="4"/>
  <c r="M265" i="4"/>
  <c r="N265" i="4"/>
  <c r="I266" i="4"/>
  <c r="J266" i="4"/>
  <c r="K266" i="4"/>
  <c r="L266" i="4"/>
  <c r="M266" i="4"/>
  <c r="N266" i="4"/>
  <c r="I267" i="4"/>
  <c r="J267" i="4"/>
  <c r="K267" i="4"/>
  <c r="L267" i="4"/>
  <c r="M267" i="4"/>
  <c r="N267" i="4"/>
  <c r="I268" i="4"/>
  <c r="J268" i="4"/>
  <c r="K268" i="4"/>
  <c r="L268" i="4"/>
  <c r="M268" i="4"/>
  <c r="N268" i="4"/>
  <c r="I269" i="4"/>
  <c r="J269" i="4"/>
  <c r="K269" i="4"/>
  <c r="L269" i="4"/>
  <c r="M269" i="4"/>
  <c r="N269" i="4"/>
  <c r="I270" i="4"/>
  <c r="J270" i="4"/>
  <c r="K270" i="4"/>
  <c r="L270" i="4"/>
  <c r="M270" i="4"/>
  <c r="N270" i="4"/>
  <c r="I271" i="4"/>
  <c r="J271" i="4"/>
  <c r="K271" i="4"/>
  <c r="L271" i="4"/>
  <c r="M271" i="4"/>
  <c r="N271" i="4"/>
  <c r="I272" i="4"/>
  <c r="J272" i="4"/>
  <c r="K272" i="4"/>
  <c r="L272" i="4"/>
  <c r="M272" i="4"/>
  <c r="N272" i="4"/>
  <c r="I273" i="4"/>
  <c r="J273" i="4"/>
  <c r="K273" i="4"/>
  <c r="L273" i="4"/>
  <c r="M273" i="4"/>
  <c r="N273" i="4"/>
  <c r="I274" i="4"/>
  <c r="J274" i="4"/>
  <c r="K274" i="4"/>
  <c r="L274" i="4"/>
  <c r="M274" i="4"/>
  <c r="N274" i="4"/>
  <c r="I275" i="4"/>
  <c r="J275" i="4"/>
  <c r="K275" i="4"/>
  <c r="L275" i="4"/>
  <c r="M275" i="4"/>
  <c r="N275" i="4"/>
  <c r="I276" i="4"/>
  <c r="J276" i="4"/>
  <c r="K276" i="4"/>
  <c r="L276" i="4"/>
  <c r="M276" i="4"/>
  <c r="N276" i="4"/>
  <c r="I277" i="4"/>
  <c r="J277" i="4"/>
  <c r="K277" i="4"/>
  <c r="L277" i="4"/>
  <c r="M277" i="4"/>
  <c r="N277" i="4"/>
  <c r="I278" i="4"/>
  <c r="J278" i="4"/>
  <c r="K278" i="4"/>
  <c r="L278" i="4"/>
  <c r="M278" i="4"/>
  <c r="N278" i="4"/>
  <c r="I279" i="4"/>
  <c r="J279" i="4"/>
  <c r="K279" i="4"/>
  <c r="L279" i="4"/>
  <c r="M279" i="4"/>
  <c r="N279" i="4"/>
  <c r="I280" i="4"/>
  <c r="J280" i="4"/>
  <c r="K280" i="4"/>
  <c r="L280" i="4"/>
  <c r="M280" i="4"/>
  <c r="N280" i="4"/>
  <c r="I281" i="4"/>
  <c r="J281" i="4"/>
  <c r="K281" i="4"/>
  <c r="L281" i="4"/>
  <c r="M281" i="4"/>
  <c r="N281" i="4"/>
  <c r="I282" i="4"/>
  <c r="J282" i="4"/>
  <c r="K282" i="4"/>
  <c r="L282" i="4"/>
  <c r="M282" i="4"/>
  <c r="N282" i="4"/>
  <c r="I283" i="4"/>
  <c r="J283" i="4"/>
  <c r="K283" i="4"/>
  <c r="L283" i="4"/>
  <c r="M283" i="4"/>
  <c r="N283" i="4"/>
  <c r="I284" i="4"/>
  <c r="J284" i="4"/>
  <c r="K284" i="4"/>
  <c r="L284" i="4"/>
  <c r="M284" i="4"/>
  <c r="N284" i="4"/>
  <c r="I285" i="4"/>
  <c r="J285" i="4"/>
  <c r="K285" i="4"/>
  <c r="L285" i="4"/>
  <c r="M285" i="4"/>
  <c r="N285" i="4"/>
  <c r="I286" i="4"/>
  <c r="J286" i="4"/>
  <c r="K286" i="4"/>
  <c r="L286" i="4"/>
  <c r="M286" i="4"/>
  <c r="N286" i="4"/>
  <c r="N4" i="4"/>
  <c r="M4" i="4"/>
  <c r="L4" i="4"/>
  <c r="K4" i="4"/>
  <c r="J4" i="4"/>
  <c r="I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4" i="4"/>
  <c r="F5" i="4"/>
  <c r="G5" i="4"/>
  <c r="F6" i="4"/>
  <c r="G6" i="4"/>
  <c r="F7" i="4"/>
  <c r="G7" i="4"/>
  <c r="F8" i="4"/>
  <c r="G8" i="4"/>
  <c r="F9" i="4"/>
  <c r="G9" i="4"/>
  <c r="F10" i="4"/>
  <c r="G10" i="4"/>
  <c r="F11" i="4"/>
  <c r="G11" i="4"/>
  <c r="F12" i="4"/>
  <c r="G12" i="4"/>
  <c r="F13" i="4"/>
  <c r="G13" i="4"/>
  <c r="F14" i="4"/>
  <c r="G14" i="4"/>
  <c r="F15" i="4"/>
  <c r="G15"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32" i="4"/>
  <c r="G32"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51" i="4"/>
  <c r="G51" i="4"/>
  <c r="F52" i="4"/>
  <c r="G52" i="4"/>
  <c r="F53" i="4"/>
  <c r="G53" i="4"/>
  <c r="F54" i="4"/>
  <c r="G54" i="4"/>
  <c r="F55" i="4"/>
  <c r="G55" i="4"/>
  <c r="F56" i="4"/>
  <c r="G56" i="4"/>
  <c r="F57" i="4"/>
  <c r="G57" i="4"/>
  <c r="F58" i="4"/>
  <c r="G58" i="4"/>
  <c r="F59" i="4"/>
  <c r="G59" i="4"/>
  <c r="F60" i="4"/>
  <c r="G60"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F136" i="4"/>
  <c r="G136" i="4"/>
  <c r="F137" i="4"/>
  <c r="G137" i="4"/>
  <c r="F138" i="4"/>
  <c r="G138" i="4"/>
  <c r="F139" i="4"/>
  <c r="G139" i="4"/>
  <c r="F140" i="4"/>
  <c r="G140" i="4"/>
  <c r="F141" i="4"/>
  <c r="G141" i="4"/>
  <c r="F142" i="4"/>
  <c r="G142" i="4"/>
  <c r="F143" i="4"/>
  <c r="G143" i="4"/>
  <c r="F144" i="4"/>
  <c r="G144" i="4"/>
  <c r="F145" i="4"/>
  <c r="G145" i="4"/>
  <c r="F146" i="4"/>
  <c r="G146" i="4"/>
  <c r="F147" i="4"/>
  <c r="G147" i="4"/>
  <c r="F148" i="4"/>
  <c r="G148" i="4"/>
  <c r="F149" i="4"/>
  <c r="G149" i="4"/>
  <c r="F150" i="4"/>
  <c r="G150" i="4"/>
  <c r="F151" i="4"/>
  <c r="G151" i="4"/>
  <c r="F152" i="4"/>
  <c r="G152" i="4"/>
  <c r="F153" i="4"/>
  <c r="G153" i="4"/>
  <c r="F154" i="4"/>
  <c r="G154" i="4"/>
  <c r="F155" i="4"/>
  <c r="G155" i="4"/>
  <c r="F156" i="4"/>
  <c r="G156" i="4"/>
  <c r="F157" i="4"/>
  <c r="G157" i="4"/>
  <c r="F158" i="4"/>
  <c r="G158" i="4"/>
  <c r="F159" i="4"/>
  <c r="G159" i="4"/>
  <c r="F160" i="4"/>
  <c r="G160" i="4"/>
  <c r="F161" i="4"/>
  <c r="G161" i="4"/>
  <c r="F162" i="4"/>
  <c r="G162" i="4"/>
  <c r="F163" i="4"/>
  <c r="G163" i="4"/>
  <c r="F164" i="4"/>
  <c r="G164" i="4"/>
  <c r="F165" i="4"/>
  <c r="G165" i="4"/>
  <c r="F166" i="4"/>
  <c r="G166" i="4"/>
  <c r="F167" i="4"/>
  <c r="G167" i="4"/>
  <c r="F168" i="4"/>
  <c r="G168" i="4"/>
  <c r="F169" i="4"/>
  <c r="G169" i="4"/>
  <c r="F170" i="4"/>
  <c r="G170" i="4"/>
  <c r="F171" i="4"/>
  <c r="G171" i="4"/>
  <c r="F172" i="4"/>
  <c r="G172" i="4"/>
  <c r="F173" i="4"/>
  <c r="G173" i="4"/>
  <c r="F174" i="4"/>
  <c r="G174" i="4"/>
  <c r="F175" i="4"/>
  <c r="G175" i="4"/>
  <c r="F176" i="4"/>
  <c r="G176" i="4"/>
  <c r="F177" i="4"/>
  <c r="G177" i="4"/>
  <c r="F178" i="4"/>
  <c r="G178" i="4"/>
  <c r="F179" i="4"/>
  <c r="G179" i="4"/>
  <c r="F180" i="4"/>
  <c r="G180" i="4"/>
  <c r="F181" i="4"/>
  <c r="G181" i="4"/>
  <c r="F182" i="4"/>
  <c r="G182" i="4"/>
  <c r="F183" i="4"/>
  <c r="G183" i="4"/>
  <c r="F184" i="4"/>
  <c r="G184" i="4"/>
  <c r="F185" i="4"/>
  <c r="G185" i="4"/>
  <c r="F186" i="4"/>
  <c r="G186" i="4"/>
  <c r="F187" i="4"/>
  <c r="G187" i="4"/>
  <c r="F188" i="4"/>
  <c r="G188" i="4"/>
  <c r="F189" i="4"/>
  <c r="G189" i="4"/>
  <c r="F190" i="4"/>
  <c r="G190" i="4"/>
  <c r="F191" i="4"/>
  <c r="G191" i="4"/>
  <c r="F192" i="4"/>
  <c r="G192" i="4"/>
  <c r="F193" i="4"/>
  <c r="G193" i="4"/>
  <c r="F194" i="4"/>
  <c r="G194" i="4"/>
  <c r="F195" i="4"/>
  <c r="G195" i="4"/>
  <c r="F196" i="4"/>
  <c r="G196" i="4"/>
  <c r="F197" i="4"/>
  <c r="G197" i="4"/>
  <c r="F198" i="4"/>
  <c r="G198" i="4"/>
  <c r="F199" i="4"/>
  <c r="G199" i="4"/>
  <c r="F200" i="4"/>
  <c r="G200" i="4"/>
  <c r="F201" i="4"/>
  <c r="G201" i="4"/>
  <c r="F202" i="4"/>
  <c r="G202" i="4"/>
  <c r="F203" i="4"/>
  <c r="G203" i="4"/>
  <c r="F204" i="4"/>
  <c r="G204" i="4"/>
  <c r="F205" i="4"/>
  <c r="G205" i="4"/>
  <c r="F206" i="4"/>
  <c r="G206" i="4"/>
  <c r="F207" i="4"/>
  <c r="G207" i="4"/>
  <c r="F208" i="4"/>
  <c r="G208" i="4"/>
  <c r="F209" i="4"/>
  <c r="G209" i="4"/>
  <c r="F210" i="4"/>
  <c r="G210" i="4"/>
  <c r="F211" i="4"/>
  <c r="G211" i="4"/>
  <c r="F212" i="4"/>
  <c r="G212" i="4"/>
  <c r="F213" i="4"/>
  <c r="G213" i="4"/>
  <c r="F214" i="4"/>
  <c r="G214" i="4"/>
  <c r="F215" i="4"/>
  <c r="G215" i="4"/>
  <c r="F216" i="4"/>
  <c r="G216" i="4"/>
  <c r="F217" i="4"/>
  <c r="G217" i="4"/>
  <c r="F218" i="4"/>
  <c r="G218" i="4"/>
  <c r="F219" i="4"/>
  <c r="G219" i="4"/>
  <c r="F220" i="4"/>
  <c r="G220" i="4"/>
  <c r="F221" i="4"/>
  <c r="G221" i="4"/>
  <c r="F222" i="4"/>
  <c r="G222" i="4"/>
  <c r="F223" i="4"/>
  <c r="G223" i="4"/>
  <c r="F224" i="4"/>
  <c r="G224" i="4"/>
  <c r="F225" i="4"/>
  <c r="G225" i="4"/>
  <c r="F226" i="4"/>
  <c r="G226" i="4"/>
  <c r="F227" i="4"/>
  <c r="G227" i="4"/>
  <c r="F228" i="4"/>
  <c r="G228" i="4"/>
  <c r="F229" i="4"/>
  <c r="G229" i="4"/>
  <c r="F230" i="4"/>
  <c r="G230" i="4"/>
  <c r="F231" i="4"/>
  <c r="G231" i="4"/>
  <c r="F232" i="4"/>
  <c r="G232" i="4"/>
  <c r="F233" i="4"/>
  <c r="G233" i="4"/>
  <c r="F234" i="4"/>
  <c r="G234" i="4"/>
  <c r="F235" i="4"/>
  <c r="G235" i="4"/>
  <c r="F236" i="4"/>
  <c r="G236" i="4"/>
  <c r="F237" i="4"/>
  <c r="G237" i="4"/>
  <c r="F238" i="4"/>
  <c r="G238" i="4"/>
  <c r="F239" i="4"/>
  <c r="G239" i="4"/>
  <c r="F240" i="4"/>
  <c r="G240" i="4"/>
  <c r="F241" i="4"/>
  <c r="G241" i="4"/>
  <c r="F242" i="4"/>
  <c r="G242" i="4"/>
  <c r="F243" i="4"/>
  <c r="G243" i="4"/>
  <c r="F244" i="4"/>
  <c r="G244" i="4"/>
  <c r="F245" i="4"/>
  <c r="G245" i="4"/>
  <c r="F246" i="4"/>
  <c r="G246" i="4"/>
  <c r="F247" i="4"/>
  <c r="G247" i="4"/>
  <c r="F248" i="4"/>
  <c r="G248" i="4"/>
  <c r="F249" i="4"/>
  <c r="G249" i="4"/>
  <c r="F250" i="4"/>
  <c r="G250" i="4"/>
  <c r="F251" i="4"/>
  <c r="G251" i="4"/>
  <c r="F252" i="4"/>
  <c r="G252" i="4"/>
  <c r="F253" i="4"/>
  <c r="G253" i="4"/>
  <c r="F254" i="4"/>
  <c r="G254" i="4"/>
  <c r="F255" i="4"/>
  <c r="G255" i="4"/>
  <c r="F256" i="4"/>
  <c r="G256" i="4"/>
  <c r="F257" i="4"/>
  <c r="G257" i="4"/>
  <c r="F258" i="4"/>
  <c r="G258" i="4"/>
  <c r="F259" i="4"/>
  <c r="G259" i="4"/>
  <c r="F260" i="4"/>
  <c r="G260" i="4"/>
  <c r="F261" i="4"/>
  <c r="G261" i="4"/>
  <c r="F262" i="4"/>
  <c r="G262" i="4"/>
  <c r="F263" i="4"/>
  <c r="G263" i="4"/>
  <c r="F264" i="4"/>
  <c r="G264" i="4"/>
  <c r="F265" i="4"/>
  <c r="G265" i="4"/>
  <c r="F266" i="4"/>
  <c r="G266" i="4"/>
  <c r="F267" i="4"/>
  <c r="G267" i="4"/>
  <c r="F268" i="4"/>
  <c r="G268" i="4"/>
  <c r="F269" i="4"/>
  <c r="G269" i="4"/>
  <c r="F270" i="4"/>
  <c r="G270" i="4"/>
  <c r="F271" i="4"/>
  <c r="G271" i="4"/>
  <c r="F272" i="4"/>
  <c r="G272" i="4"/>
  <c r="F273" i="4"/>
  <c r="G273" i="4"/>
  <c r="F274" i="4"/>
  <c r="G274" i="4"/>
  <c r="F275" i="4"/>
  <c r="G275" i="4"/>
  <c r="F276" i="4"/>
  <c r="G276" i="4"/>
  <c r="F277" i="4"/>
  <c r="G277" i="4"/>
  <c r="F278" i="4"/>
  <c r="G278" i="4"/>
  <c r="F279" i="4"/>
  <c r="G279" i="4"/>
  <c r="F280" i="4"/>
  <c r="G280" i="4"/>
  <c r="F281" i="4"/>
  <c r="G281" i="4"/>
  <c r="F282" i="4"/>
  <c r="G282" i="4"/>
  <c r="F283" i="4"/>
  <c r="G283" i="4"/>
  <c r="F284" i="4"/>
  <c r="G284" i="4"/>
  <c r="F285" i="4"/>
  <c r="G285" i="4"/>
  <c r="F286" i="4"/>
  <c r="G286" i="4"/>
  <c r="G4" i="4"/>
  <c r="F4" i="4"/>
  <c r="D5" i="4"/>
  <c r="E5" i="4"/>
  <c r="D6" i="4"/>
  <c r="E6" i="4"/>
  <c r="D7" i="4"/>
  <c r="E7" i="4"/>
  <c r="D8" i="4"/>
  <c r="E8" i="4"/>
  <c r="D9" i="4"/>
  <c r="E9" i="4"/>
  <c r="D10" i="4"/>
  <c r="E10" i="4"/>
  <c r="D11" i="4"/>
  <c r="E11" i="4"/>
  <c r="D12" i="4"/>
  <c r="E12" i="4"/>
  <c r="D13" i="4"/>
  <c r="E13" i="4"/>
  <c r="D14" i="4"/>
  <c r="E14" i="4"/>
  <c r="D15" i="4"/>
  <c r="E15" i="4"/>
  <c r="D16" i="4"/>
  <c r="E16" i="4"/>
  <c r="D17" i="4"/>
  <c r="E17" i="4"/>
  <c r="D18" i="4"/>
  <c r="E18" i="4"/>
  <c r="D19" i="4"/>
  <c r="E19" i="4"/>
  <c r="D20" i="4"/>
  <c r="E20" i="4"/>
  <c r="D21" i="4"/>
  <c r="E21" i="4"/>
  <c r="D22" i="4"/>
  <c r="E22" i="4"/>
  <c r="D23" i="4"/>
  <c r="E23" i="4"/>
  <c r="D24" i="4"/>
  <c r="E24" i="4"/>
  <c r="D25" i="4"/>
  <c r="E25" i="4"/>
  <c r="D26" i="4"/>
  <c r="E26" i="4"/>
  <c r="D27" i="4"/>
  <c r="E27" i="4"/>
  <c r="D28" i="4"/>
  <c r="E28" i="4"/>
  <c r="D29" i="4"/>
  <c r="E29" i="4"/>
  <c r="D30" i="4"/>
  <c r="E30" i="4"/>
  <c r="D31" i="4"/>
  <c r="E31" i="4"/>
  <c r="D32" i="4"/>
  <c r="E32" i="4"/>
  <c r="D33" i="4"/>
  <c r="E33" i="4"/>
  <c r="D34" i="4"/>
  <c r="E34" i="4"/>
  <c r="D35" i="4"/>
  <c r="E35" i="4"/>
  <c r="D36" i="4"/>
  <c r="E36" i="4"/>
  <c r="D37" i="4"/>
  <c r="E37" i="4"/>
  <c r="D38" i="4"/>
  <c r="E38" i="4"/>
  <c r="D39" i="4"/>
  <c r="E39" i="4"/>
  <c r="D40" i="4"/>
  <c r="E40" i="4"/>
  <c r="D41" i="4"/>
  <c r="E41" i="4"/>
  <c r="D42" i="4"/>
  <c r="E42"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D73" i="4"/>
  <c r="E73" i="4"/>
  <c r="D74" i="4"/>
  <c r="E74" i="4"/>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D89" i="4"/>
  <c r="E89" i="4"/>
  <c r="D90" i="4"/>
  <c r="E90" i="4"/>
  <c r="D91" i="4"/>
  <c r="E91" i="4"/>
  <c r="D92" i="4"/>
  <c r="E92" i="4"/>
  <c r="D93" i="4"/>
  <c r="E93" i="4"/>
  <c r="D94" i="4"/>
  <c r="E94" i="4"/>
  <c r="D95" i="4"/>
  <c r="E95" i="4"/>
  <c r="D96" i="4"/>
  <c r="E96" i="4"/>
  <c r="D97" i="4"/>
  <c r="E97" i="4"/>
  <c r="D98" i="4"/>
  <c r="E98" i="4"/>
  <c r="D99" i="4"/>
  <c r="E99" i="4"/>
  <c r="D100" i="4"/>
  <c r="E100" i="4"/>
  <c r="D101" i="4"/>
  <c r="E101" i="4"/>
  <c r="D102" i="4"/>
  <c r="E102" i="4"/>
  <c r="D103" i="4"/>
  <c r="E103" i="4"/>
  <c r="D104" i="4"/>
  <c r="E104" i="4"/>
  <c r="D105" i="4"/>
  <c r="E105" i="4"/>
  <c r="D106" i="4"/>
  <c r="E106" i="4"/>
  <c r="D107" i="4"/>
  <c r="E107" i="4"/>
  <c r="D108" i="4"/>
  <c r="E108" i="4"/>
  <c r="D109" i="4"/>
  <c r="E109" i="4"/>
  <c r="D110" i="4"/>
  <c r="E110" i="4"/>
  <c r="D111" i="4"/>
  <c r="E111" i="4"/>
  <c r="D112" i="4"/>
  <c r="E112" i="4"/>
  <c r="D113" i="4"/>
  <c r="E113" i="4"/>
  <c r="D114" i="4"/>
  <c r="E114" i="4"/>
  <c r="D115" i="4"/>
  <c r="E115" i="4"/>
  <c r="D116" i="4"/>
  <c r="E116" i="4"/>
  <c r="D117" i="4"/>
  <c r="E117" i="4"/>
  <c r="D118" i="4"/>
  <c r="E118" i="4"/>
  <c r="D119" i="4"/>
  <c r="E119" i="4"/>
  <c r="D120" i="4"/>
  <c r="E120" i="4"/>
  <c r="D121" i="4"/>
  <c r="E121" i="4"/>
  <c r="D122" i="4"/>
  <c r="E122" i="4"/>
  <c r="D123" i="4"/>
  <c r="E123" i="4"/>
  <c r="D124" i="4"/>
  <c r="E124" i="4"/>
  <c r="D125" i="4"/>
  <c r="E125" i="4"/>
  <c r="D126" i="4"/>
  <c r="E126" i="4"/>
  <c r="D127" i="4"/>
  <c r="E127" i="4"/>
  <c r="D128" i="4"/>
  <c r="E128" i="4"/>
  <c r="D129" i="4"/>
  <c r="E129" i="4"/>
  <c r="D130" i="4"/>
  <c r="E130" i="4"/>
  <c r="D131" i="4"/>
  <c r="E131" i="4"/>
  <c r="D132" i="4"/>
  <c r="E132" i="4"/>
  <c r="D133" i="4"/>
  <c r="E133" i="4"/>
  <c r="D134" i="4"/>
  <c r="E134" i="4"/>
  <c r="D135" i="4"/>
  <c r="E135" i="4"/>
  <c r="D136" i="4"/>
  <c r="E136" i="4"/>
  <c r="D137" i="4"/>
  <c r="E137" i="4"/>
  <c r="D138" i="4"/>
  <c r="E138" i="4"/>
  <c r="D139" i="4"/>
  <c r="E139" i="4"/>
  <c r="D140" i="4"/>
  <c r="E140" i="4"/>
  <c r="D141" i="4"/>
  <c r="E141" i="4"/>
  <c r="D142" i="4"/>
  <c r="E142" i="4"/>
  <c r="D143" i="4"/>
  <c r="E143" i="4"/>
  <c r="D144" i="4"/>
  <c r="E144" i="4"/>
  <c r="D145" i="4"/>
  <c r="E145" i="4"/>
  <c r="D146" i="4"/>
  <c r="E146" i="4"/>
  <c r="D147" i="4"/>
  <c r="E147" i="4"/>
  <c r="D148" i="4"/>
  <c r="E148" i="4"/>
  <c r="D149" i="4"/>
  <c r="E149" i="4"/>
  <c r="D150" i="4"/>
  <c r="E150" i="4"/>
  <c r="D151" i="4"/>
  <c r="E151" i="4"/>
  <c r="D152" i="4"/>
  <c r="E152" i="4"/>
  <c r="D153" i="4"/>
  <c r="E153" i="4"/>
  <c r="D154" i="4"/>
  <c r="E154" i="4"/>
  <c r="D155" i="4"/>
  <c r="E155" i="4"/>
  <c r="D156" i="4"/>
  <c r="E156" i="4"/>
  <c r="D157" i="4"/>
  <c r="E157" i="4"/>
  <c r="D158" i="4"/>
  <c r="E158" i="4"/>
  <c r="D159" i="4"/>
  <c r="E159" i="4"/>
  <c r="D160" i="4"/>
  <c r="E160" i="4"/>
  <c r="D161" i="4"/>
  <c r="E161" i="4"/>
  <c r="D162" i="4"/>
  <c r="E162" i="4"/>
  <c r="D163" i="4"/>
  <c r="E163" i="4"/>
  <c r="D164" i="4"/>
  <c r="E164" i="4"/>
  <c r="D165" i="4"/>
  <c r="E165" i="4"/>
  <c r="D166" i="4"/>
  <c r="E166" i="4"/>
  <c r="D167" i="4"/>
  <c r="E167" i="4"/>
  <c r="D168" i="4"/>
  <c r="E168" i="4"/>
  <c r="D169" i="4"/>
  <c r="E169" i="4"/>
  <c r="D170" i="4"/>
  <c r="E170" i="4"/>
  <c r="D171" i="4"/>
  <c r="E171" i="4"/>
  <c r="D172" i="4"/>
  <c r="E172" i="4"/>
  <c r="D173" i="4"/>
  <c r="E173" i="4"/>
  <c r="D174" i="4"/>
  <c r="E174" i="4"/>
  <c r="D175" i="4"/>
  <c r="E175" i="4"/>
  <c r="D176" i="4"/>
  <c r="E176" i="4"/>
  <c r="D177" i="4"/>
  <c r="E177" i="4"/>
  <c r="D178" i="4"/>
  <c r="E178" i="4"/>
  <c r="D179" i="4"/>
  <c r="E179" i="4"/>
  <c r="D180" i="4"/>
  <c r="E180" i="4"/>
  <c r="D181" i="4"/>
  <c r="E181" i="4"/>
  <c r="D182" i="4"/>
  <c r="E182" i="4"/>
  <c r="D183" i="4"/>
  <c r="E183" i="4"/>
  <c r="D184" i="4"/>
  <c r="E184" i="4"/>
  <c r="D185" i="4"/>
  <c r="E185" i="4"/>
  <c r="D186" i="4"/>
  <c r="E186" i="4"/>
  <c r="D187" i="4"/>
  <c r="E187" i="4"/>
  <c r="D188" i="4"/>
  <c r="E188" i="4"/>
  <c r="D189" i="4"/>
  <c r="E189" i="4"/>
  <c r="D190" i="4"/>
  <c r="E190" i="4"/>
  <c r="D191" i="4"/>
  <c r="E191" i="4"/>
  <c r="D192" i="4"/>
  <c r="E192" i="4"/>
  <c r="D193" i="4"/>
  <c r="E193" i="4"/>
  <c r="D194" i="4"/>
  <c r="E194" i="4"/>
  <c r="D195" i="4"/>
  <c r="E195" i="4"/>
  <c r="D196" i="4"/>
  <c r="E196" i="4"/>
  <c r="D197" i="4"/>
  <c r="E197" i="4"/>
  <c r="D198" i="4"/>
  <c r="E198" i="4"/>
  <c r="D199" i="4"/>
  <c r="E199" i="4"/>
  <c r="D200" i="4"/>
  <c r="E200" i="4"/>
  <c r="D201" i="4"/>
  <c r="E201" i="4"/>
  <c r="D202" i="4"/>
  <c r="E202" i="4"/>
  <c r="D203" i="4"/>
  <c r="E203" i="4"/>
  <c r="D204" i="4"/>
  <c r="E204" i="4"/>
  <c r="D205" i="4"/>
  <c r="E205" i="4"/>
  <c r="D206" i="4"/>
  <c r="E206" i="4"/>
  <c r="D207" i="4"/>
  <c r="E207" i="4"/>
  <c r="D208" i="4"/>
  <c r="E208" i="4"/>
  <c r="D209" i="4"/>
  <c r="E209" i="4"/>
  <c r="D210" i="4"/>
  <c r="E210" i="4"/>
  <c r="D211" i="4"/>
  <c r="E211" i="4"/>
  <c r="D212" i="4"/>
  <c r="E212" i="4"/>
  <c r="D213" i="4"/>
  <c r="E213" i="4"/>
  <c r="D214" i="4"/>
  <c r="E214" i="4"/>
  <c r="D215" i="4"/>
  <c r="E215" i="4"/>
  <c r="D216" i="4"/>
  <c r="E216" i="4"/>
  <c r="D217" i="4"/>
  <c r="E217" i="4"/>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E4" i="4"/>
  <c r="D4"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勇介</author>
  </authors>
  <commentList>
    <comment ref="X2" authorId="0" shapeId="0" xr:uid="{00000000-0006-0000-0200-000001000000}">
      <text>
        <r>
          <rPr>
            <b/>
            <sz val="9"/>
            <color indexed="81"/>
            <rFont val="MS P ゴシック"/>
            <family val="3"/>
            <charset val="128"/>
          </rPr>
          <t>後藤 勇介:手入力</t>
        </r>
      </text>
    </comment>
    <comment ref="Y2" authorId="0" shapeId="0" xr:uid="{00000000-0006-0000-0200-000002000000}">
      <text>
        <r>
          <rPr>
            <b/>
            <sz val="9"/>
            <color indexed="81"/>
            <rFont val="MS P ゴシック"/>
            <family val="3"/>
            <charset val="128"/>
          </rPr>
          <t>後藤 勇介:手入力</t>
        </r>
        <r>
          <rPr>
            <sz val="9"/>
            <color indexed="81"/>
            <rFont val="MS P ゴシック"/>
            <family val="3"/>
            <charset val="128"/>
          </rPr>
          <t xml:space="preserve">
</t>
        </r>
      </text>
    </comment>
    <comment ref="AG2" authorId="0" shapeId="0" xr:uid="{00000000-0006-0000-0200-000003000000}">
      <text>
        <r>
          <rPr>
            <b/>
            <sz val="9"/>
            <color indexed="81"/>
            <rFont val="MS P ゴシック"/>
            <family val="3"/>
            <charset val="128"/>
          </rPr>
          <t>後藤 勇介:手入力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<sst xmlns="http://schemas.openxmlformats.org/spreadsheetml/2006/main" count="7287" uniqueCount="2795">
  <si>
    <t>上水道及び工業用水道部門</t>
    <rPh sb="0" eb="3">
      <t>ジョウスイドウ</t>
    </rPh>
    <rPh sb="3" eb="4">
      <t>オヨ</t>
    </rPh>
    <rPh sb="5" eb="8">
      <t>コウギョウヨウ</t>
    </rPh>
    <rPh sb="8" eb="10">
      <t>スイドウ</t>
    </rPh>
    <rPh sb="10" eb="12">
      <t>ブモン</t>
    </rPh>
    <phoneticPr fontId="2"/>
  </si>
  <si>
    <t>住所</t>
    <rPh sb="0" eb="2">
      <t>ジュウショ</t>
    </rPh>
    <phoneticPr fontId="2"/>
  </si>
  <si>
    <t>物件部門</t>
    <rPh sb="0" eb="2">
      <t>ブッケン</t>
    </rPh>
    <rPh sb="2" eb="4">
      <t>ブモン</t>
    </rPh>
    <phoneticPr fontId="2"/>
  </si>
  <si>
    <t>下水</t>
    <rPh sb="0" eb="2">
      <t>ゲスイ</t>
    </rPh>
    <phoneticPr fontId="2"/>
  </si>
  <si>
    <t>委任状</t>
    <rPh sb="0" eb="2">
      <t>イニン</t>
    </rPh>
    <rPh sb="2" eb="3">
      <t>ジョウ</t>
    </rPh>
    <phoneticPr fontId="2"/>
  </si>
  <si>
    <t>受付番号</t>
    <rPh sb="0" eb="2">
      <t>ウケツケ</t>
    </rPh>
    <rPh sb="2" eb="4">
      <t>バンゴウ</t>
    </rPh>
    <phoneticPr fontId="2"/>
  </si>
  <si>
    <t>都市</t>
    <rPh sb="0" eb="2">
      <t>トシ</t>
    </rPh>
    <phoneticPr fontId="2"/>
  </si>
  <si>
    <t>道路</t>
    <rPh sb="0" eb="2">
      <t>ドウロ</t>
    </rPh>
    <phoneticPr fontId="2"/>
  </si>
  <si>
    <t>下水道部門</t>
    <rPh sb="0" eb="3">
      <t>ゲスイドウ</t>
    </rPh>
    <rPh sb="3" eb="5">
      <t>ブモン</t>
    </rPh>
    <phoneticPr fontId="2"/>
  </si>
  <si>
    <t>河川・砂防及び海岸・海洋部門</t>
    <rPh sb="0" eb="2">
      <t>カセン</t>
    </rPh>
    <rPh sb="3" eb="5">
      <t>サボウ</t>
    </rPh>
    <rPh sb="5" eb="6">
      <t>オヨ</t>
    </rPh>
    <rPh sb="7" eb="9">
      <t>カイガン</t>
    </rPh>
    <rPh sb="10" eb="12">
      <t>カイヨウ</t>
    </rPh>
    <rPh sb="12" eb="14">
      <t>ブモン</t>
    </rPh>
    <phoneticPr fontId="2"/>
  </si>
  <si>
    <t>商号名称漢字</t>
    <rPh sb="0" eb="2">
      <t>ショウゴウ</t>
    </rPh>
    <rPh sb="2" eb="4">
      <t>メイショウ</t>
    </rPh>
    <rPh sb="4" eb="6">
      <t>カンジ</t>
    </rPh>
    <phoneticPr fontId="2"/>
  </si>
  <si>
    <t>ひらがな</t>
  </si>
  <si>
    <t>カナ</t>
  </si>
  <si>
    <t>建築設計</t>
    <rPh sb="0" eb="2">
      <t>ケンチク</t>
    </rPh>
    <rPh sb="2" eb="4">
      <t>セッケイ</t>
    </rPh>
    <phoneticPr fontId="2"/>
  </si>
  <si>
    <t>代表者名</t>
    <rPh sb="0" eb="3">
      <t>ダイヒョウシャ</t>
    </rPh>
    <rPh sb="3" eb="4">
      <t>メイ</t>
    </rPh>
    <phoneticPr fontId="2"/>
  </si>
  <si>
    <t>代表者職名</t>
    <rPh sb="0" eb="3">
      <t>ダイヒョウシャ</t>
    </rPh>
    <rPh sb="3" eb="4">
      <t>ショク</t>
    </rPh>
    <rPh sb="4" eb="5">
      <t>メイ</t>
    </rPh>
    <phoneticPr fontId="2"/>
  </si>
  <si>
    <t>技術資料</t>
    <rPh sb="0" eb="2">
      <t>ギジュツ</t>
    </rPh>
    <rPh sb="2" eb="4">
      <t>シリョウ</t>
    </rPh>
    <phoneticPr fontId="2"/>
  </si>
  <si>
    <t>郵便番号</t>
    <rPh sb="0" eb="4">
      <t>ユウビンバンゴウ</t>
    </rPh>
    <phoneticPr fontId="2"/>
  </si>
  <si>
    <t>受付確認</t>
    <rPh sb="0" eb="2">
      <t>ウケツケ</t>
    </rPh>
    <rPh sb="2" eb="4">
      <t>カクニン</t>
    </rPh>
    <phoneticPr fontId="2"/>
  </si>
  <si>
    <t>夕張市建設工事等競争入札参加資格者名簿について</t>
    <rPh sb="0" eb="3">
      <t>ユウバリシ</t>
    </rPh>
    <rPh sb="3" eb="5">
      <t>ケンセツ</t>
    </rPh>
    <rPh sb="5" eb="7">
      <t>コウジ</t>
    </rPh>
    <rPh sb="7" eb="8">
      <t>トウ</t>
    </rPh>
    <rPh sb="8" eb="10">
      <t>キョウソウ</t>
    </rPh>
    <rPh sb="10" eb="12">
      <t>ニュウサツ</t>
    </rPh>
    <rPh sb="12" eb="14">
      <t>サンカ</t>
    </rPh>
    <rPh sb="14" eb="16">
      <t>シカク</t>
    </rPh>
    <rPh sb="16" eb="17">
      <t>シャ</t>
    </rPh>
    <rPh sb="17" eb="19">
      <t>メイボ</t>
    </rPh>
    <phoneticPr fontId="2"/>
  </si>
  <si>
    <t>区分</t>
    <rPh sb="0" eb="2">
      <t>クブン</t>
    </rPh>
    <phoneticPr fontId="2"/>
  </si>
  <si>
    <t>都道府県名</t>
    <rPh sb="0" eb="4">
      <t>トドウフケン</t>
    </rPh>
    <rPh sb="4" eb="5">
      <t>メイ</t>
    </rPh>
    <phoneticPr fontId="2"/>
  </si>
  <si>
    <t>市町村名</t>
    <rPh sb="0" eb="3">
      <t>シチョウソン</t>
    </rPh>
    <rPh sb="3" eb="4">
      <t>メイ</t>
    </rPh>
    <phoneticPr fontId="2"/>
  </si>
  <si>
    <t>電話番号</t>
    <rPh sb="0" eb="2">
      <t>デンワ</t>
    </rPh>
    <rPh sb="2" eb="4">
      <t>バンゴウ</t>
    </rPh>
    <phoneticPr fontId="2"/>
  </si>
  <si>
    <t>FAX番号</t>
    <rPh sb="3" eb="5">
      <t>バンゴウ</t>
    </rPh>
    <phoneticPr fontId="2"/>
  </si>
  <si>
    <t>道路部門</t>
    <rPh sb="0" eb="2">
      <t>ドウロ</t>
    </rPh>
    <rPh sb="2" eb="4">
      <t>ブモン</t>
    </rPh>
    <phoneticPr fontId="2"/>
  </si>
  <si>
    <t>本店情報</t>
    <rPh sb="0" eb="2">
      <t>ホンテン</t>
    </rPh>
    <rPh sb="2" eb="4">
      <t>ジョウホウ</t>
    </rPh>
    <phoneticPr fontId="2"/>
  </si>
  <si>
    <t>受任者</t>
    <rPh sb="0" eb="2">
      <t>ジュニン</t>
    </rPh>
    <rPh sb="2" eb="3">
      <t>シャ</t>
    </rPh>
    <phoneticPr fontId="2"/>
  </si>
  <si>
    <t>　市内業者については、「夕張市建設工事指名競争入札参加指名基準の市内業者の運用（試行）について」（平成23年５月20日起案）により、</t>
    <rPh sb="1" eb="3">
      <t>シナイ</t>
    </rPh>
    <rPh sb="3" eb="5">
      <t>ギョウシャ</t>
    </rPh>
    <rPh sb="12" eb="15">
      <t>ユウバリシ</t>
    </rPh>
    <rPh sb="15" eb="17">
      <t>ケンセツ</t>
    </rPh>
    <rPh sb="17" eb="19">
      <t>コウジ</t>
    </rPh>
    <rPh sb="19" eb="21">
      <t>シメイ</t>
    </rPh>
    <rPh sb="21" eb="23">
      <t>キョウソウ</t>
    </rPh>
    <rPh sb="23" eb="25">
      <t>ニュウサツ</t>
    </rPh>
    <rPh sb="25" eb="27">
      <t>サンカ</t>
    </rPh>
    <rPh sb="27" eb="29">
      <t>シメイ</t>
    </rPh>
    <rPh sb="29" eb="31">
      <t>キジュン</t>
    </rPh>
    <rPh sb="32" eb="34">
      <t>シナイ</t>
    </rPh>
    <rPh sb="34" eb="36">
      <t>ギョウシャ</t>
    </rPh>
    <rPh sb="37" eb="39">
      <t>ウンヨウ</t>
    </rPh>
    <rPh sb="40" eb="42">
      <t>シコウ</t>
    </rPh>
    <rPh sb="49" eb="51">
      <t>ヘイセイ</t>
    </rPh>
    <rPh sb="53" eb="54">
      <t>ネン</t>
    </rPh>
    <rPh sb="55" eb="56">
      <t>ガツ</t>
    </rPh>
    <rPh sb="58" eb="59">
      <t>ニチ</t>
    </rPh>
    <rPh sb="59" eb="61">
      <t>キアン</t>
    </rPh>
    <phoneticPr fontId="2"/>
  </si>
  <si>
    <t>連絡先</t>
    <rPh sb="0" eb="3">
      <t>レンラクサキ</t>
    </rPh>
    <phoneticPr fontId="2"/>
  </si>
  <si>
    <t>　夕張市建設工事指名競争入札参加者指名基準に定めるランク区分により格付。</t>
    <rPh sb="1" eb="4">
      <t>ユウバリシ</t>
    </rPh>
    <rPh sb="4" eb="6">
      <t>ケンセツ</t>
    </rPh>
    <rPh sb="6" eb="8">
      <t>コウジ</t>
    </rPh>
    <rPh sb="8" eb="10">
      <t>シメイ</t>
    </rPh>
    <rPh sb="10" eb="12">
      <t>キョウソウ</t>
    </rPh>
    <rPh sb="12" eb="14">
      <t>ニュウサツ</t>
    </rPh>
    <rPh sb="14" eb="17">
      <t>サンカシャ</t>
    </rPh>
    <rPh sb="17" eb="19">
      <t>シメイ</t>
    </rPh>
    <rPh sb="19" eb="21">
      <t>キジュン</t>
    </rPh>
    <rPh sb="22" eb="23">
      <t>サダ</t>
    </rPh>
    <rPh sb="28" eb="30">
      <t>クブン</t>
    </rPh>
    <rPh sb="33" eb="35">
      <t>カクヅ</t>
    </rPh>
    <phoneticPr fontId="2"/>
  </si>
  <si>
    <t>名称漢字</t>
    <rPh sb="0" eb="2">
      <t>メイショウ</t>
    </rPh>
    <rPh sb="2" eb="4">
      <t>カンジ</t>
    </rPh>
    <phoneticPr fontId="2"/>
  </si>
  <si>
    <t>農業土木部門</t>
    <rPh sb="0" eb="2">
      <t>ノウギョウ</t>
    </rPh>
    <rPh sb="2" eb="4">
      <t>ドボク</t>
    </rPh>
    <rPh sb="4" eb="6">
      <t>ブモン</t>
    </rPh>
    <phoneticPr fontId="2"/>
  </si>
  <si>
    <t>職名</t>
    <rPh sb="0" eb="2">
      <t>ショクメイ</t>
    </rPh>
    <phoneticPr fontId="2"/>
  </si>
  <si>
    <t>測量</t>
    <rPh sb="0" eb="2">
      <t>ソクリョウ</t>
    </rPh>
    <phoneticPr fontId="2"/>
  </si>
  <si>
    <t>氏名</t>
    <rPh sb="0" eb="2">
      <t>シメイ</t>
    </rPh>
    <phoneticPr fontId="2"/>
  </si>
  <si>
    <t>登録番号</t>
    <rPh sb="0" eb="2">
      <t>トウロク</t>
    </rPh>
    <rPh sb="2" eb="4">
      <t>バンゴウ</t>
    </rPh>
    <phoneticPr fontId="2"/>
  </si>
  <si>
    <t>経審の総合評定値（P点）に社会貢献点（防災協定+除雪+ボランティア　各10点）を加点した上で100点低い基準点により格付を決定。</t>
    <rPh sb="13" eb="15">
      <t>シャカイ</t>
    </rPh>
    <rPh sb="15" eb="17">
      <t>コウケン</t>
    </rPh>
    <rPh sb="17" eb="18">
      <t>テン</t>
    </rPh>
    <rPh sb="19" eb="21">
      <t>ボウサイ</t>
    </rPh>
    <rPh sb="21" eb="23">
      <t>キョウテイ</t>
    </rPh>
    <rPh sb="24" eb="26">
      <t>ジョセツ</t>
    </rPh>
    <rPh sb="34" eb="35">
      <t>カク</t>
    </rPh>
    <rPh sb="37" eb="38">
      <t>テン</t>
    </rPh>
    <rPh sb="40" eb="42">
      <t>カテン</t>
    </rPh>
    <rPh sb="44" eb="45">
      <t>ウエ</t>
    </rPh>
    <rPh sb="49" eb="50">
      <t>テン</t>
    </rPh>
    <rPh sb="50" eb="51">
      <t>ヒク</t>
    </rPh>
    <rPh sb="52" eb="55">
      <t>キジュンテン</t>
    </rPh>
    <rPh sb="58" eb="60">
      <t>カクヅ</t>
    </rPh>
    <rPh sb="61" eb="63">
      <t>ケッテイ</t>
    </rPh>
    <phoneticPr fontId="2"/>
  </si>
  <si>
    <t>摘　要</t>
    <rPh sb="0" eb="1">
      <t>テキ</t>
    </rPh>
    <rPh sb="2" eb="3">
      <t>ヨウ</t>
    </rPh>
    <phoneticPr fontId="2"/>
  </si>
  <si>
    <t>道路清掃</t>
    <rPh sb="0" eb="2">
      <t>ドウロ</t>
    </rPh>
    <rPh sb="2" eb="4">
      <t>セイソウ</t>
    </rPh>
    <phoneticPr fontId="2"/>
  </si>
  <si>
    <t>代 表 者 名</t>
    <rPh sb="0" eb="1">
      <t>ダイ</t>
    </rPh>
    <rPh sb="2" eb="3">
      <t>オモテ</t>
    </rPh>
    <rPh sb="4" eb="5">
      <t>シャ</t>
    </rPh>
    <rPh sb="6" eb="7">
      <t>メイ</t>
    </rPh>
    <phoneticPr fontId="2"/>
  </si>
  <si>
    <t>R5委任状</t>
    <rPh sb="2" eb="5">
      <t>イニンジョウ</t>
    </rPh>
    <phoneticPr fontId="2"/>
  </si>
  <si>
    <t>商　号　・　名　称</t>
    <rPh sb="0" eb="1">
      <t>ショウ</t>
    </rPh>
    <rPh sb="2" eb="3">
      <t>ゴウ</t>
    </rPh>
    <rPh sb="6" eb="7">
      <t>メイ</t>
    </rPh>
    <rPh sb="8" eb="9">
      <t>ショウ</t>
    </rPh>
    <phoneticPr fontId="2"/>
  </si>
  <si>
    <t>本 社 所 在 地</t>
    <rPh sb="0" eb="1">
      <t>ホン</t>
    </rPh>
    <rPh sb="2" eb="3">
      <t>シャ</t>
    </rPh>
    <rPh sb="4" eb="5">
      <t>トコロ</t>
    </rPh>
    <rPh sb="6" eb="7">
      <t>ザイ</t>
    </rPh>
    <rPh sb="8" eb="9">
      <t>チ</t>
    </rPh>
    <phoneticPr fontId="2"/>
  </si>
  <si>
    <t>土地評価部門</t>
    <rPh sb="0" eb="2">
      <t>トチ</t>
    </rPh>
    <rPh sb="2" eb="4">
      <t>ヒョウカ</t>
    </rPh>
    <rPh sb="4" eb="6">
      <t>ブモン</t>
    </rPh>
    <phoneticPr fontId="2"/>
  </si>
  <si>
    <t>■ 資格者名簿</t>
    <rPh sb="2" eb="5">
      <t>シカクシャ</t>
    </rPh>
    <rPh sb="5" eb="7">
      <t>メイボ</t>
    </rPh>
    <phoneticPr fontId="2"/>
  </si>
  <si>
    <t>　現在の参加資格を有する者の名簿</t>
    <rPh sb="1" eb="3">
      <t>ゲンザイ</t>
    </rPh>
    <rPh sb="4" eb="6">
      <t>サンカ</t>
    </rPh>
    <rPh sb="6" eb="8">
      <t>シカク</t>
    </rPh>
    <rPh sb="9" eb="10">
      <t>ユウ</t>
    </rPh>
    <rPh sb="12" eb="13">
      <t>モノ</t>
    </rPh>
    <rPh sb="14" eb="16">
      <t>メイボ</t>
    </rPh>
    <phoneticPr fontId="2"/>
  </si>
  <si>
    <t>　入札参加資格審査における作業シート</t>
    <rPh sb="1" eb="3">
      <t>ニュウサツ</t>
    </rPh>
    <rPh sb="3" eb="5">
      <t>サンカ</t>
    </rPh>
    <rPh sb="5" eb="7">
      <t>シカク</t>
    </rPh>
    <rPh sb="7" eb="9">
      <t>シンサ</t>
    </rPh>
    <rPh sb="13" eb="15">
      <t>サギョウ</t>
    </rPh>
    <phoneticPr fontId="2"/>
  </si>
  <si>
    <t>■ DB（データベース）</t>
  </si>
  <si>
    <t>■格付について</t>
    <rPh sb="1" eb="3">
      <t>カクヅ</t>
    </rPh>
    <phoneticPr fontId="2"/>
  </si>
  <si>
    <t>申請種別</t>
    <rPh sb="0" eb="2">
      <t>シンセイ</t>
    </rPh>
    <rPh sb="2" eb="4">
      <t>シュベツ</t>
    </rPh>
    <phoneticPr fontId="2"/>
  </si>
  <si>
    <t>地質調査</t>
    <rPh sb="0" eb="2">
      <t>チシツ</t>
    </rPh>
    <rPh sb="2" eb="4">
      <t>チョウサ</t>
    </rPh>
    <phoneticPr fontId="2"/>
  </si>
  <si>
    <t>建設コンサルタント登録部門</t>
    <rPh sb="0" eb="2">
      <t>ケンセツ</t>
    </rPh>
    <rPh sb="9" eb="11">
      <t>トウロク</t>
    </rPh>
    <rPh sb="11" eb="13">
      <t>ブモン</t>
    </rPh>
    <phoneticPr fontId="2"/>
  </si>
  <si>
    <t>港湾及び空港部門</t>
    <rPh sb="0" eb="2">
      <t>コウワン</t>
    </rPh>
    <rPh sb="2" eb="3">
      <t>オヨ</t>
    </rPh>
    <rPh sb="4" eb="6">
      <t>クウコウ</t>
    </rPh>
    <rPh sb="6" eb="8">
      <t>ブモン</t>
    </rPh>
    <phoneticPr fontId="2"/>
  </si>
  <si>
    <t>土木設計</t>
    <rPh sb="0" eb="2">
      <t>ドボク</t>
    </rPh>
    <rPh sb="2" eb="4">
      <t>セッケイ</t>
    </rPh>
    <phoneticPr fontId="2"/>
  </si>
  <si>
    <t>電力土木部門</t>
    <rPh sb="0" eb="2">
      <t>デンリョク</t>
    </rPh>
    <rPh sb="2" eb="4">
      <t>ドボク</t>
    </rPh>
    <rPh sb="4" eb="6">
      <t>ブモン</t>
    </rPh>
    <phoneticPr fontId="2"/>
  </si>
  <si>
    <t>鉄道部門</t>
    <rPh sb="0" eb="2">
      <t>テツドウ</t>
    </rPh>
    <rPh sb="2" eb="4">
      <t>ブモン</t>
    </rPh>
    <phoneticPr fontId="2"/>
  </si>
  <si>
    <t>森林土木部門</t>
    <rPh sb="0" eb="2">
      <t>シンリン</t>
    </rPh>
    <rPh sb="2" eb="4">
      <t>ドボク</t>
    </rPh>
    <rPh sb="4" eb="6">
      <t>ブモン</t>
    </rPh>
    <phoneticPr fontId="2"/>
  </si>
  <si>
    <t>電力</t>
    <rPh sb="0" eb="2">
      <t>デンリョク</t>
    </rPh>
    <phoneticPr fontId="2"/>
  </si>
  <si>
    <t>水産土木部門</t>
    <rPh sb="0" eb="2">
      <t>スイサン</t>
    </rPh>
    <rPh sb="2" eb="4">
      <t>ドボク</t>
    </rPh>
    <rPh sb="4" eb="6">
      <t>ブモン</t>
    </rPh>
    <phoneticPr fontId="2"/>
  </si>
  <si>
    <t>廃棄物部門</t>
    <rPh sb="0" eb="3">
      <t>ハイキブツ</t>
    </rPh>
    <rPh sb="3" eb="5">
      <t>ブモン</t>
    </rPh>
    <phoneticPr fontId="2"/>
  </si>
  <si>
    <t>振動加速度レベルに係る計量証明の事実</t>
    <rPh sb="0" eb="2">
      <t>シンドウ</t>
    </rPh>
    <rPh sb="2" eb="5">
      <t>カソクド</t>
    </rPh>
    <rPh sb="9" eb="10">
      <t>カカ</t>
    </rPh>
    <rPh sb="11" eb="13">
      <t>ケイリョウ</t>
    </rPh>
    <rPh sb="13" eb="15">
      <t>ショウメイ</t>
    </rPh>
    <rPh sb="16" eb="18">
      <t>ジジツ</t>
    </rPh>
    <phoneticPr fontId="2"/>
  </si>
  <si>
    <t>建設コンサルタント</t>
    <rPh sb="0" eb="2">
      <t>ケンセツ</t>
    </rPh>
    <phoneticPr fontId="2"/>
  </si>
  <si>
    <t>造園部門</t>
    <rPh sb="0" eb="2">
      <t>ゾウエン</t>
    </rPh>
    <rPh sb="2" eb="4">
      <t>ブモン</t>
    </rPh>
    <phoneticPr fontId="2"/>
  </si>
  <si>
    <t>機械</t>
    <rPh sb="0" eb="2">
      <t>キカイ</t>
    </rPh>
    <phoneticPr fontId="2"/>
  </si>
  <si>
    <t>都市計画及び地方計画部門</t>
    <rPh sb="0" eb="2">
      <t>トシ</t>
    </rPh>
    <rPh sb="2" eb="4">
      <t>ケイカク</t>
    </rPh>
    <rPh sb="4" eb="5">
      <t>オヨ</t>
    </rPh>
    <rPh sb="6" eb="8">
      <t>チホウ</t>
    </rPh>
    <rPh sb="8" eb="10">
      <t>ケイカク</t>
    </rPh>
    <rPh sb="10" eb="12">
      <t>ブモン</t>
    </rPh>
    <phoneticPr fontId="2"/>
  </si>
  <si>
    <t>地質部門</t>
    <rPh sb="0" eb="2">
      <t>チシツ</t>
    </rPh>
    <rPh sb="2" eb="4">
      <t>ブモン</t>
    </rPh>
    <phoneticPr fontId="2"/>
  </si>
  <si>
    <t>土質及び基礎部門</t>
    <rPh sb="0" eb="2">
      <t>ドシツ</t>
    </rPh>
    <rPh sb="2" eb="3">
      <t>オヨ</t>
    </rPh>
    <rPh sb="4" eb="6">
      <t>キソ</t>
    </rPh>
    <rPh sb="6" eb="8">
      <t>ブモン</t>
    </rPh>
    <phoneticPr fontId="2"/>
  </si>
  <si>
    <t>鋼構造及びｺﾝｸﾘｰﾄ部門</t>
    <rPh sb="0" eb="3">
      <t>コウコウゾウ</t>
    </rPh>
    <rPh sb="3" eb="4">
      <t>オヨ</t>
    </rPh>
    <rPh sb="11" eb="13">
      <t>ブモン</t>
    </rPh>
    <phoneticPr fontId="2"/>
  </si>
  <si>
    <t>トンネル部門</t>
    <rPh sb="4" eb="6">
      <t>ブモン</t>
    </rPh>
    <phoneticPr fontId="2"/>
  </si>
  <si>
    <t>施工計画、施工設備及び積算部門</t>
    <rPh sb="0" eb="2">
      <t>セコウ</t>
    </rPh>
    <rPh sb="2" eb="4">
      <t>ケイカク</t>
    </rPh>
    <rPh sb="5" eb="7">
      <t>セコウ</t>
    </rPh>
    <rPh sb="7" eb="9">
      <t>セツビ</t>
    </rPh>
    <rPh sb="9" eb="10">
      <t>オヨ</t>
    </rPh>
    <rPh sb="11" eb="13">
      <t>セキサン</t>
    </rPh>
    <rPh sb="13" eb="15">
      <t>ブモン</t>
    </rPh>
    <phoneticPr fontId="2"/>
  </si>
  <si>
    <t>建設環境部門</t>
    <rPh sb="0" eb="2">
      <t>ケンセツ</t>
    </rPh>
    <rPh sb="2" eb="4">
      <t>カンキョウ</t>
    </rPh>
    <rPh sb="4" eb="6">
      <t>ブモン</t>
    </rPh>
    <phoneticPr fontId="2"/>
  </si>
  <si>
    <t>機械部門</t>
    <rPh sb="0" eb="2">
      <t>キカイ</t>
    </rPh>
    <rPh sb="2" eb="4">
      <t>ブモン</t>
    </rPh>
    <phoneticPr fontId="2"/>
  </si>
  <si>
    <t>電気電子部門</t>
    <rPh sb="0" eb="2">
      <t>デンキ</t>
    </rPh>
    <rPh sb="2" eb="4">
      <t>デンシ</t>
    </rPh>
    <rPh sb="4" eb="6">
      <t>ブモン</t>
    </rPh>
    <phoneticPr fontId="2"/>
  </si>
  <si>
    <t>施工</t>
    <rPh sb="0" eb="2">
      <t>セコウ</t>
    </rPh>
    <phoneticPr fontId="2"/>
  </si>
  <si>
    <t>土地調査部門</t>
    <rPh sb="0" eb="2">
      <t>トチ</t>
    </rPh>
    <rPh sb="2" eb="4">
      <t>チョウサ</t>
    </rPh>
    <rPh sb="4" eb="6">
      <t>ブモン</t>
    </rPh>
    <phoneticPr fontId="2"/>
  </si>
  <si>
    <t>機械工作部門</t>
    <rPh sb="0" eb="2">
      <t>キカイ</t>
    </rPh>
    <rPh sb="2" eb="4">
      <t>コウサク</t>
    </rPh>
    <rPh sb="4" eb="6">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</si>
  <si>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</si>
  <si>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</si>
  <si>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</si>
  <si>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総合補償部門</t>
    <rPh sb="0" eb="2">
      <t>ソウゴウ</t>
    </rPh>
    <rPh sb="2" eb="4">
      <t>ホショウ</t>
    </rPh>
    <rPh sb="4" eb="6">
      <t>ブモン</t>
    </rPh>
    <phoneticPr fontId="2"/>
  </si>
  <si>
    <t>補償コンサルタント</t>
    <rPh sb="0" eb="2">
      <t>ホショウ</t>
    </rPh>
    <phoneticPr fontId="2"/>
  </si>
  <si>
    <t>長さに係る計量証明の事実</t>
    <rPh sb="0" eb="1">
      <t>ナガ</t>
    </rPh>
    <rPh sb="3" eb="4">
      <t>カカ</t>
    </rPh>
    <rPh sb="5" eb="7">
      <t>ケイリョウ</t>
    </rPh>
    <rPh sb="7" eb="9">
      <t>ショウメイ</t>
    </rPh>
    <rPh sb="10" eb="12">
      <t>ジジツ</t>
    </rPh>
    <phoneticPr fontId="2"/>
  </si>
  <si>
    <t>質量に係る計量証明の事実</t>
    <rPh sb="0" eb="2">
      <t>シツリョウ</t>
    </rPh>
    <rPh sb="3" eb="4">
      <t>カカ</t>
    </rPh>
    <rPh sb="5" eb="7">
      <t>ケイリョウ</t>
    </rPh>
    <rPh sb="7" eb="9">
      <t>ショウメイ</t>
    </rPh>
    <rPh sb="10" eb="12">
      <t>ジジツ</t>
    </rPh>
    <phoneticPr fontId="2"/>
  </si>
  <si>
    <t>面積に係る計量証明の事実</t>
    <rPh sb="0" eb="2">
      <t>メンセキ</t>
    </rPh>
    <rPh sb="3" eb="4">
      <t>カカ</t>
    </rPh>
    <rPh sb="5" eb="7">
      <t>ケイリョウ</t>
    </rPh>
    <rPh sb="7" eb="9">
      <t>ショウメイ</t>
    </rPh>
    <rPh sb="10" eb="12">
      <t>ジジツ</t>
    </rPh>
    <phoneticPr fontId="2"/>
  </si>
  <si>
    <t>体積に係る計量証明の事実</t>
    <rPh sb="0" eb="2">
      <t>タイセキ</t>
    </rPh>
    <rPh sb="3" eb="4">
      <t>カカ</t>
    </rPh>
    <rPh sb="5" eb="7">
      <t>ケイリョウ</t>
    </rPh>
    <rPh sb="7" eb="9">
      <t>ショウメイ</t>
    </rPh>
    <rPh sb="10" eb="12">
      <t>ジジツ</t>
    </rPh>
    <phoneticPr fontId="2"/>
  </si>
  <si>
    <t>熱量に係る計量証明の事実</t>
    <rPh sb="0" eb="2">
      <t>ネツリョウ</t>
    </rPh>
    <rPh sb="3" eb="4">
      <t>カカ</t>
    </rPh>
    <rPh sb="5" eb="7">
      <t>ケイリョウ</t>
    </rPh>
    <rPh sb="7" eb="9">
      <t>ショウメイ</t>
    </rPh>
    <rPh sb="10" eb="12">
      <t>ジジツ</t>
    </rPh>
    <phoneticPr fontId="2"/>
  </si>
  <si>
    <t>計量証明事業者登録部門</t>
    <rPh sb="0" eb="2">
      <t>ケイリョウ</t>
    </rPh>
    <rPh sb="2" eb="4">
      <t>ショウメイ</t>
    </rPh>
    <rPh sb="4" eb="7">
      <t>ジギョウシャ</t>
    </rPh>
    <rPh sb="7" eb="9">
      <t>トウロク</t>
    </rPh>
    <rPh sb="9" eb="11">
      <t>ブモン</t>
    </rPh>
    <phoneticPr fontId="2"/>
  </si>
  <si>
    <t>濃度に係る計量証明の事実</t>
    <rPh sb="0" eb="2">
      <t>ノウド</t>
    </rPh>
    <rPh sb="3" eb="4">
      <t>カカ</t>
    </rPh>
    <rPh sb="5" eb="7">
      <t>ケイリョウ</t>
    </rPh>
    <rPh sb="7" eb="9">
      <t>ショウメイ</t>
    </rPh>
    <rPh sb="10" eb="12">
      <t>ジジツ</t>
    </rPh>
    <phoneticPr fontId="2"/>
  </si>
  <si>
    <t>音圧レベルに係る計量証明の事実</t>
    <rPh sb="0" eb="2">
      <t>オンアツ</t>
    </rPh>
    <rPh sb="6" eb="7">
      <t>カカ</t>
    </rPh>
    <rPh sb="8" eb="10">
      <t>ケイリョウ</t>
    </rPh>
    <rPh sb="10" eb="12">
      <t>ショウメイ</t>
    </rPh>
    <rPh sb="13" eb="15">
      <t>ジジツ</t>
    </rPh>
    <phoneticPr fontId="2"/>
  </si>
  <si>
    <t>地質</t>
    <rPh sb="0" eb="2">
      <t>チシツ</t>
    </rPh>
    <phoneticPr fontId="2"/>
  </si>
  <si>
    <t>土木</t>
    <rPh sb="0" eb="2">
      <t>ドボク</t>
    </rPh>
    <phoneticPr fontId="2"/>
  </si>
  <si>
    <t>建築</t>
    <rPh sb="0" eb="2">
      <t>ケンチク</t>
    </rPh>
    <phoneticPr fontId="2"/>
  </si>
  <si>
    <t>技術</t>
    <rPh sb="0" eb="2">
      <t>ギジュツ</t>
    </rPh>
    <phoneticPr fontId="2"/>
  </si>
  <si>
    <t>申　請　種　別</t>
    <rPh sb="0" eb="1">
      <t>サル</t>
    </rPh>
    <rPh sb="2" eb="3">
      <t>ショウ</t>
    </rPh>
    <rPh sb="4" eb="5">
      <t>シュ</t>
    </rPh>
    <rPh sb="6" eb="7">
      <t>ベツ</t>
    </rPh>
    <phoneticPr fontId="2"/>
  </si>
  <si>
    <t>河川</t>
    <rPh sb="0" eb="2">
      <t>カセン</t>
    </rPh>
    <phoneticPr fontId="2"/>
  </si>
  <si>
    <t>港湾</t>
    <rPh sb="0" eb="2">
      <t>コウワン</t>
    </rPh>
    <phoneticPr fontId="2"/>
  </si>
  <si>
    <t>鉄道</t>
    <rPh sb="0" eb="2">
      <t>テツドウ</t>
    </rPh>
    <phoneticPr fontId="2"/>
  </si>
  <si>
    <t>上水</t>
    <rPh sb="0" eb="2">
      <t>ジョウスイ</t>
    </rPh>
    <phoneticPr fontId="2"/>
  </si>
  <si>
    <t>農業</t>
    <rPh sb="0" eb="2">
      <t>ノウギョウ</t>
    </rPh>
    <phoneticPr fontId="2"/>
  </si>
  <si>
    <t>森林</t>
    <rPh sb="0" eb="2">
      <t>シンリン</t>
    </rPh>
    <phoneticPr fontId="2"/>
  </si>
  <si>
    <t>水産</t>
    <rPh sb="0" eb="2">
      <t>スイサン</t>
    </rPh>
    <phoneticPr fontId="2"/>
  </si>
  <si>
    <t>廃棄</t>
    <rPh sb="0" eb="2">
      <t>ハイキ</t>
    </rPh>
    <phoneticPr fontId="2"/>
  </si>
  <si>
    <t>造園</t>
    <rPh sb="0" eb="2">
      <t>ゾウエン</t>
    </rPh>
    <phoneticPr fontId="2"/>
  </si>
  <si>
    <t>鋼構</t>
    <rPh sb="0" eb="1">
      <t>コウ</t>
    </rPh>
    <rPh sb="1" eb="2">
      <t>カマエ</t>
    </rPh>
    <phoneticPr fontId="2"/>
  </si>
  <si>
    <t>トン</t>
  </si>
  <si>
    <t>建設</t>
    <rPh sb="0" eb="2">
      <t>ケンセツ</t>
    </rPh>
    <phoneticPr fontId="2"/>
  </si>
  <si>
    <t>電気</t>
    <rPh sb="0" eb="2">
      <t>デンキ</t>
    </rPh>
    <phoneticPr fontId="2"/>
  </si>
  <si>
    <t>調査</t>
    <rPh sb="0" eb="2">
      <t>チョウサ</t>
    </rPh>
    <phoneticPr fontId="2"/>
  </si>
  <si>
    <t>評価</t>
    <rPh sb="0" eb="2">
      <t>ヒョウカ</t>
    </rPh>
    <phoneticPr fontId="2"/>
  </si>
  <si>
    <t>物件</t>
    <rPh sb="0" eb="2">
      <t>ブッケン</t>
    </rPh>
    <phoneticPr fontId="2"/>
  </si>
  <si>
    <t>営業</t>
    <rPh sb="0" eb="2">
      <t>エイギョウ</t>
    </rPh>
    <phoneticPr fontId="2"/>
  </si>
  <si>
    <t>事業</t>
    <rPh sb="0" eb="2">
      <t>ジギョウ</t>
    </rPh>
    <phoneticPr fontId="2"/>
  </si>
  <si>
    <t>補償</t>
    <rPh sb="0" eb="2">
      <t>ホショウ</t>
    </rPh>
    <phoneticPr fontId="2"/>
  </si>
  <si>
    <t>総合</t>
    <rPh sb="0" eb="2">
      <t>ソウゴウ</t>
    </rPh>
    <phoneticPr fontId="2"/>
  </si>
  <si>
    <t>長さ</t>
    <rPh sb="0" eb="1">
      <t>ナガ</t>
    </rPh>
    <phoneticPr fontId="2"/>
  </si>
  <si>
    <t>質量</t>
    <rPh sb="0" eb="2">
      <t>シツリョウ</t>
    </rPh>
    <phoneticPr fontId="2"/>
  </si>
  <si>
    <t>面積</t>
    <rPh sb="0" eb="2">
      <t>メンセキ</t>
    </rPh>
    <phoneticPr fontId="2"/>
  </si>
  <si>
    <t>体積</t>
    <rPh sb="0" eb="2">
      <t>タイセキ</t>
    </rPh>
    <phoneticPr fontId="2"/>
  </si>
  <si>
    <t>熱量</t>
    <rPh sb="0" eb="2">
      <t>ネツリョウ</t>
    </rPh>
    <phoneticPr fontId="2"/>
  </si>
  <si>
    <t>濃度</t>
    <rPh sb="0" eb="2">
      <t>ノウド</t>
    </rPh>
    <phoneticPr fontId="2"/>
  </si>
  <si>
    <t>音圧</t>
    <rPh sb="0" eb="2">
      <t>オンアツ</t>
    </rPh>
    <phoneticPr fontId="2"/>
  </si>
  <si>
    <t>振動</t>
    <rPh sb="0" eb="2">
      <t>シンドウ</t>
    </rPh>
    <phoneticPr fontId="2"/>
  </si>
  <si>
    <t>計量証明事業者</t>
    <rPh sb="0" eb="2">
      <t>ケイリョウ</t>
    </rPh>
    <rPh sb="2" eb="4">
      <t>ショウメイ</t>
    </rPh>
    <rPh sb="4" eb="7">
      <t>ジギョウシャ</t>
    </rPh>
    <phoneticPr fontId="2"/>
  </si>
  <si>
    <t>土質</t>
    <rPh sb="0" eb="2">
      <t>ドシツ</t>
    </rPh>
    <phoneticPr fontId="2"/>
  </si>
  <si>
    <t>【設計等】</t>
    <rPh sb="1" eb="3">
      <t>セッケイ</t>
    </rPh>
    <rPh sb="3" eb="4">
      <t>トウ</t>
    </rPh>
    <phoneticPr fontId="2"/>
  </si>
  <si>
    <t>R6委任状</t>
    <rPh sb="2" eb="5">
      <t>イニンジョウ</t>
    </rPh>
    <phoneticPr fontId="2"/>
  </si>
  <si>
    <t>Wcheck</t>
  </si>
  <si>
    <t>　　　　　　　　　　　　　　　　　　　　　　　　　　　　　　　　　　　　　　　　　　　　　　　　　　　　　　　　　　　　　　　　　　　　　　　　　　　　　　　　　　　　　　　　　　　　　　　　　　　　　　　　　　　　　　　　　　　　　　　　　　　　　　　　　　　　　　　　　　　　　　　　　　　　　　　　　　　　　　　　　　　　　　　　　　　　　　　　　　　　　　　　　　　　　　　　　　</t>
  </si>
  <si>
    <t>令和7年度及び令和8年度　夕張市建設工事等競争入札参加資格者名簿</t>
    <rPh sb="0" eb="2">
      <t>レイワ</t>
    </rPh>
    <rPh sb="3" eb="5">
      <t>ネンド</t>
    </rPh>
    <rPh sb="5" eb="6">
      <t>オヨ</t>
    </rPh>
    <rPh sb="7" eb="9">
      <t>レイワ</t>
    </rPh>
    <rPh sb="10" eb="12">
      <t>ネンド</t>
    </rPh>
    <rPh sb="13" eb="16">
      <t>ユウバリシ</t>
    </rPh>
    <rPh sb="16" eb="18">
      <t>ケンセツ</t>
    </rPh>
    <rPh sb="18" eb="20">
      <t>コウジ</t>
    </rPh>
    <rPh sb="20" eb="21">
      <t>トウ</t>
    </rPh>
    <rPh sb="21" eb="23">
      <t>キョウソウ</t>
    </rPh>
    <rPh sb="23" eb="25">
      <t>ニュウサツ</t>
    </rPh>
    <rPh sb="25" eb="27">
      <t>サンカ</t>
    </rPh>
    <rPh sb="27" eb="29">
      <t>シカク</t>
    </rPh>
    <rPh sb="29" eb="30">
      <t>シャ</t>
    </rPh>
    <rPh sb="30" eb="32">
      <t>メイボ</t>
    </rPh>
    <phoneticPr fontId="2"/>
  </si>
  <si>
    <t>あ</t>
  </si>
  <si>
    <t>有限会社アーキシップアソシエイツ</t>
  </si>
  <si>
    <t>株式会社アイ・ティ・エス</t>
  </si>
  <si>
    <t>株式会社アリヤス設計コンサルタント</t>
  </si>
  <si>
    <t>株式会社あいアーキテクツ</t>
  </si>
  <si>
    <t>株式会社アトリエアク</t>
  </si>
  <si>
    <t>株式会社アクアジオテクノ</t>
  </si>
  <si>
    <t>株式会社梓設計</t>
  </si>
  <si>
    <t>株式会社ihrmk</t>
  </si>
  <si>
    <t>株式会社アース設計事務所</t>
  </si>
  <si>
    <t>株式会社アルファ技研</t>
  </si>
  <si>
    <t>株式会社有我工業所</t>
  </si>
  <si>
    <t>アルスマエヤ株式会社</t>
  </si>
  <si>
    <t>アド・エンジニアリング株式会社</t>
  </si>
  <si>
    <t>ＡＵＲＡＡＲＣＨＩＴＥＣＴＳ株式会社</t>
  </si>
  <si>
    <t>アジア航測株式会社</t>
  </si>
  <si>
    <t>株式会社アカサカシンイチロウアトリエ</t>
  </si>
  <si>
    <t>アクアコンサルタント株式会社</t>
  </si>
  <si>
    <t>浅川通信株式会社</t>
  </si>
  <si>
    <t>株式会社ＩＮＡ新建築研究所</t>
  </si>
  <si>
    <t>株式会社アイエイ研究所</t>
  </si>
  <si>
    <t>株式会社アサノ大成基礎エンジニアリング</t>
  </si>
  <si>
    <t>株式会社アリガプランニング</t>
  </si>
  <si>
    <t>株式会社アトリエブンク</t>
  </si>
  <si>
    <t>株式会社有賀さく泉工業</t>
  </si>
  <si>
    <t>アーキシップアソシエイツ</t>
  </si>
  <si>
    <t>アイティエス</t>
  </si>
  <si>
    <t>アリヤスセッケイコンサルタント</t>
  </si>
  <si>
    <t>アイアーキテクツ</t>
  </si>
  <si>
    <t>アトリエアク</t>
  </si>
  <si>
    <t>アクアジオテクノ</t>
  </si>
  <si>
    <t>アズサセッケイ</t>
  </si>
  <si>
    <t>アイエイチアールエムケイ</t>
  </si>
  <si>
    <t>アースセッケイジムショ</t>
  </si>
  <si>
    <t>アルファギケン</t>
  </si>
  <si>
    <t>アリガコウギョウショ</t>
  </si>
  <si>
    <t>アルスマエヤ</t>
  </si>
  <si>
    <t>アドエンジニアリング</t>
  </si>
  <si>
    <t>アウラアーキテクツ</t>
  </si>
  <si>
    <t>アジアコウソク</t>
  </si>
  <si>
    <t>アカサカシンイチロウアトリエ</t>
  </si>
  <si>
    <t>アクアコンサルタント</t>
  </si>
  <si>
    <t>アサカワツウシン</t>
  </si>
  <si>
    <t>アイエヌエーシンケンチクケンキュウジョ</t>
  </si>
  <si>
    <t>アイエイケンキュウジョ</t>
  </si>
  <si>
    <t>アサノタイセイキソエンジニアリング</t>
  </si>
  <si>
    <t>アリガプランニング</t>
  </si>
  <si>
    <t>アトリエブンク</t>
  </si>
  <si>
    <t>アリガサクセンコウギョウ</t>
  </si>
  <si>
    <t>060-0908</t>
  </si>
  <si>
    <t>065-0023</t>
  </si>
  <si>
    <t>062-0023</t>
  </si>
  <si>
    <t>060-0042</t>
  </si>
  <si>
    <t>064-0822</t>
  </si>
  <si>
    <t>003-0025</t>
  </si>
  <si>
    <t>144-0042</t>
  </si>
  <si>
    <t>108-0073</t>
  </si>
  <si>
    <t>065-0024</t>
  </si>
  <si>
    <t>063-0062</t>
  </si>
  <si>
    <t>071-0543</t>
  </si>
  <si>
    <t>004-0054</t>
  </si>
  <si>
    <t>064-0809</t>
  </si>
  <si>
    <t>004-0052</t>
  </si>
  <si>
    <t>160-0023</t>
  </si>
  <si>
    <t>064-0805</t>
  </si>
  <si>
    <t>080-0111</t>
  </si>
  <si>
    <t>065-0043</t>
  </si>
  <si>
    <t>112-0001</t>
  </si>
  <si>
    <t>079-8416</t>
  </si>
  <si>
    <t>110-0014</t>
  </si>
  <si>
    <t>064-0810</t>
  </si>
  <si>
    <t>060-0032</t>
  </si>
  <si>
    <t>080-0016</t>
  </si>
  <si>
    <t>北海道札幌市東区北8条東3丁目1番1号</t>
  </si>
  <si>
    <t>北海道札幌市東区北２３条東１５丁目5-25ノーヴル232階</t>
  </si>
  <si>
    <t>北海道札幌市豊平区月寒西３条６丁目２番１号</t>
  </si>
  <si>
    <t>北海道札幌市中央区大通西15丁目3-12-405</t>
  </si>
  <si>
    <t>北海道札幌市中央区北２条西２６丁目２番１２号</t>
  </si>
  <si>
    <t>北海道札幌市白石区本郷通９丁目北４番５号</t>
  </si>
  <si>
    <t>東京都大田区羽田旭町１０番１１号</t>
  </si>
  <si>
    <t>東京都港区三田５－１０－２はつせ三田１０２</t>
  </si>
  <si>
    <t>北海道札幌市東区北２４条東１６丁目１番４号</t>
  </si>
  <si>
    <t>北海道札幌市西区西町南２１丁目２番１１号</t>
  </si>
  <si>
    <t>北海道空知郡上富良野町中町3丁目2番1号</t>
  </si>
  <si>
    <t>北海道札幌市厚別区厚別中央４条３丁目７番１７号</t>
  </si>
  <si>
    <t>北海道札幌市中央区南9条西6丁目1番37号</t>
  </si>
  <si>
    <t>北海道札幌市厚別区厚別中央２条２丁目３番６号</t>
  </si>
  <si>
    <t>東京都新宿区西新宿6丁目14番1号新宿グリーンタワービル</t>
  </si>
  <si>
    <t>北海道札幌市中央区南5条西15丁目2-5トラムニストビル3階</t>
  </si>
  <si>
    <t>北海道札幌市東区苗穂町13丁目1番23号</t>
  </si>
  <si>
    <t>東京都文京区白山三丁目１番８号</t>
  </si>
  <si>
    <t>北海道旭川市永山６条６丁目４番１４号</t>
  </si>
  <si>
    <t>東京都台東区北上野2丁目８番7号</t>
  </si>
  <si>
    <t>北海道札幌市中央区南10条西12丁目2番23号</t>
  </si>
  <si>
    <t>北海道札幌市中央区北二条東四丁目1番地2</t>
  </si>
  <si>
    <t>北海道帯広市西6条南5丁目3番地10</t>
  </si>
  <si>
    <t>取締役</t>
  </si>
  <si>
    <t>代表取締役</t>
  </si>
  <si>
    <t>代表取締役社長</t>
  </si>
  <si>
    <t>久保田　知明</t>
  </si>
  <si>
    <t>下川　紘資</t>
  </si>
  <si>
    <t>河村　守人</t>
  </si>
  <si>
    <t>宮崎　聡</t>
  </si>
  <si>
    <t>柳谷　宰</t>
  </si>
  <si>
    <t>石塚　学</t>
  </si>
  <si>
    <t>有吉　匡</t>
  </si>
  <si>
    <t>井原　正揮</t>
  </si>
  <si>
    <t>石橋　慶樹</t>
  </si>
  <si>
    <t>土谷　貴宏</t>
  </si>
  <si>
    <t>有我　有希</t>
  </si>
  <si>
    <t>前谷　聡一</t>
  </si>
  <si>
    <t>熊谷　和行</t>
  </si>
  <si>
    <t>山本　謙一</t>
  </si>
  <si>
    <t>畠山　仁</t>
  </si>
  <si>
    <t>赤坂　真一郎</t>
  </si>
  <si>
    <t>加藤　祐樹</t>
  </si>
  <si>
    <t>矢部　孝治</t>
  </si>
  <si>
    <t>加藤　朋行</t>
  </si>
  <si>
    <t>高橋　義光</t>
  </si>
  <si>
    <t>遠藤　一郎</t>
  </si>
  <si>
    <t>清水　俊明</t>
  </si>
  <si>
    <t>菅沼　秀樹</t>
  </si>
  <si>
    <t>正木　謙三</t>
  </si>
  <si>
    <t>011-792-1780</t>
  </si>
  <si>
    <t>011-743-0994</t>
  </si>
  <si>
    <t>011-743-1707</t>
  </si>
  <si>
    <t>011-743-1708</t>
  </si>
  <si>
    <t>011-799-4600</t>
  </si>
  <si>
    <t>011-799-4017</t>
  </si>
  <si>
    <t>011-676-3225</t>
  </si>
  <si>
    <t>011-676-3226</t>
  </si>
  <si>
    <t>011-642-1181</t>
  </si>
  <si>
    <t>011-642-1311</t>
  </si>
  <si>
    <t>011-866-5522</t>
  </si>
  <si>
    <t>011-866-5521</t>
  </si>
  <si>
    <t>03-5735-3210</t>
  </si>
  <si>
    <t>03-5735-6510</t>
  </si>
  <si>
    <t>03-6757-2529</t>
  </si>
  <si>
    <t>011-398-3400</t>
  </si>
  <si>
    <t>011-398-3410</t>
  </si>
  <si>
    <t>011-662-1201</t>
  </si>
  <si>
    <t>011-662-1301</t>
  </si>
  <si>
    <t>0167-45-2615</t>
  </si>
  <si>
    <t>0167-45-3212</t>
  </si>
  <si>
    <t>011-891-1280</t>
  </si>
  <si>
    <t>011-894-4703</t>
  </si>
  <si>
    <t>011-522-6133</t>
  </si>
  <si>
    <t>011-513-0720</t>
  </si>
  <si>
    <t>011-891-8404</t>
  </si>
  <si>
    <t>011-891-2538</t>
  </si>
  <si>
    <t>03-5909-4181</t>
  </si>
  <si>
    <t>03-3348-2248</t>
  </si>
  <si>
    <t>011-596-0381</t>
  </si>
  <si>
    <t>011-596-0382</t>
  </si>
  <si>
    <t>0155-67-5993</t>
  </si>
  <si>
    <t>0155-67-5994</t>
  </si>
  <si>
    <t>011-711-1161</t>
  </si>
  <si>
    <t>011-711-1744</t>
  </si>
  <si>
    <t>03-5802-3221</t>
  </si>
  <si>
    <t>03-5802-3220</t>
  </si>
  <si>
    <t>0166-47-5780</t>
  </si>
  <si>
    <t>0166-47-8147</t>
  </si>
  <si>
    <t>03-5246-4150</t>
  </si>
  <si>
    <t>03-5246-4193</t>
  </si>
  <si>
    <t>011-520-3160</t>
  </si>
  <si>
    <t>011-533-3178</t>
  </si>
  <si>
    <t>011-209-1881</t>
  </si>
  <si>
    <t>011-209-1777</t>
  </si>
  <si>
    <t>0155-23-3363</t>
  </si>
  <si>
    <t>0155-21-7992</t>
  </si>
  <si>
    <t>北海道</t>
  </si>
  <si>
    <t>札幌市東区</t>
  </si>
  <si>
    <t>札幌市豊平区</t>
  </si>
  <si>
    <t>札幌市中央区</t>
  </si>
  <si>
    <t>札幌市白石区</t>
  </si>
  <si>
    <t>東京都</t>
  </si>
  <si>
    <t>大田区</t>
  </si>
  <si>
    <t>港区</t>
  </si>
  <si>
    <t>札幌市西区</t>
  </si>
  <si>
    <t>空知郡上富良野町</t>
  </si>
  <si>
    <t>札幌市厚別区</t>
  </si>
  <si>
    <t>新宿区</t>
  </si>
  <si>
    <t>河東郡音更町</t>
  </si>
  <si>
    <t>文京区</t>
  </si>
  <si>
    <t>旭川市</t>
  </si>
  <si>
    <t>台東区</t>
  </si>
  <si>
    <t>帯広市</t>
  </si>
  <si>
    <t>北海道事務所</t>
  </si>
  <si>
    <t>アジア航測株式会社北海道支店</t>
  </si>
  <si>
    <t>北海道支社</t>
  </si>
  <si>
    <t>064-0952</t>
  </si>
  <si>
    <t>065-0018</t>
  </si>
  <si>
    <t>北海道札幌市中央区大通西6丁目10番地1大通西6ビル２階</t>
  </si>
  <si>
    <t>北海道札幌市中央区宮の森2条1丁目7番2号宮の森KLビル</t>
  </si>
  <si>
    <t>北海道札幌市東区北１８条東17丁目１番６号</t>
  </si>
  <si>
    <t>所長</t>
  </si>
  <si>
    <t>支店長</t>
  </si>
  <si>
    <t>北海道支社長</t>
  </si>
  <si>
    <t>佐々木　俊也</t>
  </si>
  <si>
    <t>小関　智博</t>
  </si>
  <si>
    <t>石森　裕康</t>
  </si>
  <si>
    <t>011-596-7230</t>
  </si>
  <si>
    <t>011-214-0770</t>
  </si>
  <si>
    <t>011-787-0761</t>
  </si>
  <si>
    <t>011-596-7290</t>
  </si>
  <si>
    <t>011-613-7618</t>
  </si>
  <si>
    <t>011-787-0762</t>
  </si>
  <si>
    <t>北海道</t>
    <rPh sb="0" eb="3">
      <t>ホッカイドウ</t>
    </rPh>
    <phoneticPr fontId="2"/>
  </si>
  <si>
    <t>札幌市中央区</t>
    <rPh sb="0" eb="3">
      <t>サッポロシ</t>
    </rPh>
    <rPh sb="3" eb="6">
      <t>チュウオウク</t>
    </rPh>
    <phoneticPr fontId="2"/>
  </si>
  <si>
    <t>札幌市東区</t>
    <rPh sb="0" eb="3">
      <t>サッポロシ</t>
    </rPh>
    <rPh sb="3" eb="5">
      <t>ヒガシク</t>
    </rPh>
    <phoneticPr fontId="2"/>
  </si>
  <si>
    <t>北海道支店</t>
  </si>
  <si>
    <t>◯</t>
  </si>
  <si>
    <t>入力日</t>
    <rPh sb="0" eb="3">
      <t>ニュウリョクビ</t>
    </rPh>
    <phoneticPr fontId="2"/>
  </si>
  <si>
    <t>令和7年3月31日現在</t>
    <rPh sb="0" eb="2">
      <t>レイワ</t>
    </rPh>
    <rPh sb="3" eb="4">
      <t>ネン</t>
    </rPh>
    <rPh sb="5" eb="6">
      <t>ガツ</t>
    </rPh>
    <rPh sb="8" eb="9">
      <t>ニチ</t>
    </rPh>
    <rPh sb="9" eb="11">
      <t>ゲンザイ</t>
    </rPh>
    <phoneticPr fontId="2"/>
  </si>
  <si>
    <t>い</t>
  </si>
  <si>
    <t>伊藤組土建株式会社</t>
  </si>
  <si>
    <t>イトウグミドケン</t>
  </si>
  <si>
    <t>株式会社一寸房</t>
  </si>
  <si>
    <t>イッスンボウ</t>
  </si>
  <si>
    <t>株式会社石本建築事務所</t>
  </si>
  <si>
    <t>イシモトケンチクジムショ</t>
  </si>
  <si>
    <t>株式会社岩見田設備設計事務所</t>
  </si>
  <si>
    <t>イワミダセツビセッケイジムショ</t>
  </si>
  <si>
    <t>株式会社イーエス総合研究所</t>
  </si>
  <si>
    <t>イーエスソウゴウケンキュウショ</t>
  </si>
  <si>
    <t>株式会社イ・エス・エス</t>
  </si>
  <si>
    <t>イエスエス</t>
  </si>
  <si>
    <t>株式会社岩見田・設計</t>
  </si>
  <si>
    <t>イワミダセツケイ</t>
  </si>
  <si>
    <t>株式会社インデックスコンサルティング</t>
  </si>
  <si>
    <t>インデックスコンサルティング</t>
  </si>
  <si>
    <t>株式会社石塚計画デザイン事務所</t>
  </si>
  <si>
    <t>イシヅカケイカクデザインジムショ</t>
  </si>
  <si>
    <t>株式会社イビソク</t>
  </si>
  <si>
    <t>イビソク</t>
  </si>
  <si>
    <t>千代田区</t>
  </si>
  <si>
    <t>札幌市北区</t>
  </si>
  <si>
    <t>岐阜県</t>
  </si>
  <si>
    <t>大垣市</t>
  </si>
  <si>
    <t>北海道札幌市中央区北４条西４丁目１番地</t>
  </si>
  <si>
    <t>北海道札幌市中央区北2条西2丁目41番地札幌2・2ビル9F</t>
  </si>
  <si>
    <t>東京都千代田区九段南四丁目6番12号</t>
  </si>
  <si>
    <t>北海道札幌市北区北三十条西4丁目2番27号</t>
  </si>
  <si>
    <t>北海道札幌市東区中沼西4条1丁目4番13号</t>
  </si>
  <si>
    <t>東京都文京区小石川1-1-17</t>
  </si>
  <si>
    <t>北海道札幌市中央区北５条西１０丁目５番１号</t>
  </si>
  <si>
    <t>東京都港区虎ノ門４丁目３番１号</t>
  </si>
  <si>
    <t>北海道札幌市中央区北２条西２丁目２６番地</t>
  </si>
  <si>
    <t>岐阜県大垣市築捨町３丁目102番地</t>
  </si>
  <si>
    <t>大谷　正則</t>
  </si>
  <si>
    <t>上山　哲正</t>
  </si>
  <si>
    <t>長尾　昌高</t>
  </si>
  <si>
    <t>伊藤　幸一</t>
  </si>
  <si>
    <t>西谷　健</t>
  </si>
  <si>
    <t>石山　剛</t>
  </si>
  <si>
    <t>植村　公一</t>
  </si>
  <si>
    <t>野渕　幹生</t>
  </si>
  <si>
    <t>森　允</t>
  </si>
  <si>
    <t>060-8554</t>
  </si>
  <si>
    <t>060-0002</t>
  </si>
  <si>
    <t>102-0074</t>
  </si>
  <si>
    <t>001-0030</t>
  </si>
  <si>
    <t>007-0894</t>
  </si>
  <si>
    <t>112-0002</t>
  </si>
  <si>
    <t>060-0005</t>
  </si>
  <si>
    <t>105-6023</t>
  </si>
  <si>
    <t>503-0854</t>
  </si>
  <si>
    <t>011-261-6111</t>
  </si>
  <si>
    <t>011-222-2453</t>
  </si>
  <si>
    <t>011-215-0127</t>
  </si>
  <si>
    <t>011-215-0128</t>
  </si>
  <si>
    <t>03-3221-8926</t>
  </si>
  <si>
    <t>03-3237-7495</t>
  </si>
  <si>
    <t>011-716-4801</t>
  </si>
  <si>
    <t>011-716-4802</t>
  </si>
  <si>
    <t>011-791-1651</t>
  </si>
  <si>
    <t>011-791-5241</t>
  </si>
  <si>
    <t>03-3813-6817</t>
  </si>
  <si>
    <t>03-3813-4835</t>
  </si>
  <si>
    <t>011-261-2468</t>
  </si>
  <si>
    <t>011-261-2470</t>
  </si>
  <si>
    <t>03-6435-9985</t>
  </si>
  <si>
    <t>03-5408-4443</t>
  </si>
  <si>
    <t>011-251-7573</t>
  </si>
  <si>
    <t>011-251-7574</t>
  </si>
  <si>
    <t>0584-89-5507</t>
  </si>
  <si>
    <t>0584-89-5901</t>
  </si>
  <si>
    <t>石本建築事務所札幌オフィス</t>
  </si>
  <si>
    <t>札幌営業所</t>
  </si>
  <si>
    <t>060-0061</t>
  </si>
  <si>
    <t>064-0804</t>
  </si>
  <si>
    <t>北海道札幌市中央区南1条西2丁目5番地南一条Kビル</t>
  </si>
  <si>
    <t>北海道</t>
    <rPh sb="0" eb="3">
      <t>ホッカイドウ</t>
    </rPh>
    <phoneticPr fontId="2"/>
  </si>
  <si>
    <t>札幌市中央区</t>
    <rPh sb="0" eb="3">
      <t>サッポロシ</t>
    </rPh>
    <rPh sb="3" eb="6">
      <t>チュウオウク</t>
    </rPh>
    <phoneticPr fontId="2"/>
  </si>
  <si>
    <t>オフィス代表</t>
  </si>
  <si>
    <t>河野　竜夫</t>
  </si>
  <si>
    <t>加藤　尚史</t>
  </si>
  <si>
    <t>011-281-5571</t>
  </si>
  <si>
    <t>011-281-5576</t>
  </si>
  <si>
    <t>011-213-1338</t>
  </si>
  <si>
    <t>011-213-1337</t>
  </si>
  <si>
    <t>上山試錐工業株式会社</t>
  </si>
  <si>
    <t>ウエヤマシスイコウギョウ</t>
  </si>
  <si>
    <t>う</t>
  </si>
  <si>
    <t>北海道札幌市中央区北２条東１３丁目１番地の７</t>
  </si>
  <si>
    <t>011-241-6516</t>
  </si>
  <si>
    <t>011-241-0336</t>
  </si>
  <si>
    <t>え</t>
  </si>
  <si>
    <t>株式会社エコニクス</t>
  </si>
  <si>
    <t>エコニクス</t>
  </si>
  <si>
    <t>株式会社ＮＴＴファシリティーズ</t>
  </si>
  <si>
    <t>エヌティティファシリティーズ</t>
  </si>
  <si>
    <t>ＮＴＣコンサルタンツ株式会社</t>
  </si>
  <si>
    <t>エヌティーシーコンサルタンツ</t>
  </si>
  <si>
    <t>一般財団法人ＡＶＣＣ</t>
  </si>
  <si>
    <t>エイヴィシーシー</t>
  </si>
  <si>
    <t>株式会社エーティック</t>
  </si>
  <si>
    <t>エーティック</t>
  </si>
  <si>
    <t>SSKファシリティーズ株式会社</t>
  </si>
  <si>
    <t>エスエスケーファシリティーズ</t>
  </si>
  <si>
    <t>株式会社エル技術コンサルタント</t>
  </si>
  <si>
    <t>エルギジュツコンサルタント</t>
  </si>
  <si>
    <t>エア・ウォーター・ラボアンドフーズ株式会社</t>
  </si>
  <si>
    <t>エアウォーターラボアンドフーズ</t>
  </si>
  <si>
    <t>エヌ・エス株式会社</t>
  </si>
  <si>
    <t>エヌエス</t>
  </si>
  <si>
    <t>エヌエス環境株式会社</t>
  </si>
  <si>
    <t>エヌエスカンキョウ</t>
  </si>
  <si>
    <t>株式会社エイト設計</t>
  </si>
  <si>
    <t>エイトセッケイ</t>
  </si>
  <si>
    <t>株式会社ＮＨＫテクノロジーズ</t>
  </si>
  <si>
    <t>エヌエイチケイテクノロジーズ</t>
  </si>
  <si>
    <t>株式会社ＮＪＳ</t>
  </si>
  <si>
    <t>エヌジェーエス</t>
  </si>
  <si>
    <t>株式会社遠藤建築アトリエ</t>
  </si>
  <si>
    <t>エンドウケンチクアトリエ</t>
  </si>
  <si>
    <t>株式会社遠藤克彦建築研究所</t>
  </si>
  <si>
    <t>エンドウカツヒコケンチクケンキュウジョ</t>
  </si>
  <si>
    <t>株式会社エイト日本技術開発</t>
  </si>
  <si>
    <t>エイトニホンギジュツカイハツ</t>
  </si>
  <si>
    <t>越前屋試錐工業株式会社</t>
  </si>
  <si>
    <t>エチゼンヤシスイコウギョウ</t>
  </si>
  <si>
    <t>株式会社エックス都市研究所</t>
  </si>
  <si>
    <t>エックストシケンキュウショ</t>
  </si>
  <si>
    <t>株式会社エイアンドティ建築研究所</t>
  </si>
  <si>
    <t>エイアンドティケンチクケンキュウジョ</t>
  </si>
  <si>
    <t>004-0015</t>
  </si>
  <si>
    <t>108-0023</t>
  </si>
  <si>
    <t>460-0003</t>
  </si>
  <si>
    <t>100-0013</t>
  </si>
  <si>
    <t>063-0801</t>
  </si>
  <si>
    <t>003-0023</t>
  </si>
  <si>
    <t>041-0824</t>
  </si>
  <si>
    <t>001-0923</t>
  </si>
  <si>
    <t>105-0011</t>
  </si>
  <si>
    <t>150-0047</t>
  </si>
  <si>
    <t>064-0824</t>
  </si>
  <si>
    <t>103-0012</t>
  </si>
  <si>
    <t>700-8617</t>
  </si>
  <si>
    <t>003-0021</t>
  </si>
  <si>
    <t>171-0033</t>
  </si>
  <si>
    <t>160-0022</t>
  </si>
  <si>
    <t>愛知県</t>
  </si>
  <si>
    <t>名古屋市中区</t>
  </si>
  <si>
    <t>函館市</t>
  </si>
  <si>
    <t>渋谷区</t>
  </si>
  <si>
    <t>中央区</t>
  </si>
  <si>
    <t>岡山県</t>
  </si>
  <si>
    <t>岡山市北区</t>
  </si>
  <si>
    <t>豊島区</t>
  </si>
  <si>
    <t>北海道札幌市厚別区下野幌テクノパーク1丁目2番14号</t>
  </si>
  <si>
    <t>東京都港区芝浦三丁目４番１号</t>
  </si>
  <si>
    <t>愛知県名古屋市中区錦二丁目４番１５号</t>
  </si>
  <si>
    <t>東京都千代田区霞が関３－２－１</t>
  </si>
  <si>
    <t>北海道札幌市西区二十四軒一条５丁目６番１号</t>
  </si>
  <si>
    <t>北海道札幌市白石区南郷通１４丁目北３番３７号</t>
  </si>
  <si>
    <t>北海道札幌市中央区北５条西１２丁目２番地</t>
  </si>
  <si>
    <t>北海道函館市西桔梗町２８番地の１</t>
  </si>
  <si>
    <t>北海道札幌市北区新川３条18丁目２番６号</t>
  </si>
  <si>
    <t>東京都港区芝公園1丁目2番9号</t>
  </si>
  <si>
    <t>北海道札幌市中央区大通西１丁目１４番地２</t>
  </si>
  <si>
    <t>東京都渋谷区神山町４番１４号</t>
  </si>
  <si>
    <t>北海道札幌市中央区北4条西20丁目1-18</t>
  </si>
  <si>
    <t>東京都中央区日本橋堀留町1-9-6堀留ゼネラルビル4F</t>
  </si>
  <si>
    <t>岡山県岡山市北区津島京町3丁目1番21号</t>
  </si>
  <si>
    <t>北海道札幌市白石区栄通８丁目１－１５</t>
  </si>
  <si>
    <t>東京都豊島区高田二丁目１７番２２号</t>
  </si>
  <si>
    <t>東京都新宿区新宿１丁目３４番８号</t>
  </si>
  <si>
    <t>田中　禎孝</t>
  </si>
  <si>
    <t>大村　仁</t>
  </si>
  <si>
    <t>理事長</t>
  </si>
  <si>
    <t>久保田　了司</t>
  </si>
  <si>
    <t>舟田　幸太郎</t>
  </si>
  <si>
    <t>佐藤　博</t>
  </si>
  <si>
    <t>深見　実男</t>
  </si>
  <si>
    <t>又野　昌秀</t>
  </si>
  <si>
    <t>池田　利夫</t>
  </si>
  <si>
    <t>高橋　忠明</t>
  </si>
  <si>
    <t>山口　太一</t>
  </si>
  <si>
    <t>村上　雅亮</t>
  </si>
  <si>
    <t>遠藤　謙一良</t>
  </si>
  <si>
    <t>遠藤　克彦</t>
  </si>
  <si>
    <t>金　声漢</t>
  </si>
  <si>
    <t>牧野　良基</t>
  </si>
  <si>
    <t>大野　眞里</t>
  </si>
  <si>
    <t>増田　裕康</t>
  </si>
  <si>
    <t>011-807-6811</t>
  </si>
  <si>
    <t>011-807-6800</t>
  </si>
  <si>
    <t>03-5444-5725</t>
  </si>
  <si>
    <t>03-5444-0244</t>
  </si>
  <si>
    <t>052-229-1701</t>
  </si>
  <si>
    <t>052-229-1702</t>
  </si>
  <si>
    <t>03-3239-1121</t>
  </si>
  <si>
    <t>03-5157-9225</t>
  </si>
  <si>
    <t>011-644-2851</t>
  </si>
  <si>
    <t>011-616-6882</t>
  </si>
  <si>
    <t>011-868-5000</t>
  </si>
  <si>
    <t>011-868-5001</t>
  </si>
  <si>
    <t>011-261-0931</t>
  </si>
  <si>
    <t>011-261-0940</t>
  </si>
  <si>
    <t>0138-48-6211</t>
  </si>
  <si>
    <t>0138-48-6210</t>
  </si>
  <si>
    <t>011-762-1911</t>
  </si>
  <si>
    <t>011-762-1811</t>
  </si>
  <si>
    <t>03-3432-5451</t>
  </si>
  <si>
    <t>03-3432-2191</t>
  </si>
  <si>
    <t>011-223-8801</t>
  </si>
  <si>
    <t>011-223-8802</t>
  </si>
  <si>
    <t>03-3481-7820</t>
  </si>
  <si>
    <t>03-3481-7623</t>
  </si>
  <si>
    <t>03-6324-4355</t>
  </si>
  <si>
    <t>03-6324-4356</t>
  </si>
  <si>
    <t>011-644-0070</t>
  </si>
  <si>
    <t>011-644-0071</t>
  </si>
  <si>
    <t>03-6810-8781</t>
  </si>
  <si>
    <t>03-6810-8991</t>
  </si>
  <si>
    <t>086-252-8917</t>
  </si>
  <si>
    <t>086-252-7509</t>
  </si>
  <si>
    <t>011-853-1600</t>
  </si>
  <si>
    <t>011-372-2511</t>
  </si>
  <si>
    <t>03-5956-7500</t>
  </si>
  <si>
    <t>03-5956-7520</t>
  </si>
  <si>
    <t>03-3358-5545</t>
  </si>
  <si>
    <t>03-3358-5546</t>
  </si>
  <si>
    <t>東日本事業本部北海道支店</t>
  </si>
  <si>
    <t>エヌエス環境株式会社札幌支社</t>
  </si>
  <si>
    <t>札幌総支社</t>
  </si>
  <si>
    <t>札幌事務所</t>
  </si>
  <si>
    <t>札幌支店</t>
  </si>
  <si>
    <t>060-0001</t>
  </si>
  <si>
    <t>060-0003</t>
  </si>
  <si>
    <t>060-0807</t>
  </si>
  <si>
    <t>北海道札幌市中央区北１条西１０丁目１－２１</t>
  </si>
  <si>
    <t>北海道札幌市中央区南１条西８丁目１－１</t>
  </si>
  <si>
    <t>北海道札幌市中央区北３条西３丁目１番地</t>
  </si>
  <si>
    <t>北海道札幌市北区北七条西7丁目1番地30</t>
  </si>
  <si>
    <t>北海道支店長</t>
  </si>
  <si>
    <t>中西　恭子</t>
  </si>
  <si>
    <t>支社長</t>
  </si>
  <si>
    <t>源田　和隆</t>
  </si>
  <si>
    <t>吉田　大輔</t>
  </si>
  <si>
    <t>遠藤　博光</t>
  </si>
  <si>
    <t>蒔田　誠</t>
  </si>
  <si>
    <t>夏野　浩尚</t>
  </si>
  <si>
    <t>011-272-7900</t>
  </si>
  <si>
    <t>011-233-5000</t>
  </si>
  <si>
    <t>011-233-5030</t>
  </si>
  <si>
    <t>011-231-0948</t>
  </si>
  <si>
    <t>011-231-0957</t>
  </si>
  <si>
    <t>011-757-9510</t>
  </si>
  <si>
    <t>011-757-9511</t>
  </si>
  <si>
    <t>011-522-5461</t>
  </si>
  <si>
    <t>011-522-5463</t>
  </si>
  <si>
    <t>札幌市白石区</t>
    <rPh sb="0" eb="3">
      <t>サッポロシ</t>
    </rPh>
    <rPh sb="3" eb="6">
      <t>シロイシク</t>
    </rPh>
    <phoneticPr fontId="2"/>
  </si>
  <si>
    <t>札幌市北区</t>
    <rPh sb="0" eb="3">
      <t>サッポロシ</t>
    </rPh>
    <rPh sb="3" eb="5">
      <t>キタク</t>
    </rPh>
    <phoneticPr fontId="2"/>
  </si>
  <si>
    <t>札幌支社</t>
  </si>
  <si>
    <t>技術本部</t>
  </si>
  <si>
    <t>061-1132</t>
  </si>
  <si>
    <t>011-372-2611</t>
  </si>
  <si>
    <t>北海道北広島市北進町１丁目２番地６</t>
  </si>
  <si>
    <t>北広島市</t>
    <rPh sb="0" eb="4">
      <t>キタヒロシマシ</t>
    </rPh>
    <phoneticPr fontId="2"/>
  </si>
  <si>
    <t>お</t>
  </si>
  <si>
    <t>株式会社岡田設計</t>
  </si>
  <si>
    <t>オカダセッケイ</t>
  </si>
  <si>
    <t>株式会社オリエンタルコンサルタンツ</t>
  </si>
  <si>
    <t>オリエンタルコンサルタンツ</t>
  </si>
  <si>
    <t>株式会社オオバ</t>
  </si>
  <si>
    <t>オオバ</t>
  </si>
  <si>
    <t>応用地質株式会社</t>
  </si>
  <si>
    <t>オウヨウチシツ</t>
  </si>
  <si>
    <t>064-0811</t>
  </si>
  <si>
    <t>151-0071</t>
  </si>
  <si>
    <t>101-0054</t>
  </si>
  <si>
    <t>101-8486</t>
  </si>
  <si>
    <t>北海道札幌市中央区南１１条西１５丁目２番１号</t>
  </si>
  <si>
    <t>東京都渋谷区本町３丁目１２番１号</t>
  </si>
  <si>
    <t>東京都千代田区神田錦町三丁目７番１号</t>
  </si>
  <si>
    <t>東京都千代田区神田美土代町７番地</t>
  </si>
  <si>
    <t>岡田　幸生</t>
  </si>
  <si>
    <t>野崎　秀則</t>
  </si>
  <si>
    <t>辻本　茂</t>
  </si>
  <si>
    <t>天野　洋文</t>
  </si>
  <si>
    <t>011-551-6111</t>
  </si>
  <si>
    <t>011-551-6722</t>
  </si>
  <si>
    <t>03-6311-7551</t>
  </si>
  <si>
    <t>03-6311-8011</t>
  </si>
  <si>
    <t>03-5931-5802</t>
  </si>
  <si>
    <t>03-5931-5861</t>
  </si>
  <si>
    <t>03-5577-4501</t>
  </si>
  <si>
    <t>03-5577-4939</t>
  </si>
  <si>
    <t>東京支店</t>
  </si>
  <si>
    <t>001-0019</t>
  </si>
  <si>
    <t>060-0031</t>
  </si>
  <si>
    <t>北海道北海道札幌市北区北１９条西３丁目２番１６号</t>
  </si>
  <si>
    <t>東京都東京都千代田区神田錦町三丁目７番１号</t>
  </si>
  <si>
    <t>北海道札幌市中央区北1条東1丁目2番5号カレスサッポロビル7階</t>
  </si>
  <si>
    <t>鰐部　隆正</t>
  </si>
  <si>
    <t>湯浅　敦司</t>
  </si>
  <si>
    <t>011-776-6121</t>
  </si>
  <si>
    <t>03-5931-5803</t>
  </si>
  <si>
    <t>011-200-9522</t>
  </si>
  <si>
    <t>011-200-9523</t>
  </si>
  <si>
    <t>東京都</t>
    <rPh sb="0" eb="3">
      <t>トウキョウト</t>
    </rPh>
    <phoneticPr fontId="2"/>
  </si>
  <si>
    <t>千代田区</t>
    <rPh sb="0" eb="4">
      <t>チヨダク</t>
    </rPh>
    <phoneticPr fontId="2"/>
  </si>
  <si>
    <t>北海道札幌市北区北１９条西３丁目２番１６号</t>
  </si>
  <si>
    <t>か</t>
  </si>
  <si>
    <t>株式会社環境緑地研究所</t>
  </si>
  <si>
    <t>カンキョウリョクチケンキュウショ</t>
  </si>
  <si>
    <t>株式会社開発調査研究所</t>
  </si>
  <si>
    <t>カイハツチョウサケンキュウショ</t>
  </si>
  <si>
    <t>株式会社かわしろ建築設計事務所</t>
  </si>
  <si>
    <t>カワシロケンチクセッケイジムショ</t>
  </si>
  <si>
    <t>株式会社環境施設コンサルタント</t>
  </si>
  <si>
    <t>カンキョウシセツコンサルタント</t>
  </si>
  <si>
    <t>株式会社環境設備計画</t>
  </si>
  <si>
    <t>カンキョウセツビケイカク</t>
  </si>
  <si>
    <t>株式会社カナン・ジオリサーチ</t>
  </si>
  <si>
    <t>カナンジオリサーチ</t>
  </si>
  <si>
    <t>川崎地質株式会社</t>
  </si>
  <si>
    <t>カワサキチシツ</t>
  </si>
  <si>
    <t>株式会社環境デザイン設計事務所</t>
  </si>
  <si>
    <t>カンキョウデザインセッケイジムショ</t>
  </si>
  <si>
    <t>環境クリエイト株式会社</t>
  </si>
  <si>
    <t>カンキョウクリエイト</t>
  </si>
  <si>
    <t>株式会社カミトリュウジ建築設計事務所</t>
  </si>
  <si>
    <t>カミトリュウジケンチクセッケイジムショ</t>
  </si>
  <si>
    <t>株式会社開発工営社</t>
  </si>
  <si>
    <t>カイハツコウエイシャ</t>
  </si>
  <si>
    <t>060-0004</t>
  </si>
  <si>
    <t>062-0054</t>
  </si>
  <si>
    <t>041-0806</t>
  </si>
  <si>
    <t>101-0051</t>
  </si>
  <si>
    <t>791-1106</t>
  </si>
  <si>
    <t>108-8337</t>
  </si>
  <si>
    <t>162-0814</t>
  </si>
  <si>
    <t>065-0020</t>
  </si>
  <si>
    <t>愛媛県</t>
  </si>
  <si>
    <t>松山市</t>
  </si>
  <si>
    <t>北海道札幌市中央区北４条西６丁目１番地１毎日札幌会館</t>
  </si>
  <si>
    <t>北海道札幌市豊平区月寒東4条10丁目7番1号</t>
  </si>
  <si>
    <t>北海道函館市美原4丁目27番4号</t>
  </si>
  <si>
    <t>東京都千代田区神田神保町一丁目４４番２号神田ＴＮＫビル３階</t>
  </si>
  <si>
    <t>北海道札幌市北区北七条西２－６</t>
  </si>
  <si>
    <t>愛媛県松山市今在家二丁目1番4号</t>
  </si>
  <si>
    <t>東京都港区三田2丁目11番15号</t>
  </si>
  <si>
    <t>東京都新宿区新小川町５－６ティーアイビル２０１号</t>
  </si>
  <si>
    <t>北海道札幌市東区北20条東2丁目2番32号</t>
  </si>
  <si>
    <t>北海道札幌市中央区南5条西20丁目1番地32RJ南5条２F</t>
  </si>
  <si>
    <t>北海道札幌市中央区北４条西５丁目１番地</t>
  </si>
  <si>
    <t>村上　恒久</t>
  </si>
  <si>
    <t>佐藤　彰紀</t>
  </si>
  <si>
    <t>川代　知道</t>
  </si>
  <si>
    <t>南雲　克彦</t>
  </si>
  <si>
    <t>長澤　邦泰</t>
  </si>
  <si>
    <t>篠原　潤</t>
  </si>
  <si>
    <t>栃本　泰浩</t>
  </si>
  <si>
    <t>小川　紀</t>
  </si>
  <si>
    <t>福岡　浩尚</t>
  </si>
  <si>
    <t>上戸　龍二</t>
  </si>
  <si>
    <t>011-221-4101</t>
  </si>
  <si>
    <t>011-221-4237</t>
  </si>
  <si>
    <t>011-852-5053</t>
  </si>
  <si>
    <t>011-855-1298</t>
  </si>
  <si>
    <t>0138-46-1086</t>
  </si>
  <si>
    <t>0138-46-1389</t>
  </si>
  <si>
    <t>03-5577-3120</t>
  </si>
  <si>
    <t>03-5577-3121</t>
  </si>
  <si>
    <t>011-737-8885</t>
  </si>
  <si>
    <t>011-737-8886</t>
  </si>
  <si>
    <t>089-993-6711</t>
  </si>
  <si>
    <t>089-993-6733</t>
  </si>
  <si>
    <t>03-5445-2071</t>
  </si>
  <si>
    <t>03-5445-2073</t>
  </si>
  <si>
    <t>03-5579-8747</t>
  </si>
  <si>
    <t>03-5579-8748</t>
  </si>
  <si>
    <t>011-748-3241</t>
  </si>
  <si>
    <t>011-748-3242</t>
  </si>
  <si>
    <t>011-676-8477</t>
  </si>
  <si>
    <t>011-676-8478</t>
  </si>
  <si>
    <t>011-207-3666</t>
  </si>
  <si>
    <t>011-218-5777</t>
  </si>
  <si>
    <t>カナン・ジオリサーチ</t>
  </si>
  <si>
    <t>001-0045</t>
  </si>
  <si>
    <t>北海道札幌市北区麻生町7丁目3番12号</t>
  </si>
  <si>
    <t>吉田　透</t>
  </si>
  <si>
    <t>011-350-0044</t>
  </si>
  <si>
    <t>011-350-0042</t>
  </si>
  <si>
    <t>き</t>
  </si>
  <si>
    <t>株式会社北企画エンジニアリング</t>
  </si>
  <si>
    <t>株式会社北日本技術コンサル</t>
  </si>
  <si>
    <t>株式会社協和コンサルタント</t>
  </si>
  <si>
    <t>菊地技術コンサルタント株式会社</t>
  </si>
  <si>
    <t>株式会社共立測量設計</t>
  </si>
  <si>
    <t>株式会社ＫＩＴＡＢＡ</t>
  </si>
  <si>
    <t>基礎地盤コンサルタンツ株式会社</t>
  </si>
  <si>
    <t>株式会社極東コンサルタント</t>
  </si>
  <si>
    <t>株式会社キミコン</t>
  </si>
  <si>
    <t>株式会社共伸設備設計事務所</t>
  </si>
  <si>
    <t>キタキカクエンジニアリング</t>
  </si>
  <si>
    <t>キタニホンギジュツコンサル</t>
  </si>
  <si>
    <t>キョウワコンサルタント</t>
  </si>
  <si>
    <t>キクチギジュツコンサルタント</t>
  </si>
  <si>
    <t>キョウリツソクリョウセッケイ</t>
  </si>
  <si>
    <t>キタバ</t>
  </si>
  <si>
    <t>キソジバンコンサルタンツ</t>
  </si>
  <si>
    <t>キョクトウコンサルタント</t>
  </si>
  <si>
    <t>キミコン</t>
  </si>
  <si>
    <t>キョウシンセツビセッケイジムショ</t>
  </si>
  <si>
    <t>062-0922</t>
  </si>
  <si>
    <t>070-8006</t>
  </si>
  <si>
    <t>089-0543</t>
  </si>
  <si>
    <t>062-0938</t>
  </si>
  <si>
    <t>136-8577</t>
  </si>
  <si>
    <t>916-0084</t>
  </si>
  <si>
    <t>中川郡幕別町</t>
  </si>
  <si>
    <t>江東区</t>
  </si>
  <si>
    <t>福井県</t>
  </si>
  <si>
    <t>鯖江市</t>
  </si>
  <si>
    <t>北海道札幌市中央区南４条西６丁目１１番地２全日ビル６階</t>
  </si>
  <si>
    <t>北海道札幌市豊平区中の島２条３丁目１番３号</t>
  </si>
  <si>
    <t>北海道旭川市神楽6条1丁目4番12号</t>
  </si>
  <si>
    <t>北海道中川郡幕別町札内中央町５３２番地</t>
  </si>
  <si>
    <t>北海道札幌市豊平区平岸８条１３丁目２番２７号</t>
  </si>
  <si>
    <t>東京都江東区亀戸一丁目５番７号</t>
  </si>
  <si>
    <t>北海道札幌市西区二十四軒１条２丁目３番９号</t>
  </si>
  <si>
    <t>福井県鯖江市小泉町第２６号６番地の４</t>
  </si>
  <si>
    <t>北海道札幌市中央区北1条西９丁目３番１０号</t>
  </si>
  <si>
    <t>長尾　充雄</t>
  </si>
  <si>
    <t>宮田　泰輔</t>
  </si>
  <si>
    <t>若井　克文</t>
  </si>
  <si>
    <t>菊地　教之</t>
  </si>
  <si>
    <t>干谷　浩</t>
  </si>
  <si>
    <t>酒本　宏</t>
  </si>
  <si>
    <t>野村　英雄</t>
  </si>
  <si>
    <t>井内　寛二</t>
  </si>
  <si>
    <t>木水　淳文</t>
  </si>
  <si>
    <t>早川　浩基</t>
  </si>
  <si>
    <t>011-290-7290</t>
  </si>
  <si>
    <t>011-290-7291</t>
  </si>
  <si>
    <t>011-821-9311</t>
  </si>
  <si>
    <t>011-821-9322</t>
  </si>
  <si>
    <t>0166-60-1188</t>
  </si>
  <si>
    <t>0166-60-1118</t>
  </si>
  <si>
    <t>0155-56-2282</t>
  </si>
  <si>
    <t>0155-56-5667</t>
  </si>
  <si>
    <t>011-817-8170</t>
  </si>
  <si>
    <t>011-817-8120</t>
  </si>
  <si>
    <t>011-522-5070</t>
  </si>
  <si>
    <t>011-522-5870</t>
  </si>
  <si>
    <t>03-6861-8800</t>
  </si>
  <si>
    <t>03-6861-8894</t>
  </si>
  <si>
    <t>011-643-2920</t>
  </si>
  <si>
    <t>011-644-7154</t>
  </si>
  <si>
    <t>0778-62-7700</t>
  </si>
  <si>
    <t>0778-62-7701</t>
  </si>
  <si>
    <t>011-211-5081</t>
  </si>
  <si>
    <t>011-211-5082</t>
  </si>
  <si>
    <t>003-0807</t>
  </si>
  <si>
    <t>125-0041</t>
  </si>
  <si>
    <t>北海道札幌市白石区菊水７条２丁目７番１号</t>
  </si>
  <si>
    <t>東京都葛飾区東金町六丁目6番3号2F</t>
  </si>
  <si>
    <t>萩原　協仁</t>
  </si>
  <si>
    <t>佐藤　正明</t>
  </si>
  <si>
    <t>011-822-4171</t>
  </si>
  <si>
    <t>011-822-4727</t>
  </si>
  <si>
    <t>03-5876-6833</t>
  </si>
  <si>
    <t>03-5876-6472</t>
  </si>
  <si>
    <t>葛飾区</t>
    <rPh sb="0" eb="3">
      <t>カツシカク</t>
    </rPh>
    <phoneticPr fontId="2"/>
  </si>
  <si>
    <t>く</t>
  </si>
  <si>
    <t>株式会社久米設計</t>
  </si>
  <si>
    <t>クメセッケイ</t>
  </si>
  <si>
    <t>東京都江東区潮見2丁目1番22号</t>
  </si>
  <si>
    <t>03-5632-7811</t>
  </si>
  <si>
    <t>03-5632-7800</t>
  </si>
  <si>
    <t>久米設計札幌支社</t>
  </si>
  <si>
    <t>北海道札幌市中央区北三条西4丁目1番地1日本生命札幌ビル</t>
  </si>
  <si>
    <t>佐々木　真司</t>
  </si>
  <si>
    <t>011-241-4791</t>
  </si>
  <si>
    <t>011-241-4788</t>
  </si>
  <si>
    <t>ぐ</t>
  </si>
  <si>
    <t>グローバル設計株式会社</t>
  </si>
  <si>
    <t>グローバルセッケイ</t>
  </si>
  <si>
    <t>060-0062</t>
  </si>
  <si>
    <t>北海道札幌市中央区南2条西10丁目1番4</t>
  </si>
  <si>
    <t>増田　誠</t>
  </si>
  <si>
    <t>011-261-9680</t>
  </si>
  <si>
    <t>011-281-2693</t>
  </si>
  <si>
    <t>け</t>
  </si>
  <si>
    <t>一般財団法人建設物価調査会</t>
  </si>
  <si>
    <t>ケンセツブッカチョウサカイ</t>
  </si>
  <si>
    <t>株式会社ケイジー技研</t>
  </si>
  <si>
    <t>ケイジーギケン</t>
  </si>
  <si>
    <t>株式会社建設技術研究所</t>
  </si>
  <si>
    <t>ケンセツギジュツケンキュウジョ</t>
  </si>
  <si>
    <t>株式会社建設コンサルタント</t>
  </si>
  <si>
    <t>ケンセツコンサルタント</t>
  </si>
  <si>
    <t>株式会社建築工房</t>
  </si>
  <si>
    <t>ケンチクコウボウ</t>
  </si>
  <si>
    <t>建築アトリエケスターバ・アルッキ</t>
  </si>
  <si>
    <t>ケンチクアトリエケスターバアルッキ</t>
  </si>
  <si>
    <t>103-0011</t>
  </si>
  <si>
    <t>060-0063</t>
  </si>
  <si>
    <t>103-8430</t>
  </si>
  <si>
    <t>001-0013</t>
  </si>
  <si>
    <t>003-0026</t>
  </si>
  <si>
    <t>東京都中央区日本橋大伝馬町１１番８号</t>
  </si>
  <si>
    <t>北海道札幌市中央区南３条西１３丁目３２０番地</t>
  </si>
  <si>
    <t>東京都中央区日本橋浜町三丁目２１番１号</t>
  </si>
  <si>
    <t>北海道札幌市北区北１３条西４丁目１番６号</t>
  </si>
  <si>
    <t>北海道札幌市中央区大通西15丁目2番地8</t>
  </si>
  <si>
    <t>北海道札幌市白石区本通1丁目南１－２６</t>
  </si>
  <si>
    <t>白土　昌則</t>
  </si>
  <si>
    <t>原　俊哉</t>
  </si>
  <si>
    <t>西村　達也</t>
  </si>
  <si>
    <t>笠原　成悟</t>
  </si>
  <si>
    <t>代表</t>
  </si>
  <si>
    <t>小林　厚志</t>
  </si>
  <si>
    <t>03-3663-2411</t>
  </si>
  <si>
    <t>03-3663-2417</t>
  </si>
  <si>
    <t>011-261-5001</t>
  </si>
  <si>
    <t>011-261-5034</t>
  </si>
  <si>
    <t>03-3668-0451</t>
  </si>
  <si>
    <t>03-5695-1881</t>
  </si>
  <si>
    <t>011-737-1111</t>
  </si>
  <si>
    <t>011-737-2111</t>
  </si>
  <si>
    <t>011-631-1800</t>
  </si>
  <si>
    <t>011-631-4800</t>
  </si>
  <si>
    <t>090-1548-1578</t>
  </si>
  <si>
    <t>北海道支部</t>
  </si>
  <si>
    <t>株式会社建設技術研究所北海道支社</t>
  </si>
  <si>
    <t>北海道札幌市中央区北１条西４丁目１－２</t>
  </si>
  <si>
    <t>支部長</t>
  </si>
  <si>
    <t>伊藤　豊</t>
  </si>
  <si>
    <t>011-271-3721</t>
  </si>
  <si>
    <t>011-221-0369</t>
  </si>
  <si>
    <t>011-281-3747</t>
  </si>
  <si>
    <t>011-261-4108</t>
  </si>
  <si>
    <t>こ</t>
  </si>
  <si>
    <t>国際航業株式会社</t>
  </si>
  <si>
    <t>コクサイコウギョウ</t>
  </si>
  <si>
    <t>株式会社コンストラクションサポート藤井</t>
  </si>
  <si>
    <t>コンストラクションサポートフジイ</t>
  </si>
  <si>
    <t>株式会社コムズワーク</t>
  </si>
  <si>
    <t>コムズワーク</t>
  </si>
  <si>
    <t>株式会社構研エンジニアリング</t>
  </si>
  <si>
    <t>コウケンエンジニアリング</t>
  </si>
  <si>
    <t>国土防災技術北海道株式会社</t>
  </si>
  <si>
    <t>コクドボウサイギジュツホッカイドウ</t>
  </si>
  <si>
    <t>株式会社光栄コンサルタント</t>
  </si>
  <si>
    <t>コウエイコンサルタント</t>
  </si>
  <si>
    <t>株式会社公清企業</t>
  </si>
  <si>
    <t>コウセイキギョウ</t>
  </si>
  <si>
    <t>株式会社コンステック</t>
  </si>
  <si>
    <t>コンステック</t>
  </si>
  <si>
    <t>株式会社越山建築設計事務所</t>
  </si>
  <si>
    <t>コシヤマケンチクセッケイジムショ</t>
  </si>
  <si>
    <t>169-0074</t>
  </si>
  <si>
    <t>070-0010</t>
  </si>
  <si>
    <t>063-0061</t>
  </si>
  <si>
    <t>060-0034</t>
  </si>
  <si>
    <t>060-0033</t>
  </si>
  <si>
    <t>540-0031</t>
  </si>
  <si>
    <t>001-0901</t>
  </si>
  <si>
    <t>大阪府</t>
  </si>
  <si>
    <t>大阪市中央区</t>
  </si>
  <si>
    <t>東京都新宿区北新宿二丁目21番1号</t>
  </si>
  <si>
    <t>北海道旭川市大雪通8丁目508番地</t>
  </si>
  <si>
    <t>北海道札幌市西区西町北12丁目7番10号</t>
  </si>
  <si>
    <t>北海道札幌市中央区北４条東４丁目１番地１</t>
  </si>
  <si>
    <t>北海道札幌市中央区北三条東三丁目１番地３０</t>
  </si>
  <si>
    <t>北海道函館市西桔梗町854番地1</t>
  </si>
  <si>
    <t>北海道札幌市中央区北1条東15丁目140番地</t>
  </si>
  <si>
    <t>大阪府大阪市中央区北浜東4番33号</t>
  </si>
  <si>
    <t>北海道札幌市北区新琴似一条10丁目８番２２号</t>
  </si>
  <si>
    <t>菊田　寛</t>
  </si>
  <si>
    <t>竹ノ内　久</t>
  </si>
  <si>
    <t>池田　憲二</t>
  </si>
  <si>
    <t>西村　知晴</t>
  </si>
  <si>
    <t>福田　年勝</t>
  </si>
  <si>
    <t>茶家　義明</t>
  </si>
  <si>
    <t>越山　仁志</t>
  </si>
  <si>
    <t>03-6362-5931</t>
  </si>
  <si>
    <t>03-5656-8691</t>
  </si>
  <si>
    <t>0166-27-0789</t>
  </si>
  <si>
    <t>0166-26-3239</t>
  </si>
  <si>
    <t>011-676-4460</t>
  </si>
  <si>
    <t>011-676-4461</t>
  </si>
  <si>
    <t>011-522-5010</t>
  </si>
  <si>
    <t>011-522-5915</t>
  </si>
  <si>
    <t>011-232-3521</t>
  </si>
  <si>
    <t>011-232-3523</t>
  </si>
  <si>
    <t>0138-48-2333</t>
  </si>
  <si>
    <t>0138-49-8009</t>
  </si>
  <si>
    <t>011-221-8881</t>
  </si>
  <si>
    <t>011-221-6501</t>
  </si>
  <si>
    <t>06-4791-3100</t>
  </si>
  <si>
    <t>06-4791-3102</t>
  </si>
  <si>
    <t>011-764-4781</t>
  </si>
  <si>
    <t>011-764-3167</t>
  </si>
  <si>
    <t>北海道札幌市北区北７条西７丁目１番地</t>
  </si>
  <si>
    <t>北海道札幌市中央区南３条西10丁目1001-5</t>
  </si>
  <si>
    <t>蝦名　学</t>
  </si>
  <si>
    <t>011-746-1364</t>
  </si>
  <si>
    <t>011-756-7176</t>
  </si>
  <si>
    <t>011-261-7439</t>
  </si>
  <si>
    <t>011-261-7452</t>
  </si>
  <si>
    <t>さ</t>
  </si>
  <si>
    <t>札幌インスペクション株式会社</t>
  </si>
  <si>
    <t>サッポロインスペクション</t>
  </si>
  <si>
    <t>公益社団法人札幌公共嘱託登記土地家屋調査士協会</t>
  </si>
  <si>
    <t>サッポロコウキョウショクタクトウキトチカオクチョウサシキョウカイ</t>
  </si>
  <si>
    <t>株式会社三共コンサルタント</t>
  </si>
  <si>
    <t>サンキョウコンサルタント</t>
  </si>
  <si>
    <t>株式会社サーベイリサーチセンター</t>
  </si>
  <si>
    <t>サーベイリサーチセンター</t>
  </si>
  <si>
    <t>株式会社サッコウ測地</t>
  </si>
  <si>
    <t>サッコウソクチ</t>
  </si>
  <si>
    <t>株式会社サンコー</t>
  </si>
  <si>
    <t>サンコー</t>
  </si>
  <si>
    <t>株式会社三和技術コンサルタント</t>
  </si>
  <si>
    <t>サンワギジュツコンサルタント</t>
  </si>
  <si>
    <t>株式会社札幌日総建</t>
  </si>
  <si>
    <t>サッポロニッソウケン</t>
  </si>
  <si>
    <t>株式会社佐川測量社</t>
  </si>
  <si>
    <t>サガワソクリョウシャ</t>
  </si>
  <si>
    <t>澤村尚浩建築計画室</t>
  </si>
  <si>
    <t>サワムラナオヒロケンチクケイカクシツ</t>
  </si>
  <si>
    <t>嵯峨秀栄測量設計株式会社</t>
  </si>
  <si>
    <t>サガシュウエイソクリョウセッケイ</t>
  </si>
  <si>
    <t>株式会社三共技術コンサルタント</t>
  </si>
  <si>
    <t>サンキョウギジュツコンサルタント</t>
  </si>
  <si>
    <t>株式会社サン設計事務所</t>
  </si>
  <si>
    <t>サンセッケイジムショ</t>
  </si>
  <si>
    <t>株式会社佐藤測量</t>
  </si>
  <si>
    <t>サトウソクリョウ</t>
  </si>
  <si>
    <t>007-0870</t>
  </si>
  <si>
    <t>095-0014</t>
  </si>
  <si>
    <t>116-8581</t>
  </si>
  <si>
    <t>003-0002</t>
  </si>
  <si>
    <t>004-0862</t>
  </si>
  <si>
    <t>995-0015</t>
  </si>
  <si>
    <t>062-0906</t>
  </si>
  <si>
    <t>070-0822</t>
  </si>
  <si>
    <t>068-0824</t>
  </si>
  <si>
    <t>068-0808</t>
  </si>
  <si>
    <t>065-0033</t>
  </si>
  <si>
    <t>060-0052</t>
  </si>
  <si>
    <t>士別市</t>
  </si>
  <si>
    <t>荒川区</t>
  </si>
  <si>
    <t>札幌市清田区</t>
  </si>
  <si>
    <t>山形県</t>
  </si>
  <si>
    <t>村山市</t>
  </si>
  <si>
    <t>岩見沢市</t>
  </si>
  <si>
    <t>北海道札幌市東区伏古十条3丁目10-14</t>
  </si>
  <si>
    <t>北海道札幌市中央区南４条西６丁目８番地晴ればれビル</t>
  </si>
  <si>
    <t>北海道士別市東四条３丁目２番地</t>
  </si>
  <si>
    <t>東京都荒川区西日暮里二丁目40番10号</t>
  </si>
  <si>
    <t>北海道札幌市白石区東札幌２条５丁目１番２５号</t>
  </si>
  <si>
    <t>北海道札幌市清田区北野２条３丁目１１番２２号</t>
  </si>
  <si>
    <t>山形県村山市楯岡二日町７番２１号</t>
  </si>
  <si>
    <t>北海道札幌市中央区南１条西８丁目１番地</t>
  </si>
  <si>
    <t>北海道札幌市豊平区豊平６条１０丁目５番４３号</t>
  </si>
  <si>
    <t>北海道旭川市旭岡5丁目7-74</t>
  </si>
  <si>
    <t>北海道岩見沢市日の出北1丁目2番1号</t>
  </si>
  <si>
    <t>北海道岩見沢市南町八条二丁目2番15号</t>
  </si>
  <si>
    <t>北海道札幌市東区北３３条東６丁目２番２８号</t>
  </si>
  <si>
    <t>北海道札幌市中央区南二条東１丁目１番地</t>
  </si>
  <si>
    <t>名畑　拓</t>
  </si>
  <si>
    <t>代表理事</t>
  </si>
  <si>
    <t>室田　尚人</t>
  </si>
  <si>
    <t>宮崎　剛</t>
  </si>
  <si>
    <t>藤澤　士朗</t>
  </si>
  <si>
    <t>平岡　浩成</t>
  </si>
  <si>
    <t>佐藤　幸治</t>
  </si>
  <si>
    <t>佐藤　修司</t>
  </si>
  <si>
    <t>渡辺　順治</t>
  </si>
  <si>
    <t>佐川　弘一</t>
  </si>
  <si>
    <t>澤村　尚浩</t>
  </si>
  <si>
    <t>嵯峨　輝幸</t>
  </si>
  <si>
    <t>澤田　義文</t>
  </si>
  <si>
    <t>吉岡　雄一</t>
  </si>
  <si>
    <t>佐藤　靖夫</t>
  </si>
  <si>
    <t>011-788-1000</t>
  </si>
  <si>
    <t>011-788-1100</t>
  </si>
  <si>
    <t>011-232-5040</t>
  </si>
  <si>
    <t>011-232-5044</t>
  </si>
  <si>
    <t>0165-22-1360</t>
  </si>
  <si>
    <t>0165-22-1437</t>
  </si>
  <si>
    <t>03-3802-6711</t>
  </si>
  <si>
    <t>03-3802-6730</t>
  </si>
  <si>
    <t>011-816-0022</t>
  </si>
  <si>
    <t>011-816-0066</t>
  </si>
  <si>
    <t>011-885-3500</t>
  </si>
  <si>
    <t>011-882-4135</t>
  </si>
  <si>
    <t>0237-55-3535</t>
  </si>
  <si>
    <t>0237-55-3526</t>
  </si>
  <si>
    <t>011-231-4181</t>
  </si>
  <si>
    <t>011-231-4182</t>
  </si>
  <si>
    <t>011-811-2516</t>
  </si>
  <si>
    <t>011-822-0980</t>
  </si>
  <si>
    <t>0166-73-6714</t>
  </si>
  <si>
    <t>0126-22-8000</t>
  </si>
  <si>
    <t>0126-22-0088</t>
  </si>
  <si>
    <t>0126-25-7800</t>
  </si>
  <si>
    <t>0126-25-7331</t>
  </si>
  <si>
    <t>011-753-1622</t>
  </si>
  <si>
    <t>011-742-1888</t>
  </si>
  <si>
    <t>011-221-0572</t>
  </si>
  <si>
    <t>011-788-6246</t>
  </si>
  <si>
    <t>北海道札幌市中央区南一条西6丁目11番地</t>
  </si>
  <si>
    <t>札幌市</t>
    <rPh sb="0" eb="3">
      <t>サッポロシ</t>
    </rPh>
    <phoneticPr fontId="2"/>
  </si>
  <si>
    <t>人見　俊介</t>
  </si>
  <si>
    <t>011-200-5808</t>
  </si>
  <si>
    <t>011-200-5805</t>
  </si>
  <si>
    <t>し</t>
  </si>
  <si>
    <t>写測エンジニアリング株式会社</t>
  </si>
  <si>
    <t>シャソクエンジニアリング</t>
  </si>
  <si>
    <t>株式会社シバンス</t>
  </si>
  <si>
    <t>シバンス</t>
  </si>
  <si>
    <t>昭和株式会社</t>
  </si>
  <si>
    <t>ショウワ</t>
  </si>
  <si>
    <t>新日本設計株式会社</t>
  </si>
  <si>
    <t>シンニホンセッケイ</t>
  </si>
  <si>
    <t>株式会社ＣＲＣ</t>
  </si>
  <si>
    <t>シーアールシー</t>
  </si>
  <si>
    <t>株式会社シー・アイ・エス計画研究所</t>
  </si>
  <si>
    <t>シーアイエスケイカクケンキユウジヨ</t>
  </si>
  <si>
    <t>株式会社シアターワークショップ</t>
  </si>
  <si>
    <t>シアターワークショップ</t>
  </si>
  <si>
    <t>株式会社シン技術コンサル</t>
  </si>
  <si>
    <t>シンギジュツコンサル</t>
  </si>
  <si>
    <t>株式会社森林テクニクス</t>
  </si>
  <si>
    <t>シンリンテクニクス</t>
  </si>
  <si>
    <t>株式会社シーウェイエンジニアリング</t>
  </si>
  <si>
    <t>シーウェイエンジニアリング</t>
  </si>
  <si>
    <t>株式会社白樺設計</t>
  </si>
  <si>
    <t>シラカバセッケイ</t>
  </si>
  <si>
    <t>株式会社柴滝建築設計事務所</t>
  </si>
  <si>
    <t>シバタキケンチクセッケイジムショ</t>
  </si>
  <si>
    <t>株式会社シビテック</t>
  </si>
  <si>
    <t>シビテック</t>
  </si>
  <si>
    <t>株式会社シーラカンスアンドアソシエイツ</t>
  </si>
  <si>
    <t>シーラカンスアンドアソシエイツ</t>
  </si>
  <si>
    <t>543-0001</t>
  </si>
  <si>
    <t>061-3201</t>
  </si>
  <si>
    <t>114-0016</t>
  </si>
  <si>
    <t>380-0917</t>
  </si>
  <si>
    <t>079-0181</t>
  </si>
  <si>
    <t>001-0010</t>
  </si>
  <si>
    <t>150-0001</t>
  </si>
  <si>
    <t>112-0004</t>
  </si>
  <si>
    <t>070-0037</t>
  </si>
  <si>
    <t>150-0021</t>
  </si>
  <si>
    <t>大阪市天王寺区</t>
  </si>
  <si>
    <t>石狩市</t>
  </si>
  <si>
    <t>北区</t>
  </si>
  <si>
    <t>長野県</t>
  </si>
  <si>
    <t>長野市</t>
  </si>
  <si>
    <t>大阪府大阪市天王寺区上本町3丁目2番15号</t>
  </si>
  <si>
    <t>北海道石狩市花川南1条4丁目102番地</t>
  </si>
  <si>
    <t>東京都北区上中里１丁目１１番８号</t>
  </si>
  <si>
    <t>長野県長野市稲葉2561番地</t>
  </si>
  <si>
    <t>北海道岩見沢市岡山町18番地20</t>
  </si>
  <si>
    <t>北海道札幌市北区北10条西3丁目13番地</t>
  </si>
  <si>
    <t>東京都渋谷区神宮前六丁目23番3号</t>
  </si>
  <si>
    <t>北海道札幌市白石区栄通2丁目8番30号</t>
  </si>
  <si>
    <t>東京都文京区後楽１丁目７番１２号</t>
  </si>
  <si>
    <t>北海道札幌市中央区南1条西17丁目1番地18</t>
  </si>
  <si>
    <t>北海道旭川市７条通６丁目右１号７条ビル２階</t>
  </si>
  <si>
    <t>北海道札幌市白石区東札幌2条5丁目8番1号</t>
  </si>
  <si>
    <t>東京都渋谷区恵比寿西一丁目20番5号</t>
  </si>
  <si>
    <t>永露　潔</t>
  </si>
  <si>
    <t>船場　保</t>
  </si>
  <si>
    <t>本島　哲也</t>
  </si>
  <si>
    <t>吉澤　隆美</t>
  </si>
  <si>
    <t>佐藤　則三</t>
  </si>
  <si>
    <t>服部　倫史</t>
  </si>
  <si>
    <t>伊東　正示</t>
  </si>
  <si>
    <t>重清　祐之</t>
  </si>
  <si>
    <t>喜　力哉</t>
  </si>
  <si>
    <t>佐野　彰</t>
  </si>
  <si>
    <t>蒔田　淳一</t>
  </si>
  <si>
    <t>柴野　修一</t>
  </si>
  <si>
    <t>渡辺　亮</t>
  </si>
  <si>
    <t>赤松　佳珠子</t>
  </si>
  <si>
    <t>06-6768-0418</t>
  </si>
  <si>
    <t>06-6768-8520</t>
  </si>
  <si>
    <t>0133-73-7226</t>
  </si>
  <si>
    <t>0133-62-9221</t>
  </si>
  <si>
    <t>03-5276-8777</t>
  </si>
  <si>
    <t>03-5276-8787</t>
  </si>
  <si>
    <t>026-266-9600</t>
  </si>
  <si>
    <t>026-266-9611</t>
  </si>
  <si>
    <t>0126-31-6756</t>
  </si>
  <si>
    <t>0126-25-7035</t>
  </si>
  <si>
    <t>011-706-1117</t>
  </si>
  <si>
    <t>011-706-1137</t>
  </si>
  <si>
    <t>03-5766-3555</t>
  </si>
  <si>
    <t>03-6433-5390</t>
  </si>
  <si>
    <t>011-859-2600</t>
  </si>
  <si>
    <t>011-859-2613</t>
  </si>
  <si>
    <t>03-5840-8814</t>
  </si>
  <si>
    <t>03-6807-8557</t>
  </si>
  <si>
    <t>011-824-6001</t>
  </si>
  <si>
    <t>011-824-6002</t>
  </si>
  <si>
    <t>011-644-4936</t>
  </si>
  <si>
    <t>011-644-4956</t>
  </si>
  <si>
    <t>0166-22-7577</t>
  </si>
  <si>
    <t>0166-22-7595</t>
  </si>
  <si>
    <t>011-816-3001</t>
  </si>
  <si>
    <t>011-816-2561</t>
  </si>
  <si>
    <t>03-5489-8264</t>
  </si>
  <si>
    <t>03-5458-6117</t>
  </si>
  <si>
    <t>登別営業所</t>
  </si>
  <si>
    <t>東北支社盛岡事務所</t>
  </si>
  <si>
    <t>059-0012</t>
  </si>
  <si>
    <t>020-0866</t>
  </si>
  <si>
    <t>北海道札幌市北区北7条西6丁目1番4号北苑ビル1階</t>
  </si>
  <si>
    <t>北海道登別市中央町6丁目2番地６</t>
  </si>
  <si>
    <t>岩手県盛岡市本宮二丁目２３番１７号</t>
  </si>
  <si>
    <t>北海道札幌市中央区北１条東１丁目４番地１</t>
  </si>
  <si>
    <t>宮城　由典</t>
  </si>
  <si>
    <t>鎌滝　晋</t>
  </si>
  <si>
    <t>011-299-5581</t>
  </si>
  <si>
    <t>011-299-5582</t>
  </si>
  <si>
    <t>0143-85-7755</t>
  </si>
  <si>
    <t>0143-85-8213</t>
  </si>
  <si>
    <t>019-631-1313</t>
  </si>
  <si>
    <t>019-631-1670</t>
  </si>
  <si>
    <t>011-210-0717</t>
  </si>
  <si>
    <t>011-210-7922</t>
  </si>
  <si>
    <t>登別市</t>
  </si>
  <si>
    <t>登別市</t>
    <rPh sb="0" eb="2">
      <t>ノボリベツ</t>
    </rPh>
    <rPh sb="2" eb="3">
      <t>シ</t>
    </rPh>
    <phoneticPr fontId="2"/>
  </si>
  <si>
    <t>岩手県</t>
  </si>
  <si>
    <t>盛岡市</t>
  </si>
  <si>
    <t>じ</t>
  </si>
  <si>
    <t>ジェイアクア株式会社</t>
  </si>
  <si>
    <t>ジェイアクア</t>
  </si>
  <si>
    <t>株式会社ジオテック</t>
  </si>
  <si>
    <t>ジオテック</t>
  </si>
  <si>
    <t>株式会社ＧＩＳ北海道</t>
  </si>
  <si>
    <t>ジーアイエスホッカイドウ</t>
  </si>
  <si>
    <t>株式会社ジオリサーチ</t>
  </si>
  <si>
    <t>ジオリサーチ</t>
  </si>
  <si>
    <t>株式会社ジェンテック</t>
  </si>
  <si>
    <t>ジェンテック</t>
  </si>
  <si>
    <t>株式会社ジャイロアーキテクツ</t>
  </si>
  <si>
    <t>ジャイロアーキテクツ</t>
  </si>
  <si>
    <t>005-0005</t>
  </si>
  <si>
    <t>004-0005</t>
  </si>
  <si>
    <t>064-0807</t>
  </si>
  <si>
    <t>063-0035</t>
  </si>
  <si>
    <t>062-0932</t>
  </si>
  <si>
    <t>150-0013</t>
  </si>
  <si>
    <t>札幌市南区</t>
  </si>
  <si>
    <t>北海道札幌市南区澄川５条４丁目２番１８号</t>
  </si>
  <si>
    <t>北海道札幌市厚別区厚別東5条1丁目4番6号</t>
  </si>
  <si>
    <t>北海道札幌市中央区南七条西一丁目２１番１号</t>
  </si>
  <si>
    <t>北海道札幌市西区西野５条３丁目８番２６号</t>
  </si>
  <si>
    <t>北海道札幌市豊平区平岸２条７丁目４－２０－４０２</t>
  </si>
  <si>
    <t>東京都渋谷区恵比寿１－２０－２２三富ビル7階</t>
  </si>
  <si>
    <t>山田　雄司</t>
  </si>
  <si>
    <t>白川　彰</t>
  </si>
  <si>
    <t>寺崎　真</t>
  </si>
  <si>
    <t>横山　正芳</t>
  </si>
  <si>
    <t>山本　剛弘</t>
  </si>
  <si>
    <t>011-817-0002</t>
  </si>
  <si>
    <t>011-817-0003</t>
  </si>
  <si>
    <t>011-809-1055</t>
  </si>
  <si>
    <t>011-809-1060</t>
  </si>
  <si>
    <t>011-521-6711</t>
  </si>
  <si>
    <t>011-521-1916</t>
  </si>
  <si>
    <t>011-661-1140</t>
  </si>
  <si>
    <t>011-661-1469</t>
  </si>
  <si>
    <t>011-595-8919</t>
  </si>
  <si>
    <t>011-595-7296</t>
  </si>
  <si>
    <t>03-6450-4635</t>
  </si>
  <si>
    <t>03-6450-4646</t>
  </si>
  <si>
    <t>空知広域支店</t>
  </si>
  <si>
    <t>073-0024</t>
  </si>
  <si>
    <t>北海道滝川市東町５丁目１４０番１４</t>
  </si>
  <si>
    <t>滝川市</t>
  </si>
  <si>
    <t>滝川市</t>
    <rPh sb="0" eb="3">
      <t>タキカワシ</t>
    </rPh>
    <phoneticPr fontId="2"/>
  </si>
  <si>
    <t>山口　幹仁</t>
  </si>
  <si>
    <t>0125-74-5070</t>
  </si>
  <si>
    <t>0125-74-5071</t>
  </si>
  <si>
    <t>す</t>
  </si>
  <si>
    <t>スミセキ・ジオテクノ株式会社</t>
  </si>
  <si>
    <t>スミセキジオテクノ</t>
  </si>
  <si>
    <t>株式会社スカイ・サイト</t>
  </si>
  <si>
    <t>スカイサイト</t>
  </si>
  <si>
    <t>SUMI建築計画室</t>
  </si>
  <si>
    <t>スミケンチクケイカクシツ</t>
  </si>
  <si>
    <t>064-0912</t>
  </si>
  <si>
    <t>063-0021</t>
  </si>
  <si>
    <t>北海道札幌市中央区北２条西１３丁目１番地３７</t>
  </si>
  <si>
    <t>北海道札幌市中央区南12条西18丁目3番1号</t>
  </si>
  <si>
    <t>北海道札幌市西区平和一条五丁目１−８</t>
  </si>
  <si>
    <t>南　敦彦</t>
  </si>
  <si>
    <t>今村　勝</t>
  </si>
  <si>
    <t>鷲見　健二</t>
  </si>
  <si>
    <t>011-281-0136</t>
  </si>
  <si>
    <t>011-221-1048</t>
  </si>
  <si>
    <t>011-512-8114</t>
  </si>
  <si>
    <t>011-512-9560</t>
  </si>
  <si>
    <t>011-688-6233</t>
  </si>
  <si>
    <t>011-688-6235</t>
  </si>
  <si>
    <t>ず</t>
  </si>
  <si>
    <t>株式会社ズコーシャ</t>
  </si>
  <si>
    <t>ズコーシャ</t>
  </si>
  <si>
    <t>080-0048</t>
  </si>
  <si>
    <t>北海道帯広市西１８条北１丁目１７番地</t>
  </si>
  <si>
    <t>高橋　宣之</t>
  </si>
  <si>
    <t>0155-33-4400</t>
  </si>
  <si>
    <t>0155-33-7100</t>
  </si>
  <si>
    <t>ズコーシャ札幌支社</t>
  </si>
  <si>
    <t>北海道札幌市白石区南郷通1丁目北9番20号</t>
  </si>
  <si>
    <t>執行役員札幌支社長</t>
  </si>
  <si>
    <t>岩浪　守</t>
  </si>
  <si>
    <t>011-862-0008</t>
  </si>
  <si>
    <t>011-862-0177</t>
  </si>
  <si>
    <t>ぜ</t>
  </si>
  <si>
    <t>株式会社ゼンリン</t>
  </si>
  <si>
    <t>ゼンリン</t>
  </si>
  <si>
    <t>803-0812</t>
  </si>
  <si>
    <t>福岡県</t>
  </si>
  <si>
    <t>北九州市小倉北区</t>
  </si>
  <si>
    <t>福岡県北九州市小倉北区室町１丁目１番１号</t>
  </si>
  <si>
    <t>093-882-9050</t>
  </si>
  <si>
    <t>093-882-9100</t>
  </si>
  <si>
    <t>北海道札幌市中央区大通西１２丁目４</t>
  </si>
  <si>
    <t>011-271-0404</t>
  </si>
  <si>
    <t>011-281-4164</t>
  </si>
  <si>
    <t>そ</t>
  </si>
  <si>
    <t>株式会社創建社</t>
  </si>
  <si>
    <t>ソウケンシャ</t>
  </si>
  <si>
    <t>空知興産株式会社</t>
  </si>
  <si>
    <t>ソラチコウサン</t>
  </si>
  <si>
    <t>株式会社空知コンサルタント</t>
  </si>
  <si>
    <t>ソラチコンサルタント</t>
  </si>
  <si>
    <t>株式会社綜企画設計</t>
  </si>
  <si>
    <t>ソウキカクセッケイ</t>
  </si>
  <si>
    <t>株式会社測匠</t>
  </si>
  <si>
    <t>ソクショウ</t>
  </si>
  <si>
    <t>株式会社総合設計研究所</t>
  </si>
  <si>
    <t>ソウゴウセッケイケンキュウショ</t>
  </si>
  <si>
    <t>072-0027</t>
  </si>
  <si>
    <t>103-0014</t>
  </si>
  <si>
    <t>067-0042</t>
  </si>
  <si>
    <t>102-0072</t>
  </si>
  <si>
    <t>美唄市</t>
  </si>
  <si>
    <t>江別市</t>
  </si>
  <si>
    <t>北海道札幌市中央区南１条西１０丁目３番地（南一条道銀ビル）</t>
  </si>
  <si>
    <t>北海道滝川市東町1丁目1番9号</t>
  </si>
  <si>
    <t>北海道美唄市西４条南３丁目３番１４号</t>
  </si>
  <si>
    <t>東京都中央区日本橋蛎殻町一丁目30番５号</t>
  </si>
  <si>
    <t>北海道江別市見晴台２９番地の４</t>
  </si>
  <si>
    <t>東京都千代田区飯田橋四丁目９番４号</t>
  </si>
  <si>
    <t>森下　京佐</t>
  </si>
  <si>
    <t>尾崎　敦</t>
  </si>
  <si>
    <t>後藤　卓</t>
  </si>
  <si>
    <t>原　澄雄</t>
  </si>
  <si>
    <t>川原　教孝</t>
  </si>
  <si>
    <t>木村　弘</t>
  </si>
  <si>
    <t>011-271-2271</t>
  </si>
  <si>
    <t>011-271-2275</t>
  </si>
  <si>
    <t>0125-23-2861</t>
  </si>
  <si>
    <t>0125-23-0906</t>
  </si>
  <si>
    <t>0126-62-3600</t>
  </si>
  <si>
    <t>0126-62-6564</t>
  </si>
  <si>
    <t>03-5643-2333</t>
  </si>
  <si>
    <t>03-5643-2336</t>
  </si>
  <si>
    <t>011-384-0600</t>
  </si>
  <si>
    <t>011-389-3379</t>
  </si>
  <si>
    <t>03-3263-5954</t>
  </si>
  <si>
    <t>03-3263-7996</t>
  </si>
  <si>
    <t>064-0823</t>
  </si>
  <si>
    <t>北海道札幌市中央区北3条西28丁目2-1</t>
  </si>
  <si>
    <t>間島　精</t>
  </si>
  <si>
    <t>011-633-7045</t>
  </si>
  <si>
    <t>011-633-7046</t>
  </si>
  <si>
    <t>た</t>
  </si>
  <si>
    <t>拓北地下開発株式会社</t>
  </si>
  <si>
    <t>タクホクチカカイハツ</t>
  </si>
  <si>
    <t>滝川測量設計株式会社</t>
  </si>
  <si>
    <t>タキカワソクリョウセッケイ</t>
  </si>
  <si>
    <t>株式会社田辺構造設計</t>
  </si>
  <si>
    <t>タナベコウゾウセッケイ</t>
  </si>
  <si>
    <t>拓新エンジニア株式会社</t>
  </si>
  <si>
    <t>タクシンエンジニア</t>
  </si>
  <si>
    <t>株式会社高木設計事務所</t>
  </si>
  <si>
    <t>タカギセッケイジムショ</t>
  </si>
  <si>
    <t>株式会社タケカワ総合コンサルタント</t>
  </si>
  <si>
    <t>タケカワソウゴウコンサルタント</t>
  </si>
  <si>
    <t>株式会社高岡建築設計事務所</t>
  </si>
  <si>
    <t>タカオカケンチクセッケイジムショ</t>
  </si>
  <si>
    <t>株式会社田西設計コンサル</t>
  </si>
  <si>
    <t>タニシセッケイコンサル</t>
  </si>
  <si>
    <t>株式会社高田建築設計事務所</t>
  </si>
  <si>
    <t>タカダケンチクセッケイジムショ</t>
  </si>
  <si>
    <t>株式会社タナカコンサルタント</t>
  </si>
  <si>
    <t>タナカコンサルタント</t>
  </si>
  <si>
    <t>株式会社高崎</t>
  </si>
  <si>
    <t>タカサキ</t>
  </si>
  <si>
    <t>株式会社丹青社</t>
  </si>
  <si>
    <t>タンセイシャ</t>
  </si>
  <si>
    <t>株式会社拓殖設計</t>
  </si>
  <si>
    <t>タクショクセッケイ</t>
  </si>
  <si>
    <t>084-0913</t>
  </si>
  <si>
    <t>073-0034</t>
  </si>
  <si>
    <t>065-0019</t>
  </si>
  <si>
    <t>069-1333</t>
  </si>
  <si>
    <t>003-0027</t>
  </si>
  <si>
    <t>063-0846</t>
  </si>
  <si>
    <t>002-8074</t>
  </si>
  <si>
    <t>053-0052</t>
  </si>
  <si>
    <t>001-0922</t>
  </si>
  <si>
    <t>108-8220</t>
  </si>
  <si>
    <t>釧路市</t>
  </si>
  <si>
    <t>夕張郡長沼町</t>
  </si>
  <si>
    <t>苫小牧市</t>
  </si>
  <si>
    <t>北海道釧路市星が浦南1丁目３－７</t>
  </si>
  <si>
    <t>北海道滝川市空知町3丁目3番21号</t>
  </si>
  <si>
    <t>北海道札幌市東区北十九条東８丁目5番11号</t>
  </si>
  <si>
    <t>北海道夕張郡長沼町本町北１丁目３番16号</t>
  </si>
  <si>
    <t>北海道札幌市北区北7条西2丁目6番地</t>
  </si>
  <si>
    <t>北海道札幌市白石区本通６丁目北１番２３号</t>
  </si>
  <si>
    <t>北海道札幌市中央区北四条西六丁目１番地の３（北４条ビル７Ｆ）</t>
  </si>
  <si>
    <t>北海道札幌市西区八軒6条西7丁目2番8号</t>
  </si>
  <si>
    <t>北海道札幌市北区あいの里４条９丁目１番１号ロイズビル２階</t>
  </si>
  <si>
    <t>北海道苫小牧市新開町２丁目１番３号</t>
  </si>
  <si>
    <t>北海道札幌市北区新川２条２丁目１２番２７号</t>
  </si>
  <si>
    <t>東京都港区港南一丁目２番７０号</t>
  </si>
  <si>
    <t>北海道札幌市中央区南５条西２３丁目２番７号</t>
  </si>
  <si>
    <t>田中　卓</t>
  </si>
  <si>
    <t>進藤　真砂也</t>
  </si>
  <si>
    <t>田邊　巨樹</t>
  </si>
  <si>
    <t>仁田山　禎士</t>
  </si>
  <si>
    <t>堀井　淳史</t>
  </si>
  <si>
    <t>渡辺　早久恵</t>
  </si>
  <si>
    <t>近藤　清隆</t>
  </si>
  <si>
    <t>高田　義己</t>
  </si>
  <si>
    <t>田中　雄太</t>
  </si>
  <si>
    <t>菊地　満</t>
  </si>
  <si>
    <t>小林　統</t>
  </si>
  <si>
    <t>佐藤　義昭</t>
  </si>
  <si>
    <t>0154-51-4711</t>
  </si>
  <si>
    <t>0154-55-2200</t>
  </si>
  <si>
    <t>0125-24-2176</t>
  </si>
  <si>
    <t>0125-22-1624</t>
  </si>
  <si>
    <t>011-742-5675</t>
  </si>
  <si>
    <t>011-742-5669</t>
  </si>
  <si>
    <t>0123-88-2380</t>
  </si>
  <si>
    <t>0123-88-2325</t>
  </si>
  <si>
    <t>011-707-3222</t>
  </si>
  <si>
    <t>011-707-3223</t>
  </si>
  <si>
    <t>011-864-6266</t>
  </si>
  <si>
    <t>011-864-6706</t>
  </si>
  <si>
    <t>011-231-5421</t>
  </si>
  <si>
    <t>011-231-5497</t>
  </si>
  <si>
    <t>011-621-5421</t>
  </si>
  <si>
    <t>011-612-8626</t>
  </si>
  <si>
    <t>011-778-0063</t>
  </si>
  <si>
    <t>011-778-0062</t>
  </si>
  <si>
    <t>0144-51-2551</t>
  </si>
  <si>
    <t>0144-51-2550</t>
  </si>
  <si>
    <t>011-766-0170</t>
  </si>
  <si>
    <t>011-761-7235</t>
  </si>
  <si>
    <t>03-6455-8151</t>
  </si>
  <si>
    <t>03-6455-8226</t>
  </si>
  <si>
    <t>011-561-1511</t>
  </si>
  <si>
    <t>011-562-5793</t>
  </si>
  <si>
    <t>滝川測量設計</t>
  </si>
  <si>
    <t>だ</t>
  </si>
  <si>
    <t>大日本ダイヤコンサルタント株式会社</t>
  </si>
  <si>
    <t>ダイニッポンダイヤコンサルタント</t>
  </si>
  <si>
    <t>大和リース株式会社</t>
  </si>
  <si>
    <t>ダイワリース</t>
  </si>
  <si>
    <t>ダイシン設計株式会社</t>
  </si>
  <si>
    <t>ダイシンセッケイ</t>
  </si>
  <si>
    <t>株式会社大建設計</t>
  </si>
  <si>
    <t>ダイケンセッケイ</t>
  </si>
  <si>
    <t>大地コンサルタント株式会社</t>
  </si>
  <si>
    <t>ダイチコンサルタント</t>
  </si>
  <si>
    <t>101-0022</t>
  </si>
  <si>
    <t>540-0011</t>
  </si>
  <si>
    <t>550-0003</t>
  </si>
  <si>
    <t>070-0054</t>
  </si>
  <si>
    <t>大阪市西区</t>
  </si>
  <si>
    <t>東京都千代田区神田練塀町300番地</t>
  </si>
  <si>
    <t>大阪府大阪市中央区農人橋２丁目１－３６</t>
  </si>
  <si>
    <t>北海道札幌市中央区北５条西６丁目1番地２３</t>
  </si>
  <si>
    <t>大阪府大阪市西区京町堀1丁目13番20号</t>
  </si>
  <si>
    <t>北海道旭川市４条西２丁目１番１２号</t>
  </si>
  <si>
    <t>北　哲弥</t>
  </si>
  <si>
    <t>本多　弘幸</t>
  </si>
  <si>
    <t>千葉　新次</t>
  </si>
  <si>
    <t>03-5298-2051</t>
  </si>
  <si>
    <t>03-5295-2130</t>
  </si>
  <si>
    <t>06-6942-8011</t>
  </si>
  <si>
    <t>06-6942-8051</t>
  </si>
  <si>
    <t>011-222-2325</t>
  </si>
  <si>
    <t>011-222-9103</t>
  </si>
  <si>
    <t>06-6449-6800</t>
  </si>
  <si>
    <t>06-6449-6827</t>
  </si>
  <si>
    <t>0166-22-7341</t>
  </si>
  <si>
    <t>0166-22-9333</t>
  </si>
  <si>
    <t>007-0842</t>
  </si>
  <si>
    <t>北海道札幌市北区北１０条西２丁目１３番地２</t>
  </si>
  <si>
    <t>北海道札幌市東区北４２条東１７丁目6－12</t>
  </si>
  <si>
    <t>北海道札幌市北区北7条西7丁目１番地３０号RICH7・7BLDG６階</t>
  </si>
  <si>
    <t>稲垣　仁志</t>
  </si>
  <si>
    <t>北原　和俊</t>
  </si>
  <si>
    <t>011-729-2701</t>
  </si>
  <si>
    <t>011-729-2687</t>
  </si>
  <si>
    <t>011-786-5141</t>
  </si>
  <si>
    <t>011-786-5179</t>
  </si>
  <si>
    <t>011-756-6800</t>
  </si>
  <si>
    <t>011-756-6801</t>
  </si>
  <si>
    <t>ち</t>
  </si>
  <si>
    <t>中央コンサルタンツ株式会社</t>
  </si>
  <si>
    <t>チュウオウコンサルタンツ</t>
  </si>
  <si>
    <t>株式会社長大</t>
  </si>
  <si>
    <t>チョウダイ</t>
  </si>
  <si>
    <t>チカラ総合設計株式会社</t>
  </si>
  <si>
    <t>チカラソウゴウセッケイ</t>
  </si>
  <si>
    <t>中央建鉄株式会社</t>
  </si>
  <si>
    <t>チュウオウケンテツ</t>
  </si>
  <si>
    <t>中央開発株式会社</t>
  </si>
  <si>
    <t>チュウオウカイハツ</t>
  </si>
  <si>
    <t>460-0002</t>
  </si>
  <si>
    <t>063-0012</t>
  </si>
  <si>
    <t>169-0075</t>
  </si>
  <si>
    <t>169-8612</t>
  </si>
  <si>
    <t>愛知県名古屋市中区丸の内三丁目22番1号</t>
  </si>
  <si>
    <t>東京都中央区日本橋蛎殻町一丁目20番4号</t>
  </si>
  <si>
    <t>北海道札幌市西区福井10丁目5番5号</t>
  </si>
  <si>
    <t>東京都新宿区高田馬場2-2-13</t>
  </si>
  <si>
    <t>東京都新宿区西早稲田３丁目１３番５号</t>
  </si>
  <si>
    <t>藤本　博史</t>
  </si>
  <si>
    <t>野本　昌弘</t>
  </si>
  <si>
    <t>若本　隆志</t>
  </si>
  <si>
    <t>平石　雅也</t>
  </si>
  <si>
    <t>田中　誠</t>
  </si>
  <si>
    <t>052-971-2541</t>
  </si>
  <si>
    <t>052-971-2540</t>
  </si>
  <si>
    <t>03-3639-3301</t>
  </si>
  <si>
    <t>03-3639-3366</t>
  </si>
  <si>
    <t>011-676-3614</t>
  </si>
  <si>
    <t>03-3232-5131</t>
  </si>
  <si>
    <t>03-3232-5630</t>
  </si>
  <si>
    <t>03-3208-3111</t>
  </si>
  <si>
    <t>03-3208-3127</t>
  </si>
  <si>
    <t>中央コンサルタンツ株式会社札幌支店</t>
  </si>
  <si>
    <t>060-0806</t>
  </si>
  <si>
    <t>北海道札幌市中央区北四条東一丁目2番地3</t>
  </si>
  <si>
    <t>北海道札幌市中央区北1条東2丁目5番3</t>
  </si>
  <si>
    <t>北海道札幌市北区北６条西９丁目２番地</t>
  </si>
  <si>
    <t>阿部　哲男</t>
  </si>
  <si>
    <t>011-233-2541</t>
  </si>
  <si>
    <t>011-233-2542</t>
  </si>
  <si>
    <t>011-271-2357</t>
  </si>
  <si>
    <t>011-271-6039</t>
  </si>
  <si>
    <t>011-788-7097</t>
  </si>
  <si>
    <t>011-788-7099</t>
  </si>
  <si>
    <t>ほ</t>
  </si>
  <si>
    <t>札幌市中央区</t>
    <rPh sb="0" eb="3">
      <t>サッポロシ</t>
    </rPh>
    <rPh sb="3" eb="5">
      <t>チュウオウ</t>
    </rPh>
    <rPh sb="5" eb="6">
      <t>ク</t>
    </rPh>
    <phoneticPr fontId="2"/>
  </si>
  <si>
    <t>北海道札幌市中央区北１条東２丁目５番３</t>
  </si>
  <si>
    <t>つ</t>
  </si>
  <si>
    <t>株式会社土屋建築研究所</t>
  </si>
  <si>
    <t>ツチヤケンチクケンキュウショ</t>
  </si>
  <si>
    <t>株式会社司設計事務所</t>
  </si>
  <si>
    <t>ツカサセッケイジムショ</t>
  </si>
  <si>
    <t>株式会社通電技術</t>
  </si>
  <si>
    <t>ツウデンギジュツ</t>
  </si>
  <si>
    <t>078-8214</t>
  </si>
  <si>
    <t>003-0029</t>
  </si>
  <si>
    <t>東京都新宿区西新宿六丁目１４番１号新宿グリーンタワービル２１Ｆ</t>
  </si>
  <si>
    <t>北海道旭川市４条通２１丁目右１号</t>
  </si>
  <si>
    <t>北海道札幌市白石区平和通２丁目北１１番２０号</t>
  </si>
  <si>
    <t>土屋　正</t>
  </si>
  <si>
    <t>楠美　宗城</t>
  </si>
  <si>
    <t>03-3345-8111</t>
  </si>
  <si>
    <t>03-3345-8697</t>
  </si>
  <si>
    <t>0166-35-2244</t>
  </si>
  <si>
    <t>0166-35-2918</t>
  </si>
  <si>
    <t>011-863-0921</t>
  </si>
  <si>
    <t>011-863-0935</t>
  </si>
  <si>
    <t>て</t>
  </si>
  <si>
    <t>株式会社ティーネットジャパン</t>
  </si>
  <si>
    <t>ティーネットジャパン</t>
  </si>
  <si>
    <t>T・E・C株式会社</t>
  </si>
  <si>
    <t>ティーイーシー</t>
  </si>
  <si>
    <t>株式会社帝国設計事務所</t>
  </si>
  <si>
    <t>テイコクセッケイジムショ</t>
  </si>
  <si>
    <t>株式会社テクノス北海道</t>
  </si>
  <si>
    <t>テクノスホッカイドウ</t>
  </si>
  <si>
    <t>株式会社テクノクルー</t>
  </si>
  <si>
    <t>テクノクルー</t>
  </si>
  <si>
    <t>761-8081</t>
  </si>
  <si>
    <t>001-0018</t>
  </si>
  <si>
    <t>065-0025</t>
  </si>
  <si>
    <t>070-8044</t>
  </si>
  <si>
    <t>香川県</t>
  </si>
  <si>
    <t>高松市</t>
  </si>
  <si>
    <t>香川県高松市成合町９３０番地１０</t>
  </si>
  <si>
    <t>北海道札幌市北区北１８条西３丁目１番１０号ＭＩＣビル４Ｆ</t>
  </si>
  <si>
    <t>北海道札幌市東区北25条東12丁目1番12号</t>
  </si>
  <si>
    <t>北海道旭川市忠和4条7丁目4番10号</t>
  </si>
  <si>
    <t>北海道札幌市北区北6条西6丁目2番地設計会館702号室</t>
  </si>
  <si>
    <t>木本　泰樹</t>
  </si>
  <si>
    <t>照井　裕</t>
  </si>
  <si>
    <t>足立　一郎</t>
  </si>
  <si>
    <t>吉本　宏明</t>
  </si>
  <si>
    <t>矢吹　定夫</t>
  </si>
  <si>
    <t>087-886-8118</t>
  </si>
  <si>
    <t>087-886-8137</t>
  </si>
  <si>
    <t>011-788-8010</t>
  </si>
  <si>
    <t>011-788-8011</t>
  </si>
  <si>
    <t>011-753-4768</t>
  </si>
  <si>
    <t>011-753-0488</t>
  </si>
  <si>
    <t>0166-62-7878</t>
  </si>
  <si>
    <t>0166-62-0007</t>
  </si>
  <si>
    <t>011-700-4103</t>
  </si>
  <si>
    <t>011-700-4773</t>
  </si>
  <si>
    <t>北海道札幌市中央区北三条西四丁目1番4号D－LIFEPLACE札幌10階</t>
  </si>
  <si>
    <t>011-271-1910</t>
  </si>
  <si>
    <t>011-271-1930</t>
  </si>
  <si>
    <t>で</t>
  </si>
  <si>
    <t>株式会社データベース</t>
  </si>
  <si>
    <t>データベース</t>
  </si>
  <si>
    <t>株式会社データ設計</t>
  </si>
  <si>
    <t>データセッケイ</t>
  </si>
  <si>
    <t>株式会社デザインワークス</t>
  </si>
  <si>
    <t>デザインワークス</t>
  </si>
  <si>
    <t>103-0023</t>
  </si>
  <si>
    <t>北海道札幌市北区北7条西5丁目8番5号</t>
  </si>
  <si>
    <t>東京都中央区日本橋本町2-8-12</t>
  </si>
  <si>
    <t>北海道札幌市豊平区月寒西３条８丁目１番5号</t>
  </si>
  <si>
    <t>広島　基</t>
  </si>
  <si>
    <t>藤田　哲也</t>
  </si>
  <si>
    <t>011-726-7661</t>
  </si>
  <si>
    <t>011-726-7565</t>
  </si>
  <si>
    <t>03-5641-1391</t>
  </si>
  <si>
    <t>03-5641-1384</t>
  </si>
  <si>
    <t>011-855-4794</t>
  </si>
  <si>
    <t>北海道札幌市北区北７条西５丁目８番５号</t>
  </si>
  <si>
    <t>011-726-7625</t>
  </si>
  <si>
    <t>と</t>
  </si>
  <si>
    <t>目黒区</t>
  </si>
  <si>
    <t>神奈川県</t>
  </si>
  <si>
    <t>横浜市港南区</t>
  </si>
  <si>
    <t>石川県</t>
  </si>
  <si>
    <t>金沢市</t>
  </si>
  <si>
    <t>株式会社東京ソイルリサーチ</t>
  </si>
  <si>
    <t>トウキョウソイルリサーチ</t>
  </si>
  <si>
    <t>株式会社都市設計研究所</t>
  </si>
  <si>
    <t>トシセッケイケンキュウショ</t>
  </si>
  <si>
    <t>トキワ地研株式会社</t>
  </si>
  <si>
    <t>トキワチケン</t>
  </si>
  <si>
    <t>東和コンサルタント株式会社</t>
  </si>
  <si>
    <t>トウワコンサルタント</t>
  </si>
  <si>
    <t>土地家屋調査士鴇田登記・測量事務所</t>
  </si>
  <si>
    <t>トチカオクチョウサシトキタトウキソクリョウジムショ</t>
  </si>
  <si>
    <t>東日設計コンサルタント株式会社</t>
  </si>
  <si>
    <t>トウニチセッケイコンサルタント</t>
  </si>
  <si>
    <t>トレンドデザイン株式会社</t>
  </si>
  <si>
    <t>トレンドデザイン</t>
  </si>
  <si>
    <t>株式会社東京設計事務所</t>
  </si>
  <si>
    <t>トウキョウセッケイジムショ</t>
  </si>
  <si>
    <t>東洋ロードメンテナンス株式会社</t>
  </si>
  <si>
    <t>トウヨウロードメンテナンス</t>
  </si>
  <si>
    <t>株式会社東洋設計</t>
  </si>
  <si>
    <t>トウヨウセッケイ</t>
  </si>
  <si>
    <t>株式会社東洋コンサルタント</t>
  </si>
  <si>
    <t>トウヨウコンサルタント</t>
  </si>
  <si>
    <t>株式会社都市整備コンサルタント</t>
  </si>
  <si>
    <t>トシセイビコンサルタント</t>
  </si>
  <si>
    <t>152-0021</t>
  </si>
  <si>
    <t>060-0051</t>
  </si>
  <si>
    <t>065-0028</t>
  </si>
  <si>
    <t>062-0053</t>
  </si>
  <si>
    <t>068-0042</t>
  </si>
  <si>
    <t>020-0851</t>
  </si>
  <si>
    <t>233-0013</t>
  </si>
  <si>
    <t>060-0006</t>
  </si>
  <si>
    <t>920-0016</t>
  </si>
  <si>
    <t>東京都目黒区東が丘２丁目１１番１６号</t>
  </si>
  <si>
    <t>北海道札幌市中央区南１条東３丁目１０番地１</t>
  </si>
  <si>
    <t>北海道札幌市東区北28条東2丁目779番地</t>
  </si>
  <si>
    <t>北海道札幌市豊平区月寒東３条１６丁目６番１号</t>
  </si>
  <si>
    <t>北海道岩見沢市北２条西１１丁目２－１岩見沢市北２条西１１丁目２－１</t>
  </si>
  <si>
    <t>岩手県盛岡市向中野三丁目５番４６―１０１号</t>
  </si>
  <si>
    <t>神奈川県横浜市港南区丸山台二丁目１番１号</t>
  </si>
  <si>
    <t>東京都千代田区霞が関三丁目７番１号霞が関東急ビル</t>
  </si>
  <si>
    <t>北海道札幌市中央区北6条西22丁目2番7号</t>
  </si>
  <si>
    <t>石川県金沢市諸江町中丁２１２番地１</t>
  </si>
  <si>
    <t>東京都豊島区高田３丁目１８番１１号</t>
  </si>
  <si>
    <t>北海道札幌市中央区北１条西１９丁目１番地４</t>
  </si>
  <si>
    <t>辻本　勝彦</t>
  </si>
  <si>
    <t>松田　眞人</t>
  </si>
  <si>
    <t>小林　直幹</t>
  </si>
  <si>
    <t>若本　直実</t>
  </si>
  <si>
    <t>鴇田　孝之</t>
  </si>
  <si>
    <t>齊藤　勇藏</t>
  </si>
  <si>
    <t>嶋村　秀昭</t>
  </si>
  <si>
    <t>山口　拓宏</t>
  </si>
  <si>
    <t>大嶋　庸介</t>
  </si>
  <si>
    <t>高橋　浩二</t>
  </si>
  <si>
    <t>大沼　誠志郎</t>
  </si>
  <si>
    <t>03-3410-7221</t>
  </si>
  <si>
    <t>03-3418-0127</t>
  </si>
  <si>
    <t>011-261-8611</t>
  </si>
  <si>
    <t>011-241-2486</t>
  </si>
  <si>
    <t>011-751-4841</t>
  </si>
  <si>
    <t>011-721-3603</t>
  </si>
  <si>
    <t>011-854-3028</t>
  </si>
  <si>
    <t>011-857-5433</t>
  </si>
  <si>
    <t>0126-25-2266</t>
  </si>
  <si>
    <t>0126-20-2310</t>
  </si>
  <si>
    <t>019-635-9565</t>
  </si>
  <si>
    <t>019-635-7088</t>
  </si>
  <si>
    <t>045-353-7250</t>
  </si>
  <si>
    <t>045-353-7270</t>
  </si>
  <si>
    <t>03-3580-2751</t>
  </si>
  <si>
    <t>03-3580-2749</t>
  </si>
  <si>
    <t>011-642-8211</t>
  </si>
  <si>
    <t>011-644-6827</t>
  </si>
  <si>
    <t>076-233-1124</t>
  </si>
  <si>
    <t>076-233-1224</t>
  </si>
  <si>
    <t>03-5992-1161</t>
  </si>
  <si>
    <t>03-5992-2955</t>
  </si>
  <si>
    <t>011-643-6951</t>
  </si>
  <si>
    <t>011-612-7583</t>
  </si>
  <si>
    <t>東京支社</t>
  </si>
  <si>
    <t>003-0022</t>
  </si>
  <si>
    <t>062-0933</t>
  </si>
  <si>
    <t>101-0032</t>
  </si>
  <si>
    <t>北海道札幌市白石区南郷通８丁目南１番１５号</t>
  </si>
  <si>
    <t>北海道札幌市中央区南一条西９丁目１－１５井門札幌Ｓ１０９ビル６階</t>
  </si>
  <si>
    <t>北海道札幌市豊平区平岸三条５丁目４－１７</t>
  </si>
  <si>
    <t>北海道札幌市北区北7条西2丁目6番地37山京ビル</t>
  </si>
  <si>
    <t>東京都千代田区岩本町3-1-2</t>
  </si>
  <si>
    <t>北海道札幌市中央区宮の森２条１丁目１番１８号</t>
  </si>
  <si>
    <t>大高　幸雄</t>
  </si>
  <si>
    <t>越田　充</t>
  </si>
  <si>
    <t>吉成　香</t>
  </si>
  <si>
    <t>東京支社長</t>
  </si>
  <si>
    <t>佐藤　正浩</t>
  </si>
  <si>
    <t>011-861-3331</t>
  </si>
  <si>
    <t>011-864-4826</t>
  </si>
  <si>
    <t>011-596-8921</t>
  </si>
  <si>
    <t>011-596-8925</t>
  </si>
  <si>
    <t>011-820-8600</t>
  </si>
  <si>
    <t>011-820-8601</t>
  </si>
  <si>
    <t>011-299-1110</t>
  </si>
  <si>
    <t>011-299-1843</t>
  </si>
  <si>
    <t>03-6662-7511</t>
  </si>
  <si>
    <t>03-6662-7522</t>
  </si>
  <si>
    <t>011-640-5811</t>
  </si>
  <si>
    <t>011-622-3355</t>
  </si>
  <si>
    <t>東京都</t>
    <rPh sb="0" eb="2">
      <t>トウキョウ</t>
    </rPh>
    <rPh sb="2" eb="3">
      <t>ト</t>
    </rPh>
    <phoneticPr fontId="2"/>
  </si>
  <si>
    <t>札幌市豊平区</t>
    <rPh sb="0" eb="3">
      <t>サッポロシ</t>
    </rPh>
    <rPh sb="3" eb="6">
      <t>トヨヒラク</t>
    </rPh>
    <phoneticPr fontId="2"/>
  </si>
  <si>
    <t>株式会社ドート</t>
  </si>
  <si>
    <t>ドート</t>
  </si>
  <si>
    <t>株式会社ドーコン</t>
  </si>
  <si>
    <t>ドーコン</t>
  </si>
  <si>
    <t>株式会社道測テクニス</t>
  </si>
  <si>
    <t>ドウソクテクニス</t>
  </si>
  <si>
    <t>株式会社土木開発センター</t>
  </si>
  <si>
    <t>ドボクカイハツセンター</t>
  </si>
  <si>
    <t>道興建設株式会社</t>
  </si>
  <si>
    <t>ドウコウケンセツ</t>
  </si>
  <si>
    <t>ど</t>
  </si>
  <si>
    <t>065-0013</t>
  </si>
  <si>
    <t>004-8585</t>
  </si>
  <si>
    <t>007-0835</t>
  </si>
  <si>
    <t>070-0824</t>
  </si>
  <si>
    <t>005-0817</t>
  </si>
  <si>
    <t>北海道札幌市東区北十三条東7丁目5番1号</t>
  </si>
  <si>
    <t>北海道札幌市厚別区厚別中央1条5丁目4番1号</t>
  </si>
  <si>
    <t>北海道札幌市東区北３５条東５丁目１番１２号</t>
  </si>
  <si>
    <t>北海道旭川市錦町１３丁目２９４９番地</t>
  </si>
  <si>
    <t>北海道札幌市南区川沿17条2丁目２番8号</t>
  </si>
  <si>
    <t>今　日出人</t>
  </si>
  <si>
    <t>北原　政美</t>
  </si>
  <si>
    <t>内山　義章</t>
  </si>
  <si>
    <t>中田　将博</t>
  </si>
  <si>
    <t>011-723-4224</t>
  </si>
  <si>
    <t>011-723-4225</t>
  </si>
  <si>
    <t>011-801-1511</t>
  </si>
  <si>
    <t>011-801-1512</t>
  </si>
  <si>
    <t>011-751-5172</t>
  </si>
  <si>
    <t>011-741-6507</t>
  </si>
  <si>
    <t>0166-54-4111</t>
  </si>
  <si>
    <t>0166-54-4194</t>
  </si>
  <si>
    <t>011-573-2322</t>
  </si>
  <si>
    <t>011-573-2331</t>
  </si>
  <si>
    <t>な</t>
  </si>
  <si>
    <t>有限会社ナスカ</t>
  </si>
  <si>
    <t>ナスカ</t>
  </si>
  <si>
    <t>株式会社中原建築設計事務所</t>
  </si>
  <si>
    <t>ナカハラケンチクセッケイジムショ</t>
  </si>
  <si>
    <t>株式会社ナカノアイシステム</t>
  </si>
  <si>
    <t>ナカノアイシステム</t>
  </si>
  <si>
    <t>162-0052</t>
  </si>
  <si>
    <t>070-0810</t>
  </si>
  <si>
    <t>950-0951</t>
  </si>
  <si>
    <t>新潟県</t>
  </si>
  <si>
    <t>新潟市中央区</t>
  </si>
  <si>
    <t>東京都新宿区戸山三丁目15番1号</t>
  </si>
  <si>
    <t>北海道旭川市本町１丁目８４０番地７</t>
  </si>
  <si>
    <t>新潟県新潟市中央区鳥屋野432番地</t>
  </si>
  <si>
    <t>古谷　誠章</t>
  </si>
  <si>
    <t>黒部　静兒</t>
  </si>
  <si>
    <t>坂井　浩</t>
  </si>
  <si>
    <t>03-5272-4808</t>
  </si>
  <si>
    <t>03-5272-4021</t>
  </si>
  <si>
    <t>0166-59-0257</t>
  </si>
  <si>
    <t>0166-55-0566</t>
  </si>
  <si>
    <t>025-284-2100</t>
  </si>
  <si>
    <t>025-284-3600</t>
  </si>
  <si>
    <t>ナカノアイシステム札幌営業所</t>
  </si>
  <si>
    <t>062-0931</t>
  </si>
  <si>
    <t>北海道札幌市豊平区平岸1条13丁目4番1号</t>
  </si>
  <si>
    <t>戸川　行弘</t>
  </si>
  <si>
    <t>011-813-2800</t>
  </si>
  <si>
    <t>011-813-2801</t>
  </si>
  <si>
    <t>に</t>
  </si>
  <si>
    <t>株式会社西村建築設計事務所</t>
  </si>
  <si>
    <t>ニシムラケンチクセッケイジムショ</t>
  </si>
  <si>
    <t>日測技研株式会社</t>
  </si>
  <si>
    <t>ニッソクギケン</t>
  </si>
  <si>
    <t>株式会社日水コン</t>
  </si>
  <si>
    <t>ニッスイコン</t>
  </si>
  <si>
    <t>ニチレキ株式会社</t>
  </si>
  <si>
    <t>ニチレキ</t>
  </si>
  <si>
    <t>日本物理探鑛株式会社</t>
  </si>
  <si>
    <t>ニホンブツリタンコウ</t>
  </si>
  <si>
    <t>株式会社日建社</t>
  </si>
  <si>
    <t>ニッケンシャ</t>
  </si>
  <si>
    <t>日本工営株式会社</t>
  </si>
  <si>
    <t>ニホンコウエイ</t>
  </si>
  <si>
    <t>株式会社西塚構造事務所</t>
  </si>
  <si>
    <t>ニシヅカコウゾウジムショ</t>
  </si>
  <si>
    <t>株式会社日本工房</t>
  </si>
  <si>
    <t>ニホンコウボウ</t>
  </si>
  <si>
    <t>株式会社日産技術コンサルタント</t>
  </si>
  <si>
    <t>ニッサンギジュツコンサルタント</t>
  </si>
  <si>
    <t>日本都市設計株式会社</t>
  </si>
  <si>
    <t>ニホントシセッケイ</t>
  </si>
  <si>
    <t>日本基礎技術株式会社</t>
  </si>
  <si>
    <t>ニホンキソギジュツ</t>
  </si>
  <si>
    <t>有限会社日本交通流動リサーチ</t>
  </si>
  <si>
    <t>ニホンコウツウリュウドウリサーチ</t>
  </si>
  <si>
    <t>日本水工設計株式会社</t>
  </si>
  <si>
    <t>ニホンスイコウセッケイ</t>
  </si>
  <si>
    <t>株式会社二本柳慶一建築研究所</t>
  </si>
  <si>
    <t>ニホンヤナギケイイチケンチクケンキュウショ</t>
  </si>
  <si>
    <t>日本データーサービス株式会社</t>
  </si>
  <si>
    <t>ニホンデーターサービス</t>
  </si>
  <si>
    <t>064-0919</t>
  </si>
  <si>
    <t>163-1122</t>
  </si>
  <si>
    <t>102-0073</t>
  </si>
  <si>
    <t>143-0027</t>
  </si>
  <si>
    <t>102-8539</t>
  </si>
  <si>
    <t>541-0058</t>
  </si>
  <si>
    <t>465-0093</t>
  </si>
  <si>
    <t>040-0004</t>
  </si>
  <si>
    <t>065-0016</t>
  </si>
  <si>
    <t>名古屋市名東区</t>
  </si>
  <si>
    <t>北海道札幌市中央区南二条西十三丁目318番地</t>
  </si>
  <si>
    <t>北海道札幌市中央区南19条西16丁目3番1号</t>
  </si>
  <si>
    <t>東京都新宿区西新宿６丁目２２番１号（新宿スクエアタワー）</t>
  </si>
  <si>
    <t>東京都千代田区九段北４丁目３番２９号</t>
  </si>
  <si>
    <t>東京都大田区中馬込二丁目２番１２号</t>
  </si>
  <si>
    <t>北海道札幌市中央区南１条８丁目４番地１</t>
  </si>
  <si>
    <t>東京都千代田区麹町五丁目４番地</t>
  </si>
  <si>
    <t>北海道札幌市中央区北1条西9丁目3番地27第三古久根ビル</t>
  </si>
  <si>
    <t>北海道札幌市中央区北１条西７丁目３番地北一条大和田ビル５Ｆ</t>
  </si>
  <si>
    <t>大阪府大阪市中央区南久宝寺町三丁目１番８号</t>
  </si>
  <si>
    <t>北海道札幌市中央区南９条西６丁目１番３７号</t>
  </si>
  <si>
    <t>愛知県名古屋市名東区一社２丁目３０番地東名グランドビル８階</t>
  </si>
  <si>
    <t>北海道函館市杉並町4番23号</t>
  </si>
  <si>
    <t>北海道札幌市東区北１６条東１９丁目１番１４号</t>
  </si>
  <si>
    <t>西村　元</t>
  </si>
  <si>
    <t>及川　雅博</t>
  </si>
  <si>
    <t>間山　一典</t>
  </si>
  <si>
    <t>小幡　学</t>
  </si>
  <si>
    <t>内田　篤貴</t>
  </si>
  <si>
    <t>田村　邦夫</t>
  </si>
  <si>
    <t>西塚　壯市</t>
  </si>
  <si>
    <t>寺田　智之</t>
  </si>
  <si>
    <t>宮脇　佳史</t>
  </si>
  <si>
    <t>武部　幸紀</t>
  </si>
  <si>
    <t>中原　巖</t>
  </si>
  <si>
    <t>井上　英明</t>
  </si>
  <si>
    <t>細洞　克己</t>
  </si>
  <si>
    <t>二本柳　慶一</t>
  </si>
  <si>
    <t>石原　知樹</t>
  </si>
  <si>
    <t>011-231-6303</t>
  </si>
  <si>
    <t>011-281-3984</t>
  </si>
  <si>
    <t>011-561-7651</t>
  </si>
  <si>
    <t>011-561-7902</t>
  </si>
  <si>
    <t>03-5323-6200</t>
  </si>
  <si>
    <t>03-5323-6480</t>
  </si>
  <si>
    <t>03-3265-1511</t>
  </si>
  <si>
    <t>03-3265-1510</t>
  </si>
  <si>
    <t>03-3774-3211</t>
  </si>
  <si>
    <t>03-3774-3180</t>
  </si>
  <si>
    <t>011-271-2585</t>
  </si>
  <si>
    <t>011-261-6208</t>
  </si>
  <si>
    <t>03-3238-8320</t>
  </si>
  <si>
    <t>03-3238-8572</t>
  </si>
  <si>
    <t>011-272-5421</t>
  </si>
  <si>
    <t>011-272-5410</t>
  </si>
  <si>
    <t>011-281-3406</t>
  </si>
  <si>
    <t>011-281-3688</t>
  </si>
  <si>
    <t>06-6243-2301</t>
  </si>
  <si>
    <t>06-6243-2343</t>
  </si>
  <si>
    <t>011-513-0711</t>
  </si>
  <si>
    <t>052-753-3160</t>
  </si>
  <si>
    <t>052-753-3162</t>
  </si>
  <si>
    <t>03-3534-5511</t>
  </si>
  <si>
    <t>03-3534-5510</t>
  </si>
  <si>
    <t>0138-35-4420</t>
  </si>
  <si>
    <t>0138-35-4457</t>
  </si>
  <si>
    <t>011-780-1111</t>
  </si>
  <si>
    <t>011-780-1123</t>
  </si>
  <si>
    <t>北海道支所</t>
  </si>
  <si>
    <t>日本工営株式会社札幌支店</t>
  </si>
  <si>
    <t>日本水工設計株式会社札幌事務所</t>
  </si>
  <si>
    <t>003-0826</t>
  </si>
  <si>
    <t>001-0033</t>
  </si>
  <si>
    <t>北海道札幌市中央区北３条西１丁目１番地（サンメモリア）</t>
  </si>
  <si>
    <t>北海道札幌市白石区菊水元町6条4丁目2-1</t>
  </si>
  <si>
    <t>北海道札幌市中央区南一条西16-1-323号春野ビル3階</t>
  </si>
  <si>
    <t>北海道札幌市中央区北五条西六丁目２番地</t>
  </si>
  <si>
    <t>北海道札幌市北区北三十三条西2丁目1番7号</t>
  </si>
  <si>
    <t>北海道札幌市中央区北３条東８丁目８－４</t>
  </si>
  <si>
    <t>北海道札幌市北区北７条西１丁目１番地２</t>
  </si>
  <si>
    <t>支所長</t>
  </si>
  <si>
    <t>原田　哲郎</t>
  </si>
  <si>
    <t>渡辺　佳樹</t>
  </si>
  <si>
    <t>大塚　信二</t>
  </si>
  <si>
    <t>高木　信和</t>
  </si>
  <si>
    <t>三浦　史也</t>
  </si>
  <si>
    <t>益山　利幸</t>
  </si>
  <si>
    <t>011-281-2408</t>
  </si>
  <si>
    <t>011-281-2410</t>
  </si>
  <si>
    <t>011-872-2780</t>
  </si>
  <si>
    <t>011-875-4437</t>
  </si>
  <si>
    <t>011-558-3121</t>
  </si>
  <si>
    <t>011-558-0900</t>
  </si>
  <si>
    <t>011-205-5531</t>
  </si>
  <si>
    <t>011-252-0345</t>
  </si>
  <si>
    <t>011-758-2122</t>
  </si>
  <si>
    <t>011-299-7255</t>
  </si>
  <si>
    <t>011-252-3670</t>
  </si>
  <si>
    <t>011-252-3671</t>
  </si>
  <si>
    <t>011-299-1425</t>
  </si>
  <si>
    <t>011-727-8111</t>
  </si>
  <si>
    <t>の</t>
  </si>
  <si>
    <t>株式会社ノーザンクロス</t>
  </si>
  <si>
    <t>ノーザンクロス</t>
  </si>
  <si>
    <t>株式会社乃村工藝社</t>
  </si>
  <si>
    <t>ノムラコウゲイシャ</t>
  </si>
  <si>
    <t>株式会社ノース環境</t>
  </si>
  <si>
    <t>ノースカンキョウ</t>
  </si>
  <si>
    <t>株式会社ノース技研</t>
  </si>
  <si>
    <t>ノースギケン</t>
  </si>
  <si>
    <t>060-0041</t>
  </si>
  <si>
    <t>135-8622</t>
  </si>
  <si>
    <t>041-0812</t>
  </si>
  <si>
    <t>北海道札幌市中央区大通東２丁目３番地１</t>
  </si>
  <si>
    <t>東京都港区台場2丁目3番4号</t>
  </si>
  <si>
    <t>北海道帯広市西6条南26丁目13-2</t>
  </si>
  <si>
    <t>北海道函館市昭和３－２３－１</t>
  </si>
  <si>
    <t>山重　明</t>
  </si>
  <si>
    <t>代表取締役社長執行役員</t>
  </si>
  <si>
    <t>奥本　清孝</t>
  </si>
  <si>
    <t>川瀬　智久</t>
  </si>
  <si>
    <t>布村　重樹</t>
  </si>
  <si>
    <t>011-232-3661</t>
  </si>
  <si>
    <t>011-232-4918</t>
  </si>
  <si>
    <t>03-5962-1171</t>
  </si>
  <si>
    <t>03-3570-2397</t>
  </si>
  <si>
    <t>0155-66-8661</t>
  </si>
  <si>
    <t>0155-66-8662</t>
  </si>
  <si>
    <t>0138-43-6500</t>
  </si>
  <si>
    <t>0138-43-2475</t>
  </si>
  <si>
    <t>は</t>
  </si>
  <si>
    <t>株式会社ハウ計画設計</t>
  </si>
  <si>
    <t>ハウケイカクセッケイ</t>
  </si>
  <si>
    <t>株式会社八州</t>
  </si>
  <si>
    <t>ハッシュウ</t>
  </si>
  <si>
    <t>株式会社汎設計</t>
  </si>
  <si>
    <t>ハンセッケイ</t>
  </si>
  <si>
    <t>135-0042</t>
  </si>
  <si>
    <t>540-0012</t>
  </si>
  <si>
    <t>北海道札幌市中央区北４条西１３丁目１番地２</t>
  </si>
  <si>
    <t>東京都江東区木場五丁目8番40号</t>
  </si>
  <si>
    <t>大阪府大阪市中央区谷町3-1-25</t>
  </si>
  <si>
    <t>山崎　正朝</t>
  </si>
  <si>
    <t>大西　孝敬</t>
  </si>
  <si>
    <t>犬伏　淳</t>
  </si>
  <si>
    <t>011-251-3377</t>
  </si>
  <si>
    <t>011-251-3388</t>
  </si>
  <si>
    <t>03-5646-1901</t>
  </si>
  <si>
    <t>03-5245-5061</t>
  </si>
  <si>
    <t>06-6949-4951</t>
  </si>
  <si>
    <t>06-6949-4953</t>
  </si>
  <si>
    <t>北海道札幌市中央区南1条西7丁目12番地</t>
  </si>
  <si>
    <t>太田　敦</t>
  </si>
  <si>
    <t>011-206-7655</t>
  </si>
  <si>
    <t>011-206-7657</t>
  </si>
  <si>
    <t>ば</t>
  </si>
  <si>
    <t>株式会社坂茂建築設計</t>
  </si>
  <si>
    <t>バンシゲルケンチクセッケイ</t>
  </si>
  <si>
    <t>バイオマスリサーチ株式会社</t>
  </si>
  <si>
    <t>バイオマスリサーチ</t>
  </si>
  <si>
    <t>東京都世田谷区松原５丁目２番４号</t>
  </si>
  <si>
    <t>北海道帯広市東2条南4丁目10番地</t>
  </si>
  <si>
    <t>世田谷区</t>
  </si>
  <si>
    <t>156-0043</t>
  </si>
  <si>
    <t>080-0802</t>
  </si>
  <si>
    <t>坂　茂</t>
  </si>
  <si>
    <t>菊池　貞雄</t>
  </si>
  <si>
    <t>03-3324-6760</t>
  </si>
  <si>
    <t>03-3324-6789</t>
  </si>
  <si>
    <t>0155-26-0585</t>
  </si>
  <si>
    <t>0155-67-6307</t>
  </si>
  <si>
    <t>ぱ</t>
  </si>
  <si>
    <t>パブリックコンサルタント株式会社</t>
  </si>
  <si>
    <t>パブリックコンサルタント</t>
  </si>
  <si>
    <t>パシフィックコンサルタンツ株式会社</t>
  </si>
  <si>
    <t>パシフィックコンサルタンツ</t>
  </si>
  <si>
    <t>株式会社パスコ</t>
  </si>
  <si>
    <t>パスコ</t>
  </si>
  <si>
    <t>101-8462</t>
  </si>
  <si>
    <t>153-0064</t>
  </si>
  <si>
    <t>北海道札幌市中央区北５条西６丁目１番地２３</t>
  </si>
  <si>
    <t>東京都千代田区神田錦町三丁目２２番地</t>
  </si>
  <si>
    <t>東京都目黒区下目黒一丁目7番1号</t>
  </si>
  <si>
    <t>長　榮作</t>
  </si>
  <si>
    <t>大本　修</t>
  </si>
  <si>
    <t>高橋　識光</t>
  </si>
  <si>
    <t>011-222-3338</t>
  </si>
  <si>
    <t>011-251-3176</t>
  </si>
  <si>
    <t>03-6777-3561</t>
  </si>
  <si>
    <t>03-3296-0545</t>
  </si>
  <si>
    <t>03-5435-3562</t>
  </si>
  <si>
    <t>03-5435-3563</t>
  </si>
  <si>
    <t>北海道札幌市中央区南７条西１丁目２１番１号</t>
  </si>
  <si>
    <t>011-521-3361</t>
  </si>
  <si>
    <t>011-531-3132</t>
  </si>
  <si>
    <t>ひ</t>
  </si>
  <si>
    <t>株式会社引谷設計事務所</t>
  </si>
  <si>
    <t>ヒキヤセッケイジムショ</t>
  </si>
  <si>
    <t>東日本設計株式会社</t>
  </si>
  <si>
    <t>ヒガシニホンセッケイ</t>
  </si>
  <si>
    <t>株式会社ヒャッカ</t>
  </si>
  <si>
    <t>ヒャッカ</t>
  </si>
  <si>
    <t>007-0843</t>
  </si>
  <si>
    <t>064-0820</t>
  </si>
  <si>
    <t>910-0806</t>
  </si>
  <si>
    <t>福井市</t>
  </si>
  <si>
    <t>北海道札幌市東区北４３条東８丁目２番６号</t>
  </si>
  <si>
    <t>北海道札幌市中央区大通西25丁目4番18号</t>
  </si>
  <si>
    <t>福井県今立郡池田町野尻第１１号３番地</t>
  </si>
  <si>
    <t>山本　学</t>
  </si>
  <si>
    <t>石川　孝二</t>
  </si>
  <si>
    <t>岩佐　晴之</t>
  </si>
  <si>
    <t>011-742-1770</t>
  </si>
  <si>
    <t>011-742-1771</t>
  </si>
  <si>
    <t>011-641-8600</t>
  </si>
  <si>
    <t>011-641-6611</t>
  </si>
  <si>
    <t>0776-97-5710</t>
  </si>
  <si>
    <t>び</t>
  </si>
  <si>
    <t>美光総合技術事務所</t>
  </si>
  <si>
    <t>ビコウソウゴウギジュツジムショ</t>
  </si>
  <si>
    <t>188-0013</t>
  </si>
  <si>
    <t>西東京市</t>
  </si>
  <si>
    <t>東京都西東京市向台町二丁目３番３１号</t>
  </si>
  <si>
    <t>一原　正道</t>
  </si>
  <si>
    <t>070-3540-8000</t>
  </si>
  <si>
    <t>042-461-9586</t>
  </si>
  <si>
    <t>ぴ</t>
  </si>
  <si>
    <t>ピーエス・コンストラクション株式会社</t>
  </si>
  <si>
    <t>ピーエスコンストラクション</t>
  </si>
  <si>
    <t>105-7365</t>
  </si>
  <si>
    <t>港区</t>
    <rPh sb="0" eb="2">
      <t>ミナトク</t>
    </rPh>
    <phoneticPr fontId="2"/>
  </si>
  <si>
    <t>東京都港区東新橋一丁目９番１号</t>
  </si>
  <si>
    <t>森　拓也</t>
  </si>
  <si>
    <t>03-6385-8010</t>
  </si>
  <si>
    <t>03-6316-2324</t>
  </si>
  <si>
    <t>北海道札幌市北区北十条西二丁目１３番地２</t>
  </si>
  <si>
    <t>大上　寛</t>
  </si>
  <si>
    <t>011-717-2133</t>
  </si>
  <si>
    <t>011-717-2128</t>
  </si>
  <si>
    <t>夕張出張所</t>
  </si>
  <si>
    <t>068-0403</t>
  </si>
  <si>
    <t>夕張市</t>
    <rPh sb="0" eb="3">
      <t>ユウバリシ</t>
    </rPh>
    <phoneticPr fontId="2"/>
  </si>
  <si>
    <t>北海道夕張市本町４丁目38</t>
  </si>
  <si>
    <t>011-717-2272</t>
  </si>
  <si>
    <t>011-717-2281</t>
  </si>
  <si>
    <t>ふ</t>
  </si>
  <si>
    <t>冨洋設計株式会社</t>
  </si>
  <si>
    <t>フヨウセッケイ</t>
  </si>
  <si>
    <t>株式会社ファルコン</t>
  </si>
  <si>
    <t>ファルコン</t>
  </si>
  <si>
    <t>株式会社フルテック</t>
  </si>
  <si>
    <t>フルテック</t>
  </si>
  <si>
    <t>株式会社二葉設計事務所</t>
  </si>
  <si>
    <t>フタバセッケイジムショ</t>
  </si>
  <si>
    <t>株式会社古田設計事務所</t>
  </si>
  <si>
    <t>フルタセッケイジムショ</t>
  </si>
  <si>
    <t>フジ地中情報株式会社</t>
  </si>
  <si>
    <t>フジチチュウジョウホウ</t>
  </si>
  <si>
    <t>株式会社ファウンド</t>
  </si>
  <si>
    <t>ファウンド</t>
  </si>
  <si>
    <t>株式会社フェイス技研</t>
  </si>
  <si>
    <t>フェイスギケン</t>
  </si>
  <si>
    <t>130-0024</t>
  </si>
  <si>
    <t>059-0028</t>
  </si>
  <si>
    <t>939-0125</t>
  </si>
  <si>
    <t>063-0825</t>
  </si>
  <si>
    <t>108-0022</t>
  </si>
  <si>
    <t>068-0852</t>
  </si>
  <si>
    <t>富山県</t>
  </si>
  <si>
    <t>高岡市</t>
  </si>
  <si>
    <t>北海道登別市富岸町２丁目１１番地１２</t>
  </si>
  <si>
    <t>富山県高岡市福岡町矢部６０１番地</t>
  </si>
  <si>
    <t>北海道札幌市中央区南二条西十九丁目２９１番地６４</t>
  </si>
  <si>
    <t>北海道札幌市西区発寒5条3丁目1番18号ピュアヌーヴ102</t>
  </si>
  <si>
    <t>東京都港区海岸三丁目20番20号</t>
  </si>
  <si>
    <t>北海道札幌市中央区南1条西５丁目14－1札幌証券取引所ビル６階</t>
  </si>
  <si>
    <t>北海道岩見沢市大和２条８丁目１番地１１</t>
  </si>
  <si>
    <t>伊藤　浩</t>
  </si>
  <si>
    <t>古村　崇</t>
  </si>
  <si>
    <t>小倉　治郎</t>
  </si>
  <si>
    <t>遠藤　重紀</t>
  </si>
  <si>
    <t>深澤　貴</t>
  </si>
  <si>
    <t>土田　晃嘉</t>
  </si>
  <si>
    <t>本田　忠</t>
  </si>
  <si>
    <t>03-5669-7333</t>
  </si>
  <si>
    <t>03-5669-7303</t>
  </si>
  <si>
    <t>0143-82-6011</t>
  </si>
  <si>
    <t>0143-82-6013</t>
  </si>
  <si>
    <t>0766-64-1195</t>
  </si>
  <si>
    <t>0766-64-1196</t>
  </si>
  <si>
    <t>011-213-7542</t>
  </si>
  <si>
    <t>011-213-7543</t>
  </si>
  <si>
    <t>011-666-7205</t>
  </si>
  <si>
    <t>011-666-7208</t>
  </si>
  <si>
    <t>03-6891-6600</t>
  </si>
  <si>
    <t>03-6891-6611</t>
  </si>
  <si>
    <t>011-215-1131</t>
  </si>
  <si>
    <t>0126-35-1880</t>
  </si>
  <si>
    <t>0126-22-2127</t>
  </si>
  <si>
    <t>063-0023</t>
  </si>
  <si>
    <t>003-0822</t>
  </si>
  <si>
    <t>北海道札幌市中央区北１条西１０丁目１－１７</t>
  </si>
  <si>
    <t>北海道札幌市北区北７条西７丁目１番地３０</t>
  </si>
  <si>
    <t>北海道札幌市西区平和3条9丁目5番6号</t>
  </si>
  <si>
    <t>北海道札幌市白石区菊水元町２条３丁目４番１８号</t>
  </si>
  <si>
    <t>取締役支社長</t>
  </si>
  <si>
    <t>津田　貴之</t>
  </si>
  <si>
    <t>本田　弘明</t>
  </si>
  <si>
    <t>営業所長</t>
  </si>
  <si>
    <t>室橋　秀生</t>
  </si>
  <si>
    <t>森　淳</t>
  </si>
  <si>
    <t>011-241-0066</t>
  </si>
  <si>
    <t>011-241-0067</t>
  </si>
  <si>
    <t>011-709-0381</t>
  </si>
  <si>
    <t>011-699-6768</t>
  </si>
  <si>
    <t>011-709-0382</t>
  </si>
  <si>
    <t>011-699-6769</t>
  </si>
  <si>
    <t>011-874-9300</t>
  </si>
  <si>
    <t>011-874-9500</t>
  </si>
  <si>
    <t>ぷ</t>
  </si>
  <si>
    <t>株式会社プレック研究所</t>
  </si>
  <si>
    <t>プレックケンキュウショ</t>
  </si>
  <si>
    <t>102-0083</t>
  </si>
  <si>
    <t>東京都千代田区麹町三丁目7番地6</t>
  </si>
  <si>
    <t>杉尾　大地</t>
  </si>
  <si>
    <t>03-5226-1101</t>
  </si>
  <si>
    <t>03-5226-1113</t>
  </si>
  <si>
    <t>株式会社ホクスイ設計コンサル</t>
  </si>
  <si>
    <t>ホクスイセッケイコンサル</t>
  </si>
  <si>
    <t>北海道土質コンサルタント株式会社</t>
  </si>
  <si>
    <t>ホッカイドウドシツコンサルタント</t>
  </si>
  <si>
    <t>一般社団法人北海道開発技術センター</t>
  </si>
  <si>
    <t>ホッカイドウカイハツギジュツセンター</t>
  </si>
  <si>
    <t>北電総合設計株式会社</t>
  </si>
  <si>
    <t>ホクデンソウゴウセッケイ</t>
  </si>
  <si>
    <t>一般財団法人北海道開発協会</t>
  </si>
  <si>
    <t>ホッカイドウカイハツキョウカイ</t>
  </si>
  <si>
    <t>北王コンサルタント株式会社</t>
  </si>
  <si>
    <t>ホクオウコンサルタント</t>
  </si>
  <si>
    <t>北海道農林土木コンサルタント株式会社</t>
  </si>
  <si>
    <t>ホッカイドウノウリンドボクコンサルタント</t>
  </si>
  <si>
    <t>北海道三井化学株式会社</t>
  </si>
  <si>
    <t>ホッカイドウミツイカガク</t>
  </si>
  <si>
    <t>株式会社北匠建築設計事務所</t>
  </si>
  <si>
    <t>ホクショウケンチクセッケイジムショ</t>
  </si>
  <si>
    <t>株式会社北海工営社</t>
  </si>
  <si>
    <t>ホッカイコウエイシャ</t>
  </si>
  <si>
    <t>北海道土木設計株式会社</t>
  </si>
  <si>
    <t>ホッカイドウドボクセッケイ</t>
  </si>
  <si>
    <t>北海道造園設計株式会社</t>
  </si>
  <si>
    <t>ホッカイドウゾウエンセッケイ</t>
  </si>
  <si>
    <t>北海航測株式会社</t>
  </si>
  <si>
    <t>ホッカイコウソク</t>
  </si>
  <si>
    <t>株式会社北海道グリーンメンテナンス</t>
  </si>
  <si>
    <t>ホッカイドウグリーンメンテナンス</t>
  </si>
  <si>
    <t>株式会社補償セミナリー</t>
  </si>
  <si>
    <t>ホショウセミナリー</t>
  </si>
  <si>
    <t>北海道ロードメンテナンス株式会社</t>
  </si>
  <si>
    <t>ホッカイドウロードメンテナンス</t>
  </si>
  <si>
    <t>北海道地図株式会社</t>
  </si>
  <si>
    <t>ホッカイドウチズ</t>
  </si>
  <si>
    <t>株式会社北海道綜企画</t>
  </si>
  <si>
    <t>ホッカイドウソウキカク</t>
  </si>
  <si>
    <t>株式会社豊水設計</t>
  </si>
  <si>
    <t>ホウスイセッケイ</t>
  </si>
  <si>
    <t>株式会社北洋設備設計事務所</t>
  </si>
  <si>
    <t>ホクヨウセツビセッケイジムショ</t>
  </si>
  <si>
    <t>株式会社北海道建築総合研究所</t>
  </si>
  <si>
    <t>ホッカイドウケンチクソウゴウケンキュウショ</t>
  </si>
  <si>
    <t>一般財団法人北海道建設技術センター</t>
  </si>
  <si>
    <t>ホッカイドウケンセツギジュツセンター</t>
  </si>
  <si>
    <t>北海道建築設計監理株式会社</t>
  </si>
  <si>
    <t>ホッカイドウケンチクセッケイカンリ</t>
  </si>
  <si>
    <t>株式会社北総研</t>
  </si>
  <si>
    <t>ホクソウケン</t>
  </si>
  <si>
    <t>株式会社北海道ソイルリサーチ</t>
  </si>
  <si>
    <t>ホッカイドウソイルリサーチ</t>
  </si>
  <si>
    <t>株式会社北海道朝日航洋</t>
  </si>
  <si>
    <t>ホッカイドウアサヒコウヨウ</t>
  </si>
  <si>
    <t>株式会社北海道近代設計</t>
  </si>
  <si>
    <t>ホッカイドウキンダイセッケイ</t>
  </si>
  <si>
    <t>北海道電力株式会社</t>
  </si>
  <si>
    <t>ホッカイドウデンリョク</t>
  </si>
  <si>
    <t>株式会社北海道ロードサービス</t>
  </si>
  <si>
    <t>ホッカイドウロードサービス</t>
  </si>
  <si>
    <t>001-0011</t>
  </si>
  <si>
    <t>080-0037</t>
  </si>
  <si>
    <t>073-0138</t>
  </si>
  <si>
    <t>041-0853</t>
  </si>
  <si>
    <t>007-0884</t>
  </si>
  <si>
    <t>005-0805</t>
  </si>
  <si>
    <t>070-8071</t>
  </si>
  <si>
    <t>063-0812</t>
  </si>
  <si>
    <t>059-1304</t>
  </si>
  <si>
    <t>063-0828</t>
  </si>
  <si>
    <t>060-8639</t>
  </si>
  <si>
    <t>004-0841</t>
  </si>
  <si>
    <t>砂川市</t>
  </si>
  <si>
    <t>北海道札幌市北区北6条西9丁目2番地</t>
  </si>
  <si>
    <t>北海道札幌市豊平区平岸1条2丁目5番16号</t>
  </si>
  <si>
    <t>北海道札幌市北区北１１条西２丁目２番１７号セントラル札幌北ビル</t>
  </si>
  <si>
    <t>北海道札幌市中央区北1条東3丁目1番地1北電興業ビル</t>
  </si>
  <si>
    <t>北海道札幌市北区北十一条西２丁目２番１７号セントラル札幌北ビル</t>
  </si>
  <si>
    <t>北海道帯広市西7条北1丁目11番地</t>
  </si>
  <si>
    <t>北海道札幌市東区北２４条東３丁目３番１０号</t>
  </si>
  <si>
    <t>北海道砂川市豊沼町1番地</t>
  </si>
  <si>
    <t>北海道函館市中道１丁目１４番１号</t>
  </si>
  <si>
    <t>北海道札幌市中央区南９条西１６丁目１－２７－２０１</t>
  </si>
  <si>
    <t>北海道札幌市中央区北２条西１丁目１番地マルイト札幌ビル</t>
  </si>
  <si>
    <t>北海道札幌市北区北７条西２丁目６番地</t>
  </si>
  <si>
    <t>北海道札幌市中央区北３条西１７丁目２番地３６</t>
  </si>
  <si>
    <t>北海道札幌市東区北丘珠4条3丁目10番20号</t>
  </si>
  <si>
    <t>北海道札幌市南区川沿五条二丁目１番３２号</t>
  </si>
  <si>
    <t>北海道札幌市中央区北1条東12丁目22番地48</t>
  </si>
  <si>
    <t>北海道旭川市台場１条２丁目１番６号</t>
  </si>
  <si>
    <t>北海道札幌市中央区北3条西28丁目2番1号</t>
  </si>
  <si>
    <t>北海道札幌市東区北33条東16丁目2番2号</t>
  </si>
  <si>
    <t>北海道札幌市西区琴似２条４丁目１番２４号</t>
  </si>
  <si>
    <t>北海道札幌市中央区北１条西１丁目６番地さっぽろ創世スクエア２６階</t>
  </si>
  <si>
    <t>北海道札幌市中央区北２条西１丁目１０番地</t>
  </si>
  <si>
    <t>北海道札幌市中央区北1条西16丁目1番地5</t>
  </si>
  <si>
    <t>北海道苫小牧市北栄町1丁目22番66号</t>
  </si>
  <si>
    <t>北海道札幌市西区発寒８条１１丁目３番５０号</t>
  </si>
  <si>
    <t>北海道札幌市北区北11条西4丁目1番8号ＮWSQUARE</t>
  </si>
  <si>
    <t>北海道札幌市中央区大通東１丁目２番地</t>
  </si>
  <si>
    <t>北海道札幌市清田区清田１条３丁目７番５５号</t>
  </si>
  <si>
    <t>大川　剛司</t>
  </si>
  <si>
    <t>中川　岳</t>
  </si>
  <si>
    <t>藪　正樹</t>
  </si>
  <si>
    <t>池下　一文</t>
  </si>
  <si>
    <t>石川　健司</t>
  </si>
  <si>
    <t>千葉　和夫</t>
  </si>
  <si>
    <t>安藤　和徳</t>
  </si>
  <si>
    <t>松見　陽介</t>
  </si>
  <si>
    <t>本多　俊司</t>
  </si>
  <si>
    <t>若山　浩</t>
  </si>
  <si>
    <t>佐藤　俊義</t>
  </si>
  <si>
    <t>矢橋　潤一郎</t>
  </si>
  <si>
    <t>渡辺　久士</t>
  </si>
  <si>
    <t>中野　芳</t>
  </si>
  <si>
    <t>米野　孝之</t>
  </si>
  <si>
    <t>武井　義正</t>
  </si>
  <si>
    <t>曽根　啓介</t>
  </si>
  <si>
    <t>加藤　守</t>
  </si>
  <si>
    <t>取締役社長</t>
  </si>
  <si>
    <t>佐藤　宏和</t>
  </si>
  <si>
    <t>畠澤　顕秀</t>
  </si>
  <si>
    <t>田中　朗</t>
  </si>
  <si>
    <t>市川　竜也</t>
  </si>
  <si>
    <t>齋藤　晋</t>
  </si>
  <si>
    <t>千葉　敬</t>
  </si>
  <si>
    <t>011-737-6232</t>
  </si>
  <si>
    <t>011-708-5286</t>
  </si>
  <si>
    <t>011-841-1466</t>
  </si>
  <si>
    <t>011-841-5490</t>
  </si>
  <si>
    <t>011-738-3361</t>
  </si>
  <si>
    <t>011-738-1886</t>
  </si>
  <si>
    <t>011-222-4420</t>
  </si>
  <si>
    <t>011-222-4426</t>
  </si>
  <si>
    <t>011-709-5211</t>
  </si>
  <si>
    <t>011-709-5225</t>
  </si>
  <si>
    <t>0155-26-3775</t>
  </si>
  <si>
    <t>0155-22-5961</t>
  </si>
  <si>
    <t>011-753-2110</t>
  </si>
  <si>
    <t>011-753-2130</t>
  </si>
  <si>
    <t>0125-54-3131</t>
  </si>
  <si>
    <t>0125-52-6818</t>
  </si>
  <si>
    <t>0138-51-1650</t>
  </si>
  <si>
    <t>0138-51-1571</t>
  </si>
  <si>
    <t>011-561-1407</t>
  </si>
  <si>
    <t>011-551-9211</t>
  </si>
  <si>
    <t>011-231-6321</t>
  </si>
  <si>
    <t>011-231-5223</t>
  </si>
  <si>
    <t>011-758-2261</t>
  </si>
  <si>
    <t>011-709-5341</t>
  </si>
  <si>
    <t>011-611-3225</t>
  </si>
  <si>
    <t>011-631-1791</t>
  </si>
  <si>
    <t>011-781-2530</t>
  </si>
  <si>
    <t>011-781-2227</t>
  </si>
  <si>
    <t>011-571-5688</t>
  </si>
  <si>
    <t>011-572-1711</t>
  </si>
  <si>
    <t>011-241-1692</t>
  </si>
  <si>
    <t>011-241-7774</t>
  </si>
  <si>
    <t>0166-61-5531</t>
  </si>
  <si>
    <t>0166-61-3300</t>
  </si>
  <si>
    <t>011-633-7047</t>
  </si>
  <si>
    <t>011-633-7048</t>
  </si>
  <si>
    <t>011-299-1127</t>
  </si>
  <si>
    <t>011-299-1128</t>
  </si>
  <si>
    <t>011-641-5160</t>
  </si>
  <si>
    <t>011-611-5875</t>
  </si>
  <si>
    <t>011-631-1116</t>
  </si>
  <si>
    <t>011-631-1226</t>
  </si>
  <si>
    <t>011-218-7600</t>
  </si>
  <si>
    <t>011-218-7604</t>
  </si>
  <si>
    <t>011-210-2155</t>
  </si>
  <si>
    <t>011-210-2156</t>
  </si>
  <si>
    <t>011-621-4567</t>
  </si>
  <si>
    <t>011-621-4570</t>
  </si>
  <si>
    <t>0144-55-3552</t>
  </si>
  <si>
    <t>0144-55-1248</t>
  </si>
  <si>
    <t>011-662-1031</t>
  </si>
  <si>
    <t>011-661-1872</t>
  </si>
  <si>
    <t>011-738-5660</t>
  </si>
  <si>
    <t>011-738-5633</t>
  </si>
  <si>
    <t>011-251-1111</t>
  </si>
  <si>
    <t>011-271-1860</t>
  </si>
  <si>
    <t>011-881-0671</t>
  </si>
  <si>
    <t>011-881-0297</t>
  </si>
  <si>
    <t>分析センター</t>
  </si>
  <si>
    <t>砂川市</t>
    <rPh sb="0" eb="2">
      <t>スナガワ</t>
    </rPh>
    <rPh sb="2" eb="3">
      <t>シ</t>
    </rPh>
    <phoneticPr fontId="2"/>
  </si>
  <si>
    <t>センター長</t>
  </si>
  <si>
    <t>山根　正久</t>
  </si>
  <si>
    <t>0125-52-2384</t>
  </si>
  <si>
    <t>0125-52-5255</t>
  </si>
  <si>
    <t>ぼ</t>
  </si>
  <si>
    <t>雨宮　和夫</t>
  </si>
  <si>
    <t>011-763-2939</t>
  </si>
  <si>
    <t>011-763-2932</t>
  </si>
  <si>
    <t>ま</t>
  </si>
  <si>
    <t>株式会社まちづくり計画設計</t>
  </si>
  <si>
    <t>マチヅクリケイカクセッケイ</t>
  </si>
  <si>
    <t>株式会社真紀設備設計事務所</t>
  </si>
  <si>
    <t>マキセツビセッケイジムショ</t>
  </si>
  <si>
    <t>株式会社前谷土木設計事務所</t>
  </si>
  <si>
    <t>マエタニドボクセッケイジムショ</t>
  </si>
  <si>
    <t>株式会社松木測量</t>
  </si>
  <si>
    <t>マツキソクリョウ</t>
  </si>
  <si>
    <t>株式会社牧野測量</t>
  </si>
  <si>
    <t>マキノソクリョウ</t>
  </si>
  <si>
    <t>073-1106</t>
  </si>
  <si>
    <t>065-0012</t>
  </si>
  <si>
    <t>樺戸郡新十津川町</t>
  </si>
  <si>
    <t>北海道札幌市中央区南1条西5丁目17番地2</t>
  </si>
  <si>
    <t>北海道札幌市西区二十四軒１条７丁目１番２５号</t>
  </si>
  <si>
    <t>北海道樺戸郡新十津川町字総進70番地24</t>
  </si>
  <si>
    <t>北海道札幌市東区北23条東15丁目5番25号</t>
  </si>
  <si>
    <t>北海道札幌市東区北12条東16丁目2番7号</t>
  </si>
  <si>
    <t>佐藤　邦昭</t>
  </si>
  <si>
    <t>片峯　章雅</t>
  </si>
  <si>
    <t>前谷　尚武</t>
  </si>
  <si>
    <t>松木　要</t>
  </si>
  <si>
    <t>榊　泰範</t>
  </si>
  <si>
    <t>011-223-6607</t>
  </si>
  <si>
    <t>011-223-6488</t>
  </si>
  <si>
    <t>011-611-8216</t>
  </si>
  <si>
    <t>011-611-8218</t>
  </si>
  <si>
    <t>0125-76-3121</t>
  </si>
  <si>
    <t>0125-76-3122</t>
  </si>
  <si>
    <t>011-742-7333</t>
  </si>
  <si>
    <t>011-742-7277</t>
  </si>
  <si>
    <t>011-731-8773</t>
  </si>
  <si>
    <t>011-731-8328</t>
  </si>
  <si>
    <t>み</t>
  </si>
  <si>
    <t>株式会社ミライト・ワン</t>
  </si>
  <si>
    <t>ミライトワン</t>
  </si>
  <si>
    <t>株式会社未来開発コンサルタント</t>
  </si>
  <si>
    <t>ミライカイハツコンサルタント</t>
  </si>
  <si>
    <t>株式会社宮建築設計</t>
  </si>
  <si>
    <t>ミヤケンチクセッケイ</t>
  </si>
  <si>
    <t>南空知森林組合協同組合（官公需適格以外）</t>
  </si>
  <si>
    <t>ミナミソラチシンリンクミアイ</t>
  </si>
  <si>
    <t>135-8111</t>
  </si>
  <si>
    <t>770-0868</t>
  </si>
  <si>
    <t>069-1508</t>
  </si>
  <si>
    <t>徳島県</t>
  </si>
  <si>
    <t>徳島市</t>
  </si>
  <si>
    <t>夕張郡栗山町</t>
  </si>
  <si>
    <t>東京都江東区豊洲五丁目6番36号</t>
  </si>
  <si>
    <t>北海道札幌市中央区南2条西9丁目1番地2</t>
  </si>
  <si>
    <t>徳島県徳島市福島１丁目５番６号</t>
  </si>
  <si>
    <t>北海道夕張郡栗山町字湯地91番地65</t>
  </si>
  <si>
    <t>米通　猛</t>
  </si>
  <si>
    <t>宮本　博</t>
  </si>
  <si>
    <t>代表理事組合長</t>
  </si>
  <si>
    <t>澤田　稔</t>
  </si>
  <si>
    <t>03-6807-3700</t>
  </si>
  <si>
    <t>03-5548-1011</t>
  </si>
  <si>
    <t>011-231-6078</t>
  </si>
  <si>
    <t>011-231-4506</t>
  </si>
  <si>
    <t>088-625-5505</t>
  </si>
  <si>
    <t>088-625-5478</t>
  </si>
  <si>
    <t>0123-72-8122</t>
  </si>
  <si>
    <t>0123-72-8133</t>
  </si>
  <si>
    <t>104-0032</t>
  </si>
  <si>
    <t>北海道札幌市白石区菊水７条２丁目７－１札幌流通倉庫東ビル</t>
  </si>
  <si>
    <t>東京都中央区八丁堀２－２８－１０</t>
  </si>
  <si>
    <t>宮本　浩作</t>
  </si>
  <si>
    <t>011-831-3254</t>
  </si>
  <si>
    <t>011-826-5039</t>
  </si>
  <si>
    <t>03-6280-3305</t>
  </si>
  <si>
    <t>03-6280-3735</t>
  </si>
  <si>
    <t>中央区</t>
    <rPh sb="0" eb="3">
      <t>チュウオウク</t>
    </rPh>
    <phoneticPr fontId="2"/>
  </si>
  <si>
    <t>011-850-9120</t>
  </si>
  <si>
    <t>め</t>
  </si>
  <si>
    <t>明和測量工業株式会社</t>
  </si>
  <si>
    <t>メイワソクリョウコウギョウ</t>
  </si>
  <si>
    <t>明治コンサルタント株式会社</t>
  </si>
  <si>
    <t>メイジコンサルタント</t>
  </si>
  <si>
    <t>明成香島コンサルタント株式会社</t>
  </si>
  <si>
    <t>メイセイコウジマコンサルタント</t>
  </si>
  <si>
    <t>068-0004</t>
  </si>
  <si>
    <t>003-0831</t>
  </si>
  <si>
    <t>北海道岩見沢市4条東11丁目2番地3</t>
  </si>
  <si>
    <t>北海道札幌市中央区南７条西１丁目２１番地１</t>
  </si>
  <si>
    <t>北海道札幌市白石区北郷１条３丁目４番３２号</t>
  </si>
  <si>
    <t>都松　佳美</t>
  </si>
  <si>
    <t>原口　勝則</t>
  </si>
  <si>
    <t>宮本　和則</t>
  </si>
  <si>
    <t>0126-22-1341</t>
  </si>
  <si>
    <t>0126-22-1332</t>
  </si>
  <si>
    <t>011-562-3066</t>
  </si>
  <si>
    <t>011-562-3199</t>
  </si>
  <si>
    <t>011-875-3431</t>
  </si>
  <si>
    <t>011-875-3432</t>
  </si>
  <si>
    <t>も</t>
  </si>
  <si>
    <t>株式会社森のエネルギー研究所</t>
  </si>
  <si>
    <t>モリノエネルギーケンキュウジョ</t>
  </si>
  <si>
    <t>198-0042</t>
  </si>
  <si>
    <t>青梅市</t>
  </si>
  <si>
    <t>東京都青梅市東青梅四丁目3番１</t>
  </si>
  <si>
    <t>大場　龍夫</t>
  </si>
  <si>
    <t>0428-84-2445</t>
  </si>
  <si>
    <t>0428-84-2446</t>
  </si>
  <si>
    <t>や</t>
  </si>
  <si>
    <t>株式会社山調住建コンサルタント</t>
  </si>
  <si>
    <t>ヤマチョウジュウケンコンサルタント</t>
  </si>
  <si>
    <t>株式会社山下設計</t>
  </si>
  <si>
    <t>ヤマシタセッケイ</t>
  </si>
  <si>
    <t>八千代エンジニヤリング株式会社</t>
  </si>
  <si>
    <t>ヤチヨエンジニヤリング</t>
  </si>
  <si>
    <t>野外科学株式会社</t>
  </si>
  <si>
    <t>ヤガイカガク</t>
  </si>
  <si>
    <t>065-0008</t>
  </si>
  <si>
    <t>103-8542</t>
  </si>
  <si>
    <t>111-8648</t>
  </si>
  <si>
    <t>北海道札幌市東区北8条東8丁目2番1号</t>
  </si>
  <si>
    <t>東京都中央区日本橋小網町6-1</t>
  </si>
  <si>
    <t>東京都台東区浅草橋五丁目２０番８号</t>
  </si>
  <si>
    <t>北海道札幌市東区苗穂町１２丁目２番３９号</t>
  </si>
  <si>
    <t>吉田　隆浩</t>
  </si>
  <si>
    <t>藤田　秀夫</t>
  </si>
  <si>
    <t>高橋　努</t>
  </si>
  <si>
    <t>高岡　伸一</t>
  </si>
  <si>
    <t>011-753-7111</t>
  </si>
  <si>
    <t>011-753-7113</t>
  </si>
  <si>
    <t>03-3249-1551</t>
  </si>
  <si>
    <t>03-3249-1509</t>
  </si>
  <si>
    <t>03-5822-2900</t>
  </si>
  <si>
    <t>03-5822-2790</t>
  </si>
  <si>
    <t>011-751-5151</t>
  </si>
  <si>
    <t>011-741-4797</t>
  </si>
  <si>
    <t>山下設計北海道支社</t>
  </si>
  <si>
    <t>北海道営業所</t>
  </si>
  <si>
    <t>北海道札幌市中央区南1条西4丁目20番地5</t>
  </si>
  <si>
    <t>北海道札幌市中央区北３条西１丁目１番地１１</t>
  </si>
  <si>
    <t>横堀　士郎</t>
  </si>
  <si>
    <t>石川　義樹</t>
  </si>
  <si>
    <t>011-241-8515</t>
  </si>
  <si>
    <t>011-221-7437</t>
  </si>
  <si>
    <t>011-252-6031</t>
  </si>
  <si>
    <t>011-252-6032</t>
  </si>
  <si>
    <t>ゆ</t>
  </si>
  <si>
    <t>株式会社雪研スノーイーターズ</t>
  </si>
  <si>
    <t>ユキケンスノーイーターズ</t>
  </si>
  <si>
    <t>株式会社ユニテック</t>
  </si>
  <si>
    <t>ユニテック</t>
  </si>
  <si>
    <t>ユニオンデーターシステム株式会社</t>
  </si>
  <si>
    <t>ユニオンデーターシステム</t>
  </si>
  <si>
    <t>株式会社ユニオン・コンサルタント</t>
  </si>
  <si>
    <t>ユニオンコンサルタント</t>
  </si>
  <si>
    <t>ユーロフィン日本環境株式会社</t>
  </si>
  <si>
    <t>ユーロフィンニホンカンキョウ</t>
  </si>
  <si>
    <t>003-0024</t>
  </si>
  <si>
    <t>236-0003</t>
  </si>
  <si>
    <t>横浜市金沢区</t>
  </si>
  <si>
    <t>北海道札幌市中央区南二条西七丁目５番地６</t>
  </si>
  <si>
    <t>北海道札幌市中央区宮の森二条一丁目7番2号宮の森KLビル</t>
  </si>
  <si>
    <t>北海道札幌市白石区本郷通１３丁目南５番９号</t>
  </si>
  <si>
    <t>北海道札幌市北区麻生町７丁目３番１２号</t>
  </si>
  <si>
    <t>神奈川県横浜市金沢区幸浦二丁目1番13号</t>
  </si>
  <si>
    <t>大槻　政哉</t>
  </si>
  <si>
    <t>藤井　紀綱</t>
  </si>
  <si>
    <t>渡辺　均</t>
  </si>
  <si>
    <t>木村　克年</t>
  </si>
  <si>
    <t>011-272-3540</t>
  </si>
  <si>
    <t>011-272-3550</t>
  </si>
  <si>
    <t>011-688-8163</t>
  </si>
  <si>
    <t>011-688-7823</t>
  </si>
  <si>
    <t>011-862-7330</t>
  </si>
  <si>
    <t>011-863-5965</t>
  </si>
  <si>
    <t>011-746-8281</t>
  </si>
  <si>
    <t>011-746-8284</t>
  </si>
  <si>
    <t>045-790-1284</t>
  </si>
  <si>
    <t>045-790-1285</t>
  </si>
  <si>
    <t>よ</t>
  </si>
  <si>
    <t>ヨコガワケンチクセッケイジムショ</t>
  </si>
  <si>
    <t>141-0021</t>
  </si>
  <si>
    <t>品川区</t>
  </si>
  <si>
    <t>東京都品川区上大崎２丁目２５番２号</t>
  </si>
  <si>
    <t>03-3492-7441</t>
  </si>
  <si>
    <t>03-3490-9545</t>
  </si>
  <si>
    <t>北海道札幌市中央区大通西5丁目8番地</t>
  </si>
  <si>
    <t>坂本　昌司</t>
  </si>
  <si>
    <t>011-231-2401</t>
  </si>
  <si>
    <t>011-231-2429</t>
  </si>
  <si>
    <t>ら</t>
  </si>
  <si>
    <t>株式会社ランド・サーベィ</t>
  </si>
  <si>
    <t>ランドサーベイ</t>
  </si>
  <si>
    <t>ランドブレイン株式会社</t>
  </si>
  <si>
    <t>ランドブレイン</t>
  </si>
  <si>
    <t>ランドシステム有限会社</t>
  </si>
  <si>
    <t>ランドシステム</t>
  </si>
  <si>
    <t>102-0093</t>
  </si>
  <si>
    <t>090-0013</t>
  </si>
  <si>
    <t>北見市</t>
  </si>
  <si>
    <t>北海道札幌市西区西町北１３－４－１９</t>
  </si>
  <si>
    <t>東京都千代田区平河町一丁目2番10号</t>
  </si>
  <si>
    <t>北海道北見市柏陽町５５７番地１４３</t>
  </si>
  <si>
    <t>中野　達矢</t>
  </si>
  <si>
    <t>吉武　祐一</t>
  </si>
  <si>
    <t>秋吉　誉治</t>
  </si>
  <si>
    <t>011-665-7932</t>
  </si>
  <si>
    <t>011-661-8247</t>
  </si>
  <si>
    <t>03-3263-3811</t>
  </si>
  <si>
    <t>03-3264-8672</t>
  </si>
  <si>
    <t>0157-24-9508</t>
  </si>
  <si>
    <t>0157-33-5618</t>
  </si>
  <si>
    <t>062-0042</t>
  </si>
  <si>
    <t>北海道札幌市豊平区福住２条７－１１－１６</t>
  </si>
  <si>
    <t>札幌事務所所長</t>
  </si>
  <si>
    <t>大屋　裕一</t>
  </si>
  <si>
    <t>011-350-5016</t>
  </si>
  <si>
    <t>り</t>
  </si>
  <si>
    <t>株式会社リウムアーキテクツ</t>
  </si>
  <si>
    <t>リウムアーキテクツ</t>
  </si>
  <si>
    <t>003-0005</t>
  </si>
  <si>
    <t>北海道札幌市白石区東札幌5条1丁目1-1</t>
  </si>
  <si>
    <t>今谷　誠希</t>
  </si>
  <si>
    <t>011-595-7311</t>
  </si>
  <si>
    <t>る</t>
  </si>
  <si>
    <t>株式会社ルーラルエンジニア</t>
  </si>
  <si>
    <t>ルーラルエンジニア</t>
  </si>
  <si>
    <t>074-1271</t>
  </si>
  <si>
    <t>深川市</t>
  </si>
  <si>
    <t>北海道深川市広里町4丁目1番3号</t>
  </si>
  <si>
    <t>関藤　博臣</t>
  </si>
  <si>
    <t>0164-26-3411</t>
  </si>
  <si>
    <t>0164-25-1977</t>
  </si>
  <si>
    <t>れ</t>
  </si>
  <si>
    <t>その他歴史地域未来創造株式会社やまチ</t>
  </si>
  <si>
    <t>レキシチイキミライソウゾウカブシキガイシャヤマチ</t>
  </si>
  <si>
    <t>株式会社レアックス</t>
  </si>
  <si>
    <t>レアックス</t>
  </si>
  <si>
    <t>060-0906</t>
  </si>
  <si>
    <t>北海道札幌市東区北6条東3丁目３番地１LC北六条館７階</t>
  </si>
  <si>
    <t>北海道札幌市東区北24条東17丁目1番12号</t>
  </si>
  <si>
    <t>神長　敬</t>
  </si>
  <si>
    <t>成田　昌幸</t>
  </si>
  <si>
    <t>011-600-2708</t>
  </si>
  <si>
    <t>011-351-5028</t>
  </si>
  <si>
    <t>011-780-2222</t>
  </si>
  <si>
    <t>011-780-2221</t>
  </si>
  <si>
    <t>わ</t>
  </si>
  <si>
    <t>株式会社渡辺建築設計</t>
  </si>
  <si>
    <t>ワタナベケンチクセッケイ</t>
  </si>
  <si>
    <t>和光技研株式会社</t>
  </si>
  <si>
    <t>ワコウギケン</t>
  </si>
  <si>
    <t>004-0053</t>
  </si>
  <si>
    <t>063-8507</t>
  </si>
  <si>
    <t>北海道札幌市厚別区厚別中央３条１丁目１１番３号長谷川第一ビル</t>
  </si>
  <si>
    <t>北海道札幌市西区琴似3条7丁目5番22号</t>
  </si>
  <si>
    <t>中原　茂人</t>
  </si>
  <si>
    <t>坂井　敦行</t>
  </si>
  <si>
    <t>011-802-7012</t>
  </si>
  <si>
    <t>011-802-7013</t>
  </si>
  <si>
    <t>011-611-0206</t>
  </si>
  <si>
    <t>011-611-0219</t>
  </si>
  <si>
    <t>適</t>
  </si>
  <si>
    <t>市外</t>
    <rPh sb="0" eb="2">
      <t>シガイ</t>
    </rPh>
    <phoneticPr fontId="2"/>
  </si>
  <si>
    <t>市内</t>
    <rPh sb="0" eb="2">
      <t>シナイ</t>
    </rPh>
    <phoneticPr fontId="2"/>
  </si>
  <si>
    <t>受付番号</t>
    <rPh sb="0" eb="2">
      <t>ウケツケ</t>
    </rPh>
    <rPh sb="2" eb="4">
      <t>バンゴウ</t>
    </rPh>
    <phoneticPr fontId="2"/>
  </si>
  <si>
    <t>企業ID</t>
    <rPh sb="0" eb="2">
      <t>キギョウ</t>
    </rPh>
    <phoneticPr fontId="2"/>
  </si>
  <si>
    <t>鈴木　拓哉</t>
  </si>
  <si>
    <t>011-376-1160</t>
  </si>
  <si>
    <t>011-376-1166</t>
  </si>
  <si>
    <t>北海道札幌市白石区北郷１条５丁目４番１７号</t>
  </si>
  <si>
    <t>札幌市白石区</t>
    <rPh sb="0" eb="3">
      <t>サッポロシ</t>
    </rPh>
    <rPh sb="3" eb="5">
      <t>シロイシ</t>
    </rPh>
    <rPh sb="5" eb="6">
      <t>ク</t>
    </rPh>
    <phoneticPr fontId="2"/>
  </si>
  <si>
    <t>淺野　雄史</t>
  </si>
  <si>
    <t>増田　悟志</t>
  </si>
  <si>
    <t>北海道札幌市中央区北１条西９丁目１番５号ＮＨＫ札幌放送会館内</t>
  </si>
  <si>
    <t>011-590-4554</t>
  </si>
  <si>
    <t>011-590-4564</t>
  </si>
  <si>
    <t>060-8703</t>
  </si>
  <si>
    <t>榑林　基弘</t>
  </si>
  <si>
    <t>矢野　正史</t>
  </si>
  <si>
    <t>藤原　協</t>
  </si>
  <si>
    <t>吉川　尚</t>
  </si>
  <si>
    <t>あ</t>
    <phoneticPr fontId="2"/>
  </si>
  <si>
    <t>株式会社アクト</t>
  </si>
  <si>
    <t>アクト</t>
  </si>
  <si>
    <t>080-0010</t>
  </si>
  <si>
    <t>帯広市市</t>
    <rPh sb="3" eb="4">
      <t>シ</t>
    </rPh>
    <phoneticPr fontId="2"/>
  </si>
  <si>
    <t>北海道帯広市大通南１６丁目２番地２</t>
  </si>
  <si>
    <t>内海　洋</t>
  </si>
  <si>
    <t>0155-20-4510</t>
  </si>
  <si>
    <t>0155-20-4520</t>
  </si>
  <si>
    <t>富岡　敬</t>
  </si>
  <si>
    <t>竹川　道郎</t>
  </si>
  <si>
    <t>田中　啓之</t>
  </si>
  <si>
    <t>能口　卓也</t>
  </si>
  <si>
    <t>菅原　憲一</t>
  </si>
  <si>
    <t>第１回目変更</t>
    <rPh sb="0" eb="1">
      <t>ダイ</t>
    </rPh>
    <rPh sb="2" eb="3">
      <t>カイ</t>
    </rPh>
    <rPh sb="3" eb="4">
      <t>メ</t>
    </rPh>
    <rPh sb="4" eb="6">
      <t>ヘンコウ</t>
    </rPh>
    <phoneticPr fontId="2"/>
  </si>
  <si>
    <t>第２回目</t>
    <rPh sb="0" eb="1">
      <t>ダイ</t>
    </rPh>
    <rPh sb="2" eb="4">
      <t>カイメ</t>
    </rPh>
    <phoneticPr fontId="2"/>
  </si>
  <si>
    <t>第３回目</t>
    <rPh sb="0" eb="1">
      <t>ダイ</t>
    </rPh>
    <rPh sb="2" eb="4">
      <t>カイメ</t>
    </rPh>
    <phoneticPr fontId="2"/>
  </si>
  <si>
    <t>吉田　紳治</t>
  </si>
  <si>
    <t>山本　晃嗣</t>
  </si>
  <si>
    <t>ぎ</t>
  </si>
  <si>
    <t>株式会社ボンアーキテクツ</t>
  </si>
  <si>
    <t>株式会社ストラクト</t>
  </si>
  <si>
    <t>株式会社ぎょうせい</t>
  </si>
  <si>
    <t>ボンアーキテクツ</t>
  </si>
  <si>
    <t>ストラクト</t>
  </si>
  <si>
    <t>ギョウセイ</t>
  </si>
  <si>
    <t>北海道札幌市中央区北二条東3丁目2-2マルタビル札幌8階</t>
  </si>
  <si>
    <t>東京都千代田区霞が関３丁目２番５号</t>
  </si>
  <si>
    <t>東京都江東区新木場１丁目18-11</t>
  </si>
  <si>
    <t>北海道</t>
    <rPh sb="0" eb="3">
      <t>ホッカイドウ</t>
    </rPh>
    <phoneticPr fontId="2"/>
  </si>
  <si>
    <t>東京都</t>
    <rPh sb="0" eb="3">
      <t>トウキョウト</t>
    </rPh>
    <phoneticPr fontId="2"/>
  </si>
  <si>
    <t>札幌市中央区</t>
    <rPh sb="0" eb="3">
      <t>サッポロシ</t>
    </rPh>
    <rPh sb="3" eb="6">
      <t>チュウオウク</t>
    </rPh>
    <phoneticPr fontId="2"/>
  </si>
  <si>
    <t>東京都千代田区</t>
    <rPh sb="0" eb="3">
      <t>トウキョウト</t>
    </rPh>
    <rPh sb="3" eb="6">
      <t>チヨダ</t>
    </rPh>
    <rPh sb="6" eb="7">
      <t>ク</t>
    </rPh>
    <phoneticPr fontId="2"/>
  </si>
  <si>
    <t>東京都江東区</t>
    <rPh sb="0" eb="3">
      <t>トウキョウト</t>
    </rPh>
    <rPh sb="3" eb="6">
      <t>コウトウク</t>
    </rPh>
    <phoneticPr fontId="2"/>
  </si>
  <si>
    <t>森　徳彦</t>
  </si>
  <si>
    <t>古川　淳</t>
  </si>
  <si>
    <t>西本　功二</t>
  </si>
  <si>
    <t>100-6019</t>
  </si>
  <si>
    <t>136-8575</t>
  </si>
  <si>
    <t>011-272-5650</t>
  </si>
  <si>
    <t>011-272-5651</t>
  </si>
  <si>
    <t>03-5501-2922</t>
  </si>
  <si>
    <t>03-6892-6093</t>
  </si>
  <si>
    <t>03-6892-6901</t>
  </si>
  <si>
    <t>株式会社ぎょうせい北海道支社</t>
  </si>
  <si>
    <t>北海道札幌市中央区北５条西６丁目２－２</t>
  </si>
  <si>
    <t>札幌市中央区</t>
    <rPh sb="0" eb="2">
      <t>サッポロ</t>
    </rPh>
    <rPh sb="2" eb="3">
      <t>シ</t>
    </rPh>
    <rPh sb="3" eb="6">
      <t>チュウオウク</t>
    </rPh>
    <phoneticPr fontId="2"/>
  </si>
  <si>
    <t>山田　真也</t>
  </si>
  <si>
    <t>011-241-1971</t>
  </si>
  <si>
    <t>011-241-1973</t>
  </si>
  <si>
    <t>橋本　幸</t>
  </si>
  <si>
    <t>札幌市中央区</t>
    <rPh sb="0" eb="3">
      <t>サッポロシ</t>
    </rPh>
    <rPh sb="3" eb="6">
      <t>チュウオウク</t>
    </rPh>
    <phoneticPr fontId="2"/>
  </si>
  <si>
    <t>佐藤　春夫</t>
  </si>
  <si>
    <t>福岡　知久</t>
  </si>
  <si>
    <t>岩佐　卓実</t>
  </si>
  <si>
    <t>清重　正樹</t>
  </si>
  <si>
    <t>渡邉　孝文</t>
  </si>
  <si>
    <t>白石　俊哉</t>
  </si>
  <si>
    <t>深見　純</t>
  </si>
  <si>
    <t>第４回目</t>
    <rPh sb="0" eb="1">
      <t>ダイ</t>
    </rPh>
    <rPh sb="2" eb="4">
      <t>カイメ</t>
    </rPh>
    <phoneticPr fontId="2"/>
  </si>
  <si>
    <t>防災地質コンサルタント株式会社</t>
  </si>
  <si>
    <t>ボウサイチシツコンサルタント</t>
  </si>
  <si>
    <t>001-0908</t>
  </si>
  <si>
    <t>北海道札幌市北区新琴似８条１５丁目３番２３号</t>
  </si>
  <si>
    <t>川口　晋</t>
  </si>
  <si>
    <t>北海道札幌市白石区中央２条３丁目１番５３号２階</t>
  </si>
  <si>
    <t>003-0012</t>
  </si>
  <si>
    <t>北海道河東郡音更町木野大通東１５丁目３番地６</t>
  </si>
  <si>
    <t>執行役員支店長</t>
  </si>
  <si>
    <t>細川　剛志</t>
  </si>
  <si>
    <t>東京都港区芝五丁目34番2号</t>
  </si>
  <si>
    <t>108-0014</t>
  </si>
  <si>
    <t>東京都港区三田三丁目５番１９号</t>
  </si>
  <si>
    <t>港区</t>
    <rPh sb="0" eb="2">
      <t>ミナトク</t>
    </rPh>
    <phoneticPr fontId="2"/>
  </si>
  <si>
    <t>北川　隆治</t>
  </si>
  <si>
    <t>塩野　康浩</t>
  </si>
  <si>
    <t>東京都港区芝５丁目３４－２</t>
  </si>
  <si>
    <t>港区</t>
    <rPh sb="0" eb="2">
      <t>ミナトク</t>
    </rPh>
    <phoneticPr fontId="2"/>
  </si>
  <si>
    <t>前澤　央</t>
  </si>
  <si>
    <t>む</t>
    <phoneticPr fontId="2"/>
  </si>
  <si>
    <t>株式会社無線放送設計事務所</t>
  </si>
  <si>
    <t>ムセンホウソウセッケイジムショ</t>
  </si>
  <si>
    <t>231-0012</t>
  </si>
  <si>
    <t>神奈川県</t>
    <phoneticPr fontId="2"/>
  </si>
  <si>
    <t>神奈川県横浜市</t>
    <rPh sb="0" eb="3">
      <t>カナガワ</t>
    </rPh>
    <rPh sb="3" eb="4">
      <t>ケン</t>
    </rPh>
    <rPh sb="4" eb="7">
      <t>ヨコハマシ</t>
    </rPh>
    <phoneticPr fontId="2"/>
  </si>
  <si>
    <t>神奈川県横浜市中区相生町一丁目１番地</t>
  </si>
  <si>
    <t>川端　竜美</t>
  </si>
  <si>
    <t>045-662-7078</t>
  </si>
  <si>
    <t>045-661-0986</t>
  </si>
  <si>
    <t>北海道札幌市中央区南十九条西十二丁目１－１９</t>
  </si>
  <si>
    <t>奥堀　良明</t>
  </si>
  <si>
    <t>011-521-7113</t>
  </si>
  <si>
    <t>011-792-7302</t>
  </si>
  <si>
    <t>し</t>
    <phoneticPr fontId="2"/>
  </si>
  <si>
    <t>株式会社澁谷建築研究所</t>
  </si>
  <si>
    <t>シブヤケンチクケンキュウショ</t>
  </si>
  <si>
    <t>北海道札幌市中央区北二条西３丁目１番地タケサトビル６階６０２号室</t>
  </si>
  <si>
    <t>澁谷　一昭</t>
  </si>
  <si>
    <t>011-271-8330</t>
  </si>
  <si>
    <t>011-271-8331</t>
  </si>
  <si>
    <t>周藤　利通</t>
  </si>
  <si>
    <t>田嶋　慎也</t>
  </si>
  <si>
    <t>北海道札幌市中央区南1条西1３丁目３１７−３</t>
  </si>
  <si>
    <t>北海道札幌市中央区北三条西三丁目１番地２５</t>
  </si>
  <si>
    <t>ＺＥＢ株式会社</t>
  </si>
  <si>
    <t>ゼブ</t>
  </si>
  <si>
    <t>700-0904</t>
  </si>
  <si>
    <t>岡山県岡山市北区柳町二丁目１１－２０ダイトクビル８階北</t>
  </si>
  <si>
    <t>山口　卓勇</t>
  </si>
  <si>
    <t>086-201-1894</t>
  </si>
  <si>
    <t>086-201-1976</t>
  </si>
  <si>
    <t>〇</t>
  </si>
  <si>
    <t>株式会社アクシオン</t>
  </si>
  <si>
    <t>アクシオン</t>
  </si>
  <si>
    <t>101-0021</t>
  </si>
  <si>
    <t>東京都千代田区</t>
  </si>
  <si>
    <t>東京都千代田区外神田６－１６－９外神田千代田ビル３階</t>
  </si>
  <si>
    <t>高山　智之</t>
  </si>
  <si>
    <t>03-6435-9087</t>
  </si>
  <si>
    <t>03-6435-9037</t>
  </si>
  <si>
    <t>市外</t>
    <rPh sb="0" eb="2">
      <t>シガイ</t>
    </rPh>
    <phoneticPr fontId="2"/>
  </si>
  <si>
    <t>え</t>
    <phoneticPr fontId="2"/>
  </si>
  <si>
    <t>株式会社エネルギーまちづくり社</t>
  </si>
  <si>
    <t>エネルギーマチヅクリシャ</t>
  </si>
  <si>
    <t>105-0003</t>
  </si>
  <si>
    <t>東京都港区西新橋３丁目２３番７号西新橋ビル５階</t>
  </si>
  <si>
    <t>東京都</t>
    <rPh sb="0" eb="3">
      <t>トウキョウト</t>
    </rPh>
    <phoneticPr fontId="2"/>
  </si>
  <si>
    <t>東京都港区</t>
    <rPh sb="3" eb="5">
      <t>ミナトク</t>
    </rPh>
    <phoneticPr fontId="2"/>
  </si>
  <si>
    <t>竹内　昌義</t>
  </si>
  <si>
    <t>03-5860-1596</t>
  </si>
  <si>
    <t>03-6451-2712</t>
  </si>
  <si>
    <t>〇</t>
    <phoneticPr fontId="2"/>
  </si>
  <si>
    <t>田中　健吾</t>
  </si>
  <si>
    <t>菅原　英宗</t>
  </si>
  <si>
    <t>北海道支店営業部ソリューション営業部門</t>
  </si>
  <si>
    <t>東京都渋谷区幡ヶ谷一丁目１番１２号</t>
  </si>
  <si>
    <t>東京都</t>
    <rPh sb="0" eb="3">
      <t>トウキョウト</t>
    </rPh>
    <phoneticPr fontId="2"/>
  </si>
  <si>
    <t>東京都渋谷区</t>
    <rPh sb="0" eb="3">
      <t>トウキョウト</t>
    </rPh>
    <rPh sb="3" eb="6">
      <t>シブヤク</t>
    </rPh>
    <phoneticPr fontId="2"/>
  </si>
  <si>
    <t>151-0072</t>
  </si>
  <si>
    <t>03-5365-2500</t>
  </si>
  <si>
    <t>03-5365-2521</t>
  </si>
  <si>
    <t>古屋敷　直文</t>
  </si>
  <si>
    <t>市外</t>
    <rPh sb="0" eb="2">
      <t>シガイ</t>
    </rPh>
    <phoneticPr fontId="2"/>
  </si>
  <si>
    <t>つ</t>
    <phoneticPr fontId="2"/>
  </si>
  <si>
    <t>株式会社津賀洋輔建築事務所</t>
  </si>
  <si>
    <t>ツガヨウスケケンチクジムショ</t>
  </si>
  <si>
    <t>東京都中央区八丁堀４丁目４－１３喜多ビル４階Ａ号室</t>
  </si>
  <si>
    <t>津賀　洋輔</t>
  </si>
  <si>
    <t>090-4745-3089</t>
  </si>
  <si>
    <t>〇</t>
    <phoneticPr fontId="2"/>
  </si>
  <si>
    <t>市外</t>
    <rPh sb="0" eb="2">
      <t>シガイ</t>
    </rPh>
    <phoneticPr fontId="2"/>
  </si>
  <si>
    <t>た</t>
    <phoneticPr fontId="2"/>
  </si>
  <si>
    <t>株式会社田宮設計事務所</t>
  </si>
  <si>
    <t>タミヤセッケイジムショ</t>
  </si>
  <si>
    <t>北海道札幌市中央区北３条西２４丁目２番１号</t>
  </si>
  <si>
    <t>幡本　篤</t>
  </si>
  <si>
    <t>011-643-8666</t>
  </si>
  <si>
    <t>011-643-8940</t>
  </si>
  <si>
    <t>〇</t>
    <phoneticPr fontId="2"/>
  </si>
  <si>
    <t>長浦　雅人</t>
  </si>
  <si>
    <t>杉本　行裕</t>
  </si>
  <si>
    <t>株式会社横河建築設計事務所</t>
    <phoneticPr fontId="2"/>
  </si>
  <si>
    <t>市外</t>
    <rPh sb="0" eb="2">
      <t>シガイ</t>
    </rPh>
    <phoneticPr fontId="2"/>
  </si>
  <si>
    <t>株式会社エム・アンド・オー</t>
  </si>
  <si>
    <t>エムアンドオー</t>
  </si>
  <si>
    <t>006-0034</t>
  </si>
  <si>
    <t>札幌市手稲区</t>
  </si>
  <si>
    <t>北海道札幌市手稲区稲穂四条７丁目７番１８号</t>
  </si>
  <si>
    <t>大塚　達也</t>
  </si>
  <si>
    <t>011-669-7100</t>
  </si>
  <si>
    <t>011-669-7101</t>
  </si>
  <si>
    <t>〇</t>
    <phoneticPr fontId="2"/>
  </si>
  <si>
    <t>渡邊　政義</t>
    <phoneticPr fontId="19"/>
  </si>
  <si>
    <t>丸山　浩史</t>
  </si>
  <si>
    <t>北海道札幌市中央区北３条西３丁目１－６</t>
  </si>
  <si>
    <t>沖田　智紀</t>
  </si>
  <si>
    <t>安田　将悟</t>
  </si>
  <si>
    <t>香川　誠</t>
  </si>
  <si>
    <t>北海道札幌市東区北８条東３丁目１番１号</t>
  </si>
  <si>
    <t>鈴木　博之</t>
  </si>
  <si>
    <t>011-374-6662</t>
  </si>
  <si>
    <t>盛岡市</t>
    <rPh sb="0" eb="3">
      <t>モリオカシ</t>
    </rPh>
    <phoneticPr fontId="2"/>
  </si>
  <si>
    <t>齋藤　哲郎</t>
  </si>
  <si>
    <t>北海道札幌市中央区大通西１６丁目１番地１０</t>
  </si>
  <si>
    <t>田中　慎太郎</t>
  </si>
  <si>
    <t>第５回目</t>
    <rPh sb="0" eb="1">
      <t>ダイ</t>
    </rPh>
    <rPh sb="2" eb="4">
      <t>カイメ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</si>
</sst>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0000#"/>
  </numFmts>
  <fonts count="20">
    <font>
      <sz val="11"/>
      <color theme="1"/>
      <name val="游ゴシック"/>
      <family val="3"/>
      <scheme val="minor"/>
    </font>
    <font>
      <sz val="11"/>
      <color indexed="8"/>
      <name val="ＭＳ Ｐゴシック"/>
      <family val="3"/>
    </font>
    <font>
      <sz val="6"/>
      <name val="游ゴシック"/>
      <family val="3"/>
    </font>
    <font>
      <b/>
      <sz val="11"/>
      <color theme="1"/>
      <name val="游ゴシック"/>
      <family val="3"/>
      <scheme val="minor"/>
    </font>
    <font>
      <b/>
      <sz val="14"/>
      <color theme="1"/>
      <name val="游ゴシック"/>
      <family val="3"/>
      <scheme val="minor"/>
    </font>
    <font>
      <sz val="10"/>
      <color theme="1"/>
      <name val="游ゴシック"/>
      <family val="3"/>
      <scheme val="minor"/>
    </font>
    <font>
      <sz val="10"/>
      <name val="游ゴシック"/>
      <family val="3"/>
      <scheme val="minor"/>
    </font>
    <font>
      <sz val="12"/>
      <name val="游ゴシック"/>
      <family val="3"/>
      <scheme val="minor"/>
    </font>
    <font>
      <sz val="10"/>
      <color rgb="FFFF0000"/>
      <name val="游ゴシック"/>
      <family val="3"/>
      <scheme val="minor"/>
    </font>
    <font>
      <sz val="10"/>
      <color rgb="FF7030A0"/>
      <name val="游ゴシック"/>
      <family val="3"/>
      <scheme val="minor"/>
    </font>
    <font>
      <sz val="10"/>
      <name val="游ゴシック"/>
      <family val="3"/>
      <charset val="128"/>
      <scheme val="minor"/>
    </font>
    <font>
      <sz val="9"/>
      <color rgb="FF000000"/>
      <name val="Meiryo UI"/>
      <family val="3"/>
      <charset val="128"/>
    </font>
    <font>
      <sz val="12"/>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9"/>
      <color indexed="81"/>
      <name val="MS P ゴシック"/>
      <family val="3"/>
      <charset val="128"/>
    </font>
    <font>
      <b/>
      <sz val="9"/>
      <color indexed="81"/>
      <name val="MS P ゴシック"/>
      <family val="3"/>
      <charset val="128"/>
    </font>
    <font>
      <sz val="10"/>
      <color rgb="FFFF0000"/>
      <name val="游ゴシック"/>
      <family val="3"/>
      <charset val="128"/>
      <scheme val="minor"/>
    </font>
    <font>
      <sz val="6"/>
      <name val="ＭＳ Ｐゴシック"/>
      <family val="3"/>
      <charset val="128"/>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6600"/>
        <bgColor indexed="64"/>
      </patternFill>
    </fill>
    <fill>
      <patternFill patternType="solid">
        <fgColor rgb="FFFFCC00"/>
        <bgColor indexed="64"/>
      </patternFill>
    </fill>
    <fill>
      <patternFill patternType="solid">
        <fgColor rgb="FFFFBB88"/>
        <bgColor rgb="FF000000"/>
      </patternFill>
    </fill>
    <fill>
      <patternFill patternType="solid">
        <fgColor theme="5" tint="0.39997558519241921"/>
        <bgColor indexed="64"/>
      </patternFill>
    </fill>
    <fill>
      <patternFill patternType="solid">
        <fgColor rgb="FF92D050"/>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4" tint="-0.249977111117893"/>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1" fillId="0" borderId="0"/>
  </cellStyleXfs>
  <cellXfs count="214">
    <xf numFmtId="0" fontId="0" fillId="0" borderId="0" xfId="0">
      <alignment vertical="center"/>
    </xf>
    <xf numFmtId="0" fontId="3"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4" fillId="0" borderId="0" xfId="0" applyFont="1" applyAlignment="1" applyProtection="1">
      <alignment vertical="center"/>
      <protection locked="0"/>
    </xf>
    <xf numFmtId="0" fontId="0" fillId="0" borderId="3" xfId="0" applyFont="1" applyBorder="1" applyAlignment="1" applyProtection="1">
      <alignment horizontal="center" vertical="center"/>
      <protection hidden="1"/>
    </xf>
    <xf numFmtId="0" fontId="0" fillId="0" borderId="0" xfId="0" applyFont="1" applyAlignment="1" applyProtection="1">
      <alignment vertical="center" wrapText="1"/>
      <protection locked="0"/>
    </xf>
    <xf numFmtId="0" fontId="0" fillId="0" borderId="3" xfId="0" applyFont="1" applyBorder="1" applyAlignment="1" applyProtection="1">
      <alignment vertical="center" wrapText="1"/>
      <protection hidden="1"/>
    </xf>
    <xf numFmtId="0" fontId="0" fillId="0" borderId="0" xfId="0" applyFont="1" applyProtection="1">
      <alignment vertical="center"/>
      <protection locked="0"/>
    </xf>
    <xf numFmtId="0" fontId="0" fillId="0" borderId="6" xfId="0" applyFont="1" applyBorder="1" applyProtection="1">
      <alignment vertical="center"/>
      <protection hidden="1"/>
    </xf>
    <xf numFmtId="0" fontId="0" fillId="0" borderId="9" xfId="0" applyFont="1" applyBorder="1" applyProtection="1">
      <alignment vertical="center"/>
      <protection hidden="1"/>
    </xf>
    <xf numFmtId="0" fontId="0" fillId="0" borderId="6" xfId="0" applyFont="1" applyBorder="1" applyAlignment="1" applyProtection="1">
      <alignment vertical="center" shrinkToFit="1"/>
      <protection hidden="1"/>
    </xf>
    <xf numFmtId="0" fontId="4" fillId="0" borderId="0" xfId="0" applyFont="1" applyAlignment="1" applyProtection="1">
      <alignment horizontal="center" vertical="center"/>
      <protection locked="0"/>
    </xf>
    <xf numFmtId="0" fontId="0" fillId="0" borderId="6" xfId="0" applyFont="1" applyBorder="1" applyAlignment="1" applyProtection="1">
      <alignment horizontal="center" vertical="center"/>
      <protection hidden="1"/>
    </xf>
    <xf numFmtId="0" fontId="0" fillId="2" borderId="10" xfId="0" applyFont="1" applyFill="1" applyBorder="1" applyAlignment="1" applyProtection="1">
      <alignment horizontal="left" vertical="center"/>
      <protection locked="0"/>
    </xf>
    <xf numFmtId="0" fontId="0" fillId="0" borderId="10" xfId="0" applyFont="1" applyBorder="1" applyAlignment="1" applyProtection="1">
      <alignment horizontal="center" vertical="center"/>
      <protection hidden="1"/>
    </xf>
    <xf numFmtId="0" fontId="0" fillId="2" borderId="12" xfId="0" applyFont="1" applyFill="1" applyBorder="1" applyAlignment="1" applyProtection="1">
      <alignment horizontal="center" vertical="center"/>
      <protection locked="0"/>
    </xf>
    <xf numFmtId="0" fontId="0" fillId="0" borderId="12" xfId="0" applyFont="1" applyBorder="1" applyAlignment="1" applyProtection="1">
      <alignment horizontal="center" vertical="center"/>
      <protection hidden="1"/>
    </xf>
    <xf numFmtId="0" fontId="0" fillId="2" borderId="9"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hidden="1"/>
    </xf>
    <xf numFmtId="0" fontId="0" fillId="2" borderId="14" xfId="0" applyFont="1" applyFill="1" applyBorder="1" applyAlignment="1" applyProtection="1">
      <alignment horizontal="center" vertical="center"/>
      <protection locked="0"/>
    </xf>
    <xf numFmtId="0" fontId="0" fillId="0" borderId="14" xfId="0" applyFont="1" applyBorder="1" applyAlignment="1" applyProtection="1">
      <alignment horizontal="center" vertical="center"/>
      <protection hidden="1"/>
    </xf>
    <xf numFmtId="0" fontId="0" fillId="2" borderId="15"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2" borderId="10" xfId="0" applyFont="1" applyFill="1" applyBorder="1" applyAlignment="1" applyProtection="1">
      <alignment horizontal="center" vertical="center"/>
      <protection locked="0"/>
    </xf>
    <xf numFmtId="0" fontId="5" fillId="0" borderId="0" xfId="0" applyFont="1" applyProtection="1">
      <alignment vertical="center"/>
      <protection locked="0"/>
    </xf>
    <xf numFmtId="0" fontId="0" fillId="2" borderId="9" xfId="0" applyFont="1" applyFill="1" applyBorder="1" applyAlignment="1" applyProtection="1">
      <alignment vertical="center"/>
      <protection locked="0"/>
    </xf>
    <xf numFmtId="0" fontId="0" fillId="0" borderId="3" xfId="0" applyFont="1" applyBorder="1" applyProtection="1">
      <alignment vertical="center"/>
      <protection hidden="1"/>
    </xf>
    <xf numFmtId="0" fontId="6" fillId="0" borderId="3" xfId="0" applyFont="1" applyBorder="1" applyAlignment="1">
      <alignment vertical="center"/>
    </xf>
    <xf numFmtId="0" fontId="6" fillId="0" borderId="3" xfId="0" applyFont="1" applyBorder="1" applyAlignment="1">
      <alignment horizontal="center" vertical="center"/>
    </xf>
    <xf numFmtId="0" fontId="7" fillId="0" borderId="3" xfId="0" applyFont="1" applyBorder="1" applyAlignment="1">
      <alignment vertical="center"/>
    </xf>
    <xf numFmtId="0" fontId="6" fillId="3" borderId="3" xfId="0" applyFont="1" applyFill="1" applyBorder="1">
      <alignment vertical="center"/>
    </xf>
    <xf numFmtId="0" fontId="6" fillId="3" borderId="3" xfId="0" applyFont="1" applyFill="1" applyBorder="1" applyAlignment="1">
      <alignment vertical="center"/>
    </xf>
    <xf numFmtId="0" fontId="5" fillId="3" borderId="3" xfId="0" applyFont="1" applyFill="1" applyBorder="1">
      <alignment vertical="center"/>
    </xf>
    <xf numFmtId="0" fontId="6" fillId="0" borderId="3" xfId="0" applyFont="1" applyBorder="1">
      <alignment vertical="center"/>
    </xf>
    <xf numFmtId="0" fontId="8" fillId="3" borderId="3" xfId="0" applyFont="1" applyFill="1" applyBorder="1" applyAlignment="1">
      <alignment vertical="center"/>
    </xf>
    <xf numFmtId="0" fontId="9" fillId="3" borderId="3" xfId="0" applyFont="1" applyFill="1" applyBorder="1">
      <alignment vertical="center"/>
    </xf>
    <xf numFmtId="0" fontId="9" fillId="3" borderId="3" xfId="0" applyFont="1" applyFill="1" applyBorder="1" applyAlignment="1">
      <alignment vertical="center"/>
    </xf>
    <xf numFmtId="0" fontId="8" fillId="3" borderId="3" xfId="0" applyFont="1" applyFill="1" applyBorder="1">
      <alignment vertical="center"/>
    </xf>
    <xf numFmtId="0" fontId="8" fillId="0" borderId="3" xfId="0" applyFont="1" applyBorder="1" applyAlignment="1">
      <alignment vertical="center"/>
    </xf>
    <xf numFmtId="176" fontId="7" fillId="0" borderId="3" xfId="0" applyNumberFormat="1" applyFont="1" applyBorder="1" applyAlignment="1">
      <alignment vertical="center"/>
    </xf>
    <xf numFmtId="0" fontId="8" fillId="0" borderId="3" xfId="0" applyFont="1" applyFill="1" applyBorder="1" applyAlignment="1">
      <alignment vertical="center"/>
    </xf>
    <xf numFmtId="0" fontId="10" fillId="3" borderId="3" xfId="1" applyFont="1" applyFill="1" applyBorder="1" applyAlignment="1">
      <alignment vertical="center"/>
    </xf>
    <xf numFmtId="0" fontId="10" fillId="3" borderId="3" xfId="0" applyFont="1" applyFill="1" applyBorder="1" applyAlignment="1">
      <alignment horizontal="center" vertical="center"/>
    </xf>
    <xf numFmtId="0" fontId="10" fillId="3" borderId="3" xfId="0" applyFont="1" applyFill="1" applyBorder="1" applyAlignment="1">
      <alignment vertical="center"/>
    </xf>
    <xf numFmtId="0" fontId="10" fillId="3" borderId="3" xfId="1" applyFont="1" applyFill="1" applyBorder="1" applyAlignment="1">
      <alignment horizontal="center" vertical="center"/>
    </xf>
    <xf numFmtId="0" fontId="10" fillId="3" borderId="14" xfId="1" applyFont="1" applyFill="1" applyBorder="1" applyAlignment="1">
      <alignment vertical="center"/>
    </xf>
    <xf numFmtId="0" fontId="10" fillId="3" borderId="9" xfId="0" applyFont="1" applyFill="1" applyBorder="1">
      <alignment vertical="center"/>
    </xf>
    <xf numFmtId="0" fontId="10" fillId="3" borderId="14" xfId="1" applyFont="1" applyFill="1" applyBorder="1" applyAlignment="1">
      <alignment horizontal="left" vertical="center"/>
    </xf>
    <xf numFmtId="0" fontId="10" fillId="3" borderId="14" xfId="0" applyFont="1" applyFill="1" applyBorder="1">
      <alignment vertical="center"/>
    </xf>
    <xf numFmtId="0" fontId="10" fillId="3" borderId="3" xfId="0" applyFont="1" applyFill="1" applyBorder="1">
      <alignment vertical="center"/>
    </xf>
    <xf numFmtId="0" fontId="10" fillId="0" borderId="3" xfId="0" applyFont="1" applyBorder="1">
      <alignment vertical="center"/>
    </xf>
    <xf numFmtId="0" fontId="10" fillId="0" borderId="3" xfId="0" applyFont="1" applyFill="1" applyBorder="1">
      <alignment vertical="center"/>
    </xf>
    <xf numFmtId="0" fontId="10" fillId="0" borderId="3" xfId="0" applyFont="1" applyBorder="1" applyAlignment="1">
      <alignment vertical="center"/>
    </xf>
    <xf numFmtId="0" fontId="10" fillId="3" borderId="12" xfId="1" applyFont="1" applyFill="1" applyBorder="1" applyAlignment="1">
      <alignment horizontal="center" vertical="center"/>
    </xf>
    <xf numFmtId="0" fontId="10" fillId="3" borderId="12" xfId="0" applyFont="1" applyFill="1" applyBorder="1">
      <alignment vertical="center"/>
    </xf>
    <xf numFmtId="49"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3" xfId="0" applyFont="1" applyFill="1" applyBorder="1" applyAlignment="1">
      <alignment horizontal="left" vertical="center"/>
    </xf>
    <xf numFmtId="0" fontId="10" fillId="6" borderId="3" xfId="0" applyFont="1" applyFill="1" applyBorder="1" applyAlignment="1">
      <alignment horizontal="left" vertical="center"/>
    </xf>
    <xf numFmtId="0" fontId="10" fillId="7" borderId="3" xfId="0" applyFont="1" applyFill="1" applyBorder="1" applyAlignment="1">
      <alignment horizontal="left" vertical="center"/>
    </xf>
    <xf numFmtId="177" fontId="10" fillId="7" borderId="3" xfId="0" applyNumberFormat="1" applyFont="1" applyFill="1" applyBorder="1" applyAlignment="1">
      <alignment horizontal="left" vertical="center"/>
    </xf>
    <xf numFmtId="0" fontId="10" fillId="8" borderId="9" xfId="0" applyFont="1" applyFill="1" applyBorder="1" applyAlignment="1">
      <alignment horizontal="left" vertical="center"/>
    </xf>
    <xf numFmtId="0" fontId="10" fillId="8" borderId="3" xfId="0" applyFont="1" applyFill="1" applyBorder="1" applyAlignment="1">
      <alignment horizontal="left" vertical="center"/>
    </xf>
    <xf numFmtId="0" fontId="10" fillId="8" borderId="6" xfId="0" applyFont="1" applyFill="1" applyBorder="1" applyAlignment="1">
      <alignment horizontal="left" vertical="center"/>
    </xf>
    <xf numFmtId="0" fontId="10" fillId="9" borderId="3" xfId="0" applyFont="1" applyFill="1" applyBorder="1" applyAlignment="1">
      <alignment horizontal="left" vertical="center"/>
    </xf>
    <xf numFmtId="0" fontId="10" fillId="10" borderId="9" xfId="0" applyFont="1" applyFill="1" applyBorder="1" applyAlignment="1">
      <alignment horizontal="left" vertical="center"/>
    </xf>
    <xf numFmtId="0" fontId="10" fillId="10" borderId="3" xfId="0" applyFont="1" applyFill="1" applyBorder="1" applyAlignment="1">
      <alignment horizontal="left" vertical="center"/>
    </xf>
    <xf numFmtId="0" fontId="10" fillId="11" borderId="3" xfId="0" applyFont="1" applyFill="1" applyBorder="1" applyAlignment="1">
      <alignment horizontal="center" vertical="center"/>
    </xf>
    <xf numFmtId="176" fontId="10" fillId="3" borderId="3" xfId="0" applyNumberFormat="1" applyFont="1" applyFill="1" applyBorder="1">
      <alignment vertical="center"/>
    </xf>
    <xf numFmtId="0" fontId="10" fillId="3" borderId="3" xfId="1" applyFont="1" applyFill="1" applyBorder="1" applyAlignment="1">
      <alignment horizontal="center" vertical="center" shrinkToFit="1"/>
    </xf>
    <xf numFmtId="0" fontId="10" fillId="3" borderId="9" xfId="0" applyFont="1" applyFill="1" applyBorder="1" applyAlignment="1">
      <alignment vertical="center"/>
    </xf>
    <xf numFmtId="0" fontId="10" fillId="3" borderId="3" xfId="1" applyFont="1" applyFill="1" applyBorder="1" applyAlignment="1">
      <alignment vertical="center" shrinkToFit="1"/>
    </xf>
    <xf numFmtId="0" fontId="10" fillId="3" borderId="9" xfId="1" applyFont="1" applyFill="1" applyBorder="1" applyAlignment="1">
      <alignment vertical="center" shrinkToFit="1"/>
    </xf>
    <xf numFmtId="0" fontId="10" fillId="3" borderId="11" xfId="1" applyFont="1" applyFill="1" applyBorder="1" applyAlignment="1">
      <alignment vertical="center"/>
    </xf>
    <xf numFmtId="177" fontId="10" fillId="3" borderId="3" xfId="0" applyNumberFormat="1" applyFont="1" applyFill="1" applyBorder="1" applyAlignment="1">
      <alignment horizontal="center" vertical="center"/>
    </xf>
    <xf numFmtId="0" fontId="10" fillId="3" borderId="11" xfId="0" applyFont="1" applyFill="1" applyBorder="1">
      <alignment vertical="center"/>
    </xf>
    <xf numFmtId="0" fontId="10" fillId="3" borderId="10" xfId="0" applyFont="1" applyFill="1" applyBorder="1">
      <alignment vertical="center"/>
    </xf>
    <xf numFmtId="0" fontId="10" fillId="3" borderId="15" xfId="0" applyFont="1" applyFill="1" applyBorder="1">
      <alignment vertical="center"/>
    </xf>
    <xf numFmtId="0" fontId="10" fillId="3" borderId="6" xfId="0" applyFont="1" applyFill="1" applyBorder="1">
      <alignment vertical="center"/>
    </xf>
    <xf numFmtId="0" fontId="10" fillId="3" borderId="3" xfId="1" applyFont="1" applyFill="1" applyBorder="1" applyAlignment="1">
      <alignment horizontal="left" vertical="center"/>
    </xf>
    <xf numFmtId="0" fontId="10" fillId="3" borderId="11" xfId="1" applyFont="1" applyFill="1" applyBorder="1" applyAlignment="1">
      <alignment vertical="center" shrinkToFit="1"/>
    </xf>
    <xf numFmtId="0" fontId="10" fillId="3" borderId="9" xfId="1" applyFont="1" applyFill="1" applyBorder="1" applyAlignment="1">
      <alignment horizontal="left" vertical="center"/>
    </xf>
    <xf numFmtId="176" fontId="10" fillId="0" borderId="3" xfId="0" applyNumberFormat="1" applyFont="1" applyBorder="1">
      <alignment vertical="center"/>
    </xf>
    <xf numFmtId="0" fontId="10" fillId="0" borderId="3" xfId="1" applyFont="1" applyBorder="1" applyAlignment="1">
      <alignment vertical="center"/>
    </xf>
    <xf numFmtId="0" fontId="10" fillId="0" borderId="14" xfId="1" applyFont="1" applyBorder="1" applyAlignment="1">
      <alignment horizontal="left" vertical="center"/>
    </xf>
    <xf numFmtId="0" fontId="10" fillId="0" borderId="12" xfId="1" applyFont="1" applyBorder="1" applyAlignment="1">
      <alignment horizontal="center" vertical="center"/>
    </xf>
    <xf numFmtId="0" fontId="10" fillId="0" borderId="11" xfId="1" applyFont="1" applyBorder="1" applyAlignment="1">
      <alignment vertical="center"/>
    </xf>
    <xf numFmtId="177" fontId="10" fillId="0" borderId="3" xfId="0" applyNumberFormat="1" applyFont="1" applyBorder="1" applyAlignment="1">
      <alignment horizontal="center" vertical="center"/>
    </xf>
    <xf numFmtId="0" fontId="10" fillId="3" borderId="12" xfId="1" applyFont="1" applyFill="1" applyBorder="1" applyAlignment="1">
      <alignment vertical="center"/>
    </xf>
    <xf numFmtId="0" fontId="14" fillId="3" borderId="14" xfId="1" applyFont="1" applyFill="1" applyBorder="1" applyAlignment="1">
      <alignment horizontal="left" vertical="center"/>
    </xf>
    <xf numFmtId="0" fontId="10" fillId="3" borderId="14" xfId="1" applyFont="1" applyFill="1" applyBorder="1"/>
    <xf numFmtId="0" fontId="10" fillId="3" borderId="3" xfId="1" applyFont="1" applyFill="1" applyBorder="1"/>
    <xf numFmtId="0" fontId="10" fillId="3" borderId="11" xfId="1" applyFont="1" applyFill="1" applyBorder="1"/>
    <xf numFmtId="0" fontId="10" fillId="0" borderId="3" xfId="0" applyFont="1" applyFill="1" applyBorder="1" applyAlignment="1">
      <alignment horizontal="center" vertical="center"/>
    </xf>
    <xf numFmtId="0" fontId="10" fillId="0" borderId="3" xfId="1" applyFont="1" applyFill="1" applyBorder="1" applyAlignment="1">
      <alignment vertical="center"/>
    </xf>
    <xf numFmtId="0" fontId="10" fillId="0" borderId="9" xfId="1" applyFont="1" applyFill="1" applyBorder="1" applyAlignment="1">
      <alignment vertical="center"/>
    </xf>
    <xf numFmtId="0" fontId="10" fillId="3" borderId="9" xfId="1" applyFont="1" applyFill="1" applyBorder="1"/>
    <xf numFmtId="0" fontId="10" fillId="0" borderId="9" xfId="0" applyFont="1" applyBorder="1">
      <alignment vertical="center"/>
    </xf>
    <xf numFmtId="0" fontId="10" fillId="0" borderId="11" xfId="0" applyFont="1" applyBorder="1">
      <alignment vertical="center"/>
    </xf>
    <xf numFmtId="0" fontId="13" fillId="3" borderId="3" xfId="0" applyFont="1" applyFill="1" applyBorder="1" applyAlignment="1">
      <alignment horizontal="center" vertical="center"/>
    </xf>
    <xf numFmtId="0" fontId="15" fillId="3" borderId="14" xfId="1" applyFont="1" applyFill="1" applyBorder="1" applyAlignment="1">
      <alignment vertical="center"/>
    </xf>
    <xf numFmtId="176" fontId="10" fillId="0" borderId="3" xfId="0" applyNumberFormat="1" applyFont="1" applyBorder="1" applyAlignment="1">
      <alignment vertical="center"/>
    </xf>
    <xf numFmtId="0" fontId="10" fillId="0" borderId="9" xfId="0" applyFont="1" applyBorder="1" applyAlignment="1">
      <alignment vertical="center"/>
    </xf>
    <xf numFmtId="0" fontId="11" fillId="0" borderId="16" xfId="0" applyFont="1" applyBorder="1" applyAlignment="1">
      <alignment horizontal="left" vertical="center"/>
    </xf>
    <xf numFmtId="0" fontId="10" fillId="0" borderId="3" xfId="1" applyFont="1" applyBorder="1" applyAlignment="1">
      <alignment horizontal="center" vertical="center"/>
    </xf>
    <xf numFmtId="0" fontId="11" fillId="0" borderId="17" xfId="0" applyFont="1" applyBorder="1" applyAlignment="1">
      <alignment vertical="center"/>
    </xf>
    <xf numFmtId="0" fontId="11" fillId="12" borderId="16" xfId="0" applyFont="1" applyFill="1" applyBorder="1" applyAlignment="1">
      <alignment horizontal="left" vertical="center"/>
    </xf>
    <xf numFmtId="0" fontId="10" fillId="13" borderId="3" xfId="0" applyFont="1" applyFill="1" applyBorder="1">
      <alignment vertical="center"/>
    </xf>
    <xf numFmtId="56" fontId="10" fillId="3" borderId="3" xfId="0" applyNumberFormat="1" applyFont="1" applyFill="1" applyBorder="1">
      <alignment vertical="center"/>
    </xf>
    <xf numFmtId="56" fontId="10" fillId="0" borderId="3" xfId="0" applyNumberFormat="1" applyFont="1" applyBorder="1" applyAlignment="1">
      <alignment vertical="center"/>
    </xf>
    <xf numFmtId="0" fontId="10" fillId="13" borderId="3" xfId="0" applyFont="1" applyFill="1" applyBorder="1" applyAlignment="1">
      <alignment horizontal="center" vertical="center"/>
    </xf>
    <xf numFmtId="56" fontId="10" fillId="0" borderId="3" xfId="0" applyNumberFormat="1" applyFont="1" applyBorder="1">
      <alignment vertical="center"/>
    </xf>
    <xf numFmtId="56" fontId="18" fillId="3" borderId="3" xfId="0" applyNumberFormat="1" applyFont="1" applyFill="1" applyBorder="1">
      <alignment vertical="center"/>
    </xf>
    <xf numFmtId="0" fontId="11" fillId="0" borderId="3" xfId="0" applyFont="1" applyBorder="1" applyAlignment="1">
      <alignment vertical="center"/>
    </xf>
    <xf numFmtId="0" fontId="10" fillId="3" borderId="17" xfId="0" applyFont="1" applyFill="1" applyBorder="1">
      <alignment vertical="center"/>
    </xf>
    <xf numFmtId="0" fontId="11" fillId="0" borderId="3" xfId="0" applyFont="1" applyBorder="1" applyAlignment="1">
      <alignment horizontal="left" vertical="center"/>
    </xf>
    <xf numFmtId="0" fontId="10" fillId="3" borderId="9" xfId="1" applyFont="1" applyFill="1" applyBorder="1" applyAlignment="1">
      <alignment vertical="center"/>
    </xf>
    <xf numFmtId="0" fontId="10" fillId="3" borderId="12" xfId="0" applyFont="1" applyFill="1" applyBorder="1" applyAlignment="1">
      <alignment horizontal="center" vertical="center"/>
    </xf>
    <xf numFmtId="0" fontId="11" fillId="12" borderId="3" xfId="0" applyFont="1" applyFill="1" applyBorder="1" applyAlignment="1">
      <alignment horizontal="left" vertical="center"/>
    </xf>
    <xf numFmtId="0" fontId="10" fillId="3" borderId="16" xfId="0" applyFont="1" applyFill="1" applyBorder="1">
      <alignment vertical="center"/>
    </xf>
    <xf numFmtId="0" fontId="10" fillId="3" borderId="11" xfId="0" applyFont="1" applyFill="1" applyBorder="1" applyAlignment="1">
      <alignment vertical="center"/>
    </xf>
    <xf numFmtId="0" fontId="10" fillId="3" borderId="19" xfId="0" applyFont="1" applyFill="1" applyBorder="1">
      <alignment vertical="center"/>
    </xf>
    <xf numFmtId="0" fontId="10" fillId="6" borderId="3" xfId="0" applyFont="1" applyFill="1" applyBorder="1" applyAlignment="1">
      <alignment horizontal="center" vertical="center"/>
    </xf>
    <xf numFmtId="0" fontId="11" fillId="0" borderId="14" xfId="0" applyFont="1" applyBorder="1" applyAlignment="1">
      <alignment horizontal="left" vertical="center"/>
    </xf>
    <xf numFmtId="0" fontId="10" fillId="3" borderId="11" xfId="1" applyFont="1" applyFill="1" applyBorder="1" applyAlignment="1">
      <alignment horizontal="left" vertical="center"/>
    </xf>
    <xf numFmtId="0" fontId="10" fillId="3" borderId="11" xfId="1" applyFont="1" applyFill="1" applyBorder="1" applyAlignment="1">
      <alignment horizontal="center" vertical="center"/>
    </xf>
    <xf numFmtId="0" fontId="11" fillId="14" borderId="3" xfId="0" applyFont="1" applyFill="1" applyBorder="1" applyAlignment="1">
      <alignment horizontal="left" vertical="center"/>
    </xf>
    <xf numFmtId="0" fontId="10" fillId="0" borderId="14" xfId="0" applyFont="1" applyFill="1" applyBorder="1">
      <alignment vertical="center"/>
    </xf>
    <xf numFmtId="0" fontId="10" fillId="3" borderId="18" xfId="0" applyFont="1" applyFill="1" applyBorder="1">
      <alignment vertical="center"/>
    </xf>
    <xf numFmtId="0" fontId="11" fillId="0" borderId="12" xfId="0" applyFont="1" applyBorder="1" applyAlignment="1">
      <alignment horizontal="left" vertical="center"/>
    </xf>
    <xf numFmtId="0" fontId="10" fillId="0" borderId="12" xfId="0" applyFont="1" applyFill="1" applyBorder="1">
      <alignment vertical="center"/>
    </xf>
    <xf numFmtId="0" fontId="11" fillId="0" borderId="11" xfId="0" applyFont="1" applyBorder="1" applyAlignment="1">
      <alignment horizontal="left" vertical="center"/>
    </xf>
    <xf numFmtId="0" fontId="10" fillId="0" borderId="11" xfId="0" applyFont="1" applyFill="1" applyBorder="1">
      <alignment vertical="center"/>
    </xf>
    <xf numFmtId="0" fontId="10" fillId="0" borderId="15" xfId="0" applyFont="1" applyFill="1" applyBorder="1">
      <alignment vertical="center"/>
    </xf>
    <xf numFmtId="0" fontId="11" fillId="0" borderId="19" xfId="0" applyFont="1" applyBorder="1" applyAlignment="1">
      <alignment horizontal="left" vertical="center"/>
    </xf>
    <xf numFmtId="0" fontId="10" fillId="0" borderId="16" xfId="0" applyFont="1" applyBorder="1" applyAlignment="1">
      <alignment vertical="center"/>
    </xf>
    <xf numFmtId="0" fontId="11" fillId="12" borderId="17" xfId="0" applyFont="1" applyFill="1" applyBorder="1" applyAlignment="1">
      <alignment vertical="center"/>
    </xf>
    <xf numFmtId="0" fontId="10" fillId="16" borderId="3" xfId="0" applyFont="1" applyFill="1" applyBorder="1">
      <alignment vertical="center"/>
    </xf>
    <xf numFmtId="0" fontId="11" fillId="15" borderId="3" xfId="0" applyFont="1" applyFill="1" applyBorder="1" applyAlignment="1">
      <alignment horizontal="left" vertical="center"/>
    </xf>
    <xf numFmtId="0" fontId="10" fillId="3" borderId="0" xfId="0" applyFont="1" applyFill="1" applyBorder="1">
      <alignment vertical="center"/>
    </xf>
    <xf numFmtId="56" fontId="10" fillId="3" borderId="6" xfId="0" applyNumberFormat="1" applyFont="1" applyFill="1" applyBorder="1">
      <alignment vertical="center"/>
    </xf>
    <xf numFmtId="56" fontId="10" fillId="0" borderId="6" xfId="0" applyNumberFormat="1" applyFont="1" applyBorder="1">
      <alignment vertical="center"/>
    </xf>
    <xf numFmtId="0" fontId="10" fillId="0" borderId="6" xfId="0" applyFont="1" applyBorder="1">
      <alignment vertical="center"/>
    </xf>
    <xf numFmtId="0" fontId="10" fillId="3" borderId="4" xfId="0" applyFont="1" applyFill="1" applyBorder="1">
      <alignment vertical="center"/>
    </xf>
    <xf numFmtId="56" fontId="10" fillId="0" borderId="6" xfId="0" applyNumberFormat="1" applyFont="1" applyBorder="1" applyAlignment="1">
      <alignment vertical="center"/>
    </xf>
    <xf numFmtId="0" fontId="10" fillId="0" borderId="6" xfId="0" applyFont="1" applyBorder="1" applyAlignment="1">
      <alignment vertical="center"/>
    </xf>
    <xf numFmtId="0" fontId="10" fillId="0" borderId="4" xfId="0" applyFont="1" applyBorder="1" applyAlignment="1">
      <alignment vertical="center"/>
    </xf>
    <xf numFmtId="56" fontId="10" fillId="8" borderId="3" xfId="0" applyNumberFormat="1" applyFont="1" applyFill="1" applyBorder="1" applyAlignment="1">
      <alignment vertical="center"/>
    </xf>
    <xf numFmtId="0" fontId="10" fillId="0" borderId="3" xfId="0" applyFont="1" applyFill="1" applyBorder="1" applyAlignment="1">
      <alignment vertical="center"/>
    </xf>
    <xf numFmtId="0" fontId="11" fillId="12" borderId="17" xfId="0" applyFont="1" applyFill="1" applyBorder="1" applyAlignment="1">
      <alignment horizontal="left" vertical="center"/>
    </xf>
    <xf numFmtId="56" fontId="10" fillId="8" borderId="3" xfId="0" applyNumberFormat="1" applyFont="1" applyFill="1" applyBorder="1">
      <alignment vertical="center"/>
    </xf>
    <xf numFmtId="56" fontId="10" fillId="9" borderId="3" xfId="0" applyNumberFormat="1" applyFont="1" applyFill="1" applyBorder="1">
      <alignment vertical="center"/>
    </xf>
    <xf numFmtId="56" fontId="10" fillId="17" borderId="6" xfId="0" applyNumberFormat="1" applyFont="1" applyFill="1" applyBorder="1">
      <alignment vertical="center"/>
    </xf>
    <xf numFmtId="0" fontId="10" fillId="13" borderId="3" xfId="0" applyFont="1" applyFill="1" applyBorder="1" applyAlignment="1">
      <alignment vertical="center"/>
    </xf>
    <xf numFmtId="0" fontId="11" fillId="9" borderId="17" xfId="0" applyFont="1" applyFill="1" applyBorder="1" applyAlignment="1">
      <alignment vertical="center"/>
    </xf>
    <xf numFmtId="0" fontId="10" fillId="0" borderId="16" xfId="0" applyFont="1" applyBorder="1">
      <alignment vertical="center"/>
    </xf>
    <xf numFmtId="0" fontId="10" fillId="3" borderId="16" xfId="0" applyFont="1" applyFill="1" applyBorder="1" applyAlignment="1">
      <alignment vertical="center"/>
    </xf>
    <xf numFmtId="0" fontId="10" fillId="0" borderId="17" xfId="0" applyFont="1" applyBorder="1">
      <alignment vertical="center"/>
    </xf>
    <xf numFmtId="0" fontId="11" fillId="12" borderId="3" xfId="0" applyFont="1" applyFill="1" applyBorder="1" applyAlignment="1">
      <alignment vertical="center"/>
    </xf>
    <xf numFmtId="0" fontId="10" fillId="3" borderId="20" xfId="0" applyFont="1" applyFill="1" applyBorder="1" applyAlignment="1">
      <alignment horizontal="center" vertical="center"/>
    </xf>
    <xf numFmtId="0" fontId="11" fillId="0" borderId="17" xfId="0" applyFont="1" applyBorder="1" applyAlignment="1">
      <alignment horizontal="center" vertical="center"/>
    </xf>
    <xf numFmtId="0" fontId="11" fillId="12" borderId="18" xfId="0" applyFont="1" applyFill="1" applyBorder="1" applyAlignment="1">
      <alignment horizontal="left" vertical="center"/>
    </xf>
    <xf numFmtId="0" fontId="11" fillId="0" borderId="18" xfId="0" applyFont="1" applyBorder="1" applyAlignment="1">
      <alignment horizontal="left" vertical="center"/>
    </xf>
    <xf numFmtId="0" fontId="10" fillId="3" borderId="17" xfId="0" applyFont="1" applyFill="1" applyBorder="1" applyAlignment="1">
      <alignment horizontal="center" vertical="center"/>
    </xf>
    <xf numFmtId="0" fontId="11" fillId="0" borderId="17" xfId="0" applyFont="1" applyBorder="1" applyAlignment="1">
      <alignment horizontal="left" vertical="center"/>
    </xf>
    <xf numFmtId="0" fontId="10" fillId="3" borderId="17" xfId="0" applyFont="1" applyFill="1" applyBorder="1" applyAlignment="1">
      <alignment vertical="center"/>
    </xf>
    <xf numFmtId="0" fontId="11" fillId="12" borderId="19" xfId="0" applyFont="1" applyFill="1" applyBorder="1" applyAlignment="1">
      <alignment horizontal="left" vertical="center"/>
    </xf>
    <xf numFmtId="0" fontId="11" fillId="0" borderId="16" xfId="0" applyFont="1" applyBorder="1" applyAlignment="1">
      <alignment vertical="center"/>
    </xf>
    <xf numFmtId="0" fontId="11" fillId="12" borderId="3" xfId="0" applyFont="1" applyFill="1" applyBorder="1">
      <alignment vertical="center"/>
    </xf>
    <xf numFmtId="0" fontId="10" fillId="0" borderId="20" xfId="0" applyFont="1" applyBorder="1" applyAlignment="1">
      <alignment horizontal="center" vertical="center"/>
    </xf>
    <xf numFmtId="177" fontId="10" fillId="0" borderId="3" xfId="0" applyNumberFormat="1" applyFont="1" applyBorder="1" applyAlignment="1">
      <alignment horizontal="left" vertical="center"/>
    </xf>
    <xf numFmtId="0" fontId="10" fillId="0" borderId="3" xfId="0" applyFont="1" applyBorder="1" applyAlignment="1">
      <alignment horizontal="left" vertical="center"/>
    </xf>
    <xf numFmtId="0" fontId="11" fillId="12" borderId="16" xfId="0" applyFont="1" applyFill="1" applyBorder="1">
      <alignment vertical="center"/>
    </xf>
    <xf numFmtId="0" fontId="11" fillId="12" borderId="17" xfId="0" applyFont="1" applyFill="1" applyBorder="1" applyAlignment="1">
      <alignment horizontal="center" vertical="center"/>
    </xf>
    <xf numFmtId="56" fontId="10" fillId="3" borderId="0" xfId="0" applyNumberFormat="1" applyFont="1" applyFill="1" applyBorder="1">
      <alignment vertical="center"/>
    </xf>
    <xf numFmtId="56" fontId="10" fillId="0" borderId="0" xfId="0" applyNumberFormat="1" applyFont="1" applyBorder="1">
      <alignment vertical="center"/>
    </xf>
    <xf numFmtId="0" fontId="10" fillId="0" borderId="0" xfId="0" applyFont="1" applyBorder="1">
      <alignment vertical="center"/>
    </xf>
    <xf numFmtId="56" fontId="10" fillId="17" borderId="0" xfId="0" applyNumberFormat="1" applyFont="1" applyFill="1" applyBorder="1">
      <alignment vertical="center"/>
    </xf>
    <xf numFmtId="0" fontId="10" fillId="0" borderId="0" xfId="0" applyFont="1" applyBorder="1" applyAlignment="1">
      <alignment vertical="center"/>
    </xf>
    <xf numFmtId="56" fontId="10" fillId="0" borderId="0" xfId="0" applyNumberFormat="1" applyFont="1" applyBorder="1" applyAlignment="1">
      <alignment vertical="center"/>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12" fillId="9" borderId="6"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9"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9" xfId="0" applyFont="1" applyFill="1" applyBorder="1" applyAlignment="1">
      <alignment horizontal="center" vertical="center"/>
    </xf>
    <xf numFmtId="0" fontId="12" fillId="11" borderId="6" xfId="0" applyFont="1" applyFill="1" applyBorder="1" applyAlignment="1">
      <alignment horizontal="center" vertical="center"/>
    </xf>
    <xf numFmtId="0" fontId="12" fillId="11" borderId="9" xfId="0" applyFont="1" applyFill="1" applyBorder="1" applyAlignment="1">
      <alignment horizontal="center" vertical="center"/>
    </xf>
    <xf numFmtId="0" fontId="7" fillId="4" borderId="6" xfId="0" applyFont="1" applyFill="1" applyBorder="1" applyAlignment="1">
      <alignment horizontal="center" vertical="center"/>
    </xf>
    <xf numFmtId="0" fontId="12" fillId="4" borderId="11"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9"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9"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12" fillId="8" borderId="1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0099"/>
      <color rgb="FFFFCC00"/>
      <color rgb="FFFF6600"/>
      <color rgb="FFFF66CC"/>
      <color rgb="FF33CC33"/>
      <color rgb="FF0099FF"/>
      <color rgb="FF009900"/>
      <color rgb="FFFF5050"/>
      <color rgb="FF0099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
  <sheetViews>
    <sheetView showGridLines="0" workbookViewId="0">
      <selection activeCell="D18" sqref="D18"/>
    </sheetView>
  </sheetViews>
  <sheetFormatPr defaultColWidth="7.5" defaultRowHeight="18"/>
  <sheetData>
    <row r="1" spans="1:1">
      <c r="A1" s="1" t="s">
        <v>19</v>
      </c>
    </row>
    <row r="3" spans="1:1">
      <c r="A3" t="s">
        <v>45</v>
      </c>
    </row>
    <row r="4" spans="1:1">
      <c r="A4" t="s">
        <v>46</v>
      </c>
    </row>
    <row r="6" spans="1:1">
      <c r="A6" t="s">
        <v>48</v>
      </c>
    </row>
    <row r="7" spans="1:1">
      <c r="A7" t="s">
        <v>47</v>
      </c>
    </row>
    <row r="9" spans="1:1">
      <c r="A9" t="s">
        <v>49</v>
      </c>
    </row>
    <row r="10" spans="1:1">
      <c r="A10" t="s">
        <v>30</v>
      </c>
    </row>
    <row r="11" spans="1:1">
      <c r="A11" t="s">
        <v>28</v>
      </c>
    </row>
    <row r="12" spans="1:1">
      <c r="A12" t="s">
        <v>37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377"/>
  <sheetViews>
    <sheetView tabSelected="1" view="pageBreakPreview" zoomScale="70" zoomScaleNormal="90" zoomScaleSheetLayoutView="70" workbookViewId="0">
      <pane ySplit="3" topLeftCell="A4" activePane="bottomLeft" state="frozen"/>
      <selection pane="bottomLeft" activeCell="C233" sqref="C233"/>
    </sheetView>
  </sheetViews>
  <sheetFormatPr defaultColWidth="9" defaultRowHeight="20.100000000000001" customHeight="1"/>
  <cols>
    <col min="1" max="1" width="0.3984375" style="2" customWidth="1"/>
    <col min="2" max="2" width="8.69921875" style="3" customWidth="1"/>
    <col min="3" max="3" width="48.8984375" style="4" bestFit="1" customWidth="1"/>
    <col min="4" max="4" width="7.5" style="2" customWidth="1"/>
    <col min="5" max="5" width="17.3984375" style="2" bestFit="1" customWidth="1"/>
    <col min="6" max="6" width="14.8984375" style="2" customWidth="1"/>
    <col min="7" max="7" width="14" style="2" customWidth="1"/>
    <col min="8" max="8" width="6.8984375" style="3" customWidth="1"/>
    <col min="9" max="51" width="4.59765625" style="2" customWidth="1"/>
    <col min="52" max="52" width="19.5" style="2" customWidth="1"/>
    <col min="53" max="53" width="0.3984375" style="2" customWidth="1"/>
    <col min="54" max="57" width="9" style="2"/>
    <col min="58" max="61" width="4.8984375" style="2" customWidth="1"/>
    <col min="62" max="16384" width="9" style="2"/>
  </cols>
  <sheetData>
    <row r="1" spans="1:52" ht="39.9" customHeight="1">
      <c r="B1" s="5" t="s">
        <v>129</v>
      </c>
      <c r="C1" s="7"/>
      <c r="D1" s="9"/>
      <c r="E1" s="9"/>
      <c r="F1" s="9"/>
      <c r="G1" s="9"/>
      <c r="H1" s="13" t="s">
        <v>125</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27" t="s">
        <v>343</v>
      </c>
    </row>
    <row r="2" spans="1:52" ht="20.100000000000001" customHeight="1">
      <c r="B2" s="189" t="s">
        <v>36</v>
      </c>
      <c r="C2" s="189" t="s">
        <v>42</v>
      </c>
      <c r="D2" s="191" t="s">
        <v>43</v>
      </c>
      <c r="E2" s="192"/>
      <c r="F2" s="191" t="s">
        <v>40</v>
      </c>
      <c r="G2" s="192"/>
      <c r="H2" s="189" t="s">
        <v>27</v>
      </c>
      <c r="I2" s="186" t="s">
        <v>94</v>
      </c>
      <c r="J2" s="187"/>
      <c r="K2" s="187"/>
      <c r="L2" s="187"/>
      <c r="M2" s="187"/>
      <c r="N2" s="188"/>
      <c r="O2" s="186" t="s">
        <v>62</v>
      </c>
      <c r="P2" s="187"/>
      <c r="Q2" s="187"/>
      <c r="R2" s="187"/>
      <c r="S2" s="187"/>
      <c r="T2" s="187"/>
      <c r="U2" s="187"/>
      <c r="V2" s="187"/>
      <c r="W2" s="187"/>
      <c r="X2" s="187"/>
      <c r="Y2" s="187"/>
      <c r="Z2" s="187"/>
      <c r="AA2" s="187"/>
      <c r="AB2" s="187"/>
      <c r="AC2" s="187"/>
      <c r="AD2" s="187"/>
      <c r="AE2" s="187"/>
      <c r="AF2" s="187"/>
      <c r="AG2" s="187"/>
      <c r="AH2" s="187"/>
      <c r="AI2" s="188"/>
      <c r="AJ2" s="186" t="s">
        <v>81</v>
      </c>
      <c r="AK2" s="187"/>
      <c r="AL2" s="187"/>
      <c r="AM2" s="187"/>
      <c r="AN2" s="187"/>
      <c r="AO2" s="187"/>
      <c r="AP2" s="187"/>
      <c r="AQ2" s="188"/>
      <c r="AR2" s="186" t="s">
        <v>123</v>
      </c>
      <c r="AS2" s="187"/>
      <c r="AT2" s="187"/>
      <c r="AU2" s="187"/>
      <c r="AV2" s="187"/>
      <c r="AW2" s="187"/>
      <c r="AX2" s="187"/>
      <c r="AY2" s="188"/>
      <c r="AZ2" s="19" t="s">
        <v>38</v>
      </c>
    </row>
    <row r="3" spans="1:52" ht="20.100000000000001" customHeight="1">
      <c r="B3" s="190"/>
      <c r="C3" s="190"/>
      <c r="D3" s="193"/>
      <c r="E3" s="194"/>
      <c r="F3" s="193"/>
      <c r="G3" s="194"/>
      <c r="H3" s="190"/>
      <c r="I3" s="15" t="s">
        <v>34</v>
      </c>
      <c r="J3" s="17" t="s">
        <v>90</v>
      </c>
      <c r="K3" s="17" t="s">
        <v>91</v>
      </c>
      <c r="L3" s="17" t="s">
        <v>92</v>
      </c>
      <c r="M3" s="17" t="s">
        <v>93</v>
      </c>
      <c r="N3" s="20" t="s">
        <v>7</v>
      </c>
      <c r="O3" s="22" t="s">
        <v>95</v>
      </c>
      <c r="P3" s="17" t="s">
        <v>96</v>
      </c>
      <c r="Q3" s="17" t="s">
        <v>58</v>
      </c>
      <c r="R3" s="17" t="s">
        <v>7</v>
      </c>
      <c r="S3" s="17" t="s">
        <v>97</v>
      </c>
      <c r="T3" s="17" t="s">
        <v>98</v>
      </c>
      <c r="U3" s="17" t="s">
        <v>3</v>
      </c>
      <c r="V3" s="17" t="s">
        <v>99</v>
      </c>
      <c r="W3" s="17" t="s">
        <v>100</v>
      </c>
      <c r="X3" s="17" t="s">
        <v>101</v>
      </c>
      <c r="Y3" s="17" t="s">
        <v>102</v>
      </c>
      <c r="Z3" s="17" t="s">
        <v>103</v>
      </c>
      <c r="AA3" s="17" t="s">
        <v>6</v>
      </c>
      <c r="AB3" s="17" t="s">
        <v>90</v>
      </c>
      <c r="AC3" s="17" t="s">
        <v>124</v>
      </c>
      <c r="AD3" s="17" t="s">
        <v>104</v>
      </c>
      <c r="AE3" s="17" t="s">
        <v>105</v>
      </c>
      <c r="AF3" s="17" t="s">
        <v>74</v>
      </c>
      <c r="AG3" s="17" t="s">
        <v>106</v>
      </c>
      <c r="AH3" s="17" t="s">
        <v>64</v>
      </c>
      <c r="AI3" s="24" t="s">
        <v>107</v>
      </c>
      <c r="AJ3" s="26" t="s">
        <v>108</v>
      </c>
      <c r="AK3" s="17" t="s">
        <v>109</v>
      </c>
      <c r="AL3" s="17" t="s">
        <v>110</v>
      </c>
      <c r="AM3" s="17" t="s">
        <v>64</v>
      </c>
      <c r="AN3" s="17" t="s">
        <v>111</v>
      </c>
      <c r="AO3" s="17" t="s">
        <v>112</v>
      </c>
      <c r="AP3" s="17" t="s">
        <v>113</v>
      </c>
      <c r="AQ3" s="20" t="s">
        <v>114</v>
      </c>
      <c r="AR3" s="22" t="s">
        <v>115</v>
      </c>
      <c r="AS3" s="17" t="s">
        <v>116</v>
      </c>
      <c r="AT3" s="17" t="s">
        <v>117</v>
      </c>
      <c r="AU3" s="17" t="s">
        <v>118</v>
      </c>
      <c r="AV3" s="17" t="s">
        <v>119</v>
      </c>
      <c r="AW3" s="17" t="s">
        <v>120</v>
      </c>
      <c r="AX3" s="24" t="s">
        <v>121</v>
      </c>
      <c r="AY3" s="20" t="s">
        <v>122</v>
      </c>
      <c r="AZ3" s="28"/>
    </row>
    <row r="4" spans="1:52" ht="20.100000000000001" customHeight="1">
      <c r="B4" s="6">
        <v>2100</v>
      </c>
      <c r="C4" s="8" t="str">
        <f>IFERROR(VLOOKUP(B4,DB!$I$3:$Z$1001,4,FALSE)&amp;"","")</f>
        <v>有限会社アーキシップアソシエイツ</v>
      </c>
      <c r="D4" s="10" t="str">
        <f>IFERROR(VLOOKUP(B4,DB!$I$2:$CD$1001,7,FALSE)&amp;"","")</f>
        <v>北海道</v>
      </c>
      <c r="E4" s="11" t="str">
        <f>IFERROR(VLOOKUP(B4,DB!$I$2:$CD$1001,8,FALSE)&amp;"","")</f>
        <v>札幌市東区</v>
      </c>
      <c r="F4" s="12" t="str">
        <f>IFERROR(VLOOKUP(B4,DB!$I$2:$CD$1001,10,FALSE)&amp;"","")</f>
        <v>取締役</v>
      </c>
      <c r="G4" s="11" t="str">
        <f>IFERROR(VLOOKUP(B4,DB!$I$2:$CD$1001,11,FALSE)&amp;"","")</f>
        <v>久保田　知明</v>
      </c>
      <c r="H4" s="14" t="str">
        <f>IFERROR(IF(VLOOKUP(B4,DB!$I$2:$CD$1001,20,FALSE)&amp;""="","","○"),"")</f>
        <v/>
      </c>
      <c r="I4" s="16" t="str">
        <f>IFERROR(VLOOKUP($B4,DB!$I$3:$CA$1001,29,FALSE)&amp;"","　")</f>
        <v/>
      </c>
      <c r="J4" s="18" t="str">
        <f>IFERROR(VLOOKUP($B4,DB!$I$3:$CA$1001,30,FALSE)&amp;"","　")</f>
        <v/>
      </c>
      <c r="K4" s="18" t="str">
        <f>IFERROR(VLOOKUP($B4,DB!$I$3:$CA$1001,31,FALSE)&amp;"","　")</f>
        <v/>
      </c>
      <c r="L4" s="18" t="str">
        <f>IFERROR(VLOOKUP($B4,DB!$I$3:$CA$1001,32,FALSE)&amp;"","　")</f>
        <v>◯</v>
      </c>
      <c r="M4" s="18" t="str">
        <f>IFERROR(VLOOKUP($B4,DB!$I$3:$CA$1001,33,FALSE)&amp;"","　")</f>
        <v/>
      </c>
      <c r="N4" s="21" t="str">
        <f>IFERROR(VLOOKUP($B4,DB!$I$3:$CA$1001,34,FALSE)&amp;"","　")</f>
        <v/>
      </c>
      <c r="O4" s="23" t="str">
        <f>IFERROR(VLOOKUP($B4,DB!$I$3:$CA$1001,35,FALSE)&amp;"","　")</f>
        <v/>
      </c>
      <c r="P4" s="18" t="str">
        <f>IFERROR(VLOOKUP($B4,DB!$I$3:$CA$1001,36,FALSE)&amp;"","　")</f>
        <v/>
      </c>
      <c r="Q4" s="18" t="str">
        <f>IFERROR(VLOOKUP($B4,DB!$I$3:$CA$1001,37,FALSE)&amp;"","　")</f>
        <v/>
      </c>
      <c r="R4" s="18" t="str">
        <f>IFERROR(VLOOKUP($B4,DB!$I$3:$CA$1001,38,FALSE)&amp;"","　")</f>
        <v/>
      </c>
      <c r="S4" s="18" t="str">
        <f>IFERROR(VLOOKUP($B4,DB!$I$3:$CA$1001,39,FALSE)&amp;"","　")</f>
        <v/>
      </c>
      <c r="T4" s="18" t="str">
        <f>IFERROR(VLOOKUP($B4,DB!$I$3:$CA$1001,40,FALSE)&amp;"","　")</f>
        <v/>
      </c>
      <c r="U4" s="18" t="str">
        <f>IFERROR(VLOOKUP($B4,DB!$I$3:$CA$1001,41,FALSE)&amp;"","　")</f>
        <v/>
      </c>
      <c r="V4" s="18" t="str">
        <f>IFERROR(VLOOKUP($B4,DB!$I$3:$CA$1001,42,FALSE)&amp;"","　")</f>
        <v/>
      </c>
      <c r="W4" s="18" t="str">
        <f>IFERROR(VLOOKUP($B4,DB!$I$3:$CA$1001,43,FALSE)&amp;"","　")</f>
        <v/>
      </c>
      <c r="X4" s="18" t="str">
        <f>IFERROR(VLOOKUP($B4,DB!$I$3:$CA$1001,44,FALSE)&amp;"","　")</f>
        <v/>
      </c>
      <c r="Y4" s="18" t="str">
        <f>IFERROR(VLOOKUP($B4,DB!$I$3:$CA$1001,45,FALSE)&amp;"","　")</f>
        <v/>
      </c>
      <c r="Z4" s="18" t="str">
        <f>IFERROR(VLOOKUP($B4,DB!$I$3:$CA$1001,46,FALSE)&amp;"","　")</f>
        <v/>
      </c>
      <c r="AA4" s="18" t="str">
        <f>IFERROR(VLOOKUP($B4,DB!$I$3:$CA$1001,47,FALSE)&amp;"","　")</f>
        <v/>
      </c>
      <c r="AB4" s="18" t="str">
        <f>IFERROR(VLOOKUP($B4,DB!$I$3:$CA$1001,48,FALSE)&amp;"","　")</f>
        <v/>
      </c>
      <c r="AC4" s="18" t="str">
        <f>IFERROR(VLOOKUP($B4,DB!$I$3:$CA$1001,49,FALSE)&amp;"","　")</f>
        <v/>
      </c>
      <c r="AD4" s="18" t="str">
        <f>IFERROR(VLOOKUP($B4,DB!$I$3:$CA$1001,50,FALSE)&amp;"","　")</f>
        <v/>
      </c>
      <c r="AE4" s="18" t="str">
        <f>IFERROR(VLOOKUP($B4,DB!$I$3:$CA$1001,51,FALSE)&amp;"","　")</f>
        <v/>
      </c>
      <c r="AF4" s="18" t="str">
        <f>IFERROR(VLOOKUP($B4,DB!$I$3:$CA$1001,52,FALSE)&amp;"","　")</f>
        <v/>
      </c>
      <c r="AG4" s="18" t="str">
        <f>IFERROR(VLOOKUP($B4,DB!$I$3:$CA$1001,53,FALSE)&amp;"","　")</f>
        <v/>
      </c>
      <c r="AH4" s="18" t="str">
        <f>IFERROR(VLOOKUP($B4,DB!$I$3:$CA$1001,54,FALSE)&amp;"","　")</f>
        <v/>
      </c>
      <c r="AI4" s="25" t="str">
        <f>IFERROR(VLOOKUP($B4,DB!$I$3:$CA$1001,55,FALSE)&amp;"","　")</f>
        <v/>
      </c>
      <c r="AJ4" s="16" t="str">
        <f>IFERROR(VLOOKUP($B4,DB!$I$3:$CA$1001,56,FALSE)&amp;"","　")</f>
        <v/>
      </c>
      <c r="AK4" s="18" t="str">
        <f>IFERROR(VLOOKUP($B4,DB!$I$3:$CA$1001,57,FALSE)&amp;"","　")</f>
        <v/>
      </c>
      <c r="AL4" s="18" t="str">
        <f>IFERROR(VLOOKUP($B4,DB!$I$3:$CA$1001,58,FALSE)&amp;"","　")</f>
        <v/>
      </c>
      <c r="AM4" s="18" t="str">
        <f>IFERROR(VLOOKUP($B4,DB!$I$3:$CA$1001,59,FALSE)&amp;"","　")</f>
        <v/>
      </c>
      <c r="AN4" s="18" t="str">
        <f>IFERROR(VLOOKUP($B4,DB!$I$3:$CA$1001,60,FALSE)&amp;"","　")</f>
        <v/>
      </c>
      <c r="AO4" s="18" t="str">
        <f>IFERROR(VLOOKUP($B4,DB!$I$3:$CA$1001,61,FALSE)&amp;"","　")</f>
        <v/>
      </c>
      <c r="AP4" s="18" t="str">
        <f>IFERROR(VLOOKUP($B4,DB!$I$3:$CA$1001,62,FALSE)&amp;"","　")</f>
        <v/>
      </c>
      <c r="AQ4" s="21" t="str">
        <f>IFERROR(VLOOKUP($B4,DB!$I$3:$CA$1001,63,FALSE)&amp;"","　")</f>
        <v/>
      </c>
      <c r="AR4" s="23" t="str">
        <f>IFERROR(VLOOKUP($B4,DB!$I$3:$CA$1001,64,FALSE)&amp;"","　")</f>
        <v/>
      </c>
      <c r="AS4" s="18" t="str">
        <f>IFERROR(VLOOKUP($B4,DB!$I$3:$CA$1001,65,FALSE)&amp;"","　")</f>
        <v/>
      </c>
      <c r="AT4" s="18" t="str">
        <f>IFERROR(VLOOKUP($B4,DB!$I$3:$CA$1001,66,FALSE)&amp;"","　")</f>
        <v/>
      </c>
      <c r="AU4" s="18" t="str">
        <f>IFERROR(VLOOKUP($B4,DB!$I$3:$CA$1001,67,FALSE)&amp;"","　")</f>
        <v/>
      </c>
      <c r="AV4" s="18" t="str">
        <f>IFERROR(VLOOKUP($B4,DB!$I$3:$CA$1001,68,FALSE)&amp;"","　")</f>
        <v/>
      </c>
      <c r="AW4" s="18" t="str">
        <f>IFERROR(VLOOKUP($B4,DB!$I$3:$CA$1001,69,FALSE)&amp;"","　")</f>
        <v/>
      </c>
      <c r="AX4" s="18" t="str">
        <f>IFERROR(VLOOKUP($B4,DB!$I$3:$CA$1001,70,FALSE)&amp;"","　")</f>
        <v/>
      </c>
      <c r="AY4" s="21" t="str">
        <f>IFERROR(VLOOKUP($B4,DB!$I$3:$CA$1001,71,FALSE)&amp;"","　")</f>
        <v/>
      </c>
      <c r="AZ4" s="29"/>
    </row>
    <row r="5" spans="1:52" ht="20.100000000000001" customHeight="1">
      <c r="B5" s="6">
        <v>2101</v>
      </c>
      <c r="C5" s="8" t="str">
        <f>IFERROR(VLOOKUP(B5,DB!$I$3:$Z$1001,4,FALSE)&amp;"","")</f>
        <v>株式会社アイ・ティ・エス</v>
      </c>
      <c r="D5" s="10" t="str">
        <f>IFERROR(VLOOKUP(B5,DB!$I$2:$CD$1001,7,FALSE)&amp;"","")</f>
        <v>北海道</v>
      </c>
      <c r="E5" s="11" t="str">
        <f>IFERROR(VLOOKUP(B5,DB!$I$2:$CD$1001,8,FALSE)&amp;"","")</f>
        <v>札幌市東区</v>
      </c>
      <c r="F5" s="12" t="str">
        <f>IFERROR(VLOOKUP(B5,DB!$I$2:$CD$1001,10,FALSE)&amp;"","")</f>
        <v>代表取締役</v>
      </c>
      <c r="G5" s="11" t="str">
        <f>IFERROR(VLOOKUP(B5,DB!$I$2:$CD$1001,11,FALSE)&amp;"","")</f>
        <v>下川　紘資</v>
      </c>
      <c r="H5" s="14" t="str">
        <f>IFERROR(IF(VLOOKUP(B5,DB!$I$2:$CD$1001,20,FALSE)&amp;""="","","○"),"")</f>
        <v/>
      </c>
      <c r="I5" s="16" t="str">
        <f>IFERROR(VLOOKUP($B5,DB!$I$3:$CA$1001,29,FALSE)&amp;"","　")</f>
        <v/>
      </c>
      <c r="J5" s="18" t="str">
        <f>IFERROR(VLOOKUP($B5,DB!$I$3:$CA$1001,30,FALSE)&amp;"","　")</f>
        <v/>
      </c>
      <c r="K5" s="18" t="str">
        <f>IFERROR(VLOOKUP($B5,DB!$I$3:$CA$1001,31,FALSE)&amp;"","　")</f>
        <v>◯</v>
      </c>
      <c r="L5" s="18" t="str">
        <f>IFERROR(VLOOKUP($B5,DB!$I$3:$CA$1001,32,FALSE)&amp;"","　")</f>
        <v/>
      </c>
      <c r="M5" s="18" t="str">
        <f>IFERROR(VLOOKUP($B5,DB!$I$3:$CA$1001,33,FALSE)&amp;"","　")</f>
        <v/>
      </c>
      <c r="N5" s="21" t="str">
        <f>IFERROR(VLOOKUP($B5,DB!$I$3:$CA$1001,34,FALSE)&amp;"","　")</f>
        <v/>
      </c>
      <c r="O5" s="23" t="str">
        <f>IFERROR(VLOOKUP($B5,DB!$I$3:$CA$1001,35,FALSE)&amp;"","　")</f>
        <v/>
      </c>
      <c r="P5" s="18" t="str">
        <f>IFERROR(VLOOKUP($B5,DB!$I$3:$CA$1001,36,FALSE)&amp;"","　")</f>
        <v/>
      </c>
      <c r="Q5" s="18" t="str">
        <f>IFERROR(VLOOKUP($B5,DB!$I$3:$CA$1001,37,FALSE)&amp;"","　")</f>
        <v/>
      </c>
      <c r="R5" s="18" t="str">
        <f>IFERROR(VLOOKUP($B5,DB!$I$3:$CA$1001,38,FALSE)&amp;"","　")</f>
        <v/>
      </c>
      <c r="S5" s="18" t="str">
        <f>IFERROR(VLOOKUP($B5,DB!$I$3:$CA$1001,39,FALSE)&amp;"","　")</f>
        <v/>
      </c>
      <c r="T5" s="18" t="str">
        <f>IFERROR(VLOOKUP($B5,DB!$I$3:$CA$1001,40,FALSE)&amp;"","　")</f>
        <v/>
      </c>
      <c r="U5" s="18" t="str">
        <f>IFERROR(VLOOKUP($B5,DB!$I$3:$CA$1001,41,FALSE)&amp;"","　")</f>
        <v/>
      </c>
      <c r="V5" s="18" t="str">
        <f>IFERROR(VLOOKUP($B5,DB!$I$3:$CA$1001,42,FALSE)&amp;"","　")</f>
        <v/>
      </c>
      <c r="W5" s="18" t="str">
        <f>IFERROR(VLOOKUP($B5,DB!$I$3:$CA$1001,43,FALSE)&amp;"","　")</f>
        <v/>
      </c>
      <c r="X5" s="18" t="str">
        <f>IFERROR(VLOOKUP($B5,DB!$I$3:$CA$1001,44,FALSE)&amp;"","　")</f>
        <v/>
      </c>
      <c r="Y5" s="18" t="str">
        <f>IFERROR(VLOOKUP($B5,DB!$I$3:$CA$1001,45,FALSE)&amp;"","　")</f>
        <v/>
      </c>
      <c r="Z5" s="18" t="str">
        <f>IFERROR(VLOOKUP($B5,DB!$I$3:$CA$1001,46,FALSE)&amp;"","　")</f>
        <v/>
      </c>
      <c r="AA5" s="18" t="str">
        <f>IFERROR(VLOOKUP($B5,DB!$I$3:$CA$1001,47,FALSE)&amp;"","　")</f>
        <v/>
      </c>
      <c r="AB5" s="18" t="str">
        <f>IFERROR(VLOOKUP($B5,DB!$I$3:$CA$1001,48,FALSE)&amp;"","　")</f>
        <v/>
      </c>
      <c r="AC5" s="18" t="str">
        <f>IFERROR(VLOOKUP($B5,DB!$I$3:$CA$1001,49,FALSE)&amp;"","　")</f>
        <v/>
      </c>
      <c r="AD5" s="18" t="str">
        <f>IFERROR(VLOOKUP($B5,DB!$I$3:$CA$1001,50,FALSE)&amp;"","　")</f>
        <v>◯</v>
      </c>
      <c r="AE5" s="18" t="str">
        <f>IFERROR(VLOOKUP($B5,DB!$I$3:$CA$1001,51,FALSE)&amp;"","　")</f>
        <v/>
      </c>
      <c r="AF5" s="18" t="str">
        <f>IFERROR(VLOOKUP($B5,DB!$I$3:$CA$1001,52,FALSE)&amp;"","　")</f>
        <v/>
      </c>
      <c r="AG5" s="18" t="str">
        <f>IFERROR(VLOOKUP($B5,DB!$I$3:$CA$1001,53,FALSE)&amp;"","　")</f>
        <v/>
      </c>
      <c r="AH5" s="18" t="str">
        <f>IFERROR(VLOOKUP($B5,DB!$I$3:$CA$1001,54,FALSE)&amp;"","　")</f>
        <v/>
      </c>
      <c r="AI5" s="25" t="str">
        <f>IFERROR(VLOOKUP($B5,DB!$I$3:$CA$1001,55,FALSE)&amp;"","　")</f>
        <v/>
      </c>
      <c r="AJ5" s="16" t="str">
        <f>IFERROR(VLOOKUP($B5,DB!$I$3:$CA$1001,56,FALSE)&amp;"","　")</f>
        <v/>
      </c>
      <c r="AK5" s="18" t="str">
        <f>IFERROR(VLOOKUP($B5,DB!$I$3:$CA$1001,57,FALSE)&amp;"","　")</f>
        <v/>
      </c>
      <c r="AL5" s="18" t="str">
        <f>IFERROR(VLOOKUP($B5,DB!$I$3:$CA$1001,58,FALSE)&amp;"","　")</f>
        <v/>
      </c>
      <c r="AM5" s="18" t="str">
        <f>IFERROR(VLOOKUP($B5,DB!$I$3:$CA$1001,59,FALSE)&amp;"","　")</f>
        <v/>
      </c>
      <c r="AN5" s="18" t="str">
        <f>IFERROR(VLOOKUP($B5,DB!$I$3:$CA$1001,60,FALSE)&amp;"","　")</f>
        <v/>
      </c>
      <c r="AO5" s="18" t="str">
        <f>IFERROR(VLOOKUP($B5,DB!$I$3:$CA$1001,61,FALSE)&amp;"","　")</f>
        <v/>
      </c>
      <c r="AP5" s="18" t="str">
        <f>IFERROR(VLOOKUP($B5,DB!$I$3:$CA$1001,62,FALSE)&amp;"","　")</f>
        <v/>
      </c>
      <c r="AQ5" s="21" t="str">
        <f>IFERROR(VLOOKUP($B5,DB!$I$3:$CA$1001,63,FALSE)&amp;"","　")</f>
        <v/>
      </c>
      <c r="AR5" s="23" t="str">
        <f>IFERROR(VLOOKUP($B5,DB!$I$3:$CA$1001,64,FALSE)&amp;"","　")</f>
        <v/>
      </c>
      <c r="AS5" s="18" t="str">
        <f>IFERROR(VLOOKUP($B5,DB!$I$3:$CA$1001,65,FALSE)&amp;"","　")</f>
        <v/>
      </c>
      <c r="AT5" s="18" t="str">
        <f>IFERROR(VLOOKUP($B5,DB!$I$3:$CA$1001,66,FALSE)&amp;"","　")</f>
        <v/>
      </c>
      <c r="AU5" s="18" t="str">
        <f>IFERROR(VLOOKUP($B5,DB!$I$3:$CA$1001,67,FALSE)&amp;"","　")</f>
        <v/>
      </c>
      <c r="AV5" s="18" t="str">
        <f>IFERROR(VLOOKUP($B5,DB!$I$3:$CA$1001,68,FALSE)&amp;"","　")</f>
        <v/>
      </c>
      <c r="AW5" s="18" t="str">
        <f>IFERROR(VLOOKUP($B5,DB!$I$3:$CA$1001,69,FALSE)&amp;"","　")</f>
        <v/>
      </c>
      <c r="AX5" s="18" t="str">
        <f>IFERROR(VLOOKUP($B5,DB!$I$3:$CA$1001,70,FALSE)&amp;"","　")</f>
        <v/>
      </c>
      <c r="AY5" s="21" t="str">
        <f>IFERROR(VLOOKUP($B5,DB!$I$3:$CA$1001,71,FALSE)&amp;"","　")</f>
        <v/>
      </c>
      <c r="AZ5" s="29"/>
    </row>
    <row r="6" spans="1:52" ht="20.100000000000001" customHeight="1">
      <c r="B6" s="6">
        <v>2102</v>
      </c>
      <c r="C6" s="8" t="str">
        <f>IFERROR(VLOOKUP(B6,DB!$I$3:$Z$1001,4,FALSE)&amp;"","")</f>
        <v>株式会社アリヤス設計コンサルタント</v>
      </c>
      <c r="D6" s="10" t="str">
        <f>IFERROR(VLOOKUP(B6,DB!$I$2:$CD$1001,7,FALSE)&amp;"","")</f>
        <v>北海道</v>
      </c>
      <c r="E6" s="11" t="str">
        <f>IFERROR(VLOOKUP(B6,DB!$I$2:$CD$1001,8,FALSE)&amp;"","")</f>
        <v>札幌市豊平区</v>
      </c>
      <c r="F6" s="12" t="str">
        <f>IFERROR(VLOOKUP(B6,DB!$I$2:$CD$1001,10,FALSE)&amp;"","")</f>
        <v>代表取締役</v>
      </c>
      <c r="G6" s="11" t="str">
        <f>IFERROR(VLOOKUP(B6,DB!$I$2:$CD$1001,11,FALSE)&amp;"","")</f>
        <v>河村　守人</v>
      </c>
      <c r="H6" s="14" t="str">
        <f>IFERROR(IF(VLOOKUP(B6,DB!$I$2:$CD$1001,20,FALSE)&amp;""="","","○"),"")</f>
        <v/>
      </c>
      <c r="I6" s="16" t="str">
        <f>IFERROR(VLOOKUP($B6,DB!$I$3:$CA$1001,29,FALSE)&amp;"","　")</f>
        <v>◯</v>
      </c>
      <c r="J6" s="18" t="str">
        <f>IFERROR(VLOOKUP($B6,DB!$I$3:$CA$1001,30,FALSE)&amp;"","　")</f>
        <v>◯</v>
      </c>
      <c r="K6" s="18" t="str">
        <f>IFERROR(VLOOKUP($B6,DB!$I$3:$CA$1001,31,FALSE)&amp;"","　")</f>
        <v>◯</v>
      </c>
      <c r="L6" s="18" t="str">
        <f>IFERROR(VLOOKUP($B6,DB!$I$3:$CA$1001,32,FALSE)&amp;"","　")</f>
        <v/>
      </c>
      <c r="M6" s="18" t="str">
        <f>IFERROR(VLOOKUP($B6,DB!$I$3:$CA$1001,33,FALSE)&amp;"","　")</f>
        <v>◯</v>
      </c>
      <c r="N6" s="21" t="str">
        <f>IFERROR(VLOOKUP($B6,DB!$I$3:$CA$1001,34,FALSE)&amp;"","　")</f>
        <v/>
      </c>
      <c r="O6" s="23" t="str">
        <f>IFERROR(VLOOKUP($B6,DB!$I$3:$CA$1001,35,FALSE)&amp;"","　")</f>
        <v>◯</v>
      </c>
      <c r="P6" s="18" t="str">
        <f>IFERROR(VLOOKUP($B6,DB!$I$3:$CA$1001,36,FALSE)&amp;"","　")</f>
        <v/>
      </c>
      <c r="Q6" s="18" t="str">
        <f>IFERROR(VLOOKUP($B6,DB!$I$3:$CA$1001,37,FALSE)&amp;"","　")</f>
        <v/>
      </c>
      <c r="R6" s="18" t="str">
        <f>IFERROR(VLOOKUP($B6,DB!$I$3:$CA$1001,38,FALSE)&amp;"","　")</f>
        <v>◯</v>
      </c>
      <c r="S6" s="18" t="str">
        <f>IFERROR(VLOOKUP($B6,DB!$I$3:$CA$1001,39,FALSE)&amp;"","　")</f>
        <v/>
      </c>
      <c r="T6" s="18" t="str">
        <f>IFERROR(VLOOKUP($B6,DB!$I$3:$CA$1001,40,FALSE)&amp;"","　")</f>
        <v/>
      </c>
      <c r="U6" s="18" t="str">
        <f>IFERROR(VLOOKUP($B6,DB!$I$3:$CA$1001,41,FALSE)&amp;"","　")</f>
        <v/>
      </c>
      <c r="V6" s="18" t="str">
        <f>IFERROR(VLOOKUP($B6,DB!$I$3:$CA$1001,42,FALSE)&amp;"","　")</f>
        <v/>
      </c>
      <c r="W6" s="18" t="str">
        <f>IFERROR(VLOOKUP($B6,DB!$I$3:$CA$1001,43,FALSE)&amp;"","　")</f>
        <v/>
      </c>
      <c r="X6" s="18" t="str">
        <f>IFERROR(VLOOKUP($B6,DB!$I$3:$CA$1001,44,FALSE)&amp;"","　")</f>
        <v/>
      </c>
      <c r="Y6" s="18" t="str">
        <f>IFERROR(VLOOKUP($B6,DB!$I$3:$CA$1001,45,FALSE)&amp;"","　")</f>
        <v/>
      </c>
      <c r="Z6" s="18" t="str">
        <f>IFERROR(VLOOKUP($B6,DB!$I$3:$CA$1001,46,FALSE)&amp;"","　")</f>
        <v/>
      </c>
      <c r="AA6" s="18" t="str">
        <f>IFERROR(VLOOKUP($B6,DB!$I$3:$CA$1001,47,FALSE)&amp;"","　")</f>
        <v/>
      </c>
      <c r="AB6" s="18" t="str">
        <f>IFERROR(VLOOKUP($B6,DB!$I$3:$CA$1001,48,FALSE)&amp;"","　")</f>
        <v/>
      </c>
      <c r="AC6" s="18" t="str">
        <f>IFERROR(VLOOKUP($B6,DB!$I$3:$CA$1001,49,FALSE)&amp;"","　")</f>
        <v/>
      </c>
      <c r="AD6" s="18" t="str">
        <f>IFERROR(VLOOKUP($B6,DB!$I$3:$CA$1001,50,FALSE)&amp;"","　")</f>
        <v>◯</v>
      </c>
      <c r="AE6" s="18" t="str">
        <f>IFERROR(VLOOKUP($B6,DB!$I$3:$CA$1001,51,FALSE)&amp;"","　")</f>
        <v/>
      </c>
      <c r="AF6" s="18" t="str">
        <f>IFERROR(VLOOKUP($B6,DB!$I$3:$CA$1001,52,FALSE)&amp;"","　")</f>
        <v/>
      </c>
      <c r="AG6" s="18" t="str">
        <f>IFERROR(VLOOKUP($B6,DB!$I$3:$CA$1001,53,FALSE)&amp;"","　")</f>
        <v/>
      </c>
      <c r="AH6" s="18" t="str">
        <f>IFERROR(VLOOKUP($B6,DB!$I$3:$CA$1001,54,FALSE)&amp;"","　")</f>
        <v/>
      </c>
      <c r="AI6" s="25" t="str">
        <f>IFERROR(VLOOKUP($B6,DB!$I$3:$CA$1001,55,FALSE)&amp;"","　")</f>
        <v/>
      </c>
      <c r="AJ6" s="16" t="str">
        <f>IFERROR(VLOOKUP($B6,DB!$I$3:$CA$1001,56,FALSE)&amp;"","　")</f>
        <v/>
      </c>
      <c r="AK6" s="18" t="str">
        <f>IFERROR(VLOOKUP($B6,DB!$I$3:$CA$1001,57,FALSE)&amp;"","　")</f>
        <v/>
      </c>
      <c r="AL6" s="18" t="str">
        <f>IFERROR(VLOOKUP($B6,DB!$I$3:$CA$1001,58,FALSE)&amp;"","　")</f>
        <v/>
      </c>
      <c r="AM6" s="18" t="str">
        <f>IFERROR(VLOOKUP($B6,DB!$I$3:$CA$1001,59,FALSE)&amp;"","　")</f>
        <v/>
      </c>
      <c r="AN6" s="18" t="str">
        <f>IFERROR(VLOOKUP($B6,DB!$I$3:$CA$1001,60,FALSE)&amp;"","　")</f>
        <v/>
      </c>
      <c r="AO6" s="18" t="str">
        <f>IFERROR(VLOOKUP($B6,DB!$I$3:$CA$1001,61,FALSE)&amp;"","　")</f>
        <v/>
      </c>
      <c r="AP6" s="18" t="str">
        <f>IFERROR(VLOOKUP($B6,DB!$I$3:$CA$1001,62,FALSE)&amp;"","　")</f>
        <v/>
      </c>
      <c r="AQ6" s="21" t="str">
        <f>IFERROR(VLOOKUP($B6,DB!$I$3:$CA$1001,63,FALSE)&amp;"","　")</f>
        <v/>
      </c>
      <c r="AR6" s="23" t="str">
        <f>IFERROR(VLOOKUP($B6,DB!$I$3:$CA$1001,64,FALSE)&amp;"","　")</f>
        <v/>
      </c>
      <c r="AS6" s="18" t="str">
        <f>IFERROR(VLOOKUP($B6,DB!$I$3:$CA$1001,65,FALSE)&amp;"","　")</f>
        <v/>
      </c>
      <c r="AT6" s="18" t="str">
        <f>IFERROR(VLOOKUP($B6,DB!$I$3:$CA$1001,66,FALSE)&amp;"","　")</f>
        <v/>
      </c>
      <c r="AU6" s="18" t="str">
        <f>IFERROR(VLOOKUP($B6,DB!$I$3:$CA$1001,67,FALSE)&amp;"","　")</f>
        <v/>
      </c>
      <c r="AV6" s="18" t="str">
        <f>IFERROR(VLOOKUP($B6,DB!$I$3:$CA$1001,68,FALSE)&amp;"","　")</f>
        <v/>
      </c>
      <c r="AW6" s="18" t="str">
        <f>IFERROR(VLOOKUP($B6,DB!$I$3:$CA$1001,69,FALSE)&amp;"","　")</f>
        <v/>
      </c>
      <c r="AX6" s="18" t="str">
        <f>IFERROR(VLOOKUP($B6,DB!$I$3:$CA$1001,70,FALSE)&amp;"","　")</f>
        <v/>
      </c>
      <c r="AY6" s="21" t="str">
        <f>IFERROR(VLOOKUP($B6,DB!$I$3:$CA$1001,71,FALSE)&amp;"","　")</f>
        <v/>
      </c>
      <c r="AZ6" s="29"/>
    </row>
    <row r="7" spans="1:52" ht="20.100000000000001" customHeight="1">
      <c r="A7" s="2">
        <v>2101</v>
      </c>
      <c r="B7" s="6">
        <v>2103</v>
      </c>
      <c r="C7" s="8" t="str">
        <f>IFERROR(VLOOKUP(B7,DB!$I$3:$Z$1001,4,FALSE)&amp;"","")</f>
        <v>株式会社あいアーキテクツ</v>
      </c>
      <c r="D7" s="10" t="str">
        <f>IFERROR(VLOOKUP(B7,DB!$I$2:$CD$1001,7,FALSE)&amp;"","")</f>
        <v>北海道</v>
      </c>
      <c r="E7" s="11" t="str">
        <f>IFERROR(VLOOKUP(B7,DB!$I$2:$CD$1001,8,FALSE)&amp;"","")</f>
        <v>札幌市中央区</v>
      </c>
      <c r="F7" s="12" t="str">
        <f>IFERROR(VLOOKUP(B7,DB!$I$2:$CD$1001,10,FALSE)&amp;"","")</f>
        <v>代表取締役</v>
      </c>
      <c r="G7" s="11" t="str">
        <f>IFERROR(VLOOKUP(B7,DB!$I$2:$CD$1001,11,FALSE)&amp;"","")</f>
        <v>宮崎　聡</v>
      </c>
      <c r="H7" s="14" t="str">
        <f>IFERROR(IF(VLOOKUP(B7,DB!$I$2:$CD$1001,20,FALSE)&amp;""="","","○"),"")</f>
        <v/>
      </c>
      <c r="I7" s="16" t="str">
        <f>IFERROR(VLOOKUP($B7,DB!$I$3:$CA$1001,29,FALSE)&amp;"","　")</f>
        <v/>
      </c>
      <c r="J7" s="18" t="str">
        <f>IFERROR(VLOOKUP($B7,DB!$I$3:$CA$1001,30,FALSE)&amp;"","　")</f>
        <v/>
      </c>
      <c r="K7" s="18" t="str">
        <f>IFERROR(VLOOKUP($B7,DB!$I$3:$CA$1001,31,FALSE)&amp;"","　")</f>
        <v/>
      </c>
      <c r="L7" s="18" t="str">
        <f>IFERROR(VLOOKUP($B7,DB!$I$3:$CA$1001,32,FALSE)&amp;"","　")</f>
        <v>◯</v>
      </c>
      <c r="M7" s="18" t="str">
        <f>IFERROR(VLOOKUP($B7,DB!$I$3:$CA$1001,33,FALSE)&amp;"","　")</f>
        <v/>
      </c>
      <c r="N7" s="21" t="str">
        <f>IFERROR(VLOOKUP($B7,DB!$I$3:$CA$1001,34,FALSE)&amp;"","　")</f>
        <v/>
      </c>
      <c r="O7" s="23" t="str">
        <f>IFERROR(VLOOKUP($B7,DB!$I$3:$CA$1001,35,FALSE)&amp;"","　")</f>
        <v/>
      </c>
      <c r="P7" s="18" t="str">
        <f>IFERROR(VLOOKUP($B7,DB!$I$3:$CA$1001,36,FALSE)&amp;"","　")</f>
        <v/>
      </c>
      <c r="Q7" s="18" t="str">
        <f>IFERROR(VLOOKUP($B7,DB!$I$3:$CA$1001,37,FALSE)&amp;"","　")</f>
        <v/>
      </c>
      <c r="R7" s="18" t="str">
        <f>IFERROR(VLOOKUP($B7,DB!$I$3:$CA$1001,38,FALSE)&amp;"","　")</f>
        <v/>
      </c>
      <c r="S7" s="18" t="str">
        <f>IFERROR(VLOOKUP($B7,DB!$I$3:$CA$1001,39,FALSE)&amp;"","　")</f>
        <v/>
      </c>
      <c r="T7" s="18" t="str">
        <f>IFERROR(VLOOKUP($B7,DB!$I$3:$CA$1001,40,FALSE)&amp;"","　")</f>
        <v/>
      </c>
      <c r="U7" s="18" t="str">
        <f>IFERROR(VLOOKUP($B7,DB!$I$3:$CA$1001,41,FALSE)&amp;"","　")</f>
        <v/>
      </c>
      <c r="V7" s="18" t="str">
        <f>IFERROR(VLOOKUP($B7,DB!$I$3:$CA$1001,42,FALSE)&amp;"","　")</f>
        <v/>
      </c>
      <c r="W7" s="18" t="str">
        <f>IFERROR(VLOOKUP($B7,DB!$I$3:$CA$1001,43,FALSE)&amp;"","　")</f>
        <v/>
      </c>
      <c r="X7" s="18" t="str">
        <f>IFERROR(VLOOKUP($B7,DB!$I$3:$CA$1001,44,FALSE)&amp;"","　")</f>
        <v/>
      </c>
      <c r="Y7" s="18" t="str">
        <f>IFERROR(VLOOKUP($B7,DB!$I$3:$CA$1001,45,FALSE)&amp;"","　")</f>
        <v/>
      </c>
      <c r="Z7" s="18" t="str">
        <f>IFERROR(VLOOKUP($B7,DB!$I$3:$CA$1001,46,FALSE)&amp;"","　")</f>
        <v/>
      </c>
      <c r="AA7" s="18" t="str">
        <f>IFERROR(VLOOKUP($B7,DB!$I$3:$CA$1001,47,FALSE)&amp;"","　")</f>
        <v/>
      </c>
      <c r="AB7" s="18" t="str">
        <f>IFERROR(VLOOKUP($B7,DB!$I$3:$CA$1001,48,FALSE)&amp;"","　")</f>
        <v/>
      </c>
      <c r="AC7" s="18" t="str">
        <f>IFERROR(VLOOKUP($B7,DB!$I$3:$CA$1001,49,FALSE)&amp;"","　")</f>
        <v/>
      </c>
      <c r="AD7" s="18" t="str">
        <f>IFERROR(VLOOKUP($B7,DB!$I$3:$CA$1001,50,FALSE)&amp;"","　")</f>
        <v/>
      </c>
      <c r="AE7" s="18" t="str">
        <f>IFERROR(VLOOKUP($B7,DB!$I$3:$CA$1001,51,FALSE)&amp;"","　")</f>
        <v/>
      </c>
      <c r="AF7" s="18" t="str">
        <f>IFERROR(VLOOKUP($B7,DB!$I$3:$CA$1001,52,FALSE)&amp;"","　")</f>
        <v/>
      </c>
      <c r="AG7" s="18" t="str">
        <f>IFERROR(VLOOKUP($B7,DB!$I$3:$CA$1001,53,FALSE)&amp;"","　")</f>
        <v/>
      </c>
      <c r="AH7" s="18" t="str">
        <f>IFERROR(VLOOKUP($B7,DB!$I$3:$CA$1001,54,FALSE)&amp;"","　")</f>
        <v/>
      </c>
      <c r="AI7" s="25" t="str">
        <f>IFERROR(VLOOKUP($B7,DB!$I$3:$CA$1001,55,FALSE)&amp;"","　")</f>
        <v/>
      </c>
      <c r="AJ7" s="16" t="str">
        <f>IFERROR(VLOOKUP($B7,DB!$I$3:$CA$1001,56,FALSE)&amp;"","　")</f>
        <v/>
      </c>
      <c r="AK7" s="18" t="str">
        <f>IFERROR(VLOOKUP($B7,DB!$I$3:$CA$1001,57,FALSE)&amp;"","　")</f>
        <v/>
      </c>
      <c r="AL7" s="18" t="str">
        <f>IFERROR(VLOOKUP($B7,DB!$I$3:$CA$1001,58,FALSE)&amp;"","　")</f>
        <v/>
      </c>
      <c r="AM7" s="18" t="str">
        <f>IFERROR(VLOOKUP($B7,DB!$I$3:$CA$1001,59,FALSE)&amp;"","　")</f>
        <v/>
      </c>
      <c r="AN7" s="18" t="str">
        <f>IFERROR(VLOOKUP($B7,DB!$I$3:$CA$1001,60,FALSE)&amp;"","　")</f>
        <v/>
      </c>
      <c r="AO7" s="18" t="str">
        <f>IFERROR(VLOOKUP($B7,DB!$I$3:$CA$1001,61,FALSE)&amp;"","　")</f>
        <v/>
      </c>
      <c r="AP7" s="18" t="str">
        <f>IFERROR(VLOOKUP($B7,DB!$I$3:$CA$1001,62,FALSE)&amp;"","　")</f>
        <v/>
      </c>
      <c r="AQ7" s="21" t="str">
        <f>IFERROR(VLOOKUP($B7,DB!$I$3:$CA$1001,63,FALSE)&amp;"","　")</f>
        <v/>
      </c>
      <c r="AR7" s="23" t="str">
        <f>IFERROR(VLOOKUP($B7,DB!$I$3:$CA$1001,64,FALSE)&amp;"","　")</f>
        <v/>
      </c>
      <c r="AS7" s="18" t="str">
        <f>IFERROR(VLOOKUP($B7,DB!$I$3:$CA$1001,65,FALSE)&amp;"","　")</f>
        <v/>
      </c>
      <c r="AT7" s="18" t="str">
        <f>IFERROR(VLOOKUP($B7,DB!$I$3:$CA$1001,66,FALSE)&amp;"","　")</f>
        <v/>
      </c>
      <c r="AU7" s="18" t="str">
        <f>IFERROR(VLOOKUP($B7,DB!$I$3:$CA$1001,67,FALSE)&amp;"","　")</f>
        <v/>
      </c>
      <c r="AV7" s="18" t="str">
        <f>IFERROR(VLOOKUP($B7,DB!$I$3:$CA$1001,68,FALSE)&amp;"","　")</f>
        <v/>
      </c>
      <c r="AW7" s="18" t="str">
        <f>IFERROR(VLOOKUP($B7,DB!$I$3:$CA$1001,69,FALSE)&amp;"","　")</f>
        <v/>
      </c>
      <c r="AX7" s="18" t="str">
        <f>IFERROR(VLOOKUP($B7,DB!$I$3:$CA$1001,70,FALSE)&amp;"","　")</f>
        <v/>
      </c>
      <c r="AY7" s="21" t="str">
        <f>IFERROR(VLOOKUP($B7,DB!$I$3:$CA$1001,71,FALSE)&amp;"","　")</f>
        <v/>
      </c>
      <c r="AZ7" s="29"/>
    </row>
    <row r="8" spans="1:52" ht="20.100000000000001" customHeight="1">
      <c r="B8" s="6">
        <v>2104</v>
      </c>
      <c r="C8" s="8" t="str">
        <f>IFERROR(VLOOKUP(B8,DB!$I$3:$Z$1001,4,FALSE)&amp;"","")</f>
        <v>株式会社アトリエアク</v>
      </c>
      <c r="D8" s="10" t="str">
        <f>IFERROR(VLOOKUP(B8,DB!$I$2:$CD$1001,7,FALSE)&amp;"","")</f>
        <v>北海道</v>
      </c>
      <c r="E8" s="11" t="str">
        <f>IFERROR(VLOOKUP(B8,DB!$I$2:$CD$1001,8,FALSE)&amp;"","")</f>
        <v>札幌市中央区</v>
      </c>
      <c r="F8" s="12" t="str">
        <f>IFERROR(VLOOKUP(B8,DB!$I$2:$CD$1001,10,FALSE)&amp;"","")</f>
        <v>代表取締役</v>
      </c>
      <c r="G8" s="11" t="str">
        <f>IFERROR(VLOOKUP(B8,DB!$I$2:$CD$1001,11,FALSE)&amp;"","")</f>
        <v>柳谷　宰</v>
      </c>
      <c r="H8" s="14" t="str">
        <f>IFERROR(IF(VLOOKUP(B8,DB!$I$2:$CD$1001,20,FALSE)&amp;""="","","○"),"")</f>
        <v/>
      </c>
      <c r="I8" s="16" t="str">
        <f>IFERROR(VLOOKUP($B8,DB!$I$3:$CA$1001,29,FALSE)&amp;"","　")</f>
        <v/>
      </c>
      <c r="J8" s="18" t="str">
        <f>IFERROR(VLOOKUP($B8,DB!$I$3:$CA$1001,30,FALSE)&amp;"","　")</f>
        <v/>
      </c>
      <c r="K8" s="18" t="str">
        <f>IFERROR(VLOOKUP($B8,DB!$I$3:$CA$1001,31,FALSE)&amp;"","　")</f>
        <v/>
      </c>
      <c r="L8" s="18" t="str">
        <f>IFERROR(VLOOKUP($B8,DB!$I$3:$CA$1001,32,FALSE)&amp;"","　")</f>
        <v>◯</v>
      </c>
      <c r="M8" s="18" t="str">
        <f>IFERROR(VLOOKUP($B8,DB!$I$3:$CA$1001,33,FALSE)&amp;"","　")</f>
        <v/>
      </c>
      <c r="N8" s="21" t="str">
        <f>IFERROR(VLOOKUP($B8,DB!$I$3:$CA$1001,34,FALSE)&amp;"","　")</f>
        <v/>
      </c>
      <c r="O8" s="23" t="str">
        <f>IFERROR(VLOOKUP($B8,DB!$I$3:$CA$1001,35,FALSE)&amp;"","　")</f>
        <v/>
      </c>
      <c r="P8" s="18" t="str">
        <f>IFERROR(VLOOKUP($B8,DB!$I$3:$CA$1001,36,FALSE)&amp;"","　")</f>
        <v/>
      </c>
      <c r="Q8" s="18" t="str">
        <f>IFERROR(VLOOKUP($B8,DB!$I$3:$CA$1001,37,FALSE)&amp;"","　")</f>
        <v/>
      </c>
      <c r="R8" s="18" t="str">
        <f>IFERROR(VLOOKUP($B8,DB!$I$3:$CA$1001,38,FALSE)&amp;"","　")</f>
        <v/>
      </c>
      <c r="S8" s="18" t="str">
        <f>IFERROR(VLOOKUP($B8,DB!$I$3:$CA$1001,39,FALSE)&amp;"","　")</f>
        <v/>
      </c>
      <c r="T8" s="18" t="str">
        <f>IFERROR(VLOOKUP($B8,DB!$I$3:$CA$1001,40,FALSE)&amp;"","　")</f>
        <v/>
      </c>
      <c r="U8" s="18" t="str">
        <f>IFERROR(VLOOKUP($B8,DB!$I$3:$CA$1001,41,FALSE)&amp;"","　")</f>
        <v/>
      </c>
      <c r="V8" s="18" t="str">
        <f>IFERROR(VLOOKUP($B8,DB!$I$3:$CA$1001,42,FALSE)&amp;"","　")</f>
        <v/>
      </c>
      <c r="W8" s="18" t="str">
        <f>IFERROR(VLOOKUP($B8,DB!$I$3:$CA$1001,43,FALSE)&amp;"","　")</f>
        <v/>
      </c>
      <c r="X8" s="18" t="str">
        <f>IFERROR(VLOOKUP($B8,DB!$I$3:$CA$1001,44,FALSE)&amp;"","　")</f>
        <v/>
      </c>
      <c r="Y8" s="18" t="str">
        <f>IFERROR(VLOOKUP($B8,DB!$I$3:$CA$1001,45,FALSE)&amp;"","　")</f>
        <v/>
      </c>
      <c r="Z8" s="18" t="str">
        <f>IFERROR(VLOOKUP($B8,DB!$I$3:$CA$1001,46,FALSE)&amp;"","　")</f>
        <v/>
      </c>
      <c r="AA8" s="18" t="str">
        <f>IFERROR(VLOOKUP($B8,DB!$I$3:$CA$1001,47,FALSE)&amp;"","　")</f>
        <v/>
      </c>
      <c r="AB8" s="18" t="str">
        <f>IFERROR(VLOOKUP($B8,DB!$I$3:$CA$1001,48,FALSE)&amp;"","　")</f>
        <v/>
      </c>
      <c r="AC8" s="18" t="str">
        <f>IFERROR(VLOOKUP($B8,DB!$I$3:$CA$1001,49,FALSE)&amp;"","　")</f>
        <v/>
      </c>
      <c r="AD8" s="18" t="str">
        <f>IFERROR(VLOOKUP($B8,DB!$I$3:$CA$1001,50,FALSE)&amp;"","　")</f>
        <v/>
      </c>
      <c r="AE8" s="18" t="str">
        <f>IFERROR(VLOOKUP($B8,DB!$I$3:$CA$1001,51,FALSE)&amp;"","　")</f>
        <v/>
      </c>
      <c r="AF8" s="18" t="str">
        <f>IFERROR(VLOOKUP($B8,DB!$I$3:$CA$1001,52,FALSE)&amp;"","　")</f>
        <v/>
      </c>
      <c r="AG8" s="18" t="str">
        <f>IFERROR(VLOOKUP($B8,DB!$I$3:$CA$1001,53,FALSE)&amp;"","　")</f>
        <v/>
      </c>
      <c r="AH8" s="18" t="str">
        <f>IFERROR(VLOOKUP($B8,DB!$I$3:$CA$1001,54,FALSE)&amp;"","　")</f>
        <v/>
      </c>
      <c r="AI8" s="25" t="str">
        <f>IFERROR(VLOOKUP($B8,DB!$I$3:$CA$1001,55,FALSE)&amp;"","　")</f>
        <v/>
      </c>
      <c r="AJ8" s="16" t="str">
        <f>IFERROR(VLOOKUP($B8,DB!$I$3:$CA$1001,56,FALSE)&amp;"","　")</f>
        <v/>
      </c>
      <c r="AK8" s="18" t="str">
        <f>IFERROR(VLOOKUP($B8,DB!$I$3:$CA$1001,57,FALSE)&amp;"","　")</f>
        <v/>
      </c>
      <c r="AL8" s="18" t="str">
        <f>IFERROR(VLOOKUP($B8,DB!$I$3:$CA$1001,58,FALSE)&amp;"","　")</f>
        <v/>
      </c>
      <c r="AM8" s="18" t="str">
        <f>IFERROR(VLOOKUP($B8,DB!$I$3:$CA$1001,59,FALSE)&amp;"","　")</f>
        <v/>
      </c>
      <c r="AN8" s="18" t="str">
        <f>IFERROR(VLOOKUP($B8,DB!$I$3:$CA$1001,60,FALSE)&amp;"","　")</f>
        <v/>
      </c>
      <c r="AO8" s="18" t="str">
        <f>IFERROR(VLOOKUP($B8,DB!$I$3:$CA$1001,61,FALSE)&amp;"","　")</f>
        <v/>
      </c>
      <c r="AP8" s="18" t="str">
        <f>IFERROR(VLOOKUP($B8,DB!$I$3:$CA$1001,62,FALSE)&amp;"","　")</f>
        <v/>
      </c>
      <c r="AQ8" s="21" t="str">
        <f>IFERROR(VLOOKUP($B8,DB!$I$3:$CA$1001,63,FALSE)&amp;"","　")</f>
        <v/>
      </c>
      <c r="AR8" s="23" t="str">
        <f>IFERROR(VLOOKUP($B8,DB!$I$3:$CA$1001,64,FALSE)&amp;"","　")</f>
        <v/>
      </c>
      <c r="AS8" s="18" t="str">
        <f>IFERROR(VLOOKUP($B8,DB!$I$3:$CA$1001,65,FALSE)&amp;"","　")</f>
        <v/>
      </c>
      <c r="AT8" s="18" t="str">
        <f>IFERROR(VLOOKUP($B8,DB!$I$3:$CA$1001,66,FALSE)&amp;"","　")</f>
        <v/>
      </c>
      <c r="AU8" s="18" t="str">
        <f>IFERROR(VLOOKUP($B8,DB!$I$3:$CA$1001,67,FALSE)&amp;"","　")</f>
        <v/>
      </c>
      <c r="AV8" s="18" t="str">
        <f>IFERROR(VLOOKUP($B8,DB!$I$3:$CA$1001,68,FALSE)&amp;"","　")</f>
        <v/>
      </c>
      <c r="AW8" s="18" t="str">
        <f>IFERROR(VLOOKUP($B8,DB!$I$3:$CA$1001,69,FALSE)&amp;"","　")</f>
        <v/>
      </c>
      <c r="AX8" s="18" t="str">
        <f>IFERROR(VLOOKUP($B8,DB!$I$3:$CA$1001,70,FALSE)&amp;"","　")</f>
        <v/>
      </c>
      <c r="AY8" s="21" t="str">
        <f>IFERROR(VLOOKUP($B8,DB!$I$3:$CA$1001,71,FALSE)&amp;"","　")</f>
        <v/>
      </c>
      <c r="AZ8" s="29"/>
    </row>
    <row r="9" spans="1:52" ht="20.100000000000001" customHeight="1">
      <c r="B9" s="6">
        <v>2105</v>
      </c>
      <c r="C9" s="8" t="str">
        <f>IFERROR(VLOOKUP(B9,DB!$I$3:$Z$1001,4,FALSE)&amp;"","")</f>
        <v>株式会社アクアジオテクノ</v>
      </c>
      <c r="D9" s="10" t="str">
        <f>IFERROR(VLOOKUP(B9,DB!$I$2:$CD$1001,7,FALSE)&amp;"","")</f>
        <v>北海道</v>
      </c>
      <c r="E9" s="11" t="str">
        <f>IFERROR(VLOOKUP(B9,DB!$I$2:$CD$1001,8,FALSE)&amp;"","")</f>
        <v>札幌市白石区</v>
      </c>
      <c r="F9" s="12" t="str">
        <f>IFERROR(VLOOKUP(B9,DB!$I$2:$CD$1001,10,FALSE)&amp;"","")</f>
        <v>代表取締役</v>
      </c>
      <c r="G9" s="11" t="str">
        <f>IFERROR(VLOOKUP(B9,DB!$I$2:$CD$1001,11,FALSE)&amp;"","")</f>
        <v>石塚　学</v>
      </c>
      <c r="H9" s="14" t="str">
        <f>IFERROR(IF(VLOOKUP(B9,DB!$I$2:$CD$1001,20,FALSE)&amp;""="","","○"),"")</f>
        <v/>
      </c>
      <c r="I9" s="16" t="str">
        <f>IFERROR(VLOOKUP($B9,DB!$I$3:$CA$1001,29,FALSE)&amp;"","　")</f>
        <v/>
      </c>
      <c r="J9" s="18" t="str">
        <f>IFERROR(VLOOKUP($B9,DB!$I$3:$CA$1001,30,FALSE)&amp;"","　")</f>
        <v>◯</v>
      </c>
      <c r="K9" s="18" t="str">
        <f>IFERROR(VLOOKUP($B9,DB!$I$3:$CA$1001,31,FALSE)&amp;"","　")</f>
        <v>◯</v>
      </c>
      <c r="L9" s="18" t="str">
        <f>IFERROR(VLOOKUP($B9,DB!$I$3:$CA$1001,32,FALSE)&amp;"","　")</f>
        <v/>
      </c>
      <c r="M9" s="18" t="str">
        <f>IFERROR(VLOOKUP($B9,DB!$I$3:$CA$1001,33,FALSE)&amp;"","　")</f>
        <v>◯</v>
      </c>
      <c r="N9" s="21" t="str">
        <f>IFERROR(VLOOKUP($B9,DB!$I$3:$CA$1001,34,FALSE)&amp;"","　")</f>
        <v/>
      </c>
      <c r="O9" s="23" t="str">
        <f>IFERROR(VLOOKUP($B9,DB!$I$3:$CA$1001,35,FALSE)&amp;"","　")</f>
        <v/>
      </c>
      <c r="P9" s="18" t="str">
        <f>IFERROR(VLOOKUP($B9,DB!$I$3:$CA$1001,36,FALSE)&amp;"","　")</f>
        <v/>
      </c>
      <c r="Q9" s="18" t="str">
        <f>IFERROR(VLOOKUP($B9,DB!$I$3:$CA$1001,37,FALSE)&amp;"","　")</f>
        <v/>
      </c>
      <c r="R9" s="18" t="str">
        <f>IFERROR(VLOOKUP($B9,DB!$I$3:$CA$1001,38,FALSE)&amp;"","　")</f>
        <v/>
      </c>
      <c r="S9" s="18" t="str">
        <f>IFERROR(VLOOKUP($B9,DB!$I$3:$CA$1001,39,FALSE)&amp;"","　")</f>
        <v/>
      </c>
      <c r="T9" s="18" t="str">
        <f>IFERROR(VLOOKUP($B9,DB!$I$3:$CA$1001,40,FALSE)&amp;"","　")</f>
        <v/>
      </c>
      <c r="U9" s="18" t="str">
        <f>IFERROR(VLOOKUP($B9,DB!$I$3:$CA$1001,41,FALSE)&amp;"","　")</f>
        <v>◯</v>
      </c>
      <c r="V9" s="18" t="str">
        <f>IFERROR(VLOOKUP($B9,DB!$I$3:$CA$1001,42,FALSE)&amp;"","　")</f>
        <v/>
      </c>
      <c r="W9" s="18" t="str">
        <f>IFERROR(VLOOKUP($B9,DB!$I$3:$CA$1001,43,FALSE)&amp;"","　")</f>
        <v/>
      </c>
      <c r="X9" s="18" t="str">
        <f>IFERROR(VLOOKUP($B9,DB!$I$3:$CA$1001,44,FALSE)&amp;"","　")</f>
        <v/>
      </c>
      <c r="Y9" s="18" t="str">
        <f>IFERROR(VLOOKUP($B9,DB!$I$3:$CA$1001,45,FALSE)&amp;"","　")</f>
        <v/>
      </c>
      <c r="Z9" s="18" t="str">
        <f>IFERROR(VLOOKUP($B9,DB!$I$3:$CA$1001,46,FALSE)&amp;"","　")</f>
        <v/>
      </c>
      <c r="AA9" s="18" t="str">
        <f>IFERROR(VLOOKUP($B9,DB!$I$3:$CA$1001,47,FALSE)&amp;"","　")</f>
        <v/>
      </c>
      <c r="AB9" s="18" t="str">
        <f>IFERROR(VLOOKUP($B9,DB!$I$3:$CA$1001,48,FALSE)&amp;"","　")</f>
        <v>◯</v>
      </c>
      <c r="AC9" s="18" t="str">
        <f>IFERROR(VLOOKUP($B9,DB!$I$3:$CA$1001,49,FALSE)&amp;"","　")</f>
        <v>◯</v>
      </c>
      <c r="AD9" s="18" t="str">
        <f>IFERROR(VLOOKUP($B9,DB!$I$3:$CA$1001,50,FALSE)&amp;"","　")</f>
        <v/>
      </c>
      <c r="AE9" s="18" t="str">
        <f>IFERROR(VLOOKUP($B9,DB!$I$3:$CA$1001,51,FALSE)&amp;"","　")</f>
        <v/>
      </c>
      <c r="AF9" s="18" t="str">
        <f>IFERROR(VLOOKUP($B9,DB!$I$3:$CA$1001,52,FALSE)&amp;"","　")</f>
        <v/>
      </c>
      <c r="AG9" s="18" t="str">
        <f>IFERROR(VLOOKUP($B9,DB!$I$3:$CA$1001,53,FALSE)&amp;"","　")</f>
        <v>◯</v>
      </c>
      <c r="AH9" s="18" t="str">
        <f>IFERROR(VLOOKUP($B9,DB!$I$3:$CA$1001,54,FALSE)&amp;"","　")</f>
        <v/>
      </c>
      <c r="AI9" s="25" t="str">
        <f>IFERROR(VLOOKUP($B9,DB!$I$3:$CA$1001,55,FALSE)&amp;"","　")</f>
        <v/>
      </c>
      <c r="AJ9" s="16" t="str">
        <f>IFERROR(VLOOKUP($B9,DB!$I$3:$CA$1001,56,FALSE)&amp;"","　")</f>
        <v/>
      </c>
      <c r="AK9" s="18" t="str">
        <f>IFERROR(VLOOKUP($B9,DB!$I$3:$CA$1001,57,FALSE)&amp;"","　")</f>
        <v/>
      </c>
      <c r="AL9" s="18" t="str">
        <f>IFERROR(VLOOKUP($B9,DB!$I$3:$CA$1001,58,FALSE)&amp;"","　")</f>
        <v/>
      </c>
      <c r="AM9" s="18" t="str">
        <f>IFERROR(VLOOKUP($B9,DB!$I$3:$CA$1001,59,FALSE)&amp;"","　")</f>
        <v/>
      </c>
      <c r="AN9" s="18" t="str">
        <f>IFERROR(VLOOKUP($B9,DB!$I$3:$CA$1001,60,FALSE)&amp;"","　")</f>
        <v/>
      </c>
      <c r="AO9" s="18" t="str">
        <f>IFERROR(VLOOKUP($B9,DB!$I$3:$CA$1001,61,FALSE)&amp;"","　")</f>
        <v/>
      </c>
      <c r="AP9" s="18" t="str">
        <f>IFERROR(VLOOKUP($B9,DB!$I$3:$CA$1001,62,FALSE)&amp;"","　")</f>
        <v/>
      </c>
      <c r="AQ9" s="21" t="str">
        <f>IFERROR(VLOOKUP($B9,DB!$I$3:$CA$1001,63,FALSE)&amp;"","　")</f>
        <v/>
      </c>
      <c r="AR9" s="23" t="str">
        <f>IFERROR(VLOOKUP($B9,DB!$I$3:$CA$1001,64,FALSE)&amp;"","　")</f>
        <v/>
      </c>
      <c r="AS9" s="18" t="str">
        <f>IFERROR(VLOOKUP($B9,DB!$I$3:$CA$1001,65,FALSE)&amp;"","　")</f>
        <v/>
      </c>
      <c r="AT9" s="18" t="str">
        <f>IFERROR(VLOOKUP($B9,DB!$I$3:$CA$1001,66,FALSE)&amp;"","　")</f>
        <v/>
      </c>
      <c r="AU9" s="18" t="str">
        <f>IFERROR(VLOOKUP($B9,DB!$I$3:$CA$1001,67,FALSE)&amp;"","　")</f>
        <v/>
      </c>
      <c r="AV9" s="18" t="str">
        <f>IFERROR(VLOOKUP($B9,DB!$I$3:$CA$1001,68,FALSE)&amp;"","　")</f>
        <v/>
      </c>
      <c r="AW9" s="18" t="str">
        <f>IFERROR(VLOOKUP($B9,DB!$I$3:$CA$1001,69,FALSE)&amp;"","　")</f>
        <v/>
      </c>
      <c r="AX9" s="18" t="str">
        <f>IFERROR(VLOOKUP($B9,DB!$I$3:$CA$1001,70,FALSE)&amp;"","　")</f>
        <v/>
      </c>
      <c r="AY9" s="21" t="str">
        <f>IFERROR(VLOOKUP($B9,DB!$I$3:$CA$1001,71,FALSE)&amp;"","　")</f>
        <v/>
      </c>
      <c r="AZ9" s="29"/>
    </row>
    <row r="10" spans="1:52" ht="20.100000000000001" customHeight="1">
      <c r="B10" s="6">
        <v>2106</v>
      </c>
      <c r="C10" s="8" t="str">
        <f>IFERROR(VLOOKUP(B10,DB!$I$3:$Z$1001,4,FALSE)&amp;"","")</f>
        <v>株式会社梓設計</v>
      </c>
      <c r="D10" s="10" t="str">
        <f>IFERROR(VLOOKUP(B10,DB!$I$2:$CD$1001,7,FALSE)&amp;"","")</f>
        <v>東京都</v>
      </c>
      <c r="E10" s="11" t="str">
        <f>IFERROR(VLOOKUP(B10,DB!$I$2:$CD$1001,8,FALSE)&amp;"","")</f>
        <v>大田区</v>
      </c>
      <c r="F10" s="12" t="str">
        <f>IFERROR(VLOOKUP(B10,DB!$I$2:$CD$1001,10,FALSE)&amp;"","")</f>
        <v>代表取締役社長</v>
      </c>
      <c r="G10" s="11" t="str">
        <f>IFERROR(VLOOKUP(B10,DB!$I$2:$CD$1001,11,FALSE)&amp;"","")</f>
        <v>有吉　匡</v>
      </c>
      <c r="H10" s="14" t="str">
        <f>IFERROR(IF(VLOOKUP(B10,DB!$I$2:$CD$1001,20,FALSE)&amp;""="","","○"),"")</f>
        <v>○</v>
      </c>
      <c r="I10" s="16" t="str">
        <f>IFERROR(VLOOKUP($B10,DB!$I$3:$CA$1001,29,FALSE)&amp;"","　")</f>
        <v/>
      </c>
      <c r="J10" s="18" t="str">
        <f>IFERROR(VLOOKUP($B10,DB!$I$3:$CA$1001,30,FALSE)&amp;"","　")</f>
        <v/>
      </c>
      <c r="K10" s="18" t="str">
        <f>IFERROR(VLOOKUP($B10,DB!$I$3:$CA$1001,31,FALSE)&amp;"","　")</f>
        <v/>
      </c>
      <c r="L10" s="18" t="str">
        <f>IFERROR(VLOOKUP($B10,DB!$I$3:$CA$1001,32,FALSE)&amp;"","　")</f>
        <v>◯</v>
      </c>
      <c r="M10" s="18" t="str">
        <f>IFERROR(VLOOKUP($B10,DB!$I$3:$CA$1001,33,FALSE)&amp;"","　")</f>
        <v>◯</v>
      </c>
      <c r="N10" s="21" t="str">
        <f>IFERROR(VLOOKUP($B10,DB!$I$3:$CA$1001,34,FALSE)&amp;"","　")</f>
        <v/>
      </c>
      <c r="O10" s="23" t="str">
        <f>IFERROR(VLOOKUP($B10,DB!$I$3:$CA$1001,35,FALSE)&amp;"","　")</f>
        <v/>
      </c>
      <c r="P10" s="18" t="str">
        <f>IFERROR(VLOOKUP($B10,DB!$I$3:$CA$1001,36,FALSE)&amp;"","　")</f>
        <v/>
      </c>
      <c r="Q10" s="18" t="str">
        <f>IFERROR(VLOOKUP($B10,DB!$I$3:$CA$1001,37,FALSE)&amp;"","　")</f>
        <v/>
      </c>
      <c r="R10" s="18" t="str">
        <f>IFERROR(VLOOKUP($B10,DB!$I$3:$CA$1001,38,FALSE)&amp;"","　")</f>
        <v/>
      </c>
      <c r="S10" s="18" t="str">
        <f>IFERROR(VLOOKUP($B10,DB!$I$3:$CA$1001,39,FALSE)&amp;"","　")</f>
        <v/>
      </c>
      <c r="T10" s="18" t="str">
        <f>IFERROR(VLOOKUP($B10,DB!$I$3:$CA$1001,40,FALSE)&amp;"","　")</f>
        <v/>
      </c>
      <c r="U10" s="18" t="str">
        <f>IFERROR(VLOOKUP($B10,DB!$I$3:$CA$1001,41,FALSE)&amp;"","　")</f>
        <v/>
      </c>
      <c r="V10" s="18" t="str">
        <f>IFERROR(VLOOKUP($B10,DB!$I$3:$CA$1001,42,FALSE)&amp;"","　")</f>
        <v/>
      </c>
      <c r="W10" s="18" t="str">
        <f>IFERROR(VLOOKUP($B10,DB!$I$3:$CA$1001,43,FALSE)&amp;"","　")</f>
        <v/>
      </c>
      <c r="X10" s="18" t="str">
        <f>IFERROR(VLOOKUP($B10,DB!$I$3:$CA$1001,44,FALSE)&amp;"","　")</f>
        <v/>
      </c>
      <c r="Y10" s="18" t="str">
        <f>IFERROR(VLOOKUP($B10,DB!$I$3:$CA$1001,45,FALSE)&amp;"","　")</f>
        <v/>
      </c>
      <c r="Z10" s="18" t="str">
        <f>IFERROR(VLOOKUP($B10,DB!$I$3:$CA$1001,46,FALSE)&amp;"","　")</f>
        <v/>
      </c>
      <c r="AA10" s="18" t="str">
        <f>IFERROR(VLOOKUP($B10,DB!$I$3:$CA$1001,47,FALSE)&amp;"","　")</f>
        <v>◯</v>
      </c>
      <c r="AB10" s="18" t="str">
        <f>IFERROR(VLOOKUP($B10,DB!$I$3:$CA$1001,48,FALSE)&amp;"","　")</f>
        <v/>
      </c>
      <c r="AC10" s="18" t="str">
        <f>IFERROR(VLOOKUP($B10,DB!$I$3:$CA$1001,49,FALSE)&amp;"","　")</f>
        <v/>
      </c>
      <c r="AD10" s="18" t="str">
        <f>IFERROR(VLOOKUP($B10,DB!$I$3:$CA$1001,50,FALSE)&amp;"","　")</f>
        <v/>
      </c>
      <c r="AE10" s="18" t="str">
        <f>IFERROR(VLOOKUP($B10,DB!$I$3:$CA$1001,51,FALSE)&amp;"","　")</f>
        <v/>
      </c>
      <c r="AF10" s="18" t="str">
        <f>IFERROR(VLOOKUP($B10,DB!$I$3:$CA$1001,52,FALSE)&amp;"","　")</f>
        <v/>
      </c>
      <c r="AG10" s="18" t="str">
        <f>IFERROR(VLOOKUP($B10,DB!$I$3:$CA$1001,53,FALSE)&amp;"","　")</f>
        <v/>
      </c>
      <c r="AH10" s="18" t="str">
        <f>IFERROR(VLOOKUP($B10,DB!$I$3:$CA$1001,54,FALSE)&amp;"","　")</f>
        <v/>
      </c>
      <c r="AI10" s="25" t="str">
        <f>IFERROR(VLOOKUP($B10,DB!$I$3:$CA$1001,55,FALSE)&amp;"","　")</f>
        <v/>
      </c>
      <c r="AJ10" s="16" t="str">
        <f>IFERROR(VLOOKUP($B10,DB!$I$3:$CA$1001,56,FALSE)&amp;"","　")</f>
        <v/>
      </c>
      <c r="AK10" s="18" t="str">
        <f>IFERROR(VLOOKUP($B10,DB!$I$3:$CA$1001,57,FALSE)&amp;"","　")</f>
        <v/>
      </c>
      <c r="AL10" s="18" t="str">
        <f>IFERROR(VLOOKUP($B10,DB!$I$3:$CA$1001,58,FALSE)&amp;"","　")</f>
        <v/>
      </c>
      <c r="AM10" s="18" t="str">
        <f>IFERROR(VLOOKUP($B10,DB!$I$3:$CA$1001,59,FALSE)&amp;"","　")</f>
        <v/>
      </c>
      <c r="AN10" s="18" t="str">
        <f>IFERROR(VLOOKUP($B10,DB!$I$3:$CA$1001,60,FALSE)&amp;"","　")</f>
        <v/>
      </c>
      <c r="AO10" s="18" t="str">
        <f>IFERROR(VLOOKUP($B10,DB!$I$3:$CA$1001,61,FALSE)&amp;"","　")</f>
        <v/>
      </c>
      <c r="AP10" s="18" t="str">
        <f>IFERROR(VLOOKUP($B10,DB!$I$3:$CA$1001,62,FALSE)&amp;"","　")</f>
        <v/>
      </c>
      <c r="AQ10" s="21" t="str">
        <f>IFERROR(VLOOKUP($B10,DB!$I$3:$CA$1001,63,FALSE)&amp;"","　")</f>
        <v/>
      </c>
      <c r="AR10" s="23" t="str">
        <f>IFERROR(VLOOKUP($B10,DB!$I$3:$CA$1001,64,FALSE)&amp;"","　")</f>
        <v/>
      </c>
      <c r="AS10" s="18" t="str">
        <f>IFERROR(VLOOKUP($B10,DB!$I$3:$CA$1001,65,FALSE)&amp;"","　")</f>
        <v/>
      </c>
      <c r="AT10" s="18" t="str">
        <f>IFERROR(VLOOKUP($B10,DB!$I$3:$CA$1001,66,FALSE)&amp;"","　")</f>
        <v/>
      </c>
      <c r="AU10" s="18" t="str">
        <f>IFERROR(VLOOKUP($B10,DB!$I$3:$CA$1001,67,FALSE)&amp;"","　")</f>
        <v/>
      </c>
      <c r="AV10" s="18" t="str">
        <f>IFERROR(VLOOKUP($B10,DB!$I$3:$CA$1001,68,FALSE)&amp;"","　")</f>
        <v/>
      </c>
      <c r="AW10" s="18" t="str">
        <f>IFERROR(VLOOKUP($B10,DB!$I$3:$CA$1001,69,FALSE)&amp;"","　")</f>
        <v/>
      </c>
      <c r="AX10" s="18" t="str">
        <f>IFERROR(VLOOKUP($B10,DB!$I$3:$CA$1001,70,FALSE)&amp;"","　")</f>
        <v/>
      </c>
      <c r="AY10" s="21" t="str">
        <f>IFERROR(VLOOKUP($B10,DB!$I$3:$CA$1001,71,FALSE)&amp;"","　")</f>
        <v/>
      </c>
      <c r="AZ10" s="29"/>
    </row>
    <row r="11" spans="1:52" ht="20.100000000000001" customHeight="1">
      <c r="B11" s="6">
        <v>2107</v>
      </c>
      <c r="C11" s="8" t="str">
        <f>IFERROR(VLOOKUP(B11,DB!$I$3:$Z$1001,4,FALSE)&amp;"","")</f>
        <v>株式会社ihrmk</v>
      </c>
      <c r="D11" s="10" t="str">
        <f>IFERROR(VLOOKUP(B11,DB!$I$2:$CD$1001,7,FALSE)&amp;"","")</f>
        <v>東京都</v>
      </c>
      <c r="E11" s="11" t="str">
        <f>IFERROR(VLOOKUP(B11,DB!$I$2:$CD$1001,8,FALSE)&amp;"","")</f>
        <v>港区</v>
      </c>
      <c r="F11" s="12" t="str">
        <f>IFERROR(VLOOKUP(B11,DB!$I$2:$CD$1001,10,FALSE)&amp;"","")</f>
        <v>代表取締役</v>
      </c>
      <c r="G11" s="11" t="str">
        <f>IFERROR(VLOOKUP(B11,DB!$I$2:$CD$1001,11,FALSE)&amp;"","")</f>
        <v>井原　正揮</v>
      </c>
      <c r="H11" s="14" t="str">
        <f>IFERROR(IF(VLOOKUP(B11,DB!$I$2:$CD$1001,20,FALSE)&amp;""="","","○"),"")</f>
        <v/>
      </c>
      <c r="I11" s="16" t="str">
        <f>IFERROR(VLOOKUP($B11,DB!$I$3:$CA$1001,29,FALSE)&amp;"","　")</f>
        <v/>
      </c>
      <c r="J11" s="18" t="str">
        <f>IFERROR(VLOOKUP($B11,DB!$I$3:$CA$1001,30,FALSE)&amp;"","　")</f>
        <v/>
      </c>
      <c r="K11" s="18" t="str">
        <f>IFERROR(VLOOKUP($B11,DB!$I$3:$CA$1001,31,FALSE)&amp;"","　")</f>
        <v/>
      </c>
      <c r="L11" s="18" t="str">
        <f>IFERROR(VLOOKUP($B11,DB!$I$3:$CA$1001,32,FALSE)&amp;"","　")</f>
        <v>◯</v>
      </c>
      <c r="M11" s="18" t="str">
        <f>IFERROR(VLOOKUP($B11,DB!$I$3:$CA$1001,33,FALSE)&amp;"","　")</f>
        <v/>
      </c>
      <c r="N11" s="21" t="str">
        <f>IFERROR(VLOOKUP($B11,DB!$I$3:$CA$1001,34,FALSE)&amp;"","　")</f>
        <v/>
      </c>
      <c r="O11" s="23" t="str">
        <f>IFERROR(VLOOKUP($B11,DB!$I$3:$CA$1001,35,FALSE)&amp;"","　")</f>
        <v/>
      </c>
      <c r="P11" s="18" t="str">
        <f>IFERROR(VLOOKUP($B11,DB!$I$3:$CA$1001,36,FALSE)&amp;"","　")</f>
        <v/>
      </c>
      <c r="Q11" s="18" t="str">
        <f>IFERROR(VLOOKUP($B11,DB!$I$3:$CA$1001,37,FALSE)&amp;"","　")</f>
        <v/>
      </c>
      <c r="R11" s="18" t="str">
        <f>IFERROR(VLOOKUP($B11,DB!$I$3:$CA$1001,38,FALSE)&amp;"","　")</f>
        <v/>
      </c>
      <c r="S11" s="18" t="str">
        <f>IFERROR(VLOOKUP($B11,DB!$I$3:$CA$1001,39,FALSE)&amp;"","　")</f>
        <v/>
      </c>
      <c r="T11" s="18" t="str">
        <f>IFERROR(VLOOKUP($B11,DB!$I$3:$CA$1001,40,FALSE)&amp;"","　")</f>
        <v/>
      </c>
      <c r="U11" s="18" t="str">
        <f>IFERROR(VLOOKUP($B11,DB!$I$3:$CA$1001,41,FALSE)&amp;"","　")</f>
        <v/>
      </c>
      <c r="V11" s="18" t="str">
        <f>IFERROR(VLOOKUP($B11,DB!$I$3:$CA$1001,42,FALSE)&amp;"","　")</f>
        <v/>
      </c>
      <c r="W11" s="18" t="str">
        <f>IFERROR(VLOOKUP($B11,DB!$I$3:$CA$1001,43,FALSE)&amp;"","　")</f>
        <v/>
      </c>
      <c r="X11" s="18" t="str">
        <f>IFERROR(VLOOKUP($B11,DB!$I$3:$CA$1001,44,FALSE)&amp;"","　")</f>
        <v/>
      </c>
      <c r="Y11" s="18" t="str">
        <f>IFERROR(VLOOKUP($B11,DB!$I$3:$CA$1001,45,FALSE)&amp;"","　")</f>
        <v/>
      </c>
      <c r="Z11" s="18" t="str">
        <f>IFERROR(VLOOKUP($B11,DB!$I$3:$CA$1001,46,FALSE)&amp;"","　")</f>
        <v/>
      </c>
      <c r="AA11" s="18" t="str">
        <f>IFERROR(VLOOKUP($B11,DB!$I$3:$CA$1001,47,FALSE)&amp;"","　")</f>
        <v/>
      </c>
      <c r="AB11" s="18" t="str">
        <f>IFERROR(VLOOKUP($B11,DB!$I$3:$CA$1001,48,FALSE)&amp;"","　")</f>
        <v/>
      </c>
      <c r="AC11" s="18" t="str">
        <f>IFERROR(VLOOKUP($B11,DB!$I$3:$CA$1001,49,FALSE)&amp;"","　")</f>
        <v/>
      </c>
      <c r="AD11" s="18" t="str">
        <f>IFERROR(VLOOKUP($B11,DB!$I$3:$CA$1001,50,FALSE)&amp;"","　")</f>
        <v/>
      </c>
      <c r="AE11" s="18" t="str">
        <f>IFERROR(VLOOKUP($B11,DB!$I$3:$CA$1001,51,FALSE)&amp;"","　")</f>
        <v/>
      </c>
      <c r="AF11" s="18" t="str">
        <f>IFERROR(VLOOKUP($B11,DB!$I$3:$CA$1001,52,FALSE)&amp;"","　")</f>
        <v/>
      </c>
      <c r="AG11" s="18" t="str">
        <f>IFERROR(VLOOKUP($B11,DB!$I$3:$CA$1001,53,FALSE)&amp;"","　")</f>
        <v/>
      </c>
      <c r="AH11" s="18" t="str">
        <f>IFERROR(VLOOKUP($B11,DB!$I$3:$CA$1001,54,FALSE)&amp;"","　")</f>
        <v/>
      </c>
      <c r="AI11" s="25" t="str">
        <f>IFERROR(VLOOKUP($B11,DB!$I$3:$CA$1001,55,FALSE)&amp;"","　")</f>
        <v/>
      </c>
      <c r="AJ11" s="16" t="str">
        <f>IFERROR(VLOOKUP($B11,DB!$I$3:$CA$1001,56,FALSE)&amp;"","　")</f>
        <v/>
      </c>
      <c r="AK11" s="18" t="str">
        <f>IFERROR(VLOOKUP($B11,DB!$I$3:$CA$1001,57,FALSE)&amp;"","　")</f>
        <v/>
      </c>
      <c r="AL11" s="18" t="str">
        <f>IFERROR(VLOOKUP($B11,DB!$I$3:$CA$1001,58,FALSE)&amp;"","　")</f>
        <v/>
      </c>
      <c r="AM11" s="18" t="str">
        <f>IFERROR(VLOOKUP($B11,DB!$I$3:$CA$1001,59,FALSE)&amp;"","　")</f>
        <v/>
      </c>
      <c r="AN11" s="18" t="str">
        <f>IFERROR(VLOOKUP($B11,DB!$I$3:$CA$1001,60,FALSE)&amp;"","　")</f>
        <v/>
      </c>
      <c r="AO11" s="18" t="str">
        <f>IFERROR(VLOOKUP($B11,DB!$I$3:$CA$1001,61,FALSE)&amp;"","　")</f>
        <v/>
      </c>
      <c r="AP11" s="18" t="str">
        <f>IFERROR(VLOOKUP($B11,DB!$I$3:$CA$1001,62,FALSE)&amp;"","　")</f>
        <v/>
      </c>
      <c r="AQ11" s="21" t="str">
        <f>IFERROR(VLOOKUP($B11,DB!$I$3:$CA$1001,63,FALSE)&amp;"","　")</f>
        <v/>
      </c>
      <c r="AR11" s="23" t="str">
        <f>IFERROR(VLOOKUP($B11,DB!$I$3:$CA$1001,64,FALSE)&amp;"","　")</f>
        <v/>
      </c>
      <c r="AS11" s="18" t="str">
        <f>IFERROR(VLOOKUP($B11,DB!$I$3:$CA$1001,65,FALSE)&amp;"","　")</f>
        <v/>
      </c>
      <c r="AT11" s="18" t="str">
        <f>IFERROR(VLOOKUP($B11,DB!$I$3:$CA$1001,66,FALSE)&amp;"","　")</f>
        <v/>
      </c>
      <c r="AU11" s="18" t="str">
        <f>IFERROR(VLOOKUP($B11,DB!$I$3:$CA$1001,67,FALSE)&amp;"","　")</f>
        <v/>
      </c>
      <c r="AV11" s="18" t="str">
        <f>IFERROR(VLOOKUP($B11,DB!$I$3:$CA$1001,68,FALSE)&amp;"","　")</f>
        <v/>
      </c>
      <c r="AW11" s="18" t="str">
        <f>IFERROR(VLOOKUP($B11,DB!$I$3:$CA$1001,69,FALSE)&amp;"","　")</f>
        <v/>
      </c>
      <c r="AX11" s="18" t="str">
        <f>IFERROR(VLOOKUP($B11,DB!$I$3:$CA$1001,70,FALSE)&amp;"","　")</f>
        <v/>
      </c>
      <c r="AY11" s="21" t="str">
        <f>IFERROR(VLOOKUP($B11,DB!$I$3:$CA$1001,71,FALSE)&amp;"","　")</f>
        <v/>
      </c>
      <c r="AZ11" s="29"/>
    </row>
    <row r="12" spans="1:52" ht="20.100000000000001" customHeight="1">
      <c r="B12" s="6">
        <v>2108</v>
      </c>
      <c r="C12" s="8" t="str">
        <f>IFERROR(VLOOKUP(B12,DB!$I$3:$Z$1001,4,FALSE)&amp;"","")</f>
        <v>株式会社アース設計事務所</v>
      </c>
      <c r="D12" s="10" t="str">
        <f>IFERROR(VLOOKUP(B12,DB!$I$2:$CD$1001,7,FALSE)&amp;"","")</f>
        <v>北海道</v>
      </c>
      <c r="E12" s="11" t="str">
        <f>IFERROR(VLOOKUP(B12,DB!$I$2:$CD$1001,8,FALSE)&amp;"","")</f>
        <v>札幌市東区</v>
      </c>
      <c r="F12" s="12" t="str">
        <f>IFERROR(VLOOKUP(B12,DB!$I$2:$CD$1001,10,FALSE)&amp;"","")</f>
        <v>代表取締役社長</v>
      </c>
      <c r="G12" s="11" t="str">
        <f>IFERROR(VLOOKUP(B12,DB!$I$2:$CD$1001,11,FALSE)&amp;"","")</f>
        <v>石橋　慶樹</v>
      </c>
      <c r="H12" s="14" t="str">
        <f>IFERROR(IF(VLOOKUP(B12,DB!$I$2:$CD$1001,20,FALSE)&amp;""="","","○"),"")</f>
        <v/>
      </c>
      <c r="I12" s="16" t="str">
        <f>IFERROR(VLOOKUP($B12,DB!$I$3:$CA$1001,29,FALSE)&amp;"","　")</f>
        <v>◯</v>
      </c>
      <c r="J12" s="18" t="str">
        <f>IFERROR(VLOOKUP($B12,DB!$I$3:$CA$1001,30,FALSE)&amp;"","　")</f>
        <v/>
      </c>
      <c r="K12" s="18" t="str">
        <f>IFERROR(VLOOKUP($B12,DB!$I$3:$CA$1001,31,FALSE)&amp;"","　")</f>
        <v>◯</v>
      </c>
      <c r="L12" s="18" t="str">
        <f>IFERROR(VLOOKUP($B12,DB!$I$3:$CA$1001,32,FALSE)&amp;"","　")</f>
        <v/>
      </c>
      <c r="M12" s="18" t="str">
        <f>IFERROR(VLOOKUP($B12,DB!$I$3:$CA$1001,33,FALSE)&amp;"","　")</f>
        <v>◯</v>
      </c>
      <c r="N12" s="21" t="str">
        <f>IFERROR(VLOOKUP($B12,DB!$I$3:$CA$1001,34,FALSE)&amp;"","　")</f>
        <v/>
      </c>
      <c r="O12" s="23" t="str">
        <f>IFERROR(VLOOKUP($B12,DB!$I$3:$CA$1001,35,FALSE)&amp;"","　")</f>
        <v/>
      </c>
      <c r="P12" s="18" t="str">
        <f>IFERROR(VLOOKUP($B12,DB!$I$3:$CA$1001,36,FALSE)&amp;"","　")</f>
        <v/>
      </c>
      <c r="Q12" s="18" t="str">
        <f>IFERROR(VLOOKUP($B12,DB!$I$3:$CA$1001,37,FALSE)&amp;"","　")</f>
        <v/>
      </c>
      <c r="R12" s="18" t="str">
        <f>IFERROR(VLOOKUP($B12,DB!$I$3:$CA$1001,38,FALSE)&amp;"","　")</f>
        <v/>
      </c>
      <c r="S12" s="18" t="str">
        <f>IFERROR(VLOOKUP($B12,DB!$I$3:$CA$1001,39,FALSE)&amp;"","　")</f>
        <v/>
      </c>
      <c r="T12" s="18" t="str">
        <f>IFERROR(VLOOKUP($B12,DB!$I$3:$CA$1001,40,FALSE)&amp;"","　")</f>
        <v/>
      </c>
      <c r="U12" s="18" t="str">
        <f>IFERROR(VLOOKUP($B12,DB!$I$3:$CA$1001,41,FALSE)&amp;"","　")</f>
        <v/>
      </c>
      <c r="V12" s="18" t="str">
        <f>IFERROR(VLOOKUP($B12,DB!$I$3:$CA$1001,42,FALSE)&amp;"","　")</f>
        <v>◯</v>
      </c>
      <c r="W12" s="18" t="str">
        <f>IFERROR(VLOOKUP($B12,DB!$I$3:$CA$1001,43,FALSE)&amp;"","　")</f>
        <v/>
      </c>
      <c r="X12" s="18" t="str">
        <f>IFERROR(VLOOKUP($B12,DB!$I$3:$CA$1001,44,FALSE)&amp;"","　")</f>
        <v/>
      </c>
      <c r="Y12" s="18" t="str">
        <f>IFERROR(VLOOKUP($B12,DB!$I$3:$CA$1001,45,FALSE)&amp;"","　")</f>
        <v/>
      </c>
      <c r="Z12" s="18" t="str">
        <f>IFERROR(VLOOKUP($B12,DB!$I$3:$CA$1001,46,FALSE)&amp;"","　")</f>
        <v/>
      </c>
      <c r="AA12" s="18" t="str">
        <f>IFERROR(VLOOKUP($B12,DB!$I$3:$CA$1001,47,FALSE)&amp;"","　")</f>
        <v/>
      </c>
      <c r="AB12" s="18" t="str">
        <f>IFERROR(VLOOKUP($B12,DB!$I$3:$CA$1001,48,FALSE)&amp;"","　")</f>
        <v/>
      </c>
      <c r="AC12" s="18" t="str">
        <f>IFERROR(VLOOKUP($B12,DB!$I$3:$CA$1001,49,FALSE)&amp;"","　")</f>
        <v/>
      </c>
      <c r="AD12" s="18" t="str">
        <f>IFERROR(VLOOKUP($B12,DB!$I$3:$CA$1001,50,FALSE)&amp;"","　")</f>
        <v/>
      </c>
      <c r="AE12" s="18" t="str">
        <f>IFERROR(VLOOKUP($B12,DB!$I$3:$CA$1001,51,FALSE)&amp;"","　")</f>
        <v/>
      </c>
      <c r="AF12" s="18" t="str">
        <f>IFERROR(VLOOKUP($B12,DB!$I$3:$CA$1001,52,FALSE)&amp;"","　")</f>
        <v/>
      </c>
      <c r="AG12" s="18" t="str">
        <f>IFERROR(VLOOKUP($B12,DB!$I$3:$CA$1001,53,FALSE)&amp;"","　")</f>
        <v/>
      </c>
      <c r="AH12" s="18" t="str">
        <f>IFERROR(VLOOKUP($B12,DB!$I$3:$CA$1001,54,FALSE)&amp;"","　")</f>
        <v/>
      </c>
      <c r="AI12" s="25" t="str">
        <f>IFERROR(VLOOKUP($B12,DB!$I$3:$CA$1001,55,FALSE)&amp;"","　")</f>
        <v/>
      </c>
      <c r="AJ12" s="16" t="str">
        <f>IFERROR(VLOOKUP($B12,DB!$I$3:$CA$1001,56,FALSE)&amp;"","　")</f>
        <v/>
      </c>
      <c r="AK12" s="18" t="str">
        <f>IFERROR(VLOOKUP($B12,DB!$I$3:$CA$1001,57,FALSE)&amp;"","　")</f>
        <v/>
      </c>
      <c r="AL12" s="18" t="str">
        <f>IFERROR(VLOOKUP($B12,DB!$I$3:$CA$1001,58,FALSE)&amp;"","　")</f>
        <v/>
      </c>
      <c r="AM12" s="18" t="str">
        <f>IFERROR(VLOOKUP($B12,DB!$I$3:$CA$1001,59,FALSE)&amp;"","　")</f>
        <v/>
      </c>
      <c r="AN12" s="18" t="str">
        <f>IFERROR(VLOOKUP($B12,DB!$I$3:$CA$1001,60,FALSE)&amp;"","　")</f>
        <v/>
      </c>
      <c r="AO12" s="18" t="str">
        <f>IFERROR(VLOOKUP($B12,DB!$I$3:$CA$1001,61,FALSE)&amp;"","　")</f>
        <v/>
      </c>
      <c r="AP12" s="18" t="str">
        <f>IFERROR(VLOOKUP($B12,DB!$I$3:$CA$1001,62,FALSE)&amp;"","　")</f>
        <v/>
      </c>
      <c r="AQ12" s="21" t="str">
        <f>IFERROR(VLOOKUP($B12,DB!$I$3:$CA$1001,63,FALSE)&amp;"","　")</f>
        <v/>
      </c>
      <c r="AR12" s="23" t="str">
        <f>IFERROR(VLOOKUP($B12,DB!$I$3:$CA$1001,64,FALSE)&amp;"","　")</f>
        <v/>
      </c>
      <c r="AS12" s="18" t="str">
        <f>IFERROR(VLOOKUP($B12,DB!$I$3:$CA$1001,65,FALSE)&amp;"","　")</f>
        <v/>
      </c>
      <c r="AT12" s="18" t="str">
        <f>IFERROR(VLOOKUP($B12,DB!$I$3:$CA$1001,66,FALSE)&amp;"","　")</f>
        <v/>
      </c>
      <c r="AU12" s="18" t="str">
        <f>IFERROR(VLOOKUP($B12,DB!$I$3:$CA$1001,67,FALSE)&amp;"","　")</f>
        <v/>
      </c>
      <c r="AV12" s="18" t="str">
        <f>IFERROR(VLOOKUP($B12,DB!$I$3:$CA$1001,68,FALSE)&amp;"","　")</f>
        <v/>
      </c>
      <c r="AW12" s="18" t="str">
        <f>IFERROR(VLOOKUP($B12,DB!$I$3:$CA$1001,69,FALSE)&amp;"","　")</f>
        <v/>
      </c>
      <c r="AX12" s="18" t="str">
        <f>IFERROR(VLOOKUP($B12,DB!$I$3:$CA$1001,70,FALSE)&amp;"","　")</f>
        <v/>
      </c>
      <c r="AY12" s="21" t="str">
        <f>IFERROR(VLOOKUP($B12,DB!$I$3:$CA$1001,71,FALSE)&amp;"","　")</f>
        <v/>
      </c>
      <c r="AZ12" s="29"/>
    </row>
    <row r="13" spans="1:52" ht="20.100000000000001" customHeight="1">
      <c r="B13" s="6">
        <v>2109</v>
      </c>
      <c r="C13" s="8" t="str">
        <f>IFERROR(VLOOKUP(B13,DB!$I$3:$Z$1001,4,FALSE)&amp;"","")</f>
        <v>株式会社アルファ技研</v>
      </c>
      <c r="D13" s="10" t="str">
        <f>IFERROR(VLOOKUP(B13,DB!$I$2:$CD$1001,7,FALSE)&amp;"","")</f>
        <v>北海道</v>
      </c>
      <c r="E13" s="11" t="str">
        <f>IFERROR(VLOOKUP(B13,DB!$I$2:$CD$1001,8,FALSE)&amp;"","")</f>
        <v>札幌市西区</v>
      </c>
      <c r="F13" s="12" t="str">
        <f>IFERROR(VLOOKUP(B13,DB!$I$2:$CD$1001,10,FALSE)&amp;"","")</f>
        <v>代表取締役</v>
      </c>
      <c r="G13" s="11" t="str">
        <f>IFERROR(VLOOKUP(B13,DB!$I$2:$CD$1001,11,FALSE)&amp;"","")</f>
        <v>土谷　貴宏</v>
      </c>
      <c r="H13" s="14" t="str">
        <f>IFERROR(IF(VLOOKUP(B13,DB!$I$2:$CD$1001,20,FALSE)&amp;""="","","○"),"")</f>
        <v/>
      </c>
      <c r="I13" s="16" t="str">
        <f>IFERROR(VLOOKUP($B13,DB!$I$3:$CA$1001,29,FALSE)&amp;"","　")</f>
        <v>◯</v>
      </c>
      <c r="J13" s="18" t="str">
        <f>IFERROR(VLOOKUP($B13,DB!$I$3:$CA$1001,30,FALSE)&amp;"","　")</f>
        <v/>
      </c>
      <c r="K13" s="18" t="str">
        <f>IFERROR(VLOOKUP($B13,DB!$I$3:$CA$1001,31,FALSE)&amp;"","　")</f>
        <v>◯</v>
      </c>
      <c r="L13" s="18" t="str">
        <f>IFERROR(VLOOKUP($B13,DB!$I$3:$CA$1001,32,FALSE)&amp;"","　")</f>
        <v/>
      </c>
      <c r="M13" s="18" t="str">
        <f>IFERROR(VLOOKUP($B13,DB!$I$3:$CA$1001,33,FALSE)&amp;"","　")</f>
        <v>◯</v>
      </c>
      <c r="N13" s="21" t="str">
        <f>IFERROR(VLOOKUP($B13,DB!$I$3:$CA$1001,34,FALSE)&amp;"","　")</f>
        <v/>
      </c>
      <c r="O13" s="23" t="str">
        <f>IFERROR(VLOOKUP($B13,DB!$I$3:$CA$1001,35,FALSE)&amp;"","　")</f>
        <v/>
      </c>
      <c r="P13" s="18" t="str">
        <f>IFERROR(VLOOKUP($B13,DB!$I$3:$CA$1001,36,FALSE)&amp;"","　")</f>
        <v/>
      </c>
      <c r="Q13" s="18" t="str">
        <f>IFERROR(VLOOKUP($B13,DB!$I$3:$CA$1001,37,FALSE)&amp;"","　")</f>
        <v/>
      </c>
      <c r="R13" s="18" t="str">
        <f>IFERROR(VLOOKUP($B13,DB!$I$3:$CA$1001,38,FALSE)&amp;"","　")</f>
        <v/>
      </c>
      <c r="S13" s="18" t="str">
        <f>IFERROR(VLOOKUP($B13,DB!$I$3:$CA$1001,39,FALSE)&amp;"","　")</f>
        <v/>
      </c>
      <c r="T13" s="18" t="str">
        <f>IFERROR(VLOOKUP($B13,DB!$I$3:$CA$1001,40,FALSE)&amp;"","　")</f>
        <v/>
      </c>
      <c r="U13" s="18" t="str">
        <f>IFERROR(VLOOKUP($B13,DB!$I$3:$CA$1001,41,FALSE)&amp;"","　")</f>
        <v/>
      </c>
      <c r="V13" s="18" t="str">
        <f>IFERROR(VLOOKUP($B13,DB!$I$3:$CA$1001,42,FALSE)&amp;"","　")</f>
        <v>◯</v>
      </c>
      <c r="W13" s="18" t="str">
        <f>IFERROR(VLOOKUP($B13,DB!$I$3:$CA$1001,43,FALSE)&amp;"","　")</f>
        <v/>
      </c>
      <c r="X13" s="18" t="str">
        <f>IFERROR(VLOOKUP($B13,DB!$I$3:$CA$1001,44,FALSE)&amp;"","　")</f>
        <v/>
      </c>
      <c r="Y13" s="18" t="str">
        <f>IFERROR(VLOOKUP($B13,DB!$I$3:$CA$1001,45,FALSE)&amp;"","　")</f>
        <v/>
      </c>
      <c r="Z13" s="18" t="str">
        <f>IFERROR(VLOOKUP($B13,DB!$I$3:$CA$1001,46,FALSE)&amp;"","　")</f>
        <v/>
      </c>
      <c r="AA13" s="18" t="str">
        <f>IFERROR(VLOOKUP($B13,DB!$I$3:$CA$1001,47,FALSE)&amp;"","　")</f>
        <v/>
      </c>
      <c r="AB13" s="18" t="str">
        <f>IFERROR(VLOOKUP($B13,DB!$I$3:$CA$1001,48,FALSE)&amp;"","　")</f>
        <v/>
      </c>
      <c r="AC13" s="18" t="str">
        <f>IFERROR(VLOOKUP($B13,DB!$I$3:$CA$1001,49,FALSE)&amp;"","　")</f>
        <v/>
      </c>
      <c r="AD13" s="18" t="str">
        <f>IFERROR(VLOOKUP($B13,DB!$I$3:$CA$1001,50,FALSE)&amp;"","　")</f>
        <v/>
      </c>
      <c r="AE13" s="18" t="str">
        <f>IFERROR(VLOOKUP($B13,DB!$I$3:$CA$1001,51,FALSE)&amp;"","　")</f>
        <v/>
      </c>
      <c r="AF13" s="18" t="str">
        <f>IFERROR(VLOOKUP($B13,DB!$I$3:$CA$1001,52,FALSE)&amp;"","　")</f>
        <v/>
      </c>
      <c r="AG13" s="18" t="str">
        <f>IFERROR(VLOOKUP($B13,DB!$I$3:$CA$1001,53,FALSE)&amp;"","　")</f>
        <v/>
      </c>
      <c r="AH13" s="18" t="str">
        <f>IFERROR(VLOOKUP($B13,DB!$I$3:$CA$1001,54,FALSE)&amp;"","　")</f>
        <v/>
      </c>
      <c r="AI13" s="25" t="str">
        <f>IFERROR(VLOOKUP($B13,DB!$I$3:$CA$1001,55,FALSE)&amp;"","　")</f>
        <v/>
      </c>
      <c r="AJ13" s="16" t="str">
        <f>IFERROR(VLOOKUP($B13,DB!$I$3:$CA$1001,56,FALSE)&amp;"","　")</f>
        <v/>
      </c>
      <c r="AK13" s="18" t="str">
        <f>IFERROR(VLOOKUP($B13,DB!$I$3:$CA$1001,57,FALSE)&amp;"","　")</f>
        <v/>
      </c>
      <c r="AL13" s="18" t="str">
        <f>IFERROR(VLOOKUP($B13,DB!$I$3:$CA$1001,58,FALSE)&amp;"","　")</f>
        <v/>
      </c>
      <c r="AM13" s="18" t="str">
        <f>IFERROR(VLOOKUP($B13,DB!$I$3:$CA$1001,59,FALSE)&amp;"","　")</f>
        <v/>
      </c>
      <c r="AN13" s="18" t="str">
        <f>IFERROR(VLOOKUP($B13,DB!$I$3:$CA$1001,60,FALSE)&amp;"","　")</f>
        <v/>
      </c>
      <c r="AO13" s="18" t="str">
        <f>IFERROR(VLOOKUP($B13,DB!$I$3:$CA$1001,61,FALSE)&amp;"","　")</f>
        <v/>
      </c>
      <c r="AP13" s="18" t="str">
        <f>IFERROR(VLOOKUP($B13,DB!$I$3:$CA$1001,62,FALSE)&amp;"","　")</f>
        <v/>
      </c>
      <c r="AQ13" s="21" t="str">
        <f>IFERROR(VLOOKUP($B13,DB!$I$3:$CA$1001,63,FALSE)&amp;"","　")</f>
        <v/>
      </c>
      <c r="AR13" s="23" t="str">
        <f>IFERROR(VLOOKUP($B13,DB!$I$3:$CA$1001,64,FALSE)&amp;"","　")</f>
        <v/>
      </c>
      <c r="AS13" s="18" t="str">
        <f>IFERROR(VLOOKUP($B13,DB!$I$3:$CA$1001,65,FALSE)&amp;"","　")</f>
        <v/>
      </c>
      <c r="AT13" s="18" t="str">
        <f>IFERROR(VLOOKUP($B13,DB!$I$3:$CA$1001,66,FALSE)&amp;"","　")</f>
        <v/>
      </c>
      <c r="AU13" s="18" t="str">
        <f>IFERROR(VLOOKUP($B13,DB!$I$3:$CA$1001,67,FALSE)&amp;"","　")</f>
        <v/>
      </c>
      <c r="AV13" s="18" t="str">
        <f>IFERROR(VLOOKUP($B13,DB!$I$3:$CA$1001,68,FALSE)&amp;"","　")</f>
        <v/>
      </c>
      <c r="AW13" s="18" t="str">
        <f>IFERROR(VLOOKUP($B13,DB!$I$3:$CA$1001,69,FALSE)&amp;"","　")</f>
        <v/>
      </c>
      <c r="AX13" s="18" t="str">
        <f>IFERROR(VLOOKUP($B13,DB!$I$3:$CA$1001,70,FALSE)&amp;"","　")</f>
        <v/>
      </c>
      <c r="AY13" s="21" t="str">
        <f>IFERROR(VLOOKUP($B13,DB!$I$3:$CA$1001,71,FALSE)&amp;"","　")</f>
        <v/>
      </c>
      <c r="AZ13" s="29"/>
    </row>
    <row r="14" spans="1:52" ht="20.100000000000001" customHeight="1">
      <c r="B14" s="6">
        <v>2110</v>
      </c>
      <c r="C14" s="8" t="str">
        <f>IFERROR(VLOOKUP(B14,DB!$I$3:$Z$1001,4,FALSE)&amp;"","")</f>
        <v>株式会社有我工業所</v>
      </c>
      <c r="D14" s="10" t="str">
        <f>IFERROR(VLOOKUP(B14,DB!$I$2:$CD$1001,7,FALSE)&amp;"","")</f>
        <v>北海道</v>
      </c>
      <c r="E14" s="11" t="str">
        <f>IFERROR(VLOOKUP(B14,DB!$I$2:$CD$1001,8,FALSE)&amp;"","")</f>
        <v>空知郡上富良野町</v>
      </c>
      <c r="F14" s="12" t="str">
        <f>IFERROR(VLOOKUP(B14,DB!$I$2:$CD$1001,10,FALSE)&amp;"","")</f>
        <v>代表取締役</v>
      </c>
      <c r="G14" s="11" t="str">
        <f>IFERROR(VLOOKUP(B14,DB!$I$2:$CD$1001,11,FALSE)&amp;"","")</f>
        <v>有我　有希</v>
      </c>
      <c r="H14" s="14" t="str">
        <f>IFERROR(IF(VLOOKUP(B14,DB!$I$2:$CD$1001,20,FALSE)&amp;""="","","○"),"")</f>
        <v/>
      </c>
      <c r="I14" s="16" t="str">
        <f>IFERROR(VLOOKUP($B14,DB!$I$3:$CA$1001,29,FALSE)&amp;"","　")</f>
        <v/>
      </c>
      <c r="J14" s="18" t="str">
        <f>IFERROR(VLOOKUP($B14,DB!$I$3:$CA$1001,30,FALSE)&amp;"","　")</f>
        <v>◯</v>
      </c>
      <c r="K14" s="18" t="str">
        <f>IFERROR(VLOOKUP($B14,DB!$I$3:$CA$1001,31,FALSE)&amp;"","　")</f>
        <v/>
      </c>
      <c r="L14" s="18" t="str">
        <f>IFERROR(VLOOKUP($B14,DB!$I$3:$CA$1001,32,FALSE)&amp;"","　")</f>
        <v>◯</v>
      </c>
      <c r="M14" s="18" t="str">
        <f>IFERROR(VLOOKUP($B14,DB!$I$3:$CA$1001,33,FALSE)&amp;"","　")</f>
        <v/>
      </c>
      <c r="N14" s="21" t="str">
        <f>IFERROR(VLOOKUP($B14,DB!$I$3:$CA$1001,34,FALSE)&amp;"","　")</f>
        <v/>
      </c>
      <c r="O14" s="23" t="str">
        <f>IFERROR(VLOOKUP($B14,DB!$I$3:$CA$1001,35,FALSE)&amp;"","　")</f>
        <v/>
      </c>
      <c r="P14" s="18" t="str">
        <f>IFERROR(VLOOKUP($B14,DB!$I$3:$CA$1001,36,FALSE)&amp;"","　")</f>
        <v/>
      </c>
      <c r="Q14" s="18" t="str">
        <f>IFERROR(VLOOKUP($B14,DB!$I$3:$CA$1001,37,FALSE)&amp;"","　")</f>
        <v/>
      </c>
      <c r="R14" s="18" t="str">
        <f>IFERROR(VLOOKUP($B14,DB!$I$3:$CA$1001,38,FALSE)&amp;"","　")</f>
        <v/>
      </c>
      <c r="S14" s="18" t="str">
        <f>IFERROR(VLOOKUP($B14,DB!$I$3:$CA$1001,39,FALSE)&amp;"","　")</f>
        <v/>
      </c>
      <c r="T14" s="18" t="str">
        <f>IFERROR(VLOOKUP($B14,DB!$I$3:$CA$1001,40,FALSE)&amp;"","　")</f>
        <v/>
      </c>
      <c r="U14" s="18" t="str">
        <f>IFERROR(VLOOKUP($B14,DB!$I$3:$CA$1001,41,FALSE)&amp;"","　")</f>
        <v/>
      </c>
      <c r="V14" s="18" t="str">
        <f>IFERROR(VLOOKUP($B14,DB!$I$3:$CA$1001,42,FALSE)&amp;"","　")</f>
        <v/>
      </c>
      <c r="W14" s="18" t="str">
        <f>IFERROR(VLOOKUP($B14,DB!$I$3:$CA$1001,43,FALSE)&amp;"","　")</f>
        <v/>
      </c>
      <c r="X14" s="18" t="str">
        <f>IFERROR(VLOOKUP($B14,DB!$I$3:$CA$1001,44,FALSE)&amp;"","　")</f>
        <v/>
      </c>
      <c r="Y14" s="18" t="str">
        <f>IFERROR(VLOOKUP($B14,DB!$I$3:$CA$1001,45,FALSE)&amp;"","　")</f>
        <v/>
      </c>
      <c r="Z14" s="18" t="str">
        <f>IFERROR(VLOOKUP($B14,DB!$I$3:$CA$1001,46,FALSE)&amp;"","　")</f>
        <v/>
      </c>
      <c r="AA14" s="18" t="str">
        <f>IFERROR(VLOOKUP($B14,DB!$I$3:$CA$1001,47,FALSE)&amp;"","　")</f>
        <v/>
      </c>
      <c r="AB14" s="18" t="str">
        <f>IFERROR(VLOOKUP($B14,DB!$I$3:$CA$1001,48,FALSE)&amp;"","　")</f>
        <v/>
      </c>
      <c r="AC14" s="18" t="str">
        <f>IFERROR(VLOOKUP($B14,DB!$I$3:$CA$1001,49,FALSE)&amp;"","　")</f>
        <v/>
      </c>
      <c r="AD14" s="18" t="str">
        <f>IFERROR(VLOOKUP($B14,DB!$I$3:$CA$1001,50,FALSE)&amp;"","　")</f>
        <v/>
      </c>
      <c r="AE14" s="18" t="str">
        <f>IFERROR(VLOOKUP($B14,DB!$I$3:$CA$1001,51,FALSE)&amp;"","　")</f>
        <v/>
      </c>
      <c r="AF14" s="18" t="str">
        <f>IFERROR(VLOOKUP($B14,DB!$I$3:$CA$1001,52,FALSE)&amp;"","　")</f>
        <v/>
      </c>
      <c r="AG14" s="18" t="str">
        <f>IFERROR(VLOOKUP($B14,DB!$I$3:$CA$1001,53,FALSE)&amp;"","　")</f>
        <v/>
      </c>
      <c r="AH14" s="18" t="str">
        <f>IFERROR(VLOOKUP($B14,DB!$I$3:$CA$1001,54,FALSE)&amp;"","　")</f>
        <v/>
      </c>
      <c r="AI14" s="25" t="str">
        <f>IFERROR(VLOOKUP($B14,DB!$I$3:$CA$1001,55,FALSE)&amp;"","　")</f>
        <v/>
      </c>
      <c r="AJ14" s="16" t="str">
        <f>IFERROR(VLOOKUP($B14,DB!$I$3:$CA$1001,56,FALSE)&amp;"","　")</f>
        <v/>
      </c>
      <c r="AK14" s="18" t="str">
        <f>IFERROR(VLOOKUP($B14,DB!$I$3:$CA$1001,57,FALSE)&amp;"","　")</f>
        <v/>
      </c>
      <c r="AL14" s="18" t="str">
        <f>IFERROR(VLOOKUP($B14,DB!$I$3:$CA$1001,58,FALSE)&amp;"","　")</f>
        <v/>
      </c>
      <c r="AM14" s="18" t="str">
        <f>IFERROR(VLOOKUP($B14,DB!$I$3:$CA$1001,59,FALSE)&amp;"","　")</f>
        <v/>
      </c>
      <c r="AN14" s="18" t="str">
        <f>IFERROR(VLOOKUP($B14,DB!$I$3:$CA$1001,60,FALSE)&amp;"","　")</f>
        <v/>
      </c>
      <c r="AO14" s="18" t="str">
        <f>IFERROR(VLOOKUP($B14,DB!$I$3:$CA$1001,61,FALSE)&amp;"","　")</f>
        <v/>
      </c>
      <c r="AP14" s="18" t="str">
        <f>IFERROR(VLOOKUP($B14,DB!$I$3:$CA$1001,62,FALSE)&amp;"","　")</f>
        <v/>
      </c>
      <c r="AQ14" s="21" t="str">
        <f>IFERROR(VLOOKUP($B14,DB!$I$3:$CA$1001,63,FALSE)&amp;"","　")</f>
        <v/>
      </c>
      <c r="AR14" s="23" t="str">
        <f>IFERROR(VLOOKUP($B14,DB!$I$3:$CA$1001,64,FALSE)&amp;"","　")</f>
        <v/>
      </c>
      <c r="AS14" s="18" t="str">
        <f>IFERROR(VLOOKUP($B14,DB!$I$3:$CA$1001,65,FALSE)&amp;"","　")</f>
        <v/>
      </c>
      <c r="AT14" s="18" t="str">
        <f>IFERROR(VLOOKUP($B14,DB!$I$3:$CA$1001,66,FALSE)&amp;"","　")</f>
        <v/>
      </c>
      <c r="AU14" s="18" t="str">
        <f>IFERROR(VLOOKUP($B14,DB!$I$3:$CA$1001,67,FALSE)&amp;"","　")</f>
        <v/>
      </c>
      <c r="AV14" s="18" t="str">
        <f>IFERROR(VLOOKUP($B14,DB!$I$3:$CA$1001,68,FALSE)&amp;"","　")</f>
        <v/>
      </c>
      <c r="AW14" s="18" t="str">
        <f>IFERROR(VLOOKUP($B14,DB!$I$3:$CA$1001,69,FALSE)&amp;"","　")</f>
        <v/>
      </c>
      <c r="AX14" s="18" t="str">
        <f>IFERROR(VLOOKUP($B14,DB!$I$3:$CA$1001,70,FALSE)&amp;"","　")</f>
        <v/>
      </c>
      <c r="AY14" s="21" t="str">
        <f>IFERROR(VLOOKUP($B14,DB!$I$3:$CA$1001,71,FALSE)&amp;"","　")</f>
        <v/>
      </c>
      <c r="AZ14" s="29"/>
    </row>
    <row r="15" spans="1:52" ht="20.100000000000001" customHeight="1">
      <c r="B15" s="6">
        <v>2111</v>
      </c>
      <c r="C15" s="8" t="str">
        <f>IFERROR(VLOOKUP(B15,DB!$I$3:$Z$1001,4,FALSE)&amp;"","")</f>
        <v>アルスマエヤ株式会社</v>
      </c>
      <c r="D15" s="10" t="str">
        <f>IFERROR(VLOOKUP(B15,DB!$I$2:$CD$1001,7,FALSE)&amp;"","")</f>
        <v>北海道</v>
      </c>
      <c r="E15" s="11" t="str">
        <f>IFERROR(VLOOKUP(B15,DB!$I$2:$CD$1001,8,FALSE)&amp;"","")</f>
        <v>札幌市厚別区</v>
      </c>
      <c r="F15" s="12" t="str">
        <f>IFERROR(VLOOKUP(B15,DB!$I$2:$CD$1001,10,FALSE)&amp;"","")</f>
        <v>代表取締役</v>
      </c>
      <c r="G15" s="11" t="str">
        <f>IFERROR(VLOOKUP(B15,DB!$I$2:$CD$1001,11,FALSE)&amp;"","")</f>
        <v>前谷　聡一</v>
      </c>
      <c r="H15" s="14" t="str">
        <f>IFERROR(IF(VLOOKUP(B15,DB!$I$2:$CD$1001,20,FALSE)&amp;""="","","○"),"")</f>
        <v/>
      </c>
      <c r="I15" s="16" t="str">
        <f>IFERROR(VLOOKUP($B15,DB!$I$3:$CA$1001,29,FALSE)&amp;"","　")</f>
        <v>◯</v>
      </c>
      <c r="J15" s="18" t="str">
        <f>IFERROR(VLOOKUP($B15,DB!$I$3:$CA$1001,30,FALSE)&amp;"","　")</f>
        <v>◯</v>
      </c>
      <c r="K15" s="18" t="str">
        <f>IFERROR(VLOOKUP($B15,DB!$I$3:$CA$1001,31,FALSE)&amp;"","　")</f>
        <v>◯</v>
      </c>
      <c r="L15" s="18" t="str">
        <f>IFERROR(VLOOKUP($B15,DB!$I$3:$CA$1001,32,FALSE)&amp;"","　")</f>
        <v/>
      </c>
      <c r="M15" s="18" t="str">
        <f>IFERROR(VLOOKUP($B15,DB!$I$3:$CA$1001,33,FALSE)&amp;"","　")</f>
        <v>◯</v>
      </c>
      <c r="N15" s="21" t="str">
        <f>IFERROR(VLOOKUP($B15,DB!$I$3:$CA$1001,34,FALSE)&amp;"","　")</f>
        <v/>
      </c>
      <c r="O15" s="23" t="str">
        <f>IFERROR(VLOOKUP($B15,DB!$I$3:$CA$1001,35,FALSE)&amp;"","　")</f>
        <v/>
      </c>
      <c r="P15" s="18" t="str">
        <f>IFERROR(VLOOKUP($B15,DB!$I$3:$CA$1001,36,FALSE)&amp;"","　")</f>
        <v/>
      </c>
      <c r="Q15" s="18" t="str">
        <f>IFERROR(VLOOKUP($B15,DB!$I$3:$CA$1001,37,FALSE)&amp;"","　")</f>
        <v/>
      </c>
      <c r="R15" s="18" t="str">
        <f>IFERROR(VLOOKUP($B15,DB!$I$3:$CA$1001,38,FALSE)&amp;"","　")</f>
        <v/>
      </c>
      <c r="S15" s="18" t="str">
        <f>IFERROR(VLOOKUP($B15,DB!$I$3:$CA$1001,39,FALSE)&amp;"","　")</f>
        <v/>
      </c>
      <c r="T15" s="18" t="str">
        <f>IFERROR(VLOOKUP($B15,DB!$I$3:$CA$1001,40,FALSE)&amp;"","　")</f>
        <v/>
      </c>
      <c r="U15" s="18" t="str">
        <f>IFERROR(VLOOKUP($B15,DB!$I$3:$CA$1001,41,FALSE)&amp;"","　")</f>
        <v/>
      </c>
      <c r="V15" s="18" t="str">
        <f>IFERROR(VLOOKUP($B15,DB!$I$3:$CA$1001,42,FALSE)&amp;"","　")</f>
        <v>◯</v>
      </c>
      <c r="W15" s="18" t="str">
        <f>IFERROR(VLOOKUP($B15,DB!$I$3:$CA$1001,43,FALSE)&amp;"","　")</f>
        <v>◯</v>
      </c>
      <c r="X15" s="18" t="str">
        <f>IFERROR(VLOOKUP($B15,DB!$I$3:$CA$1001,44,FALSE)&amp;"","　")</f>
        <v/>
      </c>
      <c r="Y15" s="18" t="str">
        <f>IFERROR(VLOOKUP($B15,DB!$I$3:$CA$1001,45,FALSE)&amp;"","　")</f>
        <v/>
      </c>
      <c r="Z15" s="18" t="str">
        <f>IFERROR(VLOOKUP($B15,DB!$I$3:$CA$1001,46,FALSE)&amp;"","　")</f>
        <v/>
      </c>
      <c r="AA15" s="18" t="str">
        <f>IFERROR(VLOOKUP($B15,DB!$I$3:$CA$1001,47,FALSE)&amp;"","　")</f>
        <v/>
      </c>
      <c r="AB15" s="18" t="str">
        <f>IFERROR(VLOOKUP($B15,DB!$I$3:$CA$1001,48,FALSE)&amp;"","　")</f>
        <v/>
      </c>
      <c r="AC15" s="18" t="str">
        <f>IFERROR(VLOOKUP($B15,DB!$I$3:$CA$1001,49,FALSE)&amp;"","　")</f>
        <v/>
      </c>
      <c r="AD15" s="18" t="str">
        <f>IFERROR(VLOOKUP($B15,DB!$I$3:$CA$1001,50,FALSE)&amp;"","　")</f>
        <v/>
      </c>
      <c r="AE15" s="18" t="str">
        <f>IFERROR(VLOOKUP($B15,DB!$I$3:$CA$1001,51,FALSE)&amp;"","　")</f>
        <v/>
      </c>
      <c r="AF15" s="18" t="str">
        <f>IFERROR(VLOOKUP($B15,DB!$I$3:$CA$1001,52,FALSE)&amp;"","　")</f>
        <v/>
      </c>
      <c r="AG15" s="18" t="str">
        <f>IFERROR(VLOOKUP($B15,DB!$I$3:$CA$1001,53,FALSE)&amp;"","　")</f>
        <v/>
      </c>
      <c r="AH15" s="18" t="str">
        <f>IFERROR(VLOOKUP($B15,DB!$I$3:$CA$1001,54,FALSE)&amp;"","　")</f>
        <v/>
      </c>
      <c r="AI15" s="25" t="str">
        <f>IFERROR(VLOOKUP($B15,DB!$I$3:$CA$1001,55,FALSE)&amp;"","　")</f>
        <v/>
      </c>
      <c r="AJ15" s="16" t="str">
        <f>IFERROR(VLOOKUP($B15,DB!$I$3:$CA$1001,56,FALSE)&amp;"","　")</f>
        <v>◯</v>
      </c>
      <c r="AK15" s="18" t="str">
        <f>IFERROR(VLOOKUP($B15,DB!$I$3:$CA$1001,57,FALSE)&amp;"","　")</f>
        <v/>
      </c>
      <c r="AL15" s="18" t="str">
        <f>IFERROR(VLOOKUP($B15,DB!$I$3:$CA$1001,58,FALSE)&amp;"","　")</f>
        <v/>
      </c>
      <c r="AM15" s="18" t="str">
        <f>IFERROR(VLOOKUP($B15,DB!$I$3:$CA$1001,59,FALSE)&amp;"","　")</f>
        <v/>
      </c>
      <c r="AN15" s="18" t="str">
        <f>IFERROR(VLOOKUP($B15,DB!$I$3:$CA$1001,60,FALSE)&amp;"","　")</f>
        <v/>
      </c>
      <c r="AO15" s="18" t="str">
        <f>IFERROR(VLOOKUP($B15,DB!$I$3:$CA$1001,61,FALSE)&amp;"","　")</f>
        <v/>
      </c>
      <c r="AP15" s="18" t="str">
        <f>IFERROR(VLOOKUP($B15,DB!$I$3:$CA$1001,62,FALSE)&amp;"","　")</f>
        <v/>
      </c>
      <c r="AQ15" s="21" t="str">
        <f>IFERROR(VLOOKUP($B15,DB!$I$3:$CA$1001,63,FALSE)&amp;"","　")</f>
        <v/>
      </c>
      <c r="AR15" s="23" t="str">
        <f>IFERROR(VLOOKUP($B15,DB!$I$3:$CA$1001,64,FALSE)&amp;"","　")</f>
        <v/>
      </c>
      <c r="AS15" s="18" t="str">
        <f>IFERROR(VLOOKUP($B15,DB!$I$3:$CA$1001,65,FALSE)&amp;"","　")</f>
        <v/>
      </c>
      <c r="AT15" s="18" t="str">
        <f>IFERROR(VLOOKUP($B15,DB!$I$3:$CA$1001,66,FALSE)&amp;"","　")</f>
        <v/>
      </c>
      <c r="AU15" s="18" t="str">
        <f>IFERROR(VLOOKUP($B15,DB!$I$3:$CA$1001,67,FALSE)&amp;"","　")</f>
        <v/>
      </c>
      <c r="AV15" s="18" t="str">
        <f>IFERROR(VLOOKUP($B15,DB!$I$3:$CA$1001,68,FALSE)&amp;"","　")</f>
        <v/>
      </c>
      <c r="AW15" s="18" t="str">
        <f>IFERROR(VLOOKUP($B15,DB!$I$3:$CA$1001,69,FALSE)&amp;"","　")</f>
        <v/>
      </c>
      <c r="AX15" s="18" t="str">
        <f>IFERROR(VLOOKUP($B15,DB!$I$3:$CA$1001,70,FALSE)&amp;"","　")</f>
        <v/>
      </c>
      <c r="AY15" s="21" t="str">
        <f>IFERROR(VLOOKUP($B15,DB!$I$3:$CA$1001,71,FALSE)&amp;"","　")</f>
        <v/>
      </c>
      <c r="AZ15" s="29"/>
    </row>
    <row r="16" spans="1:52" ht="20.100000000000001" customHeight="1">
      <c r="B16" s="6">
        <v>2112</v>
      </c>
      <c r="C16" s="8" t="str">
        <f>IFERROR(VLOOKUP(B16,DB!$I$3:$Z$1001,4,FALSE)&amp;"","")</f>
        <v>アド・エンジニアリング株式会社</v>
      </c>
      <c r="D16" s="10" t="str">
        <f>IFERROR(VLOOKUP(B16,DB!$I$2:$CD$1001,7,FALSE)&amp;"","")</f>
        <v>北海道</v>
      </c>
      <c r="E16" s="11" t="str">
        <f>IFERROR(VLOOKUP(B16,DB!$I$2:$CD$1001,8,FALSE)&amp;"","")</f>
        <v>札幌市中央区</v>
      </c>
      <c r="F16" s="12" t="str">
        <f>IFERROR(VLOOKUP(B16,DB!$I$2:$CD$1001,10,FALSE)&amp;"","")</f>
        <v>代表取締役</v>
      </c>
      <c r="G16" s="11" t="str">
        <f>IFERROR(VLOOKUP(B16,DB!$I$2:$CD$1001,11,FALSE)&amp;"","")</f>
        <v>熊谷　和行</v>
      </c>
      <c r="H16" s="14" t="str">
        <f>IFERROR(IF(VLOOKUP(B16,DB!$I$2:$CD$1001,20,FALSE)&amp;""="","","○"),"")</f>
        <v/>
      </c>
      <c r="I16" s="16" t="str">
        <f>IFERROR(VLOOKUP($B16,DB!$I$3:$CA$1001,29,FALSE)&amp;"","　")</f>
        <v/>
      </c>
      <c r="J16" s="18" t="str">
        <f>IFERROR(VLOOKUP($B16,DB!$I$3:$CA$1001,30,FALSE)&amp;"","　")</f>
        <v/>
      </c>
      <c r="K16" s="18" t="str">
        <f>IFERROR(VLOOKUP($B16,DB!$I$3:$CA$1001,31,FALSE)&amp;"","　")</f>
        <v/>
      </c>
      <c r="L16" s="18" t="str">
        <f>IFERROR(VLOOKUP($B16,DB!$I$3:$CA$1001,32,FALSE)&amp;"","　")</f>
        <v>◯</v>
      </c>
      <c r="M16" s="18" t="str">
        <f>IFERROR(VLOOKUP($B16,DB!$I$3:$CA$1001,33,FALSE)&amp;"","　")</f>
        <v/>
      </c>
      <c r="N16" s="21" t="str">
        <f>IFERROR(VLOOKUP($B16,DB!$I$3:$CA$1001,34,FALSE)&amp;"","　")</f>
        <v/>
      </c>
      <c r="O16" s="23" t="str">
        <f>IFERROR(VLOOKUP($B16,DB!$I$3:$CA$1001,35,FALSE)&amp;"","　")</f>
        <v/>
      </c>
      <c r="P16" s="18" t="str">
        <f>IFERROR(VLOOKUP($B16,DB!$I$3:$CA$1001,36,FALSE)&amp;"","　")</f>
        <v/>
      </c>
      <c r="Q16" s="18" t="str">
        <f>IFERROR(VLOOKUP($B16,DB!$I$3:$CA$1001,37,FALSE)&amp;"","　")</f>
        <v/>
      </c>
      <c r="R16" s="18" t="str">
        <f>IFERROR(VLOOKUP($B16,DB!$I$3:$CA$1001,38,FALSE)&amp;"","　")</f>
        <v/>
      </c>
      <c r="S16" s="18" t="str">
        <f>IFERROR(VLOOKUP($B16,DB!$I$3:$CA$1001,39,FALSE)&amp;"","　")</f>
        <v/>
      </c>
      <c r="T16" s="18" t="str">
        <f>IFERROR(VLOOKUP($B16,DB!$I$3:$CA$1001,40,FALSE)&amp;"","　")</f>
        <v/>
      </c>
      <c r="U16" s="18" t="str">
        <f>IFERROR(VLOOKUP($B16,DB!$I$3:$CA$1001,41,FALSE)&amp;"","　")</f>
        <v/>
      </c>
      <c r="V16" s="18" t="str">
        <f>IFERROR(VLOOKUP($B16,DB!$I$3:$CA$1001,42,FALSE)&amp;"","　")</f>
        <v/>
      </c>
      <c r="W16" s="18" t="str">
        <f>IFERROR(VLOOKUP($B16,DB!$I$3:$CA$1001,43,FALSE)&amp;"","　")</f>
        <v/>
      </c>
      <c r="X16" s="18" t="str">
        <f>IFERROR(VLOOKUP($B16,DB!$I$3:$CA$1001,44,FALSE)&amp;"","　")</f>
        <v/>
      </c>
      <c r="Y16" s="18" t="str">
        <f>IFERROR(VLOOKUP($B16,DB!$I$3:$CA$1001,45,FALSE)&amp;"","　")</f>
        <v/>
      </c>
      <c r="Z16" s="18" t="str">
        <f>IFERROR(VLOOKUP($B16,DB!$I$3:$CA$1001,46,FALSE)&amp;"","　")</f>
        <v/>
      </c>
      <c r="AA16" s="18" t="str">
        <f>IFERROR(VLOOKUP($B16,DB!$I$3:$CA$1001,47,FALSE)&amp;"","　")</f>
        <v/>
      </c>
      <c r="AB16" s="18" t="str">
        <f>IFERROR(VLOOKUP($B16,DB!$I$3:$CA$1001,48,FALSE)&amp;"","　")</f>
        <v/>
      </c>
      <c r="AC16" s="18" t="str">
        <f>IFERROR(VLOOKUP($B16,DB!$I$3:$CA$1001,49,FALSE)&amp;"","　")</f>
        <v/>
      </c>
      <c r="AD16" s="18" t="str">
        <f>IFERROR(VLOOKUP($B16,DB!$I$3:$CA$1001,50,FALSE)&amp;"","　")</f>
        <v/>
      </c>
      <c r="AE16" s="18" t="str">
        <f>IFERROR(VLOOKUP($B16,DB!$I$3:$CA$1001,51,FALSE)&amp;"","　")</f>
        <v/>
      </c>
      <c r="AF16" s="18" t="str">
        <f>IFERROR(VLOOKUP($B16,DB!$I$3:$CA$1001,52,FALSE)&amp;"","　")</f>
        <v/>
      </c>
      <c r="AG16" s="18" t="str">
        <f>IFERROR(VLOOKUP($B16,DB!$I$3:$CA$1001,53,FALSE)&amp;"","　")</f>
        <v/>
      </c>
      <c r="AH16" s="18" t="str">
        <f>IFERROR(VLOOKUP($B16,DB!$I$3:$CA$1001,54,FALSE)&amp;"","　")</f>
        <v/>
      </c>
      <c r="AI16" s="25" t="str">
        <f>IFERROR(VLOOKUP($B16,DB!$I$3:$CA$1001,55,FALSE)&amp;"","　")</f>
        <v/>
      </c>
      <c r="AJ16" s="16" t="str">
        <f>IFERROR(VLOOKUP($B16,DB!$I$3:$CA$1001,56,FALSE)&amp;"","　")</f>
        <v/>
      </c>
      <c r="AK16" s="18" t="str">
        <f>IFERROR(VLOOKUP($B16,DB!$I$3:$CA$1001,57,FALSE)&amp;"","　")</f>
        <v/>
      </c>
      <c r="AL16" s="18" t="str">
        <f>IFERROR(VLOOKUP($B16,DB!$I$3:$CA$1001,58,FALSE)&amp;"","　")</f>
        <v/>
      </c>
      <c r="AM16" s="18" t="str">
        <f>IFERROR(VLOOKUP($B16,DB!$I$3:$CA$1001,59,FALSE)&amp;"","　")</f>
        <v/>
      </c>
      <c r="AN16" s="18" t="str">
        <f>IFERROR(VLOOKUP($B16,DB!$I$3:$CA$1001,60,FALSE)&amp;"","　")</f>
        <v/>
      </c>
      <c r="AO16" s="18" t="str">
        <f>IFERROR(VLOOKUP($B16,DB!$I$3:$CA$1001,61,FALSE)&amp;"","　")</f>
        <v/>
      </c>
      <c r="AP16" s="18" t="str">
        <f>IFERROR(VLOOKUP($B16,DB!$I$3:$CA$1001,62,FALSE)&amp;"","　")</f>
        <v/>
      </c>
      <c r="AQ16" s="21" t="str">
        <f>IFERROR(VLOOKUP($B16,DB!$I$3:$CA$1001,63,FALSE)&amp;"","　")</f>
        <v/>
      </c>
      <c r="AR16" s="23" t="str">
        <f>IFERROR(VLOOKUP($B16,DB!$I$3:$CA$1001,64,FALSE)&amp;"","　")</f>
        <v/>
      </c>
      <c r="AS16" s="18" t="str">
        <f>IFERROR(VLOOKUP($B16,DB!$I$3:$CA$1001,65,FALSE)&amp;"","　")</f>
        <v/>
      </c>
      <c r="AT16" s="18" t="str">
        <f>IFERROR(VLOOKUP($B16,DB!$I$3:$CA$1001,66,FALSE)&amp;"","　")</f>
        <v/>
      </c>
      <c r="AU16" s="18" t="str">
        <f>IFERROR(VLOOKUP($B16,DB!$I$3:$CA$1001,67,FALSE)&amp;"","　")</f>
        <v/>
      </c>
      <c r="AV16" s="18" t="str">
        <f>IFERROR(VLOOKUP($B16,DB!$I$3:$CA$1001,68,FALSE)&amp;"","　")</f>
        <v/>
      </c>
      <c r="AW16" s="18" t="str">
        <f>IFERROR(VLOOKUP($B16,DB!$I$3:$CA$1001,69,FALSE)&amp;"","　")</f>
        <v/>
      </c>
      <c r="AX16" s="18" t="str">
        <f>IFERROR(VLOOKUP($B16,DB!$I$3:$CA$1001,70,FALSE)&amp;"","　")</f>
        <v/>
      </c>
      <c r="AY16" s="21" t="str">
        <f>IFERROR(VLOOKUP($B16,DB!$I$3:$CA$1001,71,FALSE)&amp;"","　")</f>
        <v/>
      </c>
      <c r="AZ16" s="29"/>
    </row>
    <row r="17" spans="2:52" ht="20.100000000000001" customHeight="1">
      <c r="B17" s="6">
        <v>2113</v>
      </c>
      <c r="C17" s="8" t="str">
        <f>IFERROR(VLOOKUP(B17,DB!$I$3:$Z$1001,4,FALSE)&amp;"","")</f>
        <v>ＡＵＲＡＡＲＣＨＩＴＥＣＴＳ株式会社</v>
      </c>
      <c r="D17" s="10" t="str">
        <f>IFERROR(VLOOKUP(B17,DB!$I$2:$CD$1001,7,FALSE)&amp;"","")</f>
        <v>北海道</v>
      </c>
      <c r="E17" s="11" t="str">
        <f>IFERROR(VLOOKUP(B17,DB!$I$2:$CD$1001,8,FALSE)&amp;"","")</f>
        <v>札幌市厚別区</v>
      </c>
      <c r="F17" s="12" t="str">
        <f>IFERROR(VLOOKUP(B17,DB!$I$2:$CD$1001,10,FALSE)&amp;"","")</f>
        <v>代表取締役</v>
      </c>
      <c r="G17" s="11" t="str">
        <f>IFERROR(VLOOKUP(B17,DB!$I$2:$CD$1001,11,FALSE)&amp;"","")</f>
        <v>山本　謙一</v>
      </c>
      <c r="H17" s="14" t="str">
        <f>IFERROR(IF(VLOOKUP(B17,DB!$I$2:$CD$1001,20,FALSE)&amp;""="","","○"),"")</f>
        <v/>
      </c>
      <c r="I17" s="16" t="str">
        <f>IFERROR(VLOOKUP($B17,DB!$I$3:$CA$1001,29,FALSE)&amp;"","　")</f>
        <v/>
      </c>
      <c r="J17" s="18" t="str">
        <f>IFERROR(VLOOKUP($B17,DB!$I$3:$CA$1001,30,FALSE)&amp;"","　")</f>
        <v/>
      </c>
      <c r="K17" s="18" t="str">
        <f>IFERROR(VLOOKUP($B17,DB!$I$3:$CA$1001,31,FALSE)&amp;"","　")</f>
        <v/>
      </c>
      <c r="L17" s="18" t="str">
        <f>IFERROR(VLOOKUP($B17,DB!$I$3:$CA$1001,32,FALSE)&amp;"","　")</f>
        <v>◯</v>
      </c>
      <c r="M17" s="18" t="str">
        <f>IFERROR(VLOOKUP($B17,DB!$I$3:$CA$1001,33,FALSE)&amp;"","　")</f>
        <v/>
      </c>
      <c r="N17" s="21" t="str">
        <f>IFERROR(VLOOKUP($B17,DB!$I$3:$CA$1001,34,FALSE)&amp;"","　")</f>
        <v/>
      </c>
      <c r="O17" s="23" t="str">
        <f>IFERROR(VLOOKUP($B17,DB!$I$3:$CA$1001,35,FALSE)&amp;"","　")</f>
        <v/>
      </c>
      <c r="P17" s="18" t="str">
        <f>IFERROR(VLOOKUP($B17,DB!$I$3:$CA$1001,36,FALSE)&amp;"","　")</f>
        <v/>
      </c>
      <c r="Q17" s="18" t="str">
        <f>IFERROR(VLOOKUP($B17,DB!$I$3:$CA$1001,37,FALSE)&amp;"","　")</f>
        <v/>
      </c>
      <c r="R17" s="18" t="str">
        <f>IFERROR(VLOOKUP($B17,DB!$I$3:$CA$1001,38,FALSE)&amp;"","　")</f>
        <v/>
      </c>
      <c r="S17" s="18" t="str">
        <f>IFERROR(VLOOKUP($B17,DB!$I$3:$CA$1001,39,FALSE)&amp;"","　")</f>
        <v/>
      </c>
      <c r="T17" s="18" t="str">
        <f>IFERROR(VLOOKUP($B17,DB!$I$3:$CA$1001,40,FALSE)&amp;"","　")</f>
        <v/>
      </c>
      <c r="U17" s="18" t="str">
        <f>IFERROR(VLOOKUP($B17,DB!$I$3:$CA$1001,41,FALSE)&amp;"","　")</f>
        <v/>
      </c>
      <c r="V17" s="18" t="str">
        <f>IFERROR(VLOOKUP($B17,DB!$I$3:$CA$1001,42,FALSE)&amp;"","　")</f>
        <v/>
      </c>
      <c r="W17" s="18" t="str">
        <f>IFERROR(VLOOKUP($B17,DB!$I$3:$CA$1001,43,FALSE)&amp;"","　")</f>
        <v/>
      </c>
      <c r="X17" s="18" t="str">
        <f>IFERROR(VLOOKUP($B17,DB!$I$3:$CA$1001,44,FALSE)&amp;"","　")</f>
        <v/>
      </c>
      <c r="Y17" s="18" t="str">
        <f>IFERROR(VLOOKUP($B17,DB!$I$3:$CA$1001,45,FALSE)&amp;"","　")</f>
        <v/>
      </c>
      <c r="Z17" s="18" t="str">
        <f>IFERROR(VLOOKUP($B17,DB!$I$3:$CA$1001,46,FALSE)&amp;"","　")</f>
        <v/>
      </c>
      <c r="AA17" s="18" t="str">
        <f>IFERROR(VLOOKUP($B17,DB!$I$3:$CA$1001,47,FALSE)&amp;"","　")</f>
        <v/>
      </c>
      <c r="AB17" s="18" t="str">
        <f>IFERROR(VLOOKUP($B17,DB!$I$3:$CA$1001,48,FALSE)&amp;"","　")</f>
        <v/>
      </c>
      <c r="AC17" s="18" t="str">
        <f>IFERROR(VLOOKUP($B17,DB!$I$3:$CA$1001,49,FALSE)&amp;"","　")</f>
        <v/>
      </c>
      <c r="AD17" s="18" t="str">
        <f>IFERROR(VLOOKUP($B17,DB!$I$3:$CA$1001,50,FALSE)&amp;"","　")</f>
        <v/>
      </c>
      <c r="AE17" s="18" t="str">
        <f>IFERROR(VLOOKUP($B17,DB!$I$3:$CA$1001,51,FALSE)&amp;"","　")</f>
        <v/>
      </c>
      <c r="AF17" s="18" t="str">
        <f>IFERROR(VLOOKUP($B17,DB!$I$3:$CA$1001,52,FALSE)&amp;"","　")</f>
        <v/>
      </c>
      <c r="AG17" s="18" t="str">
        <f>IFERROR(VLOOKUP($B17,DB!$I$3:$CA$1001,53,FALSE)&amp;"","　")</f>
        <v/>
      </c>
      <c r="AH17" s="18" t="str">
        <f>IFERROR(VLOOKUP($B17,DB!$I$3:$CA$1001,54,FALSE)&amp;"","　")</f>
        <v/>
      </c>
      <c r="AI17" s="25" t="str">
        <f>IFERROR(VLOOKUP($B17,DB!$I$3:$CA$1001,55,FALSE)&amp;"","　")</f>
        <v/>
      </c>
      <c r="AJ17" s="16" t="str">
        <f>IFERROR(VLOOKUP($B17,DB!$I$3:$CA$1001,56,FALSE)&amp;"","　")</f>
        <v/>
      </c>
      <c r="AK17" s="18" t="str">
        <f>IFERROR(VLOOKUP($B17,DB!$I$3:$CA$1001,57,FALSE)&amp;"","　")</f>
        <v/>
      </c>
      <c r="AL17" s="18" t="str">
        <f>IFERROR(VLOOKUP($B17,DB!$I$3:$CA$1001,58,FALSE)&amp;"","　")</f>
        <v/>
      </c>
      <c r="AM17" s="18" t="str">
        <f>IFERROR(VLOOKUP($B17,DB!$I$3:$CA$1001,59,FALSE)&amp;"","　")</f>
        <v/>
      </c>
      <c r="AN17" s="18" t="str">
        <f>IFERROR(VLOOKUP($B17,DB!$I$3:$CA$1001,60,FALSE)&amp;"","　")</f>
        <v/>
      </c>
      <c r="AO17" s="18" t="str">
        <f>IFERROR(VLOOKUP($B17,DB!$I$3:$CA$1001,61,FALSE)&amp;"","　")</f>
        <v/>
      </c>
      <c r="AP17" s="18" t="str">
        <f>IFERROR(VLOOKUP($B17,DB!$I$3:$CA$1001,62,FALSE)&amp;"","　")</f>
        <v/>
      </c>
      <c r="AQ17" s="21" t="str">
        <f>IFERROR(VLOOKUP($B17,DB!$I$3:$CA$1001,63,FALSE)&amp;"","　")</f>
        <v/>
      </c>
      <c r="AR17" s="23" t="str">
        <f>IFERROR(VLOOKUP($B17,DB!$I$3:$CA$1001,64,FALSE)&amp;"","　")</f>
        <v/>
      </c>
      <c r="AS17" s="18" t="str">
        <f>IFERROR(VLOOKUP($B17,DB!$I$3:$CA$1001,65,FALSE)&amp;"","　")</f>
        <v/>
      </c>
      <c r="AT17" s="18" t="str">
        <f>IFERROR(VLOOKUP($B17,DB!$I$3:$CA$1001,66,FALSE)&amp;"","　")</f>
        <v/>
      </c>
      <c r="AU17" s="18" t="str">
        <f>IFERROR(VLOOKUP($B17,DB!$I$3:$CA$1001,67,FALSE)&amp;"","　")</f>
        <v/>
      </c>
      <c r="AV17" s="18" t="str">
        <f>IFERROR(VLOOKUP($B17,DB!$I$3:$CA$1001,68,FALSE)&amp;"","　")</f>
        <v/>
      </c>
      <c r="AW17" s="18" t="str">
        <f>IFERROR(VLOOKUP($B17,DB!$I$3:$CA$1001,69,FALSE)&amp;"","　")</f>
        <v/>
      </c>
      <c r="AX17" s="18" t="str">
        <f>IFERROR(VLOOKUP($B17,DB!$I$3:$CA$1001,70,FALSE)&amp;"","　")</f>
        <v/>
      </c>
      <c r="AY17" s="21" t="str">
        <f>IFERROR(VLOOKUP($B17,DB!$I$3:$CA$1001,71,FALSE)&amp;"","　")</f>
        <v/>
      </c>
      <c r="AZ17" s="29"/>
    </row>
    <row r="18" spans="2:52" ht="20.100000000000001" customHeight="1">
      <c r="B18" s="6">
        <v>2114</v>
      </c>
      <c r="C18" s="8" t="str">
        <f>IFERROR(VLOOKUP(B18,DB!$I$3:$Z$1001,4,FALSE)&amp;"","")</f>
        <v>アジア航測株式会社</v>
      </c>
      <c r="D18" s="10" t="str">
        <f>IFERROR(VLOOKUP(B18,DB!$I$2:$CD$1001,7,FALSE)&amp;"","")</f>
        <v>東京都</v>
      </c>
      <c r="E18" s="11" t="str">
        <f>IFERROR(VLOOKUP(B18,DB!$I$2:$CD$1001,8,FALSE)&amp;"","")</f>
        <v>新宿区</v>
      </c>
      <c r="F18" s="12" t="str">
        <f>IFERROR(VLOOKUP(B18,DB!$I$2:$CD$1001,10,FALSE)&amp;"","")</f>
        <v>代表取締役</v>
      </c>
      <c r="G18" s="11" t="str">
        <f>IFERROR(VLOOKUP(B18,DB!$I$2:$CD$1001,11,FALSE)&amp;"","")</f>
        <v>畠山　仁</v>
      </c>
      <c r="H18" s="14" t="str">
        <f>IFERROR(IF(VLOOKUP(B18,DB!$I$2:$CD$1001,20,FALSE)&amp;""="","","○"),"")</f>
        <v>○</v>
      </c>
      <c r="I18" s="16" t="str">
        <f>IFERROR(VLOOKUP($B18,DB!$I$3:$CA$1001,29,FALSE)&amp;"","　")</f>
        <v>◯</v>
      </c>
      <c r="J18" s="18" t="str">
        <f>IFERROR(VLOOKUP($B18,DB!$I$3:$CA$1001,30,FALSE)&amp;"","　")</f>
        <v>◯</v>
      </c>
      <c r="K18" s="18" t="str">
        <f>IFERROR(VLOOKUP($B18,DB!$I$3:$CA$1001,31,FALSE)&amp;"","　")</f>
        <v>◯</v>
      </c>
      <c r="L18" s="18" t="str">
        <f>IFERROR(VLOOKUP($B18,DB!$I$3:$CA$1001,32,FALSE)&amp;"","　")</f>
        <v/>
      </c>
      <c r="M18" s="18" t="str">
        <f>IFERROR(VLOOKUP($B18,DB!$I$3:$CA$1001,33,FALSE)&amp;"","　")</f>
        <v>◯</v>
      </c>
      <c r="N18" s="21" t="str">
        <f>IFERROR(VLOOKUP($B18,DB!$I$3:$CA$1001,34,FALSE)&amp;"","　")</f>
        <v/>
      </c>
      <c r="O18" s="23" t="str">
        <f>IFERROR(VLOOKUP($B18,DB!$I$3:$CA$1001,35,FALSE)&amp;"","　")</f>
        <v>◯</v>
      </c>
      <c r="P18" s="18" t="str">
        <f>IFERROR(VLOOKUP($B18,DB!$I$3:$CA$1001,36,FALSE)&amp;"","　")</f>
        <v>◯</v>
      </c>
      <c r="Q18" s="18" t="str">
        <f>IFERROR(VLOOKUP($B18,DB!$I$3:$CA$1001,37,FALSE)&amp;"","　")</f>
        <v/>
      </c>
      <c r="R18" s="18" t="str">
        <f>IFERROR(VLOOKUP($B18,DB!$I$3:$CA$1001,38,FALSE)&amp;"","　")</f>
        <v>◯</v>
      </c>
      <c r="S18" s="18" t="str">
        <f>IFERROR(VLOOKUP($B18,DB!$I$3:$CA$1001,39,FALSE)&amp;"","　")</f>
        <v/>
      </c>
      <c r="T18" s="18" t="str">
        <f>IFERROR(VLOOKUP($B18,DB!$I$3:$CA$1001,40,FALSE)&amp;"","　")</f>
        <v>◯</v>
      </c>
      <c r="U18" s="18" t="str">
        <f>IFERROR(VLOOKUP($B18,DB!$I$3:$CA$1001,41,FALSE)&amp;"","　")</f>
        <v>◯</v>
      </c>
      <c r="V18" s="18" t="str">
        <f>IFERROR(VLOOKUP($B18,DB!$I$3:$CA$1001,42,FALSE)&amp;"","　")</f>
        <v>◯</v>
      </c>
      <c r="W18" s="18" t="str">
        <f>IFERROR(VLOOKUP($B18,DB!$I$3:$CA$1001,43,FALSE)&amp;"","　")</f>
        <v>◯</v>
      </c>
      <c r="X18" s="18" t="str">
        <f>IFERROR(VLOOKUP($B18,DB!$I$3:$CA$1001,44,FALSE)&amp;"","　")</f>
        <v/>
      </c>
      <c r="Y18" s="18" t="str">
        <f>IFERROR(VLOOKUP($B18,DB!$I$3:$CA$1001,45,FALSE)&amp;"","　")</f>
        <v/>
      </c>
      <c r="Z18" s="18" t="str">
        <f>IFERROR(VLOOKUP($B18,DB!$I$3:$CA$1001,46,FALSE)&amp;"","　")</f>
        <v>◯</v>
      </c>
      <c r="AA18" s="18" t="str">
        <f>IFERROR(VLOOKUP($B18,DB!$I$3:$CA$1001,47,FALSE)&amp;"","　")</f>
        <v>◯</v>
      </c>
      <c r="AB18" s="18" t="str">
        <f>IFERROR(VLOOKUP($B18,DB!$I$3:$CA$1001,48,FALSE)&amp;"","　")</f>
        <v>◯</v>
      </c>
      <c r="AC18" s="18" t="str">
        <f>IFERROR(VLOOKUP($B18,DB!$I$3:$CA$1001,49,FALSE)&amp;"","　")</f>
        <v>◯</v>
      </c>
      <c r="AD18" s="18" t="str">
        <f>IFERROR(VLOOKUP($B18,DB!$I$3:$CA$1001,50,FALSE)&amp;"","　")</f>
        <v>◯</v>
      </c>
      <c r="AE18" s="18" t="str">
        <f>IFERROR(VLOOKUP($B18,DB!$I$3:$CA$1001,51,FALSE)&amp;"","　")</f>
        <v>◯</v>
      </c>
      <c r="AF18" s="18" t="str">
        <f>IFERROR(VLOOKUP($B18,DB!$I$3:$CA$1001,52,FALSE)&amp;"","　")</f>
        <v>◯</v>
      </c>
      <c r="AG18" s="18" t="str">
        <f>IFERROR(VLOOKUP($B18,DB!$I$3:$CA$1001,53,FALSE)&amp;"","　")</f>
        <v>◯</v>
      </c>
      <c r="AH18" s="18" t="str">
        <f>IFERROR(VLOOKUP($B18,DB!$I$3:$CA$1001,54,FALSE)&amp;"","　")</f>
        <v/>
      </c>
      <c r="AI18" s="25" t="str">
        <f>IFERROR(VLOOKUP($B18,DB!$I$3:$CA$1001,55,FALSE)&amp;"","　")</f>
        <v/>
      </c>
      <c r="AJ18" s="16" t="str">
        <f>IFERROR(VLOOKUP($B18,DB!$I$3:$CA$1001,56,FALSE)&amp;"","　")</f>
        <v>◯</v>
      </c>
      <c r="AK18" s="18" t="str">
        <f>IFERROR(VLOOKUP($B18,DB!$I$3:$CA$1001,57,FALSE)&amp;"","　")</f>
        <v/>
      </c>
      <c r="AL18" s="18" t="str">
        <f>IFERROR(VLOOKUP($B18,DB!$I$3:$CA$1001,58,FALSE)&amp;"","　")</f>
        <v/>
      </c>
      <c r="AM18" s="18" t="str">
        <f>IFERROR(VLOOKUP($B18,DB!$I$3:$CA$1001,59,FALSE)&amp;"","　")</f>
        <v/>
      </c>
      <c r="AN18" s="18" t="str">
        <f>IFERROR(VLOOKUP($B18,DB!$I$3:$CA$1001,60,FALSE)&amp;"","　")</f>
        <v/>
      </c>
      <c r="AO18" s="18" t="str">
        <f>IFERROR(VLOOKUP($B18,DB!$I$3:$CA$1001,61,FALSE)&amp;"","　")</f>
        <v/>
      </c>
      <c r="AP18" s="18" t="str">
        <f>IFERROR(VLOOKUP($B18,DB!$I$3:$CA$1001,62,FALSE)&amp;"","　")</f>
        <v/>
      </c>
      <c r="AQ18" s="21" t="str">
        <f>IFERROR(VLOOKUP($B18,DB!$I$3:$CA$1001,63,FALSE)&amp;"","　")</f>
        <v/>
      </c>
      <c r="AR18" s="23" t="str">
        <f>IFERROR(VLOOKUP($B18,DB!$I$3:$CA$1001,64,FALSE)&amp;"","　")</f>
        <v/>
      </c>
      <c r="AS18" s="18" t="str">
        <f>IFERROR(VLOOKUP($B18,DB!$I$3:$CA$1001,65,FALSE)&amp;"","　")</f>
        <v/>
      </c>
      <c r="AT18" s="18" t="str">
        <f>IFERROR(VLOOKUP($B18,DB!$I$3:$CA$1001,66,FALSE)&amp;"","　")</f>
        <v/>
      </c>
      <c r="AU18" s="18" t="str">
        <f>IFERROR(VLOOKUP($B18,DB!$I$3:$CA$1001,67,FALSE)&amp;"","　")</f>
        <v/>
      </c>
      <c r="AV18" s="18" t="str">
        <f>IFERROR(VLOOKUP($B18,DB!$I$3:$CA$1001,68,FALSE)&amp;"","　")</f>
        <v/>
      </c>
      <c r="AW18" s="18" t="str">
        <f>IFERROR(VLOOKUP($B18,DB!$I$3:$CA$1001,69,FALSE)&amp;"","　")</f>
        <v/>
      </c>
      <c r="AX18" s="18" t="str">
        <f>IFERROR(VLOOKUP($B18,DB!$I$3:$CA$1001,70,FALSE)&amp;"","　")</f>
        <v>◯</v>
      </c>
      <c r="AY18" s="21" t="str">
        <f>IFERROR(VLOOKUP($B18,DB!$I$3:$CA$1001,71,FALSE)&amp;"","　")</f>
        <v>◯</v>
      </c>
      <c r="AZ18" s="29"/>
    </row>
    <row r="19" spans="2:52" ht="20.100000000000001" customHeight="1">
      <c r="B19" s="6">
        <v>2115</v>
      </c>
      <c r="C19" s="8" t="str">
        <f>IFERROR(VLOOKUP(B19,DB!$I$3:$Z$1001,4,FALSE)&amp;"","")</f>
        <v>株式会社アカサカシンイチロウアトリエ</v>
      </c>
      <c r="D19" s="10" t="str">
        <f>IFERROR(VLOOKUP(B19,DB!$I$2:$CD$1001,7,FALSE)&amp;"","")</f>
        <v>北海道</v>
      </c>
      <c r="E19" s="11" t="str">
        <f>IFERROR(VLOOKUP(B19,DB!$I$2:$CD$1001,8,FALSE)&amp;"","")</f>
        <v>札幌市中央区</v>
      </c>
      <c r="F19" s="12" t="str">
        <f>IFERROR(VLOOKUP(B19,DB!$I$2:$CD$1001,10,FALSE)&amp;"","")</f>
        <v>代表取締役</v>
      </c>
      <c r="G19" s="11" t="str">
        <f>IFERROR(VLOOKUP(B19,DB!$I$2:$CD$1001,11,FALSE)&amp;"","")</f>
        <v>赤坂　真一郎</v>
      </c>
      <c r="H19" s="14" t="str">
        <f>IFERROR(IF(VLOOKUP(B19,DB!$I$2:$CD$1001,20,FALSE)&amp;""="","","○"),"")</f>
        <v/>
      </c>
      <c r="I19" s="16" t="str">
        <f>IFERROR(VLOOKUP($B19,DB!$I$3:$CA$1001,29,FALSE)&amp;"","　")</f>
        <v/>
      </c>
      <c r="J19" s="18" t="str">
        <f>IFERROR(VLOOKUP($B19,DB!$I$3:$CA$1001,30,FALSE)&amp;"","　")</f>
        <v/>
      </c>
      <c r="K19" s="18" t="str">
        <f>IFERROR(VLOOKUP($B19,DB!$I$3:$CA$1001,31,FALSE)&amp;"","　")</f>
        <v/>
      </c>
      <c r="L19" s="18" t="str">
        <f>IFERROR(VLOOKUP($B19,DB!$I$3:$CA$1001,32,FALSE)&amp;"","　")</f>
        <v>◯</v>
      </c>
      <c r="M19" s="18" t="str">
        <f>IFERROR(VLOOKUP($B19,DB!$I$3:$CA$1001,33,FALSE)&amp;"","　")</f>
        <v/>
      </c>
      <c r="N19" s="21" t="str">
        <f>IFERROR(VLOOKUP($B19,DB!$I$3:$CA$1001,34,FALSE)&amp;"","　")</f>
        <v/>
      </c>
      <c r="O19" s="23" t="str">
        <f>IFERROR(VLOOKUP($B19,DB!$I$3:$CA$1001,35,FALSE)&amp;"","　")</f>
        <v/>
      </c>
      <c r="P19" s="18" t="str">
        <f>IFERROR(VLOOKUP($B19,DB!$I$3:$CA$1001,36,FALSE)&amp;"","　")</f>
        <v/>
      </c>
      <c r="Q19" s="18" t="str">
        <f>IFERROR(VLOOKUP($B19,DB!$I$3:$CA$1001,37,FALSE)&amp;"","　")</f>
        <v/>
      </c>
      <c r="R19" s="18" t="str">
        <f>IFERROR(VLOOKUP($B19,DB!$I$3:$CA$1001,38,FALSE)&amp;"","　")</f>
        <v/>
      </c>
      <c r="S19" s="18" t="str">
        <f>IFERROR(VLOOKUP($B19,DB!$I$3:$CA$1001,39,FALSE)&amp;"","　")</f>
        <v/>
      </c>
      <c r="T19" s="18" t="str">
        <f>IFERROR(VLOOKUP($B19,DB!$I$3:$CA$1001,40,FALSE)&amp;"","　")</f>
        <v/>
      </c>
      <c r="U19" s="18" t="str">
        <f>IFERROR(VLOOKUP($B19,DB!$I$3:$CA$1001,41,FALSE)&amp;"","　")</f>
        <v/>
      </c>
      <c r="V19" s="18" t="str">
        <f>IFERROR(VLOOKUP($B19,DB!$I$3:$CA$1001,42,FALSE)&amp;"","　")</f>
        <v/>
      </c>
      <c r="W19" s="18" t="str">
        <f>IFERROR(VLOOKUP($B19,DB!$I$3:$CA$1001,43,FALSE)&amp;"","　")</f>
        <v/>
      </c>
      <c r="X19" s="18" t="str">
        <f>IFERROR(VLOOKUP($B19,DB!$I$3:$CA$1001,44,FALSE)&amp;"","　")</f>
        <v/>
      </c>
      <c r="Y19" s="18" t="str">
        <f>IFERROR(VLOOKUP($B19,DB!$I$3:$CA$1001,45,FALSE)&amp;"","　")</f>
        <v/>
      </c>
      <c r="Z19" s="18" t="str">
        <f>IFERROR(VLOOKUP($B19,DB!$I$3:$CA$1001,46,FALSE)&amp;"","　")</f>
        <v/>
      </c>
      <c r="AA19" s="18" t="str">
        <f>IFERROR(VLOOKUP($B19,DB!$I$3:$CA$1001,47,FALSE)&amp;"","　")</f>
        <v/>
      </c>
      <c r="AB19" s="18" t="str">
        <f>IFERROR(VLOOKUP($B19,DB!$I$3:$CA$1001,48,FALSE)&amp;"","　")</f>
        <v/>
      </c>
      <c r="AC19" s="18" t="str">
        <f>IFERROR(VLOOKUP($B19,DB!$I$3:$CA$1001,49,FALSE)&amp;"","　")</f>
        <v/>
      </c>
      <c r="AD19" s="18" t="str">
        <f>IFERROR(VLOOKUP($B19,DB!$I$3:$CA$1001,50,FALSE)&amp;"","　")</f>
        <v/>
      </c>
      <c r="AE19" s="18" t="str">
        <f>IFERROR(VLOOKUP($B19,DB!$I$3:$CA$1001,51,FALSE)&amp;"","　")</f>
        <v/>
      </c>
      <c r="AF19" s="18" t="str">
        <f>IFERROR(VLOOKUP($B19,DB!$I$3:$CA$1001,52,FALSE)&amp;"","　")</f>
        <v/>
      </c>
      <c r="AG19" s="18" t="str">
        <f>IFERROR(VLOOKUP($B19,DB!$I$3:$CA$1001,53,FALSE)&amp;"","　")</f>
        <v/>
      </c>
      <c r="AH19" s="18" t="str">
        <f>IFERROR(VLOOKUP($B19,DB!$I$3:$CA$1001,54,FALSE)&amp;"","　")</f>
        <v/>
      </c>
      <c r="AI19" s="25" t="str">
        <f>IFERROR(VLOOKUP($B19,DB!$I$3:$CA$1001,55,FALSE)&amp;"","　")</f>
        <v/>
      </c>
      <c r="AJ19" s="16" t="str">
        <f>IFERROR(VLOOKUP($B19,DB!$I$3:$CA$1001,56,FALSE)&amp;"","　")</f>
        <v/>
      </c>
      <c r="AK19" s="18" t="str">
        <f>IFERROR(VLOOKUP($B19,DB!$I$3:$CA$1001,57,FALSE)&amp;"","　")</f>
        <v/>
      </c>
      <c r="AL19" s="18" t="str">
        <f>IFERROR(VLOOKUP($B19,DB!$I$3:$CA$1001,58,FALSE)&amp;"","　")</f>
        <v/>
      </c>
      <c r="AM19" s="18" t="str">
        <f>IFERROR(VLOOKUP($B19,DB!$I$3:$CA$1001,59,FALSE)&amp;"","　")</f>
        <v/>
      </c>
      <c r="AN19" s="18" t="str">
        <f>IFERROR(VLOOKUP($B19,DB!$I$3:$CA$1001,60,FALSE)&amp;"","　")</f>
        <v/>
      </c>
      <c r="AO19" s="18" t="str">
        <f>IFERROR(VLOOKUP($B19,DB!$I$3:$CA$1001,61,FALSE)&amp;"","　")</f>
        <v/>
      </c>
      <c r="AP19" s="18" t="str">
        <f>IFERROR(VLOOKUP($B19,DB!$I$3:$CA$1001,62,FALSE)&amp;"","　")</f>
        <v/>
      </c>
      <c r="AQ19" s="21" t="str">
        <f>IFERROR(VLOOKUP($B19,DB!$I$3:$CA$1001,63,FALSE)&amp;"","　")</f>
        <v/>
      </c>
      <c r="AR19" s="23" t="str">
        <f>IFERROR(VLOOKUP($B19,DB!$I$3:$CA$1001,64,FALSE)&amp;"","　")</f>
        <v/>
      </c>
      <c r="AS19" s="18" t="str">
        <f>IFERROR(VLOOKUP($B19,DB!$I$3:$CA$1001,65,FALSE)&amp;"","　")</f>
        <v/>
      </c>
      <c r="AT19" s="18" t="str">
        <f>IFERROR(VLOOKUP($B19,DB!$I$3:$CA$1001,66,FALSE)&amp;"","　")</f>
        <v/>
      </c>
      <c r="AU19" s="18" t="str">
        <f>IFERROR(VLOOKUP($B19,DB!$I$3:$CA$1001,67,FALSE)&amp;"","　")</f>
        <v/>
      </c>
      <c r="AV19" s="18" t="str">
        <f>IFERROR(VLOOKUP($B19,DB!$I$3:$CA$1001,68,FALSE)&amp;"","　")</f>
        <v/>
      </c>
      <c r="AW19" s="18" t="str">
        <f>IFERROR(VLOOKUP($B19,DB!$I$3:$CA$1001,69,FALSE)&amp;"","　")</f>
        <v/>
      </c>
      <c r="AX19" s="18" t="str">
        <f>IFERROR(VLOOKUP($B19,DB!$I$3:$CA$1001,70,FALSE)&amp;"","　")</f>
        <v/>
      </c>
      <c r="AY19" s="21" t="str">
        <f>IFERROR(VLOOKUP($B19,DB!$I$3:$CA$1001,71,FALSE)&amp;"","　")</f>
        <v/>
      </c>
      <c r="AZ19" s="29"/>
    </row>
    <row r="20" spans="2:52" ht="20.100000000000001" customHeight="1">
      <c r="B20" s="6">
        <v>2116</v>
      </c>
      <c r="C20" s="8" t="str">
        <f>IFERROR(VLOOKUP(B20,DB!$I$3:$Z$1001,4,FALSE)&amp;"","")</f>
        <v>アクアコンサルタント株式会社</v>
      </c>
      <c r="D20" s="10" t="str">
        <f>IFERROR(VLOOKUP(B20,DB!$I$2:$CD$1001,7,FALSE)&amp;"","")</f>
        <v>北海道</v>
      </c>
      <c r="E20" s="11" t="str">
        <f>IFERROR(VLOOKUP(B20,DB!$I$2:$CD$1001,8,FALSE)&amp;"","")</f>
        <v>河東郡音更町</v>
      </c>
      <c r="F20" s="12" t="str">
        <f>IFERROR(VLOOKUP(B20,DB!$I$2:$CD$1001,10,FALSE)&amp;"","")</f>
        <v>代表取締役</v>
      </c>
      <c r="G20" s="11" t="str">
        <f>IFERROR(VLOOKUP(B20,DB!$I$2:$CD$1001,11,FALSE)&amp;"","")</f>
        <v>加藤　祐樹</v>
      </c>
      <c r="H20" s="14" t="str">
        <f>IFERROR(IF(VLOOKUP(B20,DB!$I$2:$CD$1001,20,FALSE)&amp;""="","","○"),"")</f>
        <v/>
      </c>
      <c r="I20" s="16" t="str">
        <f>IFERROR(VLOOKUP($B20,DB!$I$3:$CA$1001,29,FALSE)&amp;"","　")</f>
        <v>◯</v>
      </c>
      <c r="J20" s="18" t="str">
        <f>IFERROR(VLOOKUP($B20,DB!$I$3:$CA$1001,30,FALSE)&amp;"","　")</f>
        <v/>
      </c>
      <c r="K20" s="18" t="str">
        <f>IFERROR(VLOOKUP($B20,DB!$I$3:$CA$1001,31,FALSE)&amp;"","　")</f>
        <v>◯</v>
      </c>
      <c r="L20" s="18" t="str">
        <f>IFERROR(VLOOKUP($B20,DB!$I$3:$CA$1001,32,FALSE)&amp;"","　")</f>
        <v/>
      </c>
      <c r="M20" s="18" t="str">
        <f>IFERROR(VLOOKUP($B20,DB!$I$3:$CA$1001,33,FALSE)&amp;"","　")</f>
        <v>◯</v>
      </c>
      <c r="N20" s="21" t="str">
        <f>IFERROR(VLOOKUP($B20,DB!$I$3:$CA$1001,34,FALSE)&amp;"","　")</f>
        <v/>
      </c>
      <c r="O20" s="23" t="str">
        <f>IFERROR(VLOOKUP($B20,DB!$I$3:$CA$1001,35,FALSE)&amp;"","　")</f>
        <v/>
      </c>
      <c r="P20" s="18" t="str">
        <f>IFERROR(VLOOKUP($B20,DB!$I$3:$CA$1001,36,FALSE)&amp;"","　")</f>
        <v/>
      </c>
      <c r="Q20" s="18" t="str">
        <f>IFERROR(VLOOKUP($B20,DB!$I$3:$CA$1001,37,FALSE)&amp;"","　")</f>
        <v/>
      </c>
      <c r="R20" s="18" t="str">
        <f>IFERROR(VLOOKUP($B20,DB!$I$3:$CA$1001,38,FALSE)&amp;"","　")</f>
        <v/>
      </c>
      <c r="S20" s="18" t="str">
        <f>IFERROR(VLOOKUP($B20,DB!$I$3:$CA$1001,39,FALSE)&amp;"","　")</f>
        <v/>
      </c>
      <c r="T20" s="18" t="str">
        <f>IFERROR(VLOOKUP($B20,DB!$I$3:$CA$1001,40,FALSE)&amp;"","　")</f>
        <v>◯</v>
      </c>
      <c r="U20" s="18" t="str">
        <f>IFERROR(VLOOKUP($B20,DB!$I$3:$CA$1001,41,FALSE)&amp;"","　")</f>
        <v/>
      </c>
      <c r="V20" s="18" t="str">
        <f>IFERROR(VLOOKUP($B20,DB!$I$3:$CA$1001,42,FALSE)&amp;"","　")</f>
        <v/>
      </c>
      <c r="W20" s="18" t="str">
        <f>IFERROR(VLOOKUP($B20,DB!$I$3:$CA$1001,43,FALSE)&amp;"","　")</f>
        <v/>
      </c>
      <c r="X20" s="18" t="str">
        <f>IFERROR(VLOOKUP($B20,DB!$I$3:$CA$1001,44,FALSE)&amp;"","　")</f>
        <v/>
      </c>
      <c r="Y20" s="18" t="str">
        <f>IFERROR(VLOOKUP($B20,DB!$I$3:$CA$1001,45,FALSE)&amp;"","　")</f>
        <v/>
      </c>
      <c r="Z20" s="18" t="str">
        <f>IFERROR(VLOOKUP($B20,DB!$I$3:$CA$1001,46,FALSE)&amp;"","　")</f>
        <v/>
      </c>
      <c r="AA20" s="18" t="str">
        <f>IFERROR(VLOOKUP($B20,DB!$I$3:$CA$1001,47,FALSE)&amp;"","　")</f>
        <v/>
      </c>
      <c r="AB20" s="18" t="str">
        <f>IFERROR(VLOOKUP($B20,DB!$I$3:$CA$1001,48,FALSE)&amp;"","　")</f>
        <v/>
      </c>
      <c r="AC20" s="18" t="str">
        <f>IFERROR(VLOOKUP($B20,DB!$I$3:$CA$1001,49,FALSE)&amp;"","　")</f>
        <v/>
      </c>
      <c r="AD20" s="18" t="str">
        <f>IFERROR(VLOOKUP($B20,DB!$I$3:$CA$1001,50,FALSE)&amp;"","　")</f>
        <v/>
      </c>
      <c r="AE20" s="18" t="str">
        <f>IFERROR(VLOOKUP($B20,DB!$I$3:$CA$1001,51,FALSE)&amp;"","　")</f>
        <v/>
      </c>
      <c r="AF20" s="18" t="str">
        <f>IFERROR(VLOOKUP($B20,DB!$I$3:$CA$1001,52,FALSE)&amp;"","　")</f>
        <v/>
      </c>
      <c r="AG20" s="18" t="str">
        <f>IFERROR(VLOOKUP($B20,DB!$I$3:$CA$1001,53,FALSE)&amp;"","　")</f>
        <v/>
      </c>
      <c r="AH20" s="18" t="str">
        <f>IFERROR(VLOOKUP($B20,DB!$I$3:$CA$1001,54,FALSE)&amp;"","　")</f>
        <v/>
      </c>
      <c r="AI20" s="25" t="str">
        <f>IFERROR(VLOOKUP($B20,DB!$I$3:$CA$1001,55,FALSE)&amp;"","　")</f>
        <v/>
      </c>
      <c r="AJ20" s="16" t="str">
        <f>IFERROR(VLOOKUP($B20,DB!$I$3:$CA$1001,56,FALSE)&amp;"","　")</f>
        <v/>
      </c>
      <c r="AK20" s="18" t="str">
        <f>IFERROR(VLOOKUP($B20,DB!$I$3:$CA$1001,57,FALSE)&amp;"","　")</f>
        <v/>
      </c>
      <c r="AL20" s="18" t="str">
        <f>IFERROR(VLOOKUP($B20,DB!$I$3:$CA$1001,58,FALSE)&amp;"","　")</f>
        <v/>
      </c>
      <c r="AM20" s="18" t="str">
        <f>IFERROR(VLOOKUP($B20,DB!$I$3:$CA$1001,59,FALSE)&amp;"","　")</f>
        <v/>
      </c>
      <c r="AN20" s="18" t="str">
        <f>IFERROR(VLOOKUP($B20,DB!$I$3:$CA$1001,60,FALSE)&amp;"","　")</f>
        <v/>
      </c>
      <c r="AO20" s="18" t="str">
        <f>IFERROR(VLOOKUP($B20,DB!$I$3:$CA$1001,61,FALSE)&amp;"","　")</f>
        <v/>
      </c>
      <c r="AP20" s="18" t="str">
        <f>IFERROR(VLOOKUP($B20,DB!$I$3:$CA$1001,62,FALSE)&amp;"","　")</f>
        <v/>
      </c>
      <c r="AQ20" s="21" t="str">
        <f>IFERROR(VLOOKUP($B20,DB!$I$3:$CA$1001,63,FALSE)&amp;"","　")</f>
        <v/>
      </c>
      <c r="AR20" s="23" t="str">
        <f>IFERROR(VLOOKUP($B20,DB!$I$3:$CA$1001,64,FALSE)&amp;"","　")</f>
        <v/>
      </c>
      <c r="AS20" s="18" t="str">
        <f>IFERROR(VLOOKUP($B20,DB!$I$3:$CA$1001,65,FALSE)&amp;"","　")</f>
        <v/>
      </c>
      <c r="AT20" s="18" t="str">
        <f>IFERROR(VLOOKUP($B20,DB!$I$3:$CA$1001,66,FALSE)&amp;"","　")</f>
        <v/>
      </c>
      <c r="AU20" s="18" t="str">
        <f>IFERROR(VLOOKUP($B20,DB!$I$3:$CA$1001,67,FALSE)&amp;"","　")</f>
        <v/>
      </c>
      <c r="AV20" s="18" t="str">
        <f>IFERROR(VLOOKUP($B20,DB!$I$3:$CA$1001,68,FALSE)&amp;"","　")</f>
        <v/>
      </c>
      <c r="AW20" s="18" t="str">
        <f>IFERROR(VLOOKUP($B20,DB!$I$3:$CA$1001,69,FALSE)&amp;"","　")</f>
        <v/>
      </c>
      <c r="AX20" s="18" t="str">
        <f>IFERROR(VLOOKUP($B20,DB!$I$3:$CA$1001,70,FALSE)&amp;"","　")</f>
        <v/>
      </c>
      <c r="AY20" s="21" t="str">
        <f>IFERROR(VLOOKUP($B20,DB!$I$3:$CA$1001,71,FALSE)&amp;"","　")</f>
        <v/>
      </c>
      <c r="AZ20" s="29"/>
    </row>
    <row r="21" spans="2:52" ht="20.100000000000001" customHeight="1">
      <c r="B21" s="6">
        <v>2117</v>
      </c>
      <c r="C21" s="8" t="str">
        <f>IFERROR(VLOOKUP(B21,DB!$I$3:$Z$1001,4,FALSE)&amp;"","")</f>
        <v>浅川通信株式会社</v>
      </c>
      <c r="D21" s="10" t="str">
        <f>IFERROR(VLOOKUP(B21,DB!$I$2:$CD$1001,7,FALSE)&amp;"","")</f>
        <v>北海道</v>
      </c>
      <c r="E21" s="11" t="str">
        <f>IFERROR(VLOOKUP(B21,DB!$I$2:$CD$1001,8,FALSE)&amp;"","")</f>
        <v>札幌市東区</v>
      </c>
      <c r="F21" s="12" t="str">
        <f>IFERROR(VLOOKUP(B21,DB!$I$2:$CD$1001,10,FALSE)&amp;"","")</f>
        <v>代表取締役</v>
      </c>
      <c r="G21" s="11" t="str">
        <f>IFERROR(VLOOKUP(B21,DB!$I$2:$CD$1001,11,FALSE)&amp;"","")</f>
        <v>矢部　孝治</v>
      </c>
      <c r="H21" s="14" t="str">
        <f>IFERROR(IF(VLOOKUP(B21,DB!$I$2:$CD$1001,20,FALSE)&amp;""="","","○"),"")</f>
        <v/>
      </c>
      <c r="I21" s="16" t="str">
        <f>IFERROR(VLOOKUP($B21,DB!$I$3:$CA$1001,29,FALSE)&amp;"","　")</f>
        <v/>
      </c>
      <c r="J21" s="18" t="str">
        <f>IFERROR(VLOOKUP($B21,DB!$I$3:$CA$1001,30,FALSE)&amp;"","　")</f>
        <v/>
      </c>
      <c r="K21" s="18" t="str">
        <f>IFERROR(VLOOKUP($B21,DB!$I$3:$CA$1001,31,FALSE)&amp;"","　")</f>
        <v/>
      </c>
      <c r="L21" s="18" t="str">
        <f>IFERROR(VLOOKUP($B21,DB!$I$3:$CA$1001,32,FALSE)&amp;"","　")</f>
        <v/>
      </c>
      <c r="M21" s="18" t="str">
        <f>IFERROR(VLOOKUP($B21,DB!$I$3:$CA$1001,33,FALSE)&amp;"","　")</f>
        <v>◯</v>
      </c>
      <c r="N21" s="21" t="str">
        <f>IFERROR(VLOOKUP($B21,DB!$I$3:$CA$1001,34,FALSE)&amp;"","　")</f>
        <v/>
      </c>
      <c r="O21" s="23" t="str">
        <f>IFERROR(VLOOKUP($B21,DB!$I$3:$CA$1001,35,FALSE)&amp;"","　")</f>
        <v/>
      </c>
      <c r="P21" s="18" t="str">
        <f>IFERROR(VLOOKUP($B21,DB!$I$3:$CA$1001,36,FALSE)&amp;"","　")</f>
        <v/>
      </c>
      <c r="Q21" s="18" t="str">
        <f>IFERROR(VLOOKUP($B21,DB!$I$3:$CA$1001,37,FALSE)&amp;"","　")</f>
        <v/>
      </c>
      <c r="R21" s="18" t="str">
        <f>IFERROR(VLOOKUP($B21,DB!$I$3:$CA$1001,38,FALSE)&amp;"","　")</f>
        <v/>
      </c>
      <c r="S21" s="18" t="str">
        <f>IFERROR(VLOOKUP($B21,DB!$I$3:$CA$1001,39,FALSE)&amp;"","　")</f>
        <v/>
      </c>
      <c r="T21" s="18" t="str">
        <f>IFERROR(VLOOKUP($B21,DB!$I$3:$CA$1001,40,FALSE)&amp;"","　")</f>
        <v/>
      </c>
      <c r="U21" s="18" t="str">
        <f>IFERROR(VLOOKUP($B21,DB!$I$3:$CA$1001,41,FALSE)&amp;"","　")</f>
        <v/>
      </c>
      <c r="V21" s="18" t="str">
        <f>IFERROR(VLOOKUP($B21,DB!$I$3:$CA$1001,42,FALSE)&amp;"","　")</f>
        <v/>
      </c>
      <c r="W21" s="18" t="str">
        <f>IFERROR(VLOOKUP($B21,DB!$I$3:$CA$1001,43,FALSE)&amp;"","　")</f>
        <v/>
      </c>
      <c r="X21" s="18" t="str">
        <f>IFERROR(VLOOKUP($B21,DB!$I$3:$CA$1001,44,FALSE)&amp;"","　")</f>
        <v/>
      </c>
      <c r="Y21" s="18" t="str">
        <f>IFERROR(VLOOKUP($B21,DB!$I$3:$CA$1001,45,FALSE)&amp;"","　")</f>
        <v/>
      </c>
      <c r="Z21" s="18" t="str">
        <f>IFERROR(VLOOKUP($B21,DB!$I$3:$CA$1001,46,FALSE)&amp;"","　")</f>
        <v/>
      </c>
      <c r="AA21" s="18" t="str">
        <f>IFERROR(VLOOKUP($B21,DB!$I$3:$CA$1001,47,FALSE)&amp;"","　")</f>
        <v/>
      </c>
      <c r="AB21" s="18" t="str">
        <f>IFERROR(VLOOKUP($B21,DB!$I$3:$CA$1001,48,FALSE)&amp;"","　")</f>
        <v/>
      </c>
      <c r="AC21" s="18" t="str">
        <f>IFERROR(VLOOKUP($B21,DB!$I$3:$CA$1001,49,FALSE)&amp;"","　")</f>
        <v/>
      </c>
      <c r="AD21" s="18" t="str">
        <f>IFERROR(VLOOKUP($B21,DB!$I$3:$CA$1001,50,FALSE)&amp;"","　")</f>
        <v/>
      </c>
      <c r="AE21" s="18" t="str">
        <f>IFERROR(VLOOKUP($B21,DB!$I$3:$CA$1001,51,FALSE)&amp;"","　")</f>
        <v/>
      </c>
      <c r="AF21" s="18" t="str">
        <f>IFERROR(VLOOKUP($B21,DB!$I$3:$CA$1001,52,FALSE)&amp;"","　")</f>
        <v/>
      </c>
      <c r="AG21" s="18" t="str">
        <f>IFERROR(VLOOKUP($B21,DB!$I$3:$CA$1001,53,FALSE)&amp;"","　")</f>
        <v/>
      </c>
      <c r="AH21" s="18" t="str">
        <f>IFERROR(VLOOKUP($B21,DB!$I$3:$CA$1001,54,FALSE)&amp;"","　")</f>
        <v/>
      </c>
      <c r="AI21" s="25" t="str">
        <f>IFERROR(VLOOKUP($B21,DB!$I$3:$CA$1001,55,FALSE)&amp;"","　")</f>
        <v/>
      </c>
      <c r="AJ21" s="16" t="str">
        <f>IFERROR(VLOOKUP($B21,DB!$I$3:$CA$1001,56,FALSE)&amp;"","　")</f>
        <v/>
      </c>
      <c r="AK21" s="18" t="str">
        <f>IFERROR(VLOOKUP($B21,DB!$I$3:$CA$1001,57,FALSE)&amp;"","　")</f>
        <v/>
      </c>
      <c r="AL21" s="18" t="str">
        <f>IFERROR(VLOOKUP($B21,DB!$I$3:$CA$1001,58,FALSE)&amp;"","　")</f>
        <v/>
      </c>
      <c r="AM21" s="18" t="str">
        <f>IFERROR(VLOOKUP($B21,DB!$I$3:$CA$1001,59,FALSE)&amp;"","　")</f>
        <v/>
      </c>
      <c r="AN21" s="18" t="str">
        <f>IFERROR(VLOOKUP($B21,DB!$I$3:$CA$1001,60,FALSE)&amp;"","　")</f>
        <v/>
      </c>
      <c r="AO21" s="18" t="str">
        <f>IFERROR(VLOOKUP($B21,DB!$I$3:$CA$1001,61,FALSE)&amp;"","　")</f>
        <v/>
      </c>
      <c r="AP21" s="18" t="str">
        <f>IFERROR(VLOOKUP($B21,DB!$I$3:$CA$1001,62,FALSE)&amp;"","　")</f>
        <v/>
      </c>
      <c r="AQ21" s="21" t="str">
        <f>IFERROR(VLOOKUP($B21,DB!$I$3:$CA$1001,63,FALSE)&amp;"","　")</f>
        <v/>
      </c>
      <c r="AR21" s="23" t="str">
        <f>IFERROR(VLOOKUP($B21,DB!$I$3:$CA$1001,64,FALSE)&amp;"","　")</f>
        <v/>
      </c>
      <c r="AS21" s="18" t="str">
        <f>IFERROR(VLOOKUP($B21,DB!$I$3:$CA$1001,65,FALSE)&amp;"","　")</f>
        <v/>
      </c>
      <c r="AT21" s="18" t="str">
        <f>IFERROR(VLOOKUP($B21,DB!$I$3:$CA$1001,66,FALSE)&amp;"","　")</f>
        <v/>
      </c>
      <c r="AU21" s="18" t="str">
        <f>IFERROR(VLOOKUP($B21,DB!$I$3:$CA$1001,67,FALSE)&amp;"","　")</f>
        <v/>
      </c>
      <c r="AV21" s="18" t="str">
        <f>IFERROR(VLOOKUP($B21,DB!$I$3:$CA$1001,68,FALSE)&amp;"","　")</f>
        <v/>
      </c>
      <c r="AW21" s="18" t="str">
        <f>IFERROR(VLOOKUP($B21,DB!$I$3:$CA$1001,69,FALSE)&amp;"","　")</f>
        <v/>
      </c>
      <c r="AX21" s="18" t="str">
        <f>IFERROR(VLOOKUP($B21,DB!$I$3:$CA$1001,70,FALSE)&amp;"","　")</f>
        <v/>
      </c>
      <c r="AY21" s="21" t="str">
        <f>IFERROR(VLOOKUP($B21,DB!$I$3:$CA$1001,71,FALSE)&amp;"","　")</f>
        <v/>
      </c>
      <c r="AZ21" s="29"/>
    </row>
    <row r="22" spans="2:52" ht="20.100000000000001" customHeight="1">
      <c r="B22" s="6">
        <v>2118</v>
      </c>
      <c r="C22" s="8" t="str">
        <f>IFERROR(VLOOKUP(B22,DB!$I$3:$Z$1001,4,FALSE)&amp;"","")</f>
        <v>株式会社ＩＮＡ新建築研究所</v>
      </c>
      <c r="D22" s="10" t="str">
        <f>IFERROR(VLOOKUP(B22,DB!$I$2:$CD$1001,7,FALSE)&amp;"","")</f>
        <v>東京都</v>
      </c>
      <c r="E22" s="11" t="str">
        <f>IFERROR(VLOOKUP(B22,DB!$I$2:$CD$1001,8,FALSE)&amp;"","")</f>
        <v>文京区</v>
      </c>
      <c r="F22" s="12" t="str">
        <f>IFERROR(VLOOKUP(B22,DB!$I$2:$CD$1001,10,FALSE)&amp;"","")</f>
        <v>代表取締役社長</v>
      </c>
      <c r="G22" s="11" t="str">
        <f>IFERROR(VLOOKUP(B22,DB!$I$2:$CD$1001,11,FALSE)&amp;"","")</f>
        <v>加藤　朋行</v>
      </c>
      <c r="H22" s="14" t="str">
        <f>IFERROR(IF(VLOOKUP(B22,DB!$I$2:$CD$1001,20,FALSE)&amp;""="","","○"),"")</f>
        <v/>
      </c>
      <c r="I22" s="16" t="str">
        <f>IFERROR(VLOOKUP($B22,DB!$I$3:$CA$1001,29,FALSE)&amp;"","　")</f>
        <v/>
      </c>
      <c r="J22" s="18" t="str">
        <f>IFERROR(VLOOKUP($B22,DB!$I$3:$CA$1001,30,FALSE)&amp;"","　")</f>
        <v/>
      </c>
      <c r="K22" s="18" t="str">
        <f>IFERROR(VLOOKUP($B22,DB!$I$3:$CA$1001,31,FALSE)&amp;"","　")</f>
        <v>◯</v>
      </c>
      <c r="L22" s="18" t="str">
        <f>IFERROR(VLOOKUP($B22,DB!$I$3:$CA$1001,32,FALSE)&amp;"","　")</f>
        <v>◯</v>
      </c>
      <c r="M22" s="18" t="str">
        <f>IFERROR(VLOOKUP($B22,DB!$I$3:$CA$1001,33,FALSE)&amp;"","　")</f>
        <v/>
      </c>
      <c r="N22" s="21" t="str">
        <f>IFERROR(VLOOKUP($B22,DB!$I$3:$CA$1001,34,FALSE)&amp;"","　")</f>
        <v/>
      </c>
      <c r="O22" s="23" t="str">
        <f>IFERROR(VLOOKUP($B22,DB!$I$3:$CA$1001,35,FALSE)&amp;"","　")</f>
        <v/>
      </c>
      <c r="P22" s="18" t="str">
        <f>IFERROR(VLOOKUP($B22,DB!$I$3:$CA$1001,36,FALSE)&amp;"","　")</f>
        <v/>
      </c>
      <c r="Q22" s="18" t="str">
        <f>IFERROR(VLOOKUP($B22,DB!$I$3:$CA$1001,37,FALSE)&amp;"","　")</f>
        <v/>
      </c>
      <c r="R22" s="18" t="str">
        <f>IFERROR(VLOOKUP($B22,DB!$I$3:$CA$1001,38,FALSE)&amp;"","　")</f>
        <v/>
      </c>
      <c r="S22" s="18" t="str">
        <f>IFERROR(VLOOKUP($B22,DB!$I$3:$CA$1001,39,FALSE)&amp;"","　")</f>
        <v/>
      </c>
      <c r="T22" s="18" t="str">
        <f>IFERROR(VLOOKUP($B22,DB!$I$3:$CA$1001,40,FALSE)&amp;"","　")</f>
        <v/>
      </c>
      <c r="U22" s="18" t="str">
        <f>IFERROR(VLOOKUP($B22,DB!$I$3:$CA$1001,41,FALSE)&amp;"","　")</f>
        <v/>
      </c>
      <c r="V22" s="18" t="str">
        <f>IFERROR(VLOOKUP($B22,DB!$I$3:$CA$1001,42,FALSE)&amp;"","　")</f>
        <v/>
      </c>
      <c r="W22" s="18" t="str">
        <f>IFERROR(VLOOKUP($B22,DB!$I$3:$CA$1001,43,FALSE)&amp;"","　")</f>
        <v/>
      </c>
      <c r="X22" s="18" t="str">
        <f>IFERROR(VLOOKUP($B22,DB!$I$3:$CA$1001,44,FALSE)&amp;"","　")</f>
        <v/>
      </c>
      <c r="Y22" s="18" t="str">
        <f>IFERROR(VLOOKUP($B22,DB!$I$3:$CA$1001,45,FALSE)&amp;"","　")</f>
        <v/>
      </c>
      <c r="Z22" s="18" t="str">
        <f>IFERROR(VLOOKUP($B22,DB!$I$3:$CA$1001,46,FALSE)&amp;"","　")</f>
        <v/>
      </c>
      <c r="AA22" s="18" t="str">
        <f>IFERROR(VLOOKUP($B22,DB!$I$3:$CA$1001,47,FALSE)&amp;"","　")</f>
        <v>◯</v>
      </c>
      <c r="AB22" s="18" t="str">
        <f>IFERROR(VLOOKUP($B22,DB!$I$3:$CA$1001,48,FALSE)&amp;"","　")</f>
        <v/>
      </c>
      <c r="AC22" s="18" t="str">
        <f>IFERROR(VLOOKUP($B22,DB!$I$3:$CA$1001,49,FALSE)&amp;"","　")</f>
        <v/>
      </c>
      <c r="AD22" s="18" t="str">
        <f>IFERROR(VLOOKUP($B22,DB!$I$3:$CA$1001,50,FALSE)&amp;"","　")</f>
        <v/>
      </c>
      <c r="AE22" s="18" t="str">
        <f>IFERROR(VLOOKUP($B22,DB!$I$3:$CA$1001,51,FALSE)&amp;"","　")</f>
        <v/>
      </c>
      <c r="AF22" s="18" t="str">
        <f>IFERROR(VLOOKUP($B22,DB!$I$3:$CA$1001,52,FALSE)&amp;"","　")</f>
        <v/>
      </c>
      <c r="AG22" s="18" t="str">
        <f>IFERROR(VLOOKUP($B22,DB!$I$3:$CA$1001,53,FALSE)&amp;"","　")</f>
        <v/>
      </c>
      <c r="AH22" s="18" t="str">
        <f>IFERROR(VLOOKUP($B22,DB!$I$3:$CA$1001,54,FALSE)&amp;"","　")</f>
        <v/>
      </c>
      <c r="AI22" s="25" t="str">
        <f>IFERROR(VLOOKUP($B22,DB!$I$3:$CA$1001,55,FALSE)&amp;"","　")</f>
        <v/>
      </c>
      <c r="AJ22" s="16" t="str">
        <f>IFERROR(VLOOKUP($B22,DB!$I$3:$CA$1001,56,FALSE)&amp;"","　")</f>
        <v/>
      </c>
      <c r="AK22" s="18" t="str">
        <f>IFERROR(VLOOKUP($B22,DB!$I$3:$CA$1001,57,FALSE)&amp;"","　")</f>
        <v/>
      </c>
      <c r="AL22" s="18" t="str">
        <f>IFERROR(VLOOKUP($B22,DB!$I$3:$CA$1001,58,FALSE)&amp;"","　")</f>
        <v/>
      </c>
      <c r="AM22" s="18" t="str">
        <f>IFERROR(VLOOKUP($B22,DB!$I$3:$CA$1001,59,FALSE)&amp;"","　")</f>
        <v/>
      </c>
      <c r="AN22" s="18" t="str">
        <f>IFERROR(VLOOKUP($B22,DB!$I$3:$CA$1001,60,FALSE)&amp;"","　")</f>
        <v/>
      </c>
      <c r="AO22" s="18" t="str">
        <f>IFERROR(VLOOKUP($B22,DB!$I$3:$CA$1001,61,FALSE)&amp;"","　")</f>
        <v/>
      </c>
      <c r="AP22" s="18" t="str">
        <f>IFERROR(VLOOKUP($B22,DB!$I$3:$CA$1001,62,FALSE)&amp;"","　")</f>
        <v/>
      </c>
      <c r="AQ22" s="21" t="str">
        <f>IFERROR(VLOOKUP($B22,DB!$I$3:$CA$1001,63,FALSE)&amp;"","　")</f>
        <v/>
      </c>
      <c r="AR22" s="23" t="str">
        <f>IFERROR(VLOOKUP($B22,DB!$I$3:$CA$1001,64,FALSE)&amp;"","　")</f>
        <v/>
      </c>
      <c r="AS22" s="18" t="str">
        <f>IFERROR(VLOOKUP($B22,DB!$I$3:$CA$1001,65,FALSE)&amp;"","　")</f>
        <v/>
      </c>
      <c r="AT22" s="18" t="str">
        <f>IFERROR(VLOOKUP($B22,DB!$I$3:$CA$1001,66,FALSE)&amp;"","　")</f>
        <v/>
      </c>
      <c r="AU22" s="18" t="str">
        <f>IFERROR(VLOOKUP($B22,DB!$I$3:$CA$1001,67,FALSE)&amp;"","　")</f>
        <v/>
      </c>
      <c r="AV22" s="18" t="str">
        <f>IFERROR(VLOOKUP($B22,DB!$I$3:$CA$1001,68,FALSE)&amp;"","　")</f>
        <v/>
      </c>
      <c r="AW22" s="18" t="str">
        <f>IFERROR(VLOOKUP($B22,DB!$I$3:$CA$1001,69,FALSE)&amp;"","　")</f>
        <v/>
      </c>
      <c r="AX22" s="18" t="str">
        <f>IFERROR(VLOOKUP($B22,DB!$I$3:$CA$1001,70,FALSE)&amp;"","　")</f>
        <v/>
      </c>
      <c r="AY22" s="21" t="str">
        <f>IFERROR(VLOOKUP($B22,DB!$I$3:$CA$1001,71,FALSE)&amp;"","　")</f>
        <v/>
      </c>
      <c r="AZ22" s="29"/>
    </row>
    <row r="23" spans="2:52" ht="20.100000000000001" customHeight="1">
      <c r="B23" s="6">
        <v>2119</v>
      </c>
      <c r="C23" s="8" t="str">
        <f>IFERROR(VLOOKUP(B23,DB!$I$3:$Z$1001,4,FALSE)&amp;"","")</f>
        <v>株式会社アイエイ研究所</v>
      </c>
      <c r="D23" s="10" t="str">
        <f>IFERROR(VLOOKUP(B23,DB!$I$2:$CD$1001,7,FALSE)&amp;"","")</f>
        <v>北海道</v>
      </c>
      <c r="E23" s="11" t="str">
        <f>IFERROR(VLOOKUP(B23,DB!$I$2:$CD$1001,8,FALSE)&amp;"","")</f>
        <v>旭川市</v>
      </c>
      <c r="F23" s="12" t="str">
        <f>IFERROR(VLOOKUP(B23,DB!$I$2:$CD$1001,10,FALSE)&amp;"","")</f>
        <v>代表取締役</v>
      </c>
      <c r="G23" s="11" t="str">
        <f>IFERROR(VLOOKUP(B23,DB!$I$2:$CD$1001,11,FALSE)&amp;"","")</f>
        <v>高橋　義光</v>
      </c>
      <c r="H23" s="14" t="str">
        <f>IFERROR(IF(VLOOKUP(B23,DB!$I$2:$CD$1001,20,FALSE)&amp;""="","","○"),"")</f>
        <v/>
      </c>
      <c r="I23" s="16" t="str">
        <f>IFERROR(VLOOKUP($B23,DB!$I$3:$CA$1001,29,FALSE)&amp;"","　")</f>
        <v/>
      </c>
      <c r="J23" s="18" t="str">
        <f>IFERROR(VLOOKUP($B23,DB!$I$3:$CA$1001,30,FALSE)&amp;"","　")</f>
        <v/>
      </c>
      <c r="K23" s="18" t="str">
        <f>IFERROR(VLOOKUP($B23,DB!$I$3:$CA$1001,31,FALSE)&amp;"","　")</f>
        <v/>
      </c>
      <c r="L23" s="18" t="str">
        <f>IFERROR(VLOOKUP($B23,DB!$I$3:$CA$1001,32,FALSE)&amp;"","　")</f>
        <v>◯</v>
      </c>
      <c r="M23" s="18" t="str">
        <f>IFERROR(VLOOKUP($B23,DB!$I$3:$CA$1001,33,FALSE)&amp;"","　")</f>
        <v>◯</v>
      </c>
      <c r="N23" s="21" t="str">
        <f>IFERROR(VLOOKUP($B23,DB!$I$3:$CA$1001,34,FALSE)&amp;"","　")</f>
        <v/>
      </c>
      <c r="O23" s="23" t="str">
        <f>IFERROR(VLOOKUP($B23,DB!$I$3:$CA$1001,35,FALSE)&amp;"","　")</f>
        <v/>
      </c>
      <c r="P23" s="18" t="str">
        <f>IFERROR(VLOOKUP($B23,DB!$I$3:$CA$1001,36,FALSE)&amp;"","　")</f>
        <v/>
      </c>
      <c r="Q23" s="18" t="str">
        <f>IFERROR(VLOOKUP($B23,DB!$I$3:$CA$1001,37,FALSE)&amp;"","　")</f>
        <v/>
      </c>
      <c r="R23" s="18" t="str">
        <f>IFERROR(VLOOKUP($B23,DB!$I$3:$CA$1001,38,FALSE)&amp;"","　")</f>
        <v/>
      </c>
      <c r="S23" s="18" t="str">
        <f>IFERROR(VLOOKUP($B23,DB!$I$3:$CA$1001,39,FALSE)&amp;"","　")</f>
        <v/>
      </c>
      <c r="T23" s="18" t="str">
        <f>IFERROR(VLOOKUP($B23,DB!$I$3:$CA$1001,40,FALSE)&amp;"","　")</f>
        <v/>
      </c>
      <c r="U23" s="18" t="str">
        <f>IFERROR(VLOOKUP($B23,DB!$I$3:$CA$1001,41,FALSE)&amp;"","　")</f>
        <v/>
      </c>
      <c r="V23" s="18" t="str">
        <f>IFERROR(VLOOKUP($B23,DB!$I$3:$CA$1001,42,FALSE)&amp;"","　")</f>
        <v/>
      </c>
      <c r="W23" s="18" t="str">
        <f>IFERROR(VLOOKUP($B23,DB!$I$3:$CA$1001,43,FALSE)&amp;"","　")</f>
        <v/>
      </c>
      <c r="X23" s="18" t="str">
        <f>IFERROR(VLOOKUP($B23,DB!$I$3:$CA$1001,44,FALSE)&amp;"","　")</f>
        <v/>
      </c>
      <c r="Y23" s="18" t="str">
        <f>IFERROR(VLOOKUP($B23,DB!$I$3:$CA$1001,45,FALSE)&amp;"","　")</f>
        <v/>
      </c>
      <c r="Z23" s="18" t="str">
        <f>IFERROR(VLOOKUP($B23,DB!$I$3:$CA$1001,46,FALSE)&amp;"","　")</f>
        <v/>
      </c>
      <c r="AA23" s="18" t="str">
        <f>IFERROR(VLOOKUP($B23,DB!$I$3:$CA$1001,47,FALSE)&amp;"","　")</f>
        <v/>
      </c>
      <c r="AB23" s="18" t="str">
        <f>IFERROR(VLOOKUP($B23,DB!$I$3:$CA$1001,48,FALSE)&amp;"","　")</f>
        <v/>
      </c>
      <c r="AC23" s="18" t="str">
        <f>IFERROR(VLOOKUP($B23,DB!$I$3:$CA$1001,49,FALSE)&amp;"","　")</f>
        <v/>
      </c>
      <c r="AD23" s="18" t="str">
        <f>IFERROR(VLOOKUP($B23,DB!$I$3:$CA$1001,50,FALSE)&amp;"","　")</f>
        <v/>
      </c>
      <c r="AE23" s="18" t="str">
        <f>IFERROR(VLOOKUP($B23,DB!$I$3:$CA$1001,51,FALSE)&amp;"","　")</f>
        <v/>
      </c>
      <c r="AF23" s="18" t="str">
        <f>IFERROR(VLOOKUP($B23,DB!$I$3:$CA$1001,52,FALSE)&amp;"","　")</f>
        <v/>
      </c>
      <c r="AG23" s="18" t="str">
        <f>IFERROR(VLOOKUP($B23,DB!$I$3:$CA$1001,53,FALSE)&amp;"","　")</f>
        <v/>
      </c>
      <c r="AH23" s="18" t="str">
        <f>IFERROR(VLOOKUP($B23,DB!$I$3:$CA$1001,54,FALSE)&amp;"","　")</f>
        <v/>
      </c>
      <c r="AI23" s="25" t="str">
        <f>IFERROR(VLOOKUP($B23,DB!$I$3:$CA$1001,55,FALSE)&amp;"","　")</f>
        <v/>
      </c>
      <c r="AJ23" s="16" t="str">
        <f>IFERROR(VLOOKUP($B23,DB!$I$3:$CA$1001,56,FALSE)&amp;"","　")</f>
        <v/>
      </c>
      <c r="AK23" s="18" t="str">
        <f>IFERROR(VLOOKUP($B23,DB!$I$3:$CA$1001,57,FALSE)&amp;"","　")</f>
        <v/>
      </c>
      <c r="AL23" s="18" t="str">
        <f>IFERROR(VLOOKUP($B23,DB!$I$3:$CA$1001,58,FALSE)&amp;"","　")</f>
        <v/>
      </c>
      <c r="AM23" s="18" t="str">
        <f>IFERROR(VLOOKUP($B23,DB!$I$3:$CA$1001,59,FALSE)&amp;"","　")</f>
        <v/>
      </c>
      <c r="AN23" s="18" t="str">
        <f>IFERROR(VLOOKUP($B23,DB!$I$3:$CA$1001,60,FALSE)&amp;"","　")</f>
        <v/>
      </c>
      <c r="AO23" s="18" t="str">
        <f>IFERROR(VLOOKUP($B23,DB!$I$3:$CA$1001,61,FALSE)&amp;"","　")</f>
        <v/>
      </c>
      <c r="AP23" s="18" t="str">
        <f>IFERROR(VLOOKUP($B23,DB!$I$3:$CA$1001,62,FALSE)&amp;"","　")</f>
        <v/>
      </c>
      <c r="AQ23" s="21" t="str">
        <f>IFERROR(VLOOKUP($B23,DB!$I$3:$CA$1001,63,FALSE)&amp;"","　")</f>
        <v/>
      </c>
      <c r="AR23" s="23" t="str">
        <f>IFERROR(VLOOKUP($B23,DB!$I$3:$CA$1001,64,FALSE)&amp;"","　")</f>
        <v/>
      </c>
      <c r="AS23" s="18" t="str">
        <f>IFERROR(VLOOKUP($B23,DB!$I$3:$CA$1001,65,FALSE)&amp;"","　")</f>
        <v/>
      </c>
      <c r="AT23" s="18" t="str">
        <f>IFERROR(VLOOKUP($B23,DB!$I$3:$CA$1001,66,FALSE)&amp;"","　")</f>
        <v/>
      </c>
      <c r="AU23" s="18" t="str">
        <f>IFERROR(VLOOKUP($B23,DB!$I$3:$CA$1001,67,FALSE)&amp;"","　")</f>
        <v/>
      </c>
      <c r="AV23" s="18" t="str">
        <f>IFERROR(VLOOKUP($B23,DB!$I$3:$CA$1001,68,FALSE)&amp;"","　")</f>
        <v/>
      </c>
      <c r="AW23" s="18" t="str">
        <f>IFERROR(VLOOKUP($B23,DB!$I$3:$CA$1001,69,FALSE)&amp;"","　")</f>
        <v/>
      </c>
      <c r="AX23" s="18" t="str">
        <f>IFERROR(VLOOKUP($B23,DB!$I$3:$CA$1001,70,FALSE)&amp;"","　")</f>
        <v/>
      </c>
      <c r="AY23" s="21" t="str">
        <f>IFERROR(VLOOKUP($B23,DB!$I$3:$CA$1001,71,FALSE)&amp;"","　")</f>
        <v/>
      </c>
      <c r="AZ23" s="29"/>
    </row>
    <row r="24" spans="2:52" ht="20.100000000000001" customHeight="1">
      <c r="B24" s="6">
        <v>2120</v>
      </c>
      <c r="C24" s="8" t="str">
        <f>IFERROR(VLOOKUP(B24,DB!$I$3:$Z$1001,4,FALSE)&amp;"","")</f>
        <v>株式会社アサノ大成基礎エンジニアリング</v>
      </c>
      <c r="D24" s="10" t="str">
        <f>IFERROR(VLOOKUP(B24,DB!$I$2:$CD$1001,7,FALSE)&amp;"","")</f>
        <v>東京都</v>
      </c>
      <c r="E24" s="11" t="str">
        <f>IFERROR(VLOOKUP(B24,DB!$I$2:$CD$1001,8,FALSE)&amp;"","")</f>
        <v>台東区</v>
      </c>
      <c r="F24" s="12" t="str">
        <f>IFERROR(VLOOKUP(B24,DB!$I$2:$CD$1001,10,FALSE)&amp;"","")</f>
        <v>代表取締役</v>
      </c>
      <c r="G24" s="11" t="str">
        <f>IFERROR(VLOOKUP(B24,DB!$I$2:$CD$1001,11,FALSE)&amp;"","")</f>
        <v>遠藤　一郎</v>
      </c>
      <c r="H24" s="14" t="str">
        <f>IFERROR(IF(VLOOKUP(B24,DB!$I$2:$CD$1001,20,FALSE)&amp;""="","","○"),"")</f>
        <v>○</v>
      </c>
      <c r="I24" s="16" t="str">
        <f>IFERROR(VLOOKUP($B24,DB!$I$3:$CA$1001,29,FALSE)&amp;"","　")</f>
        <v>◯</v>
      </c>
      <c r="J24" s="18" t="str">
        <f>IFERROR(VLOOKUP($B24,DB!$I$3:$CA$1001,30,FALSE)&amp;"","　")</f>
        <v>◯</v>
      </c>
      <c r="K24" s="18" t="str">
        <f>IFERROR(VLOOKUP($B24,DB!$I$3:$CA$1001,31,FALSE)&amp;"","　")</f>
        <v>◯</v>
      </c>
      <c r="L24" s="18" t="str">
        <f>IFERROR(VLOOKUP($B24,DB!$I$3:$CA$1001,32,FALSE)&amp;"","　")</f>
        <v/>
      </c>
      <c r="M24" s="18" t="str">
        <f>IFERROR(VLOOKUP($B24,DB!$I$3:$CA$1001,33,FALSE)&amp;"","　")</f>
        <v>◯</v>
      </c>
      <c r="N24" s="21" t="str">
        <f>IFERROR(VLOOKUP($B24,DB!$I$3:$CA$1001,34,FALSE)&amp;"","　")</f>
        <v/>
      </c>
      <c r="O24" s="23" t="str">
        <f>IFERROR(VLOOKUP($B24,DB!$I$3:$CA$1001,35,FALSE)&amp;"","　")</f>
        <v>◯</v>
      </c>
      <c r="P24" s="18" t="str">
        <f>IFERROR(VLOOKUP($B24,DB!$I$3:$CA$1001,36,FALSE)&amp;"","　")</f>
        <v/>
      </c>
      <c r="Q24" s="18" t="str">
        <f>IFERROR(VLOOKUP($B24,DB!$I$3:$CA$1001,37,FALSE)&amp;"","　")</f>
        <v/>
      </c>
      <c r="R24" s="18" t="str">
        <f>IFERROR(VLOOKUP($B24,DB!$I$3:$CA$1001,38,FALSE)&amp;"","　")</f>
        <v>◯</v>
      </c>
      <c r="S24" s="18" t="str">
        <f>IFERROR(VLOOKUP($B24,DB!$I$3:$CA$1001,39,FALSE)&amp;"","　")</f>
        <v/>
      </c>
      <c r="T24" s="18" t="str">
        <f>IFERROR(VLOOKUP($B24,DB!$I$3:$CA$1001,40,FALSE)&amp;"","　")</f>
        <v/>
      </c>
      <c r="U24" s="18" t="str">
        <f>IFERROR(VLOOKUP($B24,DB!$I$3:$CA$1001,41,FALSE)&amp;"","　")</f>
        <v>◯</v>
      </c>
      <c r="V24" s="18" t="str">
        <f>IFERROR(VLOOKUP($B24,DB!$I$3:$CA$1001,42,FALSE)&amp;"","　")</f>
        <v/>
      </c>
      <c r="W24" s="18" t="str">
        <f>IFERROR(VLOOKUP($B24,DB!$I$3:$CA$1001,43,FALSE)&amp;"","　")</f>
        <v/>
      </c>
      <c r="X24" s="18" t="str">
        <f>IFERROR(VLOOKUP($B24,DB!$I$3:$CA$1001,44,FALSE)&amp;"","　")</f>
        <v/>
      </c>
      <c r="Y24" s="18" t="str">
        <f>IFERROR(VLOOKUP($B24,DB!$I$3:$CA$1001,45,FALSE)&amp;"","　")</f>
        <v/>
      </c>
      <c r="Z24" s="18" t="str">
        <f>IFERROR(VLOOKUP($B24,DB!$I$3:$CA$1001,46,FALSE)&amp;"","　")</f>
        <v/>
      </c>
      <c r="AA24" s="18" t="str">
        <f>IFERROR(VLOOKUP($B24,DB!$I$3:$CA$1001,47,FALSE)&amp;"","　")</f>
        <v/>
      </c>
      <c r="AB24" s="18" t="str">
        <f>IFERROR(VLOOKUP($B24,DB!$I$3:$CA$1001,48,FALSE)&amp;"","　")</f>
        <v>◯</v>
      </c>
      <c r="AC24" s="18" t="str">
        <f>IFERROR(VLOOKUP($B24,DB!$I$3:$CA$1001,49,FALSE)&amp;"","　")</f>
        <v>◯</v>
      </c>
      <c r="AD24" s="18" t="str">
        <f>IFERROR(VLOOKUP($B24,DB!$I$3:$CA$1001,50,FALSE)&amp;"","　")</f>
        <v>◯</v>
      </c>
      <c r="AE24" s="18" t="str">
        <f>IFERROR(VLOOKUP($B24,DB!$I$3:$CA$1001,51,FALSE)&amp;"","　")</f>
        <v>◯</v>
      </c>
      <c r="AF24" s="18" t="str">
        <f>IFERROR(VLOOKUP($B24,DB!$I$3:$CA$1001,52,FALSE)&amp;"","　")</f>
        <v>◯</v>
      </c>
      <c r="AG24" s="18" t="str">
        <f>IFERROR(VLOOKUP($B24,DB!$I$3:$CA$1001,53,FALSE)&amp;"","　")</f>
        <v>◯</v>
      </c>
      <c r="AH24" s="18" t="str">
        <f>IFERROR(VLOOKUP($B24,DB!$I$3:$CA$1001,54,FALSE)&amp;"","　")</f>
        <v/>
      </c>
      <c r="AI24" s="25" t="str">
        <f>IFERROR(VLOOKUP($B24,DB!$I$3:$CA$1001,55,FALSE)&amp;"","　")</f>
        <v/>
      </c>
      <c r="AJ24" s="16" t="str">
        <f>IFERROR(VLOOKUP($B24,DB!$I$3:$CA$1001,56,FALSE)&amp;"","　")</f>
        <v/>
      </c>
      <c r="AK24" s="18" t="str">
        <f>IFERROR(VLOOKUP($B24,DB!$I$3:$CA$1001,57,FALSE)&amp;"","　")</f>
        <v/>
      </c>
      <c r="AL24" s="18" t="str">
        <f>IFERROR(VLOOKUP($B24,DB!$I$3:$CA$1001,58,FALSE)&amp;"","　")</f>
        <v/>
      </c>
      <c r="AM24" s="18" t="str">
        <f>IFERROR(VLOOKUP($B24,DB!$I$3:$CA$1001,59,FALSE)&amp;"","　")</f>
        <v/>
      </c>
      <c r="AN24" s="18" t="str">
        <f>IFERROR(VLOOKUP($B24,DB!$I$3:$CA$1001,60,FALSE)&amp;"","　")</f>
        <v/>
      </c>
      <c r="AO24" s="18" t="str">
        <f>IFERROR(VLOOKUP($B24,DB!$I$3:$CA$1001,61,FALSE)&amp;"","　")</f>
        <v/>
      </c>
      <c r="AP24" s="18" t="str">
        <f>IFERROR(VLOOKUP($B24,DB!$I$3:$CA$1001,62,FALSE)&amp;"","　")</f>
        <v/>
      </c>
      <c r="AQ24" s="21" t="str">
        <f>IFERROR(VLOOKUP($B24,DB!$I$3:$CA$1001,63,FALSE)&amp;"","　")</f>
        <v/>
      </c>
      <c r="AR24" s="23" t="str">
        <f>IFERROR(VLOOKUP($B24,DB!$I$3:$CA$1001,64,FALSE)&amp;"","　")</f>
        <v/>
      </c>
      <c r="AS24" s="18" t="str">
        <f>IFERROR(VLOOKUP($B24,DB!$I$3:$CA$1001,65,FALSE)&amp;"","　")</f>
        <v/>
      </c>
      <c r="AT24" s="18" t="str">
        <f>IFERROR(VLOOKUP($B24,DB!$I$3:$CA$1001,66,FALSE)&amp;"","　")</f>
        <v/>
      </c>
      <c r="AU24" s="18" t="str">
        <f>IFERROR(VLOOKUP($B24,DB!$I$3:$CA$1001,67,FALSE)&amp;"","　")</f>
        <v/>
      </c>
      <c r="AV24" s="18" t="str">
        <f>IFERROR(VLOOKUP($B24,DB!$I$3:$CA$1001,68,FALSE)&amp;"","　")</f>
        <v/>
      </c>
      <c r="AW24" s="18" t="str">
        <f>IFERROR(VLOOKUP($B24,DB!$I$3:$CA$1001,69,FALSE)&amp;"","　")</f>
        <v>◯</v>
      </c>
      <c r="AX24" s="18" t="str">
        <f>IFERROR(VLOOKUP($B24,DB!$I$3:$CA$1001,70,FALSE)&amp;"","　")</f>
        <v>◯</v>
      </c>
      <c r="AY24" s="21" t="str">
        <f>IFERROR(VLOOKUP($B24,DB!$I$3:$CA$1001,71,FALSE)&amp;"","　")</f>
        <v>◯</v>
      </c>
      <c r="AZ24" s="29"/>
    </row>
    <row r="25" spans="2:52" ht="20.100000000000001" customHeight="1">
      <c r="B25" s="6">
        <v>2121</v>
      </c>
      <c r="C25" s="8" t="str">
        <f>IFERROR(VLOOKUP(B25,DB!$I$3:$Z$1001,4,FALSE)&amp;"","")</f>
        <v>株式会社アリガプランニング</v>
      </c>
      <c r="D25" s="10" t="str">
        <f>IFERROR(VLOOKUP(B25,DB!$I$2:$CD$1001,7,FALSE)&amp;"","")</f>
        <v>北海道</v>
      </c>
      <c r="E25" s="11" t="str">
        <f>IFERROR(VLOOKUP(B25,DB!$I$2:$CD$1001,8,FALSE)&amp;"","")</f>
        <v>札幌市中央区</v>
      </c>
      <c r="F25" s="12" t="str">
        <f>IFERROR(VLOOKUP(B25,DB!$I$2:$CD$1001,10,FALSE)&amp;"","")</f>
        <v>代表取締役</v>
      </c>
      <c r="G25" s="11" t="str">
        <f>IFERROR(VLOOKUP(B25,DB!$I$2:$CD$1001,11,FALSE)&amp;"","")</f>
        <v>清水　俊明</v>
      </c>
      <c r="H25" s="14" t="str">
        <f>IFERROR(IF(VLOOKUP(B25,DB!$I$2:$CD$1001,20,FALSE)&amp;""="","","○"),"")</f>
        <v/>
      </c>
      <c r="I25" s="16" t="str">
        <f>IFERROR(VLOOKUP($B25,DB!$I$3:$CA$1001,29,FALSE)&amp;"","　")</f>
        <v/>
      </c>
      <c r="J25" s="18" t="str">
        <f>IFERROR(VLOOKUP($B25,DB!$I$3:$CA$1001,30,FALSE)&amp;"","　")</f>
        <v/>
      </c>
      <c r="K25" s="18" t="str">
        <f>IFERROR(VLOOKUP($B25,DB!$I$3:$CA$1001,31,FALSE)&amp;"","　")</f>
        <v/>
      </c>
      <c r="L25" s="18" t="str">
        <f>IFERROR(VLOOKUP($B25,DB!$I$3:$CA$1001,32,FALSE)&amp;"","　")</f>
        <v>◯</v>
      </c>
      <c r="M25" s="18" t="str">
        <f>IFERROR(VLOOKUP($B25,DB!$I$3:$CA$1001,33,FALSE)&amp;"","　")</f>
        <v/>
      </c>
      <c r="N25" s="21" t="str">
        <f>IFERROR(VLOOKUP($B25,DB!$I$3:$CA$1001,34,FALSE)&amp;"","　")</f>
        <v/>
      </c>
      <c r="O25" s="23" t="str">
        <f>IFERROR(VLOOKUP($B25,DB!$I$3:$CA$1001,35,FALSE)&amp;"","　")</f>
        <v/>
      </c>
      <c r="P25" s="18" t="str">
        <f>IFERROR(VLOOKUP($B25,DB!$I$3:$CA$1001,36,FALSE)&amp;"","　")</f>
        <v/>
      </c>
      <c r="Q25" s="18" t="str">
        <f>IFERROR(VLOOKUP($B25,DB!$I$3:$CA$1001,37,FALSE)&amp;"","　")</f>
        <v/>
      </c>
      <c r="R25" s="18" t="str">
        <f>IFERROR(VLOOKUP($B25,DB!$I$3:$CA$1001,38,FALSE)&amp;"","　")</f>
        <v/>
      </c>
      <c r="S25" s="18" t="str">
        <f>IFERROR(VLOOKUP($B25,DB!$I$3:$CA$1001,39,FALSE)&amp;"","　")</f>
        <v/>
      </c>
      <c r="T25" s="18" t="str">
        <f>IFERROR(VLOOKUP($B25,DB!$I$3:$CA$1001,40,FALSE)&amp;"","　")</f>
        <v/>
      </c>
      <c r="U25" s="18" t="str">
        <f>IFERROR(VLOOKUP($B25,DB!$I$3:$CA$1001,41,FALSE)&amp;"","　")</f>
        <v/>
      </c>
      <c r="V25" s="18" t="str">
        <f>IFERROR(VLOOKUP($B25,DB!$I$3:$CA$1001,42,FALSE)&amp;"","　")</f>
        <v/>
      </c>
      <c r="W25" s="18" t="str">
        <f>IFERROR(VLOOKUP($B25,DB!$I$3:$CA$1001,43,FALSE)&amp;"","　")</f>
        <v/>
      </c>
      <c r="X25" s="18" t="str">
        <f>IFERROR(VLOOKUP($B25,DB!$I$3:$CA$1001,44,FALSE)&amp;"","　")</f>
        <v/>
      </c>
      <c r="Y25" s="18" t="str">
        <f>IFERROR(VLOOKUP($B25,DB!$I$3:$CA$1001,45,FALSE)&amp;"","　")</f>
        <v/>
      </c>
      <c r="Z25" s="18" t="str">
        <f>IFERROR(VLOOKUP($B25,DB!$I$3:$CA$1001,46,FALSE)&amp;"","　")</f>
        <v/>
      </c>
      <c r="AA25" s="18" t="str">
        <f>IFERROR(VLOOKUP($B25,DB!$I$3:$CA$1001,47,FALSE)&amp;"","　")</f>
        <v/>
      </c>
      <c r="AB25" s="18" t="str">
        <f>IFERROR(VLOOKUP($B25,DB!$I$3:$CA$1001,48,FALSE)&amp;"","　")</f>
        <v/>
      </c>
      <c r="AC25" s="18" t="str">
        <f>IFERROR(VLOOKUP($B25,DB!$I$3:$CA$1001,49,FALSE)&amp;"","　")</f>
        <v/>
      </c>
      <c r="AD25" s="18" t="str">
        <f>IFERROR(VLOOKUP($B25,DB!$I$3:$CA$1001,50,FALSE)&amp;"","　")</f>
        <v/>
      </c>
      <c r="AE25" s="18" t="str">
        <f>IFERROR(VLOOKUP($B25,DB!$I$3:$CA$1001,51,FALSE)&amp;"","　")</f>
        <v/>
      </c>
      <c r="AF25" s="18" t="str">
        <f>IFERROR(VLOOKUP($B25,DB!$I$3:$CA$1001,52,FALSE)&amp;"","　")</f>
        <v/>
      </c>
      <c r="AG25" s="18" t="str">
        <f>IFERROR(VLOOKUP($B25,DB!$I$3:$CA$1001,53,FALSE)&amp;"","　")</f>
        <v/>
      </c>
      <c r="AH25" s="18" t="str">
        <f>IFERROR(VLOOKUP($B25,DB!$I$3:$CA$1001,54,FALSE)&amp;"","　")</f>
        <v/>
      </c>
      <c r="AI25" s="25" t="str">
        <f>IFERROR(VLOOKUP($B25,DB!$I$3:$CA$1001,55,FALSE)&amp;"","　")</f>
        <v/>
      </c>
      <c r="AJ25" s="16" t="str">
        <f>IFERROR(VLOOKUP($B25,DB!$I$3:$CA$1001,56,FALSE)&amp;"","　")</f>
        <v/>
      </c>
      <c r="AK25" s="18" t="str">
        <f>IFERROR(VLOOKUP($B25,DB!$I$3:$CA$1001,57,FALSE)&amp;"","　")</f>
        <v/>
      </c>
      <c r="AL25" s="18" t="str">
        <f>IFERROR(VLOOKUP($B25,DB!$I$3:$CA$1001,58,FALSE)&amp;"","　")</f>
        <v/>
      </c>
      <c r="AM25" s="18" t="str">
        <f>IFERROR(VLOOKUP($B25,DB!$I$3:$CA$1001,59,FALSE)&amp;"","　")</f>
        <v/>
      </c>
      <c r="AN25" s="18" t="str">
        <f>IFERROR(VLOOKUP($B25,DB!$I$3:$CA$1001,60,FALSE)&amp;"","　")</f>
        <v/>
      </c>
      <c r="AO25" s="18" t="str">
        <f>IFERROR(VLOOKUP($B25,DB!$I$3:$CA$1001,61,FALSE)&amp;"","　")</f>
        <v/>
      </c>
      <c r="AP25" s="18" t="str">
        <f>IFERROR(VLOOKUP($B25,DB!$I$3:$CA$1001,62,FALSE)&amp;"","　")</f>
        <v/>
      </c>
      <c r="AQ25" s="21" t="str">
        <f>IFERROR(VLOOKUP($B25,DB!$I$3:$CA$1001,63,FALSE)&amp;"","　")</f>
        <v/>
      </c>
      <c r="AR25" s="23" t="str">
        <f>IFERROR(VLOOKUP($B25,DB!$I$3:$CA$1001,64,FALSE)&amp;"","　")</f>
        <v/>
      </c>
      <c r="AS25" s="18" t="str">
        <f>IFERROR(VLOOKUP($B25,DB!$I$3:$CA$1001,65,FALSE)&amp;"","　")</f>
        <v/>
      </c>
      <c r="AT25" s="18" t="str">
        <f>IFERROR(VLOOKUP($B25,DB!$I$3:$CA$1001,66,FALSE)&amp;"","　")</f>
        <v/>
      </c>
      <c r="AU25" s="18" t="str">
        <f>IFERROR(VLOOKUP($B25,DB!$I$3:$CA$1001,67,FALSE)&amp;"","　")</f>
        <v/>
      </c>
      <c r="AV25" s="18" t="str">
        <f>IFERROR(VLOOKUP($B25,DB!$I$3:$CA$1001,68,FALSE)&amp;"","　")</f>
        <v/>
      </c>
      <c r="AW25" s="18" t="str">
        <f>IFERROR(VLOOKUP($B25,DB!$I$3:$CA$1001,69,FALSE)&amp;"","　")</f>
        <v/>
      </c>
      <c r="AX25" s="18" t="str">
        <f>IFERROR(VLOOKUP($B25,DB!$I$3:$CA$1001,70,FALSE)&amp;"","　")</f>
        <v/>
      </c>
      <c r="AY25" s="21" t="str">
        <f>IFERROR(VLOOKUP($B25,DB!$I$3:$CA$1001,71,FALSE)&amp;"","　")</f>
        <v/>
      </c>
      <c r="AZ25" s="29"/>
    </row>
    <row r="26" spans="2:52" ht="20.100000000000001" customHeight="1">
      <c r="B26" s="6">
        <v>2122</v>
      </c>
      <c r="C26" s="8" t="str">
        <f>IFERROR(VLOOKUP(B26,DB!$I$3:$Z$1001,4,FALSE)&amp;"","")</f>
        <v>株式会社アトリエブンク</v>
      </c>
      <c r="D26" s="10" t="str">
        <f>IFERROR(VLOOKUP(B26,DB!$I$2:$CD$1001,7,FALSE)&amp;"","")</f>
        <v>北海道</v>
      </c>
      <c r="E26" s="11" t="str">
        <f>IFERROR(VLOOKUP(B26,DB!$I$2:$CD$1001,8,FALSE)&amp;"","")</f>
        <v>札幌市中央区</v>
      </c>
      <c r="F26" s="12" t="str">
        <f>IFERROR(VLOOKUP(B26,DB!$I$2:$CD$1001,10,FALSE)&amp;"","")</f>
        <v>代表取締役</v>
      </c>
      <c r="G26" s="11" t="str">
        <f>IFERROR(VLOOKUP(B26,DB!$I$2:$CD$1001,11,FALSE)&amp;"","")</f>
        <v>菅沼　秀樹</v>
      </c>
      <c r="H26" s="14" t="str">
        <f>IFERROR(IF(VLOOKUP(B26,DB!$I$2:$CD$1001,20,FALSE)&amp;""="","","○"),"")</f>
        <v/>
      </c>
      <c r="I26" s="16" t="str">
        <f>IFERROR(VLOOKUP($B26,DB!$I$3:$CA$1001,29,FALSE)&amp;"","　")</f>
        <v/>
      </c>
      <c r="J26" s="18" t="str">
        <f>IFERROR(VLOOKUP($B26,DB!$I$3:$CA$1001,30,FALSE)&amp;"","　")</f>
        <v>◯</v>
      </c>
      <c r="K26" s="18" t="str">
        <f>IFERROR(VLOOKUP($B26,DB!$I$3:$CA$1001,31,FALSE)&amp;"","　")</f>
        <v>◯</v>
      </c>
      <c r="L26" s="18" t="str">
        <f>IFERROR(VLOOKUP($B26,DB!$I$3:$CA$1001,32,FALSE)&amp;"","　")</f>
        <v>◯</v>
      </c>
      <c r="M26" s="18" t="str">
        <f>IFERROR(VLOOKUP($B26,DB!$I$3:$CA$1001,33,FALSE)&amp;"","　")</f>
        <v>◯</v>
      </c>
      <c r="N26" s="21" t="str">
        <f>IFERROR(VLOOKUP($B26,DB!$I$3:$CA$1001,34,FALSE)&amp;"","　")</f>
        <v/>
      </c>
      <c r="O26" s="23" t="str">
        <f>IFERROR(VLOOKUP($B26,DB!$I$3:$CA$1001,35,FALSE)&amp;"","　")</f>
        <v/>
      </c>
      <c r="P26" s="18" t="str">
        <f>IFERROR(VLOOKUP($B26,DB!$I$3:$CA$1001,36,FALSE)&amp;"","　")</f>
        <v/>
      </c>
      <c r="Q26" s="18" t="str">
        <f>IFERROR(VLOOKUP($B26,DB!$I$3:$CA$1001,37,FALSE)&amp;"","　")</f>
        <v/>
      </c>
      <c r="R26" s="18" t="str">
        <f>IFERROR(VLOOKUP($B26,DB!$I$3:$CA$1001,38,FALSE)&amp;"","　")</f>
        <v/>
      </c>
      <c r="S26" s="18" t="str">
        <f>IFERROR(VLOOKUP($B26,DB!$I$3:$CA$1001,39,FALSE)&amp;"","　")</f>
        <v/>
      </c>
      <c r="T26" s="18" t="str">
        <f>IFERROR(VLOOKUP($B26,DB!$I$3:$CA$1001,40,FALSE)&amp;"","　")</f>
        <v/>
      </c>
      <c r="U26" s="18" t="str">
        <f>IFERROR(VLOOKUP($B26,DB!$I$3:$CA$1001,41,FALSE)&amp;"","　")</f>
        <v/>
      </c>
      <c r="V26" s="18" t="str">
        <f>IFERROR(VLOOKUP($B26,DB!$I$3:$CA$1001,42,FALSE)&amp;"","　")</f>
        <v/>
      </c>
      <c r="W26" s="18" t="str">
        <f>IFERROR(VLOOKUP($B26,DB!$I$3:$CA$1001,43,FALSE)&amp;"","　")</f>
        <v/>
      </c>
      <c r="X26" s="18" t="str">
        <f>IFERROR(VLOOKUP($B26,DB!$I$3:$CA$1001,44,FALSE)&amp;"","　")</f>
        <v/>
      </c>
      <c r="Y26" s="18" t="str">
        <f>IFERROR(VLOOKUP($B26,DB!$I$3:$CA$1001,45,FALSE)&amp;"","　")</f>
        <v/>
      </c>
      <c r="Z26" s="18" t="str">
        <f>IFERROR(VLOOKUP($B26,DB!$I$3:$CA$1001,46,FALSE)&amp;"","　")</f>
        <v/>
      </c>
      <c r="AA26" s="18" t="str">
        <f>IFERROR(VLOOKUP($B26,DB!$I$3:$CA$1001,47,FALSE)&amp;"","　")</f>
        <v>◯</v>
      </c>
      <c r="AB26" s="18" t="str">
        <f>IFERROR(VLOOKUP($B26,DB!$I$3:$CA$1001,48,FALSE)&amp;"","　")</f>
        <v/>
      </c>
      <c r="AC26" s="18" t="str">
        <f>IFERROR(VLOOKUP($B26,DB!$I$3:$CA$1001,49,FALSE)&amp;"","　")</f>
        <v/>
      </c>
      <c r="AD26" s="18" t="str">
        <f>IFERROR(VLOOKUP($B26,DB!$I$3:$CA$1001,50,FALSE)&amp;"","　")</f>
        <v/>
      </c>
      <c r="AE26" s="18" t="str">
        <f>IFERROR(VLOOKUP($B26,DB!$I$3:$CA$1001,51,FALSE)&amp;"","　")</f>
        <v/>
      </c>
      <c r="AF26" s="18" t="str">
        <f>IFERROR(VLOOKUP($B26,DB!$I$3:$CA$1001,52,FALSE)&amp;"","　")</f>
        <v/>
      </c>
      <c r="AG26" s="18" t="str">
        <f>IFERROR(VLOOKUP($B26,DB!$I$3:$CA$1001,53,FALSE)&amp;"","　")</f>
        <v/>
      </c>
      <c r="AH26" s="18" t="str">
        <f>IFERROR(VLOOKUP($B26,DB!$I$3:$CA$1001,54,FALSE)&amp;"","　")</f>
        <v/>
      </c>
      <c r="AI26" s="25" t="str">
        <f>IFERROR(VLOOKUP($B26,DB!$I$3:$CA$1001,55,FALSE)&amp;"","　")</f>
        <v/>
      </c>
      <c r="AJ26" s="16" t="str">
        <f>IFERROR(VLOOKUP($B26,DB!$I$3:$CA$1001,56,FALSE)&amp;"","　")</f>
        <v/>
      </c>
      <c r="AK26" s="18" t="str">
        <f>IFERROR(VLOOKUP($B26,DB!$I$3:$CA$1001,57,FALSE)&amp;"","　")</f>
        <v/>
      </c>
      <c r="AL26" s="18" t="str">
        <f>IFERROR(VLOOKUP($B26,DB!$I$3:$CA$1001,58,FALSE)&amp;"","　")</f>
        <v/>
      </c>
      <c r="AM26" s="18" t="str">
        <f>IFERROR(VLOOKUP($B26,DB!$I$3:$CA$1001,59,FALSE)&amp;"","　")</f>
        <v/>
      </c>
      <c r="AN26" s="18" t="str">
        <f>IFERROR(VLOOKUP($B26,DB!$I$3:$CA$1001,60,FALSE)&amp;"","　")</f>
        <v/>
      </c>
      <c r="AO26" s="18" t="str">
        <f>IFERROR(VLOOKUP($B26,DB!$I$3:$CA$1001,61,FALSE)&amp;"","　")</f>
        <v/>
      </c>
      <c r="AP26" s="18" t="str">
        <f>IFERROR(VLOOKUP($B26,DB!$I$3:$CA$1001,62,FALSE)&amp;"","　")</f>
        <v/>
      </c>
      <c r="AQ26" s="21" t="str">
        <f>IFERROR(VLOOKUP($B26,DB!$I$3:$CA$1001,63,FALSE)&amp;"","　")</f>
        <v/>
      </c>
      <c r="AR26" s="23" t="str">
        <f>IFERROR(VLOOKUP($B26,DB!$I$3:$CA$1001,64,FALSE)&amp;"","　")</f>
        <v/>
      </c>
      <c r="AS26" s="18" t="str">
        <f>IFERROR(VLOOKUP($B26,DB!$I$3:$CA$1001,65,FALSE)&amp;"","　")</f>
        <v/>
      </c>
      <c r="AT26" s="18" t="str">
        <f>IFERROR(VLOOKUP($B26,DB!$I$3:$CA$1001,66,FALSE)&amp;"","　")</f>
        <v/>
      </c>
      <c r="AU26" s="18" t="str">
        <f>IFERROR(VLOOKUP($B26,DB!$I$3:$CA$1001,67,FALSE)&amp;"","　")</f>
        <v/>
      </c>
      <c r="AV26" s="18" t="str">
        <f>IFERROR(VLOOKUP($B26,DB!$I$3:$CA$1001,68,FALSE)&amp;"","　")</f>
        <v/>
      </c>
      <c r="AW26" s="18" t="str">
        <f>IFERROR(VLOOKUP($B26,DB!$I$3:$CA$1001,69,FALSE)&amp;"","　")</f>
        <v/>
      </c>
      <c r="AX26" s="18" t="str">
        <f>IFERROR(VLOOKUP($B26,DB!$I$3:$CA$1001,70,FALSE)&amp;"","　")</f>
        <v/>
      </c>
      <c r="AY26" s="21" t="str">
        <f>IFERROR(VLOOKUP($B26,DB!$I$3:$CA$1001,71,FALSE)&amp;"","　")</f>
        <v/>
      </c>
      <c r="AZ26" s="29"/>
    </row>
    <row r="27" spans="2:52" ht="20.100000000000001" customHeight="1">
      <c r="B27" s="6">
        <v>2123</v>
      </c>
      <c r="C27" s="8" t="str">
        <f>IFERROR(VLOOKUP(B27,DB!$I$3:$Z$1001,4,FALSE)&amp;"","")</f>
        <v>株式会社有賀さく泉工業</v>
      </c>
      <c r="D27" s="10" t="str">
        <f>IFERROR(VLOOKUP(B27,DB!$I$2:$CD$1001,7,FALSE)&amp;"","")</f>
        <v>北海道</v>
      </c>
      <c r="E27" s="11" t="str">
        <f>IFERROR(VLOOKUP(B27,DB!$I$2:$CD$1001,8,FALSE)&amp;"","")</f>
        <v>帯広市</v>
      </c>
      <c r="F27" s="12" t="str">
        <f>IFERROR(VLOOKUP(B27,DB!$I$2:$CD$1001,10,FALSE)&amp;"","")</f>
        <v>代表取締役</v>
      </c>
      <c r="G27" s="11" t="str">
        <f>IFERROR(VLOOKUP(B27,DB!$I$2:$CD$1001,11,FALSE)&amp;"","")</f>
        <v>正木　謙三</v>
      </c>
      <c r="H27" s="14" t="str">
        <f>IFERROR(IF(VLOOKUP(B27,DB!$I$2:$CD$1001,20,FALSE)&amp;""="","","○"),"")</f>
        <v/>
      </c>
      <c r="I27" s="16" t="str">
        <f>IFERROR(VLOOKUP($B27,DB!$I$3:$CA$1001,29,FALSE)&amp;"","　")</f>
        <v/>
      </c>
      <c r="J27" s="18" t="str">
        <f>IFERROR(VLOOKUP($B27,DB!$I$3:$CA$1001,30,FALSE)&amp;"","　")</f>
        <v>◯</v>
      </c>
      <c r="K27" s="18" t="str">
        <f>IFERROR(VLOOKUP($B27,DB!$I$3:$CA$1001,31,FALSE)&amp;"","　")</f>
        <v/>
      </c>
      <c r="L27" s="18" t="str">
        <f>IFERROR(VLOOKUP($B27,DB!$I$3:$CA$1001,32,FALSE)&amp;"","　")</f>
        <v/>
      </c>
      <c r="M27" s="18" t="str">
        <f>IFERROR(VLOOKUP($B27,DB!$I$3:$CA$1001,33,FALSE)&amp;"","　")</f>
        <v/>
      </c>
      <c r="N27" s="21" t="str">
        <f>IFERROR(VLOOKUP($B27,DB!$I$3:$CA$1001,34,FALSE)&amp;"","　")</f>
        <v/>
      </c>
      <c r="O27" s="23" t="str">
        <f>IFERROR(VLOOKUP($B27,DB!$I$3:$CA$1001,35,FALSE)&amp;"","　")</f>
        <v/>
      </c>
      <c r="P27" s="18" t="str">
        <f>IFERROR(VLOOKUP($B27,DB!$I$3:$CA$1001,36,FALSE)&amp;"","　")</f>
        <v/>
      </c>
      <c r="Q27" s="18" t="str">
        <f>IFERROR(VLOOKUP($B27,DB!$I$3:$CA$1001,37,FALSE)&amp;"","　")</f>
        <v/>
      </c>
      <c r="R27" s="18" t="str">
        <f>IFERROR(VLOOKUP($B27,DB!$I$3:$CA$1001,38,FALSE)&amp;"","　")</f>
        <v/>
      </c>
      <c r="S27" s="18" t="str">
        <f>IFERROR(VLOOKUP($B27,DB!$I$3:$CA$1001,39,FALSE)&amp;"","　")</f>
        <v/>
      </c>
      <c r="T27" s="18" t="str">
        <f>IFERROR(VLOOKUP($B27,DB!$I$3:$CA$1001,40,FALSE)&amp;"","　")</f>
        <v/>
      </c>
      <c r="U27" s="18" t="str">
        <f>IFERROR(VLOOKUP($B27,DB!$I$3:$CA$1001,41,FALSE)&amp;"","　")</f>
        <v/>
      </c>
      <c r="V27" s="18" t="str">
        <f>IFERROR(VLOOKUP($B27,DB!$I$3:$CA$1001,42,FALSE)&amp;"","　")</f>
        <v/>
      </c>
      <c r="W27" s="18" t="str">
        <f>IFERROR(VLOOKUP($B27,DB!$I$3:$CA$1001,43,FALSE)&amp;"","　")</f>
        <v/>
      </c>
      <c r="X27" s="18" t="str">
        <f>IFERROR(VLOOKUP($B27,DB!$I$3:$CA$1001,44,FALSE)&amp;"","　")</f>
        <v/>
      </c>
      <c r="Y27" s="18" t="str">
        <f>IFERROR(VLOOKUP($B27,DB!$I$3:$CA$1001,45,FALSE)&amp;"","　")</f>
        <v/>
      </c>
      <c r="Z27" s="18" t="str">
        <f>IFERROR(VLOOKUP($B27,DB!$I$3:$CA$1001,46,FALSE)&amp;"","　")</f>
        <v/>
      </c>
      <c r="AA27" s="18" t="str">
        <f>IFERROR(VLOOKUP($B27,DB!$I$3:$CA$1001,47,FALSE)&amp;"","　")</f>
        <v/>
      </c>
      <c r="AB27" s="18" t="str">
        <f>IFERROR(VLOOKUP($B27,DB!$I$3:$CA$1001,48,FALSE)&amp;"","　")</f>
        <v/>
      </c>
      <c r="AC27" s="18" t="str">
        <f>IFERROR(VLOOKUP($B27,DB!$I$3:$CA$1001,49,FALSE)&amp;"","　")</f>
        <v/>
      </c>
      <c r="AD27" s="18" t="str">
        <f>IFERROR(VLOOKUP($B27,DB!$I$3:$CA$1001,50,FALSE)&amp;"","　")</f>
        <v/>
      </c>
      <c r="AE27" s="18" t="str">
        <f>IFERROR(VLOOKUP($B27,DB!$I$3:$CA$1001,51,FALSE)&amp;"","　")</f>
        <v/>
      </c>
      <c r="AF27" s="18" t="str">
        <f>IFERROR(VLOOKUP($B27,DB!$I$3:$CA$1001,52,FALSE)&amp;"","　")</f>
        <v/>
      </c>
      <c r="AG27" s="18" t="str">
        <f>IFERROR(VLOOKUP($B27,DB!$I$3:$CA$1001,53,FALSE)&amp;"","　")</f>
        <v/>
      </c>
      <c r="AH27" s="18" t="str">
        <f>IFERROR(VLOOKUP($B27,DB!$I$3:$CA$1001,54,FALSE)&amp;"","　")</f>
        <v/>
      </c>
      <c r="AI27" s="25" t="str">
        <f>IFERROR(VLOOKUP($B27,DB!$I$3:$CA$1001,55,FALSE)&amp;"","　")</f>
        <v/>
      </c>
      <c r="AJ27" s="16" t="str">
        <f>IFERROR(VLOOKUP($B27,DB!$I$3:$CA$1001,56,FALSE)&amp;"","　")</f>
        <v/>
      </c>
      <c r="AK27" s="18" t="str">
        <f>IFERROR(VLOOKUP($B27,DB!$I$3:$CA$1001,57,FALSE)&amp;"","　")</f>
        <v/>
      </c>
      <c r="AL27" s="18" t="str">
        <f>IFERROR(VLOOKUP($B27,DB!$I$3:$CA$1001,58,FALSE)&amp;"","　")</f>
        <v/>
      </c>
      <c r="AM27" s="18" t="str">
        <f>IFERROR(VLOOKUP($B27,DB!$I$3:$CA$1001,59,FALSE)&amp;"","　")</f>
        <v/>
      </c>
      <c r="AN27" s="18" t="str">
        <f>IFERROR(VLOOKUP($B27,DB!$I$3:$CA$1001,60,FALSE)&amp;"","　")</f>
        <v/>
      </c>
      <c r="AO27" s="18" t="str">
        <f>IFERROR(VLOOKUP($B27,DB!$I$3:$CA$1001,61,FALSE)&amp;"","　")</f>
        <v/>
      </c>
      <c r="AP27" s="18" t="str">
        <f>IFERROR(VLOOKUP($B27,DB!$I$3:$CA$1001,62,FALSE)&amp;"","　")</f>
        <v/>
      </c>
      <c r="AQ27" s="21" t="str">
        <f>IFERROR(VLOOKUP($B27,DB!$I$3:$CA$1001,63,FALSE)&amp;"","　")</f>
        <v/>
      </c>
      <c r="AR27" s="23" t="str">
        <f>IFERROR(VLOOKUP($B27,DB!$I$3:$CA$1001,64,FALSE)&amp;"","　")</f>
        <v/>
      </c>
      <c r="AS27" s="18" t="str">
        <f>IFERROR(VLOOKUP($B27,DB!$I$3:$CA$1001,65,FALSE)&amp;"","　")</f>
        <v/>
      </c>
      <c r="AT27" s="18" t="str">
        <f>IFERROR(VLOOKUP($B27,DB!$I$3:$CA$1001,66,FALSE)&amp;"","　")</f>
        <v/>
      </c>
      <c r="AU27" s="18" t="str">
        <f>IFERROR(VLOOKUP($B27,DB!$I$3:$CA$1001,67,FALSE)&amp;"","　")</f>
        <v/>
      </c>
      <c r="AV27" s="18" t="str">
        <f>IFERROR(VLOOKUP($B27,DB!$I$3:$CA$1001,68,FALSE)&amp;"","　")</f>
        <v/>
      </c>
      <c r="AW27" s="18" t="str">
        <f>IFERROR(VLOOKUP($B27,DB!$I$3:$CA$1001,69,FALSE)&amp;"","　")</f>
        <v/>
      </c>
      <c r="AX27" s="18" t="str">
        <f>IFERROR(VLOOKUP($B27,DB!$I$3:$CA$1001,70,FALSE)&amp;"","　")</f>
        <v/>
      </c>
      <c r="AY27" s="21" t="str">
        <f>IFERROR(VLOOKUP($B27,DB!$I$3:$CA$1001,71,FALSE)&amp;"","　")</f>
        <v/>
      </c>
      <c r="AZ27" s="29"/>
    </row>
    <row r="28" spans="2:52" ht="20.100000000000001" customHeight="1">
      <c r="B28" s="6">
        <v>2124</v>
      </c>
      <c r="C28" s="8" t="str">
        <f>IFERROR(VLOOKUP(B28,DB!$I$3:$Z$1001,4,FALSE)&amp;"","")</f>
        <v>伊藤組土建株式会社</v>
      </c>
      <c r="D28" s="10" t="str">
        <f>IFERROR(VLOOKUP(B28,DB!$I$2:$CD$1001,7,FALSE)&amp;"","")</f>
        <v>北海道</v>
      </c>
      <c r="E28" s="11" t="str">
        <f>IFERROR(VLOOKUP(B28,DB!$I$2:$CD$1001,8,FALSE)&amp;"","")</f>
        <v>札幌市中央区</v>
      </c>
      <c r="F28" s="12" t="str">
        <f>IFERROR(VLOOKUP(B28,DB!$I$2:$CD$1001,10,FALSE)&amp;"","")</f>
        <v>代表取締役社長</v>
      </c>
      <c r="G28" s="11" t="str">
        <f>IFERROR(VLOOKUP(B28,DB!$I$2:$CD$1001,11,FALSE)&amp;"","")</f>
        <v>大谷　正則</v>
      </c>
      <c r="H28" s="14" t="str">
        <f>IFERROR(IF(VLOOKUP(B28,DB!$I$2:$CD$1001,20,FALSE)&amp;""="","","○"),"")</f>
        <v/>
      </c>
      <c r="I28" s="16" t="str">
        <f>IFERROR(VLOOKUP($B28,DB!$I$3:$CA$1001,29,FALSE)&amp;"","　")</f>
        <v/>
      </c>
      <c r="J28" s="18" t="str">
        <f>IFERROR(VLOOKUP($B28,DB!$I$3:$CA$1001,30,FALSE)&amp;"","　")</f>
        <v/>
      </c>
      <c r="K28" s="18" t="str">
        <f>IFERROR(VLOOKUP($B28,DB!$I$3:$CA$1001,31,FALSE)&amp;"","　")</f>
        <v>◯</v>
      </c>
      <c r="L28" s="18" t="str">
        <f>IFERROR(VLOOKUP($B28,DB!$I$3:$CA$1001,32,FALSE)&amp;"","　")</f>
        <v/>
      </c>
      <c r="M28" s="18" t="str">
        <f>IFERROR(VLOOKUP($B28,DB!$I$3:$CA$1001,33,FALSE)&amp;"","　")</f>
        <v/>
      </c>
      <c r="N28" s="21" t="str">
        <f>IFERROR(VLOOKUP($B28,DB!$I$3:$CA$1001,34,FALSE)&amp;"","　")</f>
        <v/>
      </c>
      <c r="O28" s="23" t="str">
        <f>IFERROR(VLOOKUP($B28,DB!$I$3:$CA$1001,35,FALSE)&amp;"","　")</f>
        <v/>
      </c>
      <c r="P28" s="18" t="str">
        <f>IFERROR(VLOOKUP($B28,DB!$I$3:$CA$1001,36,FALSE)&amp;"","　")</f>
        <v/>
      </c>
      <c r="Q28" s="18" t="str">
        <f>IFERROR(VLOOKUP($B28,DB!$I$3:$CA$1001,37,FALSE)&amp;"","　")</f>
        <v/>
      </c>
      <c r="R28" s="18" t="str">
        <f>IFERROR(VLOOKUP($B28,DB!$I$3:$CA$1001,38,FALSE)&amp;"","　")</f>
        <v/>
      </c>
      <c r="S28" s="18" t="str">
        <f>IFERROR(VLOOKUP($B28,DB!$I$3:$CA$1001,39,FALSE)&amp;"","　")</f>
        <v/>
      </c>
      <c r="T28" s="18" t="str">
        <f>IFERROR(VLOOKUP($B28,DB!$I$3:$CA$1001,40,FALSE)&amp;"","　")</f>
        <v/>
      </c>
      <c r="U28" s="18" t="str">
        <f>IFERROR(VLOOKUP($B28,DB!$I$3:$CA$1001,41,FALSE)&amp;"","　")</f>
        <v/>
      </c>
      <c r="V28" s="18" t="str">
        <f>IFERROR(VLOOKUP($B28,DB!$I$3:$CA$1001,42,FALSE)&amp;"","　")</f>
        <v/>
      </c>
      <c r="W28" s="18" t="str">
        <f>IFERROR(VLOOKUP($B28,DB!$I$3:$CA$1001,43,FALSE)&amp;"","　")</f>
        <v/>
      </c>
      <c r="X28" s="18" t="str">
        <f>IFERROR(VLOOKUP($B28,DB!$I$3:$CA$1001,44,FALSE)&amp;"","　")</f>
        <v/>
      </c>
      <c r="Y28" s="18" t="str">
        <f>IFERROR(VLOOKUP($B28,DB!$I$3:$CA$1001,45,FALSE)&amp;"","　")</f>
        <v/>
      </c>
      <c r="Z28" s="18" t="str">
        <f>IFERROR(VLOOKUP($B28,DB!$I$3:$CA$1001,46,FALSE)&amp;"","　")</f>
        <v/>
      </c>
      <c r="AA28" s="18" t="str">
        <f>IFERROR(VLOOKUP($B28,DB!$I$3:$CA$1001,47,FALSE)&amp;"","　")</f>
        <v/>
      </c>
      <c r="AB28" s="18" t="str">
        <f>IFERROR(VLOOKUP($B28,DB!$I$3:$CA$1001,48,FALSE)&amp;"","　")</f>
        <v/>
      </c>
      <c r="AC28" s="18" t="str">
        <f>IFERROR(VLOOKUP($B28,DB!$I$3:$CA$1001,49,FALSE)&amp;"","　")</f>
        <v/>
      </c>
      <c r="AD28" s="18" t="str">
        <f>IFERROR(VLOOKUP($B28,DB!$I$3:$CA$1001,50,FALSE)&amp;"","　")</f>
        <v/>
      </c>
      <c r="AE28" s="18" t="str">
        <f>IFERROR(VLOOKUP($B28,DB!$I$3:$CA$1001,51,FALSE)&amp;"","　")</f>
        <v>◯</v>
      </c>
      <c r="AF28" s="18" t="str">
        <f>IFERROR(VLOOKUP($B28,DB!$I$3:$CA$1001,52,FALSE)&amp;"","　")</f>
        <v>◯</v>
      </c>
      <c r="AG28" s="18" t="str">
        <f>IFERROR(VLOOKUP($B28,DB!$I$3:$CA$1001,53,FALSE)&amp;"","　")</f>
        <v>◯</v>
      </c>
      <c r="AH28" s="18" t="str">
        <f>IFERROR(VLOOKUP($B28,DB!$I$3:$CA$1001,54,FALSE)&amp;"","　")</f>
        <v/>
      </c>
      <c r="AI28" s="25" t="str">
        <f>IFERROR(VLOOKUP($B28,DB!$I$3:$CA$1001,55,FALSE)&amp;"","　")</f>
        <v/>
      </c>
      <c r="AJ28" s="16" t="str">
        <f>IFERROR(VLOOKUP($B28,DB!$I$3:$CA$1001,56,FALSE)&amp;"","　")</f>
        <v/>
      </c>
      <c r="AK28" s="18" t="str">
        <f>IFERROR(VLOOKUP($B28,DB!$I$3:$CA$1001,57,FALSE)&amp;"","　")</f>
        <v/>
      </c>
      <c r="AL28" s="18" t="str">
        <f>IFERROR(VLOOKUP($B28,DB!$I$3:$CA$1001,58,FALSE)&amp;"","　")</f>
        <v/>
      </c>
      <c r="AM28" s="18" t="str">
        <f>IFERROR(VLOOKUP($B28,DB!$I$3:$CA$1001,59,FALSE)&amp;"","　")</f>
        <v/>
      </c>
      <c r="AN28" s="18" t="str">
        <f>IFERROR(VLOOKUP($B28,DB!$I$3:$CA$1001,60,FALSE)&amp;"","　")</f>
        <v/>
      </c>
      <c r="AO28" s="18" t="str">
        <f>IFERROR(VLOOKUP($B28,DB!$I$3:$CA$1001,61,FALSE)&amp;"","　")</f>
        <v/>
      </c>
      <c r="AP28" s="18" t="str">
        <f>IFERROR(VLOOKUP($B28,DB!$I$3:$CA$1001,62,FALSE)&amp;"","　")</f>
        <v/>
      </c>
      <c r="AQ28" s="21" t="str">
        <f>IFERROR(VLOOKUP($B28,DB!$I$3:$CA$1001,63,FALSE)&amp;"","　")</f>
        <v/>
      </c>
      <c r="AR28" s="23" t="str">
        <f>IFERROR(VLOOKUP($B28,DB!$I$3:$CA$1001,64,FALSE)&amp;"","　")</f>
        <v/>
      </c>
      <c r="AS28" s="18" t="str">
        <f>IFERROR(VLOOKUP($B28,DB!$I$3:$CA$1001,65,FALSE)&amp;"","　")</f>
        <v/>
      </c>
      <c r="AT28" s="18" t="str">
        <f>IFERROR(VLOOKUP($B28,DB!$I$3:$CA$1001,66,FALSE)&amp;"","　")</f>
        <v/>
      </c>
      <c r="AU28" s="18" t="str">
        <f>IFERROR(VLOOKUP($B28,DB!$I$3:$CA$1001,67,FALSE)&amp;"","　")</f>
        <v/>
      </c>
      <c r="AV28" s="18" t="str">
        <f>IFERROR(VLOOKUP($B28,DB!$I$3:$CA$1001,68,FALSE)&amp;"","　")</f>
        <v/>
      </c>
      <c r="AW28" s="18" t="str">
        <f>IFERROR(VLOOKUP($B28,DB!$I$3:$CA$1001,69,FALSE)&amp;"","　")</f>
        <v/>
      </c>
      <c r="AX28" s="18" t="str">
        <f>IFERROR(VLOOKUP($B28,DB!$I$3:$CA$1001,70,FALSE)&amp;"","　")</f>
        <v/>
      </c>
      <c r="AY28" s="21" t="str">
        <f>IFERROR(VLOOKUP($B28,DB!$I$3:$CA$1001,71,FALSE)&amp;"","　")</f>
        <v/>
      </c>
      <c r="AZ28" s="29"/>
    </row>
    <row r="29" spans="2:52" ht="20.100000000000001" customHeight="1">
      <c r="B29" s="6">
        <v>2125</v>
      </c>
      <c r="C29" s="8" t="str">
        <f>IFERROR(VLOOKUP(B29,DB!$I$3:$Z$1001,4,FALSE)&amp;"","")</f>
        <v>株式会社一寸房</v>
      </c>
      <c r="D29" s="10" t="str">
        <f>IFERROR(VLOOKUP(B29,DB!$I$2:$CD$1001,7,FALSE)&amp;"","")</f>
        <v>北海道</v>
      </c>
      <c r="E29" s="11" t="str">
        <f>IFERROR(VLOOKUP(B29,DB!$I$2:$CD$1001,8,FALSE)&amp;"","")</f>
        <v>札幌市中央区</v>
      </c>
      <c r="F29" s="12" t="str">
        <f>IFERROR(VLOOKUP(B29,DB!$I$2:$CD$1001,10,FALSE)&amp;"","")</f>
        <v>代表取締役</v>
      </c>
      <c r="G29" s="11" t="str">
        <f>IFERROR(VLOOKUP(B29,DB!$I$2:$CD$1001,11,FALSE)&amp;"","")</f>
        <v>上山　哲正</v>
      </c>
      <c r="H29" s="14" t="str">
        <f>IFERROR(IF(VLOOKUP(B29,DB!$I$2:$CD$1001,20,FALSE)&amp;""="","","○"),"")</f>
        <v/>
      </c>
      <c r="I29" s="16" t="str">
        <f>IFERROR(VLOOKUP($B29,DB!$I$3:$CA$1001,29,FALSE)&amp;"","　")</f>
        <v>◯</v>
      </c>
      <c r="J29" s="18" t="str">
        <f>IFERROR(VLOOKUP($B29,DB!$I$3:$CA$1001,30,FALSE)&amp;"","　")</f>
        <v/>
      </c>
      <c r="K29" s="18" t="str">
        <f>IFERROR(VLOOKUP($B29,DB!$I$3:$CA$1001,31,FALSE)&amp;"","　")</f>
        <v/>
      </c>
      <c r="L29" s="18" t="str">
        <f>IFERROR(VLOOKUP($B29,DB!$I$3:$CA$1001,32,FALSE)&amp;"","　")</f>
        <v>◯</v>
      </c>
      <c r="M29" s="18" t="str">
        <f>IFERROR(VLOOKUP($B29,DB!$I$3:$CA$1001,33,FALSE)&amp;"","　")</f>
        <v/>
      </c>
      <c r="N29" s="21" t="str">
        <f>IFERROR(VLOOKUP($B29,DB!$I$3:$CA$1001,34,FALSE)&amp;"","　")</f>
        <v/>
      </c>
      <c r="O29" s="23" t="str">
        <f>IFERROR(VLOOKUP($B29,DB!$I$3:$CA$1001,35,FALSE)&amp;"","　")</f>
        <v/>
      </c>
      <c r="P29" s="18" t="str">
        <f>IFERROR(VLOOKUP($B29,DB!$I$3:$CA$1001,36,FALSE)&amp;"","　")</f>
        <v/>
      </c>
      <c r="Q29" s="18" t="str">
        <f>IFERROR(VLOOKUP($B29,DB!$I$3:$CA$1001,37,FALSE)&amp;"","　")</f>
        <v/>
      </c>
      <c r="R29" s="18" t="str">
        <f>IFERROR(VLOOKUP($B29,DB!$I$3:$CA$1001,38,FALSE)&amp;"","　")</f>
        <v/>
      </c>
      <c r="S29" s="18" t="str">
        <f>IFERROR(VLOOKUP($B29,DB!$I$3:$CA$1001,39,FALSE)&amp;"","　")</f>
        <v/>
      </c>
      <c r="T29" s="18" t="str">
        <f>IFERROR(VLOOKUP($B29,DB!$I$3:$CA$1001,40,FALSE)&amp;"","　")</f>
        <v/>
      </c>
      <c r="U29" s="18" t="str">
        <f>IFERROR(VLOOKUP($B29,DB!$I$3:$CA$1001,41,FALSE)&amp;"","　")</f>
        <v/>
      </c>
      <c r="V29" s="18" t="str">
        <f>IFERROR(VLOOKUP($B29,DB!$I$3:$CA$1001,42,FALSE)&amp;"","　")</f>
        <v/>
      </c>
      <c r="W29" s="18" t="str">
        <f>IFERROR(VLOOKUP($B29,DB!$I$3:$CA$1001,43,FALSE)&amp;"","　")</f>
        <v/>
      </c>
      <c r="X29" s="18" t="str">
        <f>IFERROR(VLOOKUP($B29,DB!$I$3:$CA$1001,44,FALSE)&amp;"","　")</f>
        <v/>
      </c>
      <c r="Y29" s="18" t="str">
        <f>IFERROR(VLOOKUP($B29,DB!$I$3:$CA$1001,45,FALSE)&amp;"","　")</f>
        <v/>
      </c>
      <c r="Z29" s="18" t="str">
        <f>IFERROR(VLOOKUP($B29,DB!$I$3:$CA$1001,46,FALSE)&amp;"","　")</f>
        <v/>
      </c>
      <c r="AA29" s="18" t="str">
        <f>IFERROR(VLOOKUP($B29,DB!$I$3:$CA$1001,47,FALSE)&amp;"","　")</f>
        <v/>
      </c>
      <c r="AB29" s="18" t="str">
        <f>IFERROR(VLOOKUP($B29,DB!$I$3:$CA$1001,48,FALSE)&amp;"","　")</f>
        <v/>
      </c>
      <c r="AC29" s="18" t="str">
        <f>IFERROR(VLOOKUP($B29,DB!$I$3:$CA$1001,49,FALSE)&amp;"","　")</f>
        <v/>
      </c>
      <c r="AD29" s="18" t="str">
        <f>IFERROR(VLOOKUP($B29,DB!$I$3:$CA$1001,50,FALSE)&amp;"","　")</f>
        <v/>
      </c>
      <c r="AE29" s="18" t="str">
        <f>IFERROR(VLOOKUP($B29,DB!$I$3:$CA$1001,51,FALSE)&amp;"","　")</f>
        <v/>
      </c>
      <c r="AF29" s="18" t="str">
        <f>IFERROR(VLOOKUP($B29,DB!$I$3:$CA$1001,52,FALSE)&amp;"","　")</f>
        <v/>
      </c>
      <c r="AG29" s="18" t="str">
        <f>IFERROR(VLOOKUP($B29,DB!$I$3:$CA$1001,53,FALSE)&amp;"","　")</f>
        <v/>
      </c>
      <c r="AH29" s="18" t="str">
        <f>IFERROR(VLOOKUP($B29,DB!$I$3:$CA$1001,54,FALSE)&amp;"","　")</f>
        <v/>
      </c>
      <c r="AI29" s="25" t="str">
        <f>IFERROR(VLOOKUP($B29,DB!$I$3:$CA$1001,55,FALSE)&amp;"","　")</f>
        <v/>
      </c>
      <c r="AJ29" s="16" t="str">
        <f>IFERROR(VLOOKUP($B29,DB!$I$3:$CA$1001,56,FALSE)&amp;"","　")</f>
        <v/>
      </c>
      <c r="AK29" s="18" t="str">
        <f>IFERROR(VLOOKUP($B29,DB!$I$3:$CA$1001,57,FALSE)&amp;"","　")</f>
        <v/>
      </c>
      <c r="AL29" s="18" t="str">
        <f>IFERROR(VLOOKUP($B29,DB!$I$3:$CA$1001,58,FALSE)&amp;"","　")</f>
        <v/>
      </c>
      <c r="AM29" s="18" t="str">
        <f>IFERROR(VLOOKUP($B29,DB!$I$3:$CA$1001,59,FALSE)&amp;"","　")</f>
        <v/>
      </c>
      <c r="AN29" s="18" t="str">
        <f>IFERROR(VLOOKUP($B29,DB!$I$3:$CA$1001,60,FALSE)&amp;"","　")</f>
        <v/>
      </c>
      <c r="AO29" s="18" t="str">
        <f>IFERROR(VLOOKUP($B29,DB!$I$3:$CA$1001,61,FALSE)&amp;"","　")</f>
        <v/>
      </c>
      <c r="AP29" s="18" t="str">
        <f>IFERROR(VLOOKUP($B29,DB!$I$3:$CA$1001,62,FALSE)&amp;"","　")</f>
        <v/>
      </c>
      <c r="AQ29" s="21" t="str">
        <f>IFERROR(VLOOKUP($B29,DB!$I$3:$CA$1001,63,FALSE)&amp;"","　")</f>
        <v/>
      </c>
      <c r="AR29" s="23" t="str">
        <f>IFERROR(VLOOKUP($B29,DB!$I$3:$CA$1001,64,FALSE)&amp;"","　")</f>
        <v/>
      </c>
      <c r="AS29" s="18" t="str">
        <f>IFERROR(VLOOKUP($B29,DB!$I$3:$CA$1001,65,FALSE)&amp;"","　")</f>
        <v/>
      </c>
      <c r="AT29" s="18" t="str">
        <f>IFERROR(VLOOKUP($B29,DB!$I$3:$CA$1001,66,FALSE)&amp;"","　")</f>
        <v/>
      </c>
      <c r="AU29" s="18" t="str">
        <f>IFERROR(VLOOKUP($B29,DB!$I$3:$CA$1001,67,FALSE)&amp;"","　")</f>
        <v/>
      </c>
      <c r="AV29" s="18" t="str">
        <f>IFERROR(VLOOKUP($B29,DB!$I$3:$CA$1001,68,FALSE)&amp;"","　")</f>
        <v/>
      </c>
      <c r="AW29" s="18" t="str">
        <f>IFERROR(VLOOKUP($B29,DB!$I$3:$CA$1001,69,FALSE)&amp;"","　")</f>
        <v/>
      </c>
      <c r="AX29" s="18" t="str">
        <f>IFERROR(VLOOKUP($B29,DB!$I$3:$CA$1001,70,FALSE)&amp;"","　")</f>
        <v/>
      </c>
      <c r="AY29" s="21" t="str">
        <f>IFERROR(VLOOKUP($B29,DB!$I$3:$CA$1001,71,FALSE)&amp;"","　")</f>
        <v/>
      </c>
      <c r="AZ29" s="29"/>
    </row>
    <row r="30" spans="2:52" ht="20.100000000000001" customHeight="1">
      <c r="B30" s="6">
        <v>2126</v>
      </c>
      <c r="C30" s="8" t="str">
        <f>IFERROR(VLOOKUP(B30,DB!$I$3:$Z$1001,4,FALSE)&amp;"","")</f>
        <v>株式会社石本建築事務所</v>
      </c>
      <c r="D30" s="10" t="str">
        <f>IFERROR(VLOOKUP(B30,DB!$I$2:$CD$1001,7,FALSE)&amp;"","")</f>
        <v>東京都</v>
      </c>
      <c r="E30" s="11" t="str">
        <f>IFERROR(VLOOKUP(B30,DB!$I$2:$CD$1001,8,FALSE)&amp;"","")</f>
        <v>千代田区</v>
      </c>
      <c r="F30" s="12" t="str">
        <f>IFERROR(VLOOKUP(B30,DB!$I$2:$CD$1001,10,FALSE)&amp;"","")</f>
        <v>代表取締役社長</v>
      </c>
      <c r="G30" s="11" t="str">
        <f>IFERROR(VLOOKUP(B30,DB!$I$2:$CD$1001,11,FALSE)&amp;"","")</f>
        <v>長尾　昌高</v>
      </c>
      <c r="H30" s="14" t="str">
        <f>IFERROR(IF(VLOOKUP(B30,DB!$I$2:$CD$1001,20,FALSE)&amp;""="","","○"),"")</f>
        <v>○</v>
      </c>
      <c r="I30" s="16" t="str">
        <f>IFERROR(VLOOKUP($B30,DB!$I$3:$CA$1001,29,FALSE)&amp;"","　")</f>
        <v/>
      </c>
      <c r="J30" s="18" t="str">
        <f>IFERROR(VLOOKUP($B30,DB!$I$3:$CA$1001,30,FALSE)&amp;"","　")</f>
        <v/>
      </c>
      <c r="K30" s="18" t="str">
        <f>IFERROR(VLOOKUP($B30,DB!$I$3:$CA$1001,31,FALSE)&amp;"","　")</f>
        <v>◯</v>
      </c>
      <c r="L30" s="18" t="str">
        <f>IFERROR(VLOOKUP($B30,DB!$I$3:$CA$1001,32,FALSE)&amp;"","　")</f>
        <v>◯</v>
      </c>
      <c r="M30" s="18" t="str">
        <f>IFERROR(VLOOKUP($B30,DB!$I$3:$CA$1001,33,FALSE)&amp;"","　")</f>
        <v/>
      </c>
      <c r="N30" s="21" t="str">
        <f>IFERROR(VLOOKUP($B30,DB!$I$3:$CA$1001,34,FALSE)&amp;"","　")</f>
        <v/>
      </c>
      <c r="O30" s="23" t="str">
        <f>IFERROR(VLOOKUP($B30,DB!$I$3:$CA$1001,35,FALSE)&amp;"","　")</f>
        <v/>
      </c>
      <c r="P30" s="18" t="str">
        <f>IFERROR(VLOOKUP($B30,DB!$I$3:$CA$1001,36,FALSE)&amp;"","　")</f>
        <v/>
      </c>
      <c r="Q30" s="18" t="str">
        <f>IFERROR(VLOOKUP($B30,DB!$I$3:$CA$1001,37,FALSE)&amp;"","　")</f>
        <v/>
      </c>
      <c r="R30" s="18" t="str">
        <f>IFERROR(VLOOKUP($B30,DB!$I$3:$CA$1001,38,FALSE)&amp;"","　")</f>
        <v/>
      </c>
      <c r="S30" s="18" t="str">
        <f>IFERROR(VLOOKUP($B30,DB!$I$3:$CA$1001,39,FALSE)&amp;"","　")</f>
        <v/>
      </c>
      <c r="T30" s="18" t="str">
        <f>IFERROR(VLOOKUP($B30,DB!$I$3:$CA$1001,40,FALSE)&amp;"","　")</f>
        <v/>
      </c>
      <c r="U30" s="18" t="str">
        <f>IFERROR(VLOOKUP($B30,DB!$I$3:$CA$1001,41,FALSE)&amp;"","　")</f>
        <v/>
      </c>
      <c r="V30" s="18" t="str">
        <f>IFERROR(VLOOKUP($B30,DB!$I$3:$CA$1001,42,FALSE)&amp;"","　")</f>
        <v/>
      </c>
      <c r="W30" s="18" t="str">
        <f>IFERROR(VLOOKUP($B30,DB!$I$3:$CA$1001,43,FALSE)&amp;"","　")</f>
        <v/>
      </c>
      <c r="X30" s="18" t="str">
        <f>IFERROR(VLOOKUP($B30,DB!$I$3:$CA$1001,44,FALSE)&amp;"","　")</f>
        <v/>
      </c>
      <c r="Y30" s="18" t="str">
        <f>IFERROR(VLOOKUP($B30,DB!$I$3:$CA$1001,45,FALSE)&amp;"","　")</f>
        <v/>
      </c>
      <c r="Z30" s="18" t="str">
        <f>IFERROR(VLOOKUP($B30,DB!$I$3:$CA$1001,46,FALSE)&amp;"","　")</f>
        <v/>
      </c>
      <c r="AA30" s="18" t="str">
        <f>IFERROR(VLOOKUP($B30,DB!$I$3:$CA$1001,47,FALSE)&amp;"","　")</f>
        <v>◯</v>
      </c>
      <c r="AB30" s="18" t="str">
        <f>IFERROR(VLOOKUP($B30,DB!$I$3:$CA$1001,48,FALSE)&amp;"","　")</f>
        <v/>
      </c>
      <c r="AC30" s="18" t="str">
        <f>IFERROR(VLOOKUP($B30,DB!$I$3:$CA$1001,49,FALSE)&amp;"","　")</f>
        <v/>
      </c>
      <c r="AD30" s="18" t="str">
        <f>IFERROR(VLOOKUP($B30,DB!$I$3:$CA$1001,50,FALSE)&amp;"","　")</f>
        <v/>
      </c>
      <c r="AE30" s="18" t="str">
        <f>IFERROR(VLOOKUP($B30,DB!$I$3:$CA$1001,51,FALSE)&amp;"","　")</f>
        <v/>
      </c>
      <c r="AF30" s="18" t="str">
        <f>IFERROR(VLOOKUP($B30,DB!$I$3:$CA$1001,52,FALSE)&amp;"","　")</f>
        <v/>
      </c>
      <c r="AG30" s="18" t="str">
        <f>IFERROR(VLOOKUP($B30,DB!$I$3:$CA$1001,53,FALSE)&amp;"","　")</f>
        <v/>
      </c>
      <c r="AH30" s="18" t="str">
        <f>IFERROR(VLOOKUP($B30,DB!$I$3:$CA$1001,54,FALSE)&amp;"","　")</f>
        <v/>
      </c>
      <c r="AI30" s="25" t="str">
        <f>IFERROR(VLOOKUP($B30,DB!$I$3:$CA$1001,55,FALSE)&amp;"","　")</f>
        <v/>
      </c>
      <c r="AJ30" s="16" t="str">
        <f>IFERROR(VLOOKUP($B30,DB!$I$3:$CA$1001,56,FALSE)&amp;"","　")</f>
        <v/>
      </c>
      <c r="AK30" s="18" t="str">
        <f>IFERROR(VLOOKUP($B30,DB!$I$3:$CA$1001,57,FALSE)&amp;"","　")</f>
        <v/>
      </c>
      <c r="AL30" s="18" t="str">
        <f>IFERROR(VLOOKUP($B30,DB!$I$3:$CA$1001,58,FALSE)&amp;"","　")</f>
        <v/>
      </c>
      <c r="AM30" s="18" t="str">
        <f>IFERROR(VLOOKUP($B30,DB!$I$3:$CA$1001,59,FALSE)&amp;"","　")</f>
        <v/>
      </c>
      <c r="AN30" s="18" t="str">
        <f>IFERROR(VLOOKUP($B30,DB!$I$3:$CA$1001,60,FALSE)&amp;"","　")</f>
        <v/>
      </c>
      <c r="AO30" s="18" t="str">
        <f>IFERROR(VLOOKUP($B30,DB!$I$3:$CA$1001,61,FALSE)&amp;"","　")</f>
        <v/>
      </c>
      <c r="AP30" s="18" t="str">
        <f>IFERROR(VLOOKUP($B30,DB!$I$3:$CA$1001,62,FALSE)&amp;"","　")</f>
        <v/>
      </c>
      <c r="AQ30" s="21" t="str">
        <f>IFERROR(VLOOKUP($B30,DB!$I$3:$CA$1001,63,FALSE)&amp;"","　")</f>
        <v/>
      </c>
      <c r="AR30" s="23" t="str">
        <f>IFERROR(VLOOKUP($B30,DB!$I$3:$CA$1001,64,FALSE)&amp;"","　")</f>
        <v/>
      </c>
      <c r="AS30" s="18" t="str">
        <f>IFERROR(VLOOKUP($B30,DB!$I$3:$CA$1001,65,FALSE)&amp;"","　")</f>
        <v/>
      </c>
      <c r="AT30" s="18" t="str">
        <f>IFERROR(VLOOKUP($B30,DB!$I$3:$CA$1001,66,FALSE)&amp;"","　")</f>
        <v/>
      </c>
      <c r="AU30" s="18" t="str">
        <f>IFERROR(VLOOKUP($B30,DB!$I$3:$CA$1001,67,FALSE)&amp;"","　")</f>
        <v/>
      </c>
      <c r="AV30" s="18" t="str">
        <f>IFERROR(VLOOKUP($B30,DB!$I$3:$CA$1001,68,FALSE)&amp;"","　")</f>
        <v/>
      </c>
      <c r="AW30" s="18" t="str">
        <f>IFERROR(VLOOKUP($B30,DB!$I$3:$CA$1001,69,FALSE)&amp;"","　")</f>
        <v/>
      </c>
      <c r="AX30" s="18" t="str">
        <f>IFERROR(VLOOKUP($B30,DB!$I$3:$CA$1001,70,FALSE)&amp;"","　")</f>
        <v/>
      </c>
      <c r="AY30" s="21" t="str">
        <f>IFERROR(VLOOKUP($B30,DB!$I$3:$CA$1001,71,FALSE)&amp;"","　")</f>
        <v/>
      </c>
      <c r="AZ30" s="29"/>
    </row>
    <row r="31" spans="2:52" ht="20.100000000000001" customHeight="1">
      <c r="B31" s="6">
        <v>2127</v>
      </c>
      <c r="C31" s="8" t="str">
        <f>IFERROR(VLOOKUP(B31,DB!$I$3:$Z$1001,4,FALSE)&amp;"","")</f>
        <v>株式会社岩見田設備設計事務所</v>
      </c>
      <c r="D31" s="10" t="str">
        <f>IFERROR(VLOOKUP(B31,DB!$I$2:$CD$1001,7,FALSE)&amp;"","")</f>
        <v>北海道</v>
      </c>
      <c r="E31" s="11" t="str">
        <f>IFERROR(VLOOKUP(B31,DB!$I$2:$CD$1001,8,FALSE)&amp;"","")</f>
        <v>札幌市北区</v>
      </c>
      <c r="F31" s="12" t="str">
        <f>IFERROR(VLOOKUP(B31,DB!$I$2:$CD$1001,10,FALSE)&amp;"","")</f>
        <v>代表取締役</v>
      </c>
      <c r="G31" s="11" t="str">
        <f>IFERROR(VLOOKUP(B31,DB!$I$2:$CD$1001,11,FALSE)&amp;"","")</f>
        <v>菅原　憲一</v>
      </c>
      <c r="H31" s="14" t="str">
        <f>IFERROR(IF(VLOOKUP(B31,DB!$I$2:$CD$1001,20,FALSE)&amp;""="","","○"),"")</f>
        <v/>
      </c>
      <c r="I31" s="16" t="str">
        <f>IFERROR(VLOOKUP($B31,DB!$I$3:$CA$1001,29,FALSE)&amp;"","　")</f>
        <v/>
      </c>
      <c r="J31" s="18" t="str">
        <f>IFERROR(VLOOKUP($B31,DB!$I$3:$CA$1001,30,FALSE)&amp;"","　")</f>
        <v/>
      </c>
      <c r="K31" s="18" t="str">
        <f>IFERROR(VLOOKUP($B31,DB!$I$3:$CA$1001,31,FALSE)&amp;"","　")</f>
        <v/>
      </c>
      <c r="L31" s="18" t="str">
        <f>IFERROR(VLOOKUP($B31,DB!$I$3:$CA$1001,32,FALSE)&amp;"","　")</f>
        <v>◯</v>
      </c>
      <c r="M31" s="18" t="str">
        <f>IFERROR(VLOOKUP($B31,DB!$I$3:$CA$1001,33,FALSE)&amp;"","　")</f>
        <v/>
      </c>
      <c r="N31" s="21" t="str">
        <f>IFERROR(VLOOKUP($B31,DB!$I$3:$CA$1001,34,FALSE)&amp;"","　")</f>
        <v/>
      </c>
      <c r="O31" s="23" t="str">
        <f>IFERROR(VLOOKUP($B31,DB!$I$3:$CA$1001,35,FALSE)&amp;"","　")</f>
        <v/>
      </c>
      <c r="P31" s="18" t="str">
        <f>IFERROR(VLOOKUP($B31,DB!$I$3:$CA$1001,36,FALSE)&amp;"","　")</f>
        <v/>
      </c>
      <c r="Q31" s="18" t="str">
        <f>IFERROR(VLOOKUP($B31,DB!$I$3:$CA$1001,37,FALSE)&amp;"","　")</f>
        <v/>
      </c>
      <c r="R31" s="18" t="str">
        <f>IFERROR(VLOOKUP($B31,DB!$I$3:$CA$1001,38,FALSE)&amp;"","　")</f>
        <v/>
      </c>
      <c r="S31" s="18" t="str">
        <f>IFERROR(VLOOKUP($B31,DB!$I$3:$CA$1001,39,FALSE)&amp;"","　")</f>
        <v/>
      </c>
      <c r="T31" s="18" t="str">
        <f>IFERROR(VLOOKUP($B31,DB!$I$3:$CA$1001,40,FALSE)&amp;"","　")</f>
        <v/>
      </c>
      <c r="U31" s="18" t="str">
        <f>IFERROR(VLOOKUP($B31,DB!$I$3:$CA$1001,41,FALSE)&amp;"","　")</f>
        <v/>
      </c>
      <c r="V31" s="18" t="str">
        <f>IFERROR(VLOOKUP($B31,DB!$I$3:$CA$1001,42,FALSE)&amp;"","　")</f>
        <v/>
      </c>
      <c r="W31" s="18" t="str">
        <f>IFERROR(VLOOKUP($B31,DB!$I$3:$CA$1001,43,FALSE)&amp;"","　")</f>
        <v/>
      </c>
      <c r="X31" s="18" t="str">
        <f>IFERROR(VLOOKUP($B31,DB!$I$3:$CA$1001,44,FALSE)&amp;"","　")</f>
        <v/>
      </c>
      <c r="Y31" s="18" t="str">
        <f>IFERROR(VLOOKUP($B31,DB!$I$3:$CA$1001,45,FALSE)&amp;"","　")</f>
        <v/>
      </c>
      <c r="Z31" s="18" t="str">
        <f>IFERROR(VLOOKUP($B31,DB!$I$3:$CA$1001,46,FALSE)&amp;"","　")</f>
        <v/>
      </c>
      <c r="AA31" s="18" t="str">
        <f>IFERROR(VLOOKUP($B31,DB!$I$3:$CA$1001,47,FALSE)&amp;"","　")</f>
        <v/>
      </c>
      <c r="AB31" s="18" t="str">
        <f>IFERROR(VLOOKUP($B31,DB!$I$3:$CA$1001,48,FALSE)&amp;"","　")</f>
        <v/>
      </c>
      <c r="AC31" s="18" t="str">
        <f>IFERROR(VLOOKUP($B31,DB!$I$3:$CA$1001,49,FALSE)&amp;"","　")</f>
        <v/>
      </c>
      <c r="AD31" s="18" t="str">
        <f>IFERROR(VLOOKUP($B31,DB!$I$3:$CA$1001,50,FALSE)&amp;"","　")</f>
        <v/>
      </c>
      <c r="AE31" s="18" t="str">
        <f>IFERROR(VLOOKUP($B31,DB!$I$3:$CA$1001,51,FALSE)&amp;"","　")</f>
        <v/>
      </c>
      <c r="AF31" s="18" t="str">
        <f>IFERROR(VLOOKUP($B31,DB!$I$3:$CA$1001,52,FALSE)&amp;"","　")</f>
        <v/>
      </c>
      <c r="AG31" s="18" t="str">
        <f>IFERROR(VLOOKUP($B31,DB!$I$3:$CA$1001,53,FALSE)&amp;"","　")</f>
        <v/>
      </c>
      <c r="AH31" s="18" t="str">
        <f>IFERROR(VLOOKUP($B31,DB!$I$3:$CA$1001,54,FALSE)&amp;"","　")</f>
        <v/>
      </c>
      <c r="AI31" s="25" t="str">
        <f>IFERROR(VLOOKUP($B31,DB!$I$3:$CA$1001,55,FALSE)&amp;"","　")</f>
        <v/>
      </c>
      <c r="AJ31" s="16" t="str">
        <f>IFERROR(VLOOKUP($B31,DB!$I$3:$CA$1001,56,FALSE)&amp;"","　")</f>
        <v/>
      </c>
      <c r="AK31" s="18" t="str">
        <f>IFERROR(VLOOKUP($B31,DB!$I$3:$CA$1001,57,FALSE)&amp;"","　")</f>
        <v/>
      </c>
      <c r="AL31" s="18" t="str">
        <f>IFERROR(VLOOKUP($B31,DB!$I$3:$CA$1001,58,FALSE)&amp;"","　")</f>
        <v/>
      </c>
      <c r="AM31" s="18" t="str">
        <f>IFERROR(VLOOKUP($B31,DB!$I$3:$CA$1001,59,FALSE)&amp;"","　")</f>
        <v/>
      </c>
      <c r="AN31" s="18" t="str">
        <f>IFERROR(VLOOKUP($B31,DB!$I$3:$CA$1001,60,FALSE)&amp;"","　")</f>
        <v/>
      </c>
      <c r="AO31" s="18" t="str">
        <f>IFERROR(VLOOKUP($B31,DB!$I$3:$CA$1001,61,FALSE)&amp;"","　")</f>
        <v/>
      </c>
      <c r="AP31" s="18" t="str">
        <f>IFERROR(VLOOKUP($B31,DB!$I$3:$CA$1001,62,FALSE)&amp;"","　")</f>
        <v/>
      </c>
      <c r="AQ31" s="21" t="str">
        <f>IFERROR(VLOOKUP($B31,DB!$I$3:$CA$1001,63,FALSE)&amp;"","　")</f>
        <v/>
      </c>
      <c r="AR31" s="23" t="str">
        <f>IFERROR(VLOOKUP($B31,DB!$I$3:$CA$1001,64,FALSE)&amp;"","　")</f>
        <v/>
      </c>
      <c r="AS31" s="18" t="str">
        <f>IFERROR(VLOOKUP($B31,DB!$I$3:$CA$1001,65,FALSE)&amp;"","　")</f>
        <v/>
      </c>
      <c r="AT31" s="18" t="str">
        <f>IFERROR(VLOOKUP($B31,DB!$I$3:$CA$1001,66,FALSE)&amp;"","　")</f>
        <v/>
      </c>
      <c r="AU31" s="18" t="str">
        <f>IFERROR(VLOOKUP($B31,DB!$I$3:$CA$1001,67,FALSE)&amp;"","　")</f>
        <v/>
      </c>
      <c r="AV31" s="18" t="str">
        <f>IFERROR(VLOOKUP($B31,DB!$I$3:$CA$1001,68,FALSE)&amp;"","　")</f>
        <v/>
      </c>
      <c r="AW31" s="18" t="str">
        <f>IFERROR(VLOOKUP($B31,DB!$I$3:$CA$1001,69,FALSE)&amp;"","　")</f>
        <v/>
      </c>
      <c r="AX31" s="18" t="str">
        <f>IFERROR(VLOOKUP($B31,DB!$I$3:$CA$1001,70,FALSE)&amp;"","　")</f>
        <v/>
      </c>
      <c r="AY31" s="21" t="str">
        <f>IFERROR(VLOOKUP($B31,DB!$I$3:$CA$1001,71,FALSE)&amp;"","　")</f>
        <v/>
      </c>
      <c r="AZ31" s="29"/>
    </row>
    <row r="32" spans="2:52" ht="20.100000000000001" customHeight="1">
      <c r="B32" s="6">
        <v>2128</v>
      </c>
      <c r="C32" s="8" t="str">
        <f>IFERROR(VLOOKUP(B32,DB!$I$3:$Z$1001,4,FALSE)&amp;"","")</f>
        <v>株式会社イーエス総合研究所</v>
      </c>
      <c r="D32" s="10" t="str">
        <f>IFERROR(VLOOKUP(B32,DB!$I$2:$CD$1001,7,FALSE)&amp;"","")</f>
        <v>北海道</v>
      </c>
      <c r="E32" s="11" t="str">
        <f>IFERROR(VLOOKUP(B32,DB!$I$2:$CD$1001,8,FALSE)&amp;"","")</f>
        <v>札幌市東区</v>
      </c>
      <c r="F32" s="12" t="str">
        <f>IFERROR(VLOOKUP(B32,DB!$I$2:$CD$1001,10,FALSE)&amp;"","")</f>
        <v>代表取締役</v>
      </c>
      <c r="G32" s="11" t="str">
        <f>IFERROR(VLOOKUP(B32,DB!$I$2:$CD$1001,11,FALSE)&amp;"","")</f>
        <v>伊藤　幸一</v>
      </c>
      <c r="H32" s="14" t="str">
        <f>IFERROR(IF(VLOOKUP(B32,DB!$I$2:$CD$1001,20,FALSE)&amp;""="","","○"),"")</f>
        <v/>
      </c>
      <c r="I32" s="16" t="str">
        <f>IFERROR(VLOOKUP($B32,DB!$I$3:$CA$1001,29,FALSE)&amp;"","　")</f>
        <v>◯</v>
      </c>
      <c r="J32" s="18" t="str">
        <f>IFERROR(VLOOKUP($B32,DB!$I$3:$CA$1001,30,FALSE)&amp;"","　")</f>
        <v>◯</v>
      </c>
      <c r="K32" s="18" t="str">
        <f>IFERROR(VLOOKUP($B32,DB!$I$3:$CA$1001,31,FALSE)&amp;"","　")</f>
        <v>◯</v>
      </c>
      <c r="L32" s="18" t="str">
        <f>IFERROR(VLOOKUP($B32,DB!$I$3:$CA$1001,32,FALSE)&amp;"","　")</f>
        <v/>
      </c>
      <c r="M32" s="18" t="str">
        <f>IFERROR(VLOOKUP($B32,DB!$I$3:$CA$1001,33,FALSE)&amp;"","　")</f>
        <v>◯</v>
      </c>
      <c r="N32" s="21" t="str">
        <f>IFERROR(VLOOKUP($B32,DB!$I$3:$CA$1001,34,FALSE)&amp;"","　")</f>
        <v/>
      </c>
      <c r="O32" s="23" t="str">
        <f>IFERROR(VLOOKUP($B32,DB!$I$3:$CA$1001,35,FALSE)&amp;"","　")</f>
        <v/>
      </c>
      <c r="P32" s="18" t="str">
        <f>IFERROR(VLOOKUP($B32,DB!$I$3:$CA$1001,36,FALSE)&amp;"","　")</f>
        <v/>
      </c>
      <c r="Q32" s="18" t="str">
        <f>IFERROR(VLOOKUP($B32,DB!$I$3:$CA$1001,37,FALSE)&amp;"","　")</f>
        <v/>
      </c>
      <c r="R32" s="18" t="str">
        <f>IFERROR(VLOOKUP($B32,DB!$I$3:$CA$1001,38,FALSE)&amp;"","　")</f>
        <v/>
      </c>
      <c r="S32" s="18" t="str">
        <f>IFERROR(VLOOKUP($B32,DB!$I$3:$CA$1001,39,FALSE)&amp;"","　")</f>
        <v/>
      </c>
      <c r="T32" s="18" t="str">
        <f>IFERROR(VLOOKUP($B32,DB!$I$3:$CA$1001,40,FALSE)&amp;"","　")</f>
        <v/>
      </c>
      <c r="U32" s="18" t="str">
        <f>IFERROR(VLOOKUP($B32,DB!$I$3:$CA$1001,41,FALSE)&amp;"","　")</f>
        <v/>
      </c>
      <c r="V32" s="18" t="str">
        <f>IFERROR(VLOOKUP($B32,DB!$I$3:$CA$1001,42,FALSE)&amp;"","　")</f>
        <v>◯</v>
      </c>
      <c r="W32" s="18" t="str">
        <f>IFERROR(VLOOKUP($B32,DB!$I$3:$CA$1001,43,FALSE)&amp;"","　")</f>
        <v/>
      </c>
      <c r="X32" s="18" t="str">
        <f>IFERROR(VLOOKUP($B32,DB!$I$3:$CA$1001,44,FALSE)&amp;"","　")</f>
        <v/>
      </c>
      <c r="Y32" s="18" t="str">
        <f>IFERROR(VLOOKUP($B32,DB!$I$3:$CA$1001,45,FALSE)&amp;"","　")</f>
        <v/>
      </c>
      <c r="Z32" s="18" t="str">
        <f>IFERROR(VLOOKUP($B32,DB!$I$3:$CA$1001,46,FALSE)&amp;"","　")</f>
        <v/>
      </c>
      <c r="AA32" s="18" t="str">
        <f>IFERROR(VLOOKUP($B32,DB!$I$3:$CA$1001,47,FALSE)&amp;"","　")</f>
        <v/>
      </c>
      <c r="AB32" s="18" t="str">
        <f>IFERROR(VLOOKUP($B32,DB!$I$3:$CA$1001,48,FALSE)&amp;"","　")</f>
        <v/>
      </c>
      <c r="AC32" s="18" t="str">
        <f>IFERROR(VLOOKUP($B32,DB!$I$3:$CA$1001,49,FALSE)&amp;"","　")</f>
        <v>◯</v>
      </c>
      <c r="AD32" s="18" t="str">
        <f>IFERROR(VLOOKUP($B32,DB!$I$3:$CA$1001,50,FALSE)&amp;"","　")</f>
        <v/>
      </c>
      <c r="AE32" s="18" t="str">
        <f>IFERROR(VLOOKUP($B32,DB!$I$3:$CA$1001,51,FALSE)&amp;"","　")</f>
        <v/>
      </c>
      <c r="AF32" s="18" t="str">
        <f>IFERROR(VLOOKUP($B32,DB!$I$3:$CA$1001,52,FALSE)&amp;"","　")</f>
        <v/>
      </c>
      <c r="AG32" s="18" t="str">
        <f>IFERROR(VLOOKUP($B32,DB!$I$3:$CA$1001,53,FALSE)&amp;"","　")</f>
        <v>◯</v>
      </c>
      <c r="AH32" s="18" t="str">
        <f>IFERROR(VLOOKUP($B32,DB!$I$3:$CA$1001,54,FALSE)&amp;"","　")</f>
        <v/>
      </c>
      <c r="AI32" s="25" t="str">
        <f>IFERROR(VLOOKUP($B32,DB!$I$3:$CA$1001,55,FALSE)&amp;"","　")</f>
        <v/>
      </c>
      <c r="AJ32" s="16" t="str">
        <f>IFERROR(VLOOKUP($B32,DB!$I$3:$CA$1001,56,FALSE)&amp;"","　")</f>
        <v/>
      </c>
      <c r="AK32" s="18" t="str">
        <f>IFERROR(VLOOKUP($B32,DB!$I$3:$CA$1001,57,FALSE)&amp;"","　")</f>
        <v/>
      </c>
      <c r="AL32" s="18" t="str">
        <f>IFERROR(VLOOKUP($B32,DB!$I$3:$CA$1001,58,FALSE)&amp;"","　")</f>
        <v/>
      </c>
      <c r="AM32" s="18" t="str">
        <f>IFERROR(VLOOKUP($B32,DB!$I$3:$CA$1001,59,FALSE)&amp;"","　")</f>
        <v/>
      </c>
      <c r="AN32" s="18" t="str">
        <f>IFERROR(VLOOKUP($B32,DB!$I$3:$CA$1001,60,FALSE)&amp;"","　")</f>
        <v/>
      </c>
      <c r="AO32" s="18" t="str">
        <f>IFERROR(VLOOKUP($B32,DB!$I$3:$CA$1001,61,FALSE)&amp;"","　")</f>
        <v>◯</v>
      </c>
      <c r="AP32" s="18" t="str">
        <f>IFERROR(VLOOKUP($B32,DB!$I$3:$CA$1001,62,FALSE)&amp;"","　")</f>
        <v/>
      </c>
      <c r="AQ32" s="21" t="str">
        <f>IFERROR(VLOOKUP($B32,DB!$I$3:$CA$1001,63,FALSE)&amp;"","　")</f>
        <v/>
      </c>
      <c r="AR32" s="23" t="str">
        <f>IFERROR(VLOOKUP($B32,DB!$I$3:$CA$1001,64,FALSE)&amp;"","　")</f>
        <v/>
      </c>
      <c r="AS32" s="18" t="str">
        <f>IFERROR(VLOOKUP($B32,DB!$I$3:$CA$1001,65,FALSE)&amp;"","　")</f>
        <v/>
      </c>
      <c r="AT32" s="18" t="str">
        <f>IFERROR(VLOOKUP($B32,DB!$I$3:$CA$1001,66,FALSE)&amp;"","　")</f>
        <v/>
      </c>
      <c r="AU32" s="18" t="str">
        <f>IFERROR(VLOOKUP($B32,DB!$I$3:$CA$1001,67,FALSE)&amp;"","　")</f>
        <v/>
      </c>
      <c r="AV32" s="18" t="str">
        <f>IFERROR(VLOOKUP($B32,DB!$I$3:$CA$1001,68,FALSE)&amp;"","　")</f>
        <v/>
      </c>
      <c r="AW32" s="18" t="str">
        <f>IFERROR(VLOOKUP($B32,DB!$I$3:$CA$1001,69,FALSE)&amp;"","　")</f>
        <v>◯</v>
      </c>
      <c r="AX32" s="18" t="str">
        <f>IFERROR(VLOOKUP($B32,DB!$I$3:$CA$1001,70,FALSE)&amp;"","　")</f>
        <v>◯</v>
      </c>
      <c r="AY32" s="21" t="str">
        <f>IFERROR(VLOOKUP($B32,DB!$I$3:$CA$1001,71,FALSE)&amp;"","　")</f>
        <v>◯</v>
      </c>
      <c r="AZ32" s="29"/>
    </row>
    <row r="33" spans="2:52" ht="20.100000000000001" customHeight="1">
      <c r="B33" s="6">
        <v>2129</v>
      </c>
      <c r="C33" s="8" t="str">
        <f>IFERROR(VLOOKUP(B33,DB!$I$3:$Z$1001,4,FALSE)&amp;"","")</f>
        <v>株式会社イ・エス・エス</v>
      </c>
      <c r="D33" s="10" t="str">
        <f>IFERROR(VLOOKUP(B33,DB!$I$2:$CD$1001,7,FALSE)&amp;"","")</f>
        <v>東京都</v>
      </c>
      <c r="E33" s="11" t="str">
        <f>IFERROR(VLOOKUP(B33,DB!$I$2:$CD$1001,8,FALSE)&amp;"","")</f>
        <v>文京区</v>
      </c>
      <c r="F33" s="12" t="str">
        <f>IFERROR(VLOOKUP(B33,DB!$I$2:$CD$1001,10,FALSE)&amp;"","")</f>
        <v>代表取締役</v>
      </c>
      <c r="G33" s="11" t="str">
        <f>IFERROR(VLOOKUP(B33,DB!$I$2:$CD$1001,11,FALSE)&amp;"","")</f>
        <v>西谷　健</v>
      </c>
      <c r="H33" s="14" t="str">
        <f>IFERROR(IF(VLOOKUP(B33,DB!$I$2:$CD$1001,20,FALSE)&amp;""="","","○"),"")</f>
        <v/>
      </c>
      <c r="I33" s="16" t="str">
        <f>IFERROR(VLOOKUP($B33,DB!$I$3:$CA$1001,29,FALSE)&amp;"","　")</f>
        <v/>
      </c>
      <c r="J33" s="18" t="str">
        <f>IFERROR(VLOOKUP($B33,DB!$I$3:$CA$1001,30,FALSE)&amp;"","　")</f>
        <v/>
      </c>
      <c r="K33" s="18" t="str">
        <f>IFERROR(VLOOKUP($B33,DB!$I$3:$CA$1001,31,FALSE)&amp;"","　")</f>
        <v>◯</v>
      </c>
      <c r="L33" s="18" t="str">
        <f>IFERROR(VLOOKUP($B33,DB!$I$3:$CA$1001,32,FALSE)&amp;"","　")</f>
        <v/>
      </c>
      <c r="M33" s="18" t="str">
        <f>IFERROR(VLOOKUP($B33,DB!$I$3:$CA$1001,33,FALSE)&amp;"","　")</f>
        <v/>
      </c>
      <c r="N33" s="21" t="str">
        <f>IFERROR(VLOOKUP($B33,DB!$I$3:$CA$1001,34,FALSE)&amp;"","　")</f>
        <v/>
      </c>
      <c r="O33" s="23" t="str">
        <f>IFERROR(VLOOKUP($B33,DB!$I$3:$CA$1001,35,FALSE)&amp;"","　")</f>
        <v/>
      </c>
      <c r="P33" s="18" t="str">
        <f>IFERROR(VLOOKUP($B33,DB!$I$3:$CA$1001,36,FALSE)&amp;"","　")</f>
        <v/>
      </c>
      <c r="Q33" s="18" t="str">
        <f>IFERROR(VLOOKUP($B33,DB!$I$3:$CA$1001,37,FALSE)&amp;"","　")</f>
        <v/>
      </c>
      <c r="R33" s="18" t="str">
        <f>IFERROR(VLOOKUP($B33,DB!$I$3:$CA$1001,38,FALSE)&amp;"","　")</f>
        <v/>
      </c>
      <c r="S33" s="18" t="str">
        <f>IFERROR(VLOOKUP($B33,DB!$I$3:$CA$1001,39,FALSE)&amp;"","　")</f>
        <v/>
      </c>
      <c r="T33" s="18" t="str">
        <f>IFERROR(VLOOKUP($B33,DB!$I$3:$CA$1001,40,FALSE)&amp;"","　")</f>
        <v/>
      </c>
      <c r="U33" s="18" t="str">
        <f>IFERROR(VLOOKUP($B33,DB!$I$3:$CA$1001,41,FALSE)&amp;"","　")</f>
        <v/>
      </c>
      <c r="V33" s="18" t="str">
        <f>IFERROR(VLOOKUP($B33,DB!$I$3:$CA$1001,42,FALSE)&amp;"","　")</f>
        <v/>
      </c>
      <c r="W33" s="18" t="str">
        <f>IFERROR(VLOOKUP($B33,DB!$I$3:$CA$1001,43,FALSE)&amp;"","　")</f>
        <v/>
      </c>
      <c r="X33" s="18" t="str">
        <f>IFERROR(VLOOKUP($B33,DB!$I$3:$CA$1001,44,FALSE)&amp;"","　")</f>
        <v/>
      </c>
      <c r="Y33" s="18" t="str">
        <f>IFERROR(VLOOKUP($B33,DB!$I$3:$CA$1001,45,FALSE)&amp;"","　")</f>
        <v/>
      </c>
      <c r="Z33" s="18" t="str">
        <f>IFERROR(VLOOKUP($B33,DB!$I$3:$CA$1001,46,FALSE)&amp;"","　")</f>
        <v/>
      </c>
      <c r="AA33" s="18" t="str">
        <f>IFERROR(VLOOKUP($B33,DB!$I$3:$CA$1001,47,FALSE)&amp;"","　")</f>
        <v/>
      </c>
      <c r="AB33" s="18" t="str">
        <f>IFERROR(VLOOKUP($B33,DB!$I$3:$CA$1001,48,FALSE)&amp;"","　")</f>
        <v/>
      </c>
      <c r="AC33" s="18" t="str">
        <f>IFERROR(VLOOKUP($B33,DB!$I$3:$CA$1001,49,FALSE)&amp;"","　")</f>
        <v/>
      </c>
      <c r="AD33" s="18" t="str">
        <f>IFERROR(VLOOKUP($B33,DB!$I$3:$CA$1001,50,FALSE)&amp;"","　")</f>
        <v/>
      </c>
      <c r="AE33" s="18" t="str">
        <f>IFERROR(VLOOKUP($B33,DB!$I$3:$CA$1001,51,FALSE)&amp;"","　")</f>
        <v/>
      </c>
      <c r="AF33" s="18" t="str">
        <f>IFERROR(VLOOKUP($B33,DB!$I$3:$CA$1001,52,FALSE)&amp;"","　")</f>
        <v/>
      </c>
      <c r="AG33" s="18" t="str">
        <f>IFERROR(VLOOKUP($B33,DB!$I$3:$CA$1001,53,FALSE)&amp;"","　")</f>
        <v/>
      </c>
      <c r="AH33" s="18" t="str">
        <f>IFERROR(VLOOKUP($B33,DB!$I$3:$CA$1001,54,FALSE)&amp;"","　")</f>
        <v/>
      </c>
      <c r="AI33" s="25" t="str">
        <f>IFERROR(VLOOKUP($B33,DB!$I$3:$CA$1001,55,FALSE)&amp;"","　")</f>
        <v>◯</v>
      </c>
      <c r="AJ33" s="16" t="str">
        <f>IFERROR(VLOOKUP($B33,DB!$I$3:$CA$1001,56,FALSE)&amp;"","　")</f>
        <v/>
      </c>
      <c r="AK33" s="18" t="str">
        <f>IFERROR(VLOOKUP($B33,DB!$I$3:$CA$1001,57,FALSE)&amp;"","　")</f>
        <v/>
      </c>
      <c r="AL33" s="18" t="str">
        <f>IFERROR(VLOOKUP($B33,DB!$I$3:$CA$1001,58,FALSE)&amp;"","　")</f>
        <v/>
      </c>
      <c r="AM33" s="18" t="str">
        <f>IFERROR(VLOOKUP($B33,DB!$I$3:$CA$1001,59,FALSE)&amp;"","　")</f>
        <v/>
      </c>
      <c r="AN33" s="18" t="str">
        <f>IFERROR(VLOOKUP($B33,DB!$I$3:$CA$1001,60,FALSE)&amp;"","　")</f>
        <v/>
      </c>
      <c r="AO33" s="18" t="str">
        <f>IFERROR(VLOOKUP($B33,DB!$I$3:$CA$1001,61,FALSE)&amp;"","　")</f>
        <v/>
      </c>
      <c r="AP33" s="18" t="str">
        <f>IFERROR(VLOOKUP($B33,DB!$I$3:$CA$1001,62,FALSE)&amp;"","　")</f>
        <v/>
      </c>
      <c r="AQ33" s="21" t="str">
        <f>IFERROR(VLOOKUP($B33,DB!$I$3:$CA$1001,63,FALSE)&amp;"","　")</f>
        <v/>
      </c>
      <c r="AR33" s="23" t="str">
        <f>IFERROR(VLOOKUP($B33,DB!$I$3:$CA$1001,64,FALSE)&amp;"","　")</f>
        <v/>
      </c>
      <c r="AS33" s="18" t="str">
        <f>IFERROR(VLOOKUP($B33,DB!$I$3:$CA$1001,65,FALSE)&amp;"","　")</f>
        <v/>
      </c>
      <c r="AT33" s="18" t="str">
        <f>IFERROR(VLOOKUP($B33,DB!$I$3:$CA$1001,66,FALSE)&amp;"","　")</f>
        <v/>
      </c>
      <c r="AU33" s="18" t="str">
        <f>IFERROR(VLOOKUP($B33,DB!$I$3:$CA$1001,67,FALSE)&amp;"","　")</f>
        <v/>
      </c>
      <c r="AV33" s="18" t="str">
        <f>IFERROR(VLOOKUP($B33,DB!$I$3:$CA$1001,68,FALSE)&amp;"","　")</f>
        <v/>
      </c>
      <c r="AW33" s="18" t="str">
        <f>IFERROR(VLOOKUP($B33,DB!$I$3:$CA$1001,69,FALSE)&amp;"","　")</f>
        <v/>
      </c>
      <c r="AX33" s="18" t="str">
        <f>IFERROR(VLOOKUP($B33,DB!$I$3:$CA$1001,70,FALSE)&amp;"","　")</f>
        <v/>
      </c>
      <c r="AY33" s="21" t="str">
        <f>IFERROR(VLOOKUP($B33,DB!$I$3:$CA$1001,71,FALSE)&amp;"","　")</f>
        <v/>
      </c>
      <c r="AZ33" s="29"/>
    </row>
    <row r="34" spans="2:52" ht="20.100000000000001" customHeight="1">
      <c r="B34" s="6">
        <v>2130</v>
      </c>
      <c r="C34" s="8" t="str">
        <f>IFERROR(VLOOKUP(B34,DB!$I$3:$Z$1001,4,FALSE)&amp;"","")</f>
        <v>株式会社岩見田・設計</v>
      </c>
      <c r="D34" s="10" t="str">
        <f>IFERROR(VLOOKUP(B34,DB!$I$2:$CD$1001,7,FALSE)&amp;"","")</f>
        <v>北海道</v>
      </c>
      <c r="E34" s="11" t="str">
        <f>IFERROR(VLOOKUP(B34,DB!$I$2:$CD$1001,8,FALSE)&amp;"","")</f>
        <v>札幌市中央区</v>
      </c>
      <c r="F34" s="12" t="str">
        <f>IFERROR(VLOOKUP(B34,DB!$I$2:$CD$1001,10,FALSE)&amp;"","")</f>
        <v>代表取締役社長</v>
      </c>
      <c r="G34" s="11" t="str">
        <f>IFERROR(VLOOKUP(B34,DB!$I$2:$CD$1001,11,FALSE)&amp;"","")</f>
        <v>石山　剛</v>
      </c>
      <c r="H34" s="14" t="str">
        <f>IFERROR(IF(VLOOKUP(B34,DB!$I$2:$CD$1001,20,FALSE)&amp;""="","","○"),"")</f>
        <v/>
      </c>
      <c r="I34" s="16" t="str">
        <f>IFERROR(VLOOKUP($B34,DB!$I$3:$CA$1001,29,FALSE)&amp;"","　")</f>
        <v/>
      </c>
      <c r="J34" s="18" t="str">
        <f>IFERROR(VLOOKUP($B34,DB!$I$3:$CA$1001,30,FALSE)&amp;"","　")</f>
        <v/>
      </c>
      <c r="K34" s="18" t="str">
        <f>IFERROR(VLOOKUP($B34,DB!$I$3:$CA$1001,31,FALSE)&amp;"","　")</f>
        <v/>
      </c>
      <c r="L34" s="18" t="str">
        <f>IFERROR(VLOOKUP($B34,DB!$I$3:$CA$1001,32,FALSE)&amp;"","　")</f>
        <v>◯</v>
      </c>
      <c r="M34" s="18" t="str">
        <f>IFERROR(VLOOKUP($B34,DB!$I$3:$CA$1001,33,FALSE)&amp;"","　")</f>
        <v/>
      </c>
      <c r="N34" s="21" t="str">
        <f>IFERROR(VLOOKUP($B34,DB!$I$3:$CA$1001,34,FALSE)&amp;"","　")</f>
        <v/>
      </c>
      <c r="O34" s="23" t="str">
        <f>IFERROR(VLOOKUP($B34,DB!$I$3:$CA$1001,35,FALSE)&amp;"","　")</f>
        <v/>
      </c>
      <c r="P34" s="18" t="str">
        <f>IFERROR(VLOOKUP($B34,DB!$I$3:$CA$1001,36,FALSE)&amp;"","　")</f>
        <v/>
      </c>
      <c r="Q34" s="18" t="str">
        <f>IFERROR(VLOOKUP($B34,DB!$I$3:$CA$1001,37,FALSE)&amp;"","　")</f>
        <v/>
      </c>
      <c r="R34" s="18" t="str">
        <f>IFERROR(VLOOKUP($B34,DB!$I$3:$CA$1001,38,FALSE)&amp;"","　")</f>
        <v/>
      </c>
      <c r="S34" s="18" t="str">
        <f>IFERROR(VLOOKUP($B34,DB!$I$3:$CA$1001,39,FALSE)&amp;"","　")</f>
        <v/>
      </c>
      <c r="T34" s="18" t="str">
        <f>IFERROR(VLOOKUP($B34,DB!$I$3:$CA$1001,40,FALSE)&amp;"","　")</f>
        <v/>
      </c>
      <c r="U34" s="18" t="str">
        <f>IFERROR(VLOOKUP($B34,DB!$I$3:$CA$1001,41,FALSE)&amp;"","　")</f>
        <v/>
      </c>
      <c r="V34" s="18" t="str">
        <f>IFERROR(VLOOKUP($B34,DB!$I$3:$CA$1001,42,FALSE)&amp;"","　")</f>
        <v/>
      </c>
      <c r="W34" s="18" t="str">
        <f>IFERROR(VLOOKUP($B34,DB!$I$3:$CA$1001,43,FALSE)&amp;"","　")</f>
        <v/>
      </c>
      <c r="X34" s="18" t="str">
        <f>IFERROR(VLOOKUP($B34,DB!$I$3:$CA$1001,44,FALSE)&amp;"","　")</f>
        <v/>
      </c>
      <c r="Y34" s="18" t="str">
        <f>IFERROR(VLOOKUP($B34,DB!$I$3:$CA$1001,45,FALSE)&amp;"","　")</f>
        <v/>
      </c>
      <c r="Z34" s="18" t="str">
        <f>IFERROR(VLOOKUP($B34,DB!$I$3:$CA$1001,46,FALSE)&amp;"","　")</f>
        <v/>
      </c>
      <c r="AA34" s="18" t="str">
        <f>IFERROR(VLOOKUP($B34,DB!$I$3:$CA$1001,47,FALSE)&amp;"","　")</f>
        <v/>
      </c>
      <c r="AB34" s="18" t="str">
        <f>IFERROR(VLOOKUP($B34,DB!$I$3:$CA$1001,48,FALSE)&amp;"","　")</f>
        <v/>
      </c>
      <c r="AC34" s="18" t="str">
        <f>IFERROR(VLOOKUP($B34,DB!$I$3:$CA$1001,49,FALSE)&amp;"","　")</f>
        <v/>
      </c>
      <c r="AD34" s="18" t="str">
        <f>IFERROR(VLOOKUP($B34,DB!$I$3:$CA$1001,50,FALSE)&amp;"","　")</f>
        <v/>
      </c>
      <c r="AE34" s="18" t="str">
        <f>IFERROR(VLOOKUP($B34,DB!$I$3:$CA$1001,51,FALSE)&amp;"","　")</f>
        <v/>
      </c>
      <c r="AF34" s="18" t="str">
        <f>IFERROR(VLOOKUP($B34,DB!$I$3:$CA$1001,52,FALSE)&amp;"","　")</f>
        <v/>
      </c>
      <c r="AG34" s="18" t="str">
        <f>IFERROR(VLOOKUP($B34,DB!$I$3:$CA$1001,53,FALSE)&amp;"","　")</f>
        <v/>
      </c>
      <c r="AH34" s="18" t="str">
        <f>IFERROR(VLOOKUP($B34,DB!$I$3:$CA$1001,54,FALSE)&amp;"","　")</f>
        <v/>
      </c>
      <c r="AI34" s="25" t="str">
        <f>IFERROR(VLOOKUP($B34,DB!$I$3:$CA$1001,55,FALSE)&amp;"","　")</f>
        <v/>
      </c>
      <c r="AJ34" s="16" t="str">
        <f>IFERROR(VLOOKUP($B34,DB!$I$3:$CA$1001,56,FALSE)&amp;"","　")</f>
        <v/>
      </c>
      <c r="AK34" s="18" t="str">
        <f>IFERROR(VLOOKUP($B34,DB!$I$3:$CA$1001,57,FALSE)&amp;"","　")</f>
        <v/>
      </c>
      <c r="AL34" s="18" t="str">
        <f>IFERROR(VLOOKUP($B34,DB!$I$3:$CA$1001,58,FALSE)&amp;"","　")</f>
        <v/>
      </c>
      <c r="AM34" s="18" t="str">
        <f>IFERROR(VLOOKUP($B34,DB!$I$3:$CA$1001,59,FALSE)&amp;"","　")</f>
        <v/>
      </c>
      <c r="AN34" s="18" t="str">
        <f>IFERROR(VLOOKUP($B34,DB!$I$3:$CA$1001,60,FALSE)&amp;"","　")</f>
        <v/>
      </c>
      <c r="AO34" s="18" t="str">
        <f>IFERROR(VLOOKUP($B34,DB!$I$3:$CA$1001,61,FALSE)&amp;"","　")</f>
        <v/>
      </c>
      <c r="AP34" s="18" t="str">
        <f>IFERROR(VLOOKUP($B34,DB!$I$3:$CA$1001,62,FALSE)&amp;"","　")</f>
        <v/>
      </c>
      <c r="AQ34" s="21" t="str">
        <f>IFERROR(VLOOKUP($B34,DB!$I$3:$CA$1001,63,FALSE)&amp;"","　")</f>
        <v/>
      </c>
      <c r="AR34" s="23" t="str">
        <f>IFERROR(VLOOKUP($B34,DB!$I$3:$CA$1001,64,FALSE)&amp;"","　")</f>
        <v/>
      </c>
      <c r="AS34" s="18" t="str">
        <f>IFERROR(VLOOKUP($B34,DB!$I$3:$CA$1001,65,FALSE)&amp;"","　")</f>
        <v/>
      </c>
      <c r="AT34" s="18" t="str">
        <f>IFERROR(VLOOKUP($B34,DB!$I$3:$CA$1001,66,FALSE)&amp;"","　")</f>
        <v/>
      </c>
      <c r="AU34" s="18" t="str">
        <f>IFERROR(VLOOKUP($B34,DB!$I$3:$CA$1001,67,FALSE)&amp;"","　")</f>
        <v/>
      </c>
      <c r="AV34" s="18" t="str">
        <f>IFERROR(VLOOKUP($B34,DB!$I$3:$CA$1001,68,FALSE)&amp;"","　")</f>
        <v/>
      </c>
      <c r="AW34" s="18" t="str">
        <f>IFERROR(VLOOKUP($B34,DB!$I$3:$CA$1001,69,FALSE)&amp;"","　")</f>
        <v/>
      </c>
      <c r="AX34" s="18" t="str">
        <f>IFERROR(VLOOKUP($B34,DB!$I$3:$CA$1001,70,FALSE)&amp;"","　")</f>
        <v/>
      </c>
      <c r="AY34" s="21" t="str">
        <f>IFERROR(VLOOKUP($B34,DB!$I$3:$CA$1001,71,FALSE)&amp;"","　")</f>
        <v/>
      </c>
      <c r="AZ34" s="29"/>
    </row>
    <row r="35" spans="2:52" ht="20.100000000000001" customHeight="1">
      <c r="B35" s="6">
        <v>2131</v>
      </c>
      <c r="C35" s="8" t="str">
        <f>IFERROR(VLOOKUP(B35,DB!$I$3:$Z$1001,4,FALSE)&amp;"","")</f>
        <v>株式会社インデックスコンサルティング</v>
      </c>
      <c r="D35" s="10" t="str">
        <f>IFERROR(VLOOKUP(B35,DB!$I$2:$CD$1001,7,FALSE)&amp;"","")</f>
        <v>東京都</v>
      </c>
      <c r="E35" s="11" t="str">
        <f>IFERROR(VLOOKUP(B35,DB!$I$2:$CD$1001,8,FALSE)&amp;"","")</f>
        <v>港区</v>
      </c>
      <c r="F35" s="12" t="str">
        <f>IFERROR(VLOOKUP(B35,DB!$I$2:$CD$1001,10,FALSE)&amp;"","")</f>
        <v>代表取締役</v>
      </c>
      <c r="G35" s="11" t="str">
        <f>IFERROR(VLOOKUP(B35,DB!$I$2:$CD$1001,11,FALSE)&amp;"","")</f>
        <v>植村　公一</v>
      </c>
      <c r="H35" s="14" t="str">
        <f>IFERROR(IF(VLOOKUP(B35,DB!$I$2:$CD$1001,20,FALSE)&amp;""="","","○"),"")</f>
        <v/>
      </c>
      <c r="I35" s="16" t="str">
        <f>IFERROR(VLOOKUP($B35,DB!$I$3:$CA$1001,29,FALSE)&amp;"","　")</f>
        <v/>
      </c>
      <c r="J35" s="18" t="str">
        <f>IFERROR(VLOOKUP($B35,DB!$I$3:$CA$1001,30,FALSE)&amp;"","　")</f>
        <v/>
      </c>
      <c r="K35" s="18" t="str">
        <f>IFERROR(VLOOKUP($B35,DB!$I$3:$CA$1001,31,FALSE)&amp;"","　")</f>
        <v/>
      </c>
      <c r="L35" s="18" t="str">
        <f>IFERROR(VLOOKUP($B35,DB!$I$3:$CA$1001,32,FALSE)&amp;"","　")</f>
        <v>◯</v>
      </c>
      <c r="M35" s="18" t="str">
        <f>IFERROR(VLOOKUP($B35,DB!$I$3:$CA$1001,33,FALSE)&amp;"","　")</f>
        <v/>
      </c>
      <c r="N35" s="21" t="str">
        <f>IFERROR(VLOOKUP($B35,DB!$I$3:$CA$1001,34,FALSE)&amp;"","　")</f>
        <v/>
      </c>
      <c r="O35" s="23" t="str">
        <f>IFERROR(VLOOKUP($B35,DB!$I$3:$CA$1001,35,FALSE)&amp;"","　")</f>
        <v/>
      </c>
      <c r="P35" s="18" t="str">
        <f>IFERROR(VLOOKUP($B35,DB!$I$3:$CA$1001,36,FALSE)&amp;"","　")</f>
        <v/>
      </c>
      <c r="Q35" s="18" t="str">
        <f>IFERROR(VLOOKUP($B35,DB!$I$3:$CA$1001,37,FALSE)&amp;"","　")</f>
        <v/>
      </c>
      <c r="R35" s="18" t="str">
        <f>IFERROR(VLOOKUP($B35,DB!$I$3:$CA$1001,38,FALSE)&amp;"","　")</f>
        <v/>
      </c>
      <c r="S35" s="18" t="str">
        <f>IFERROR(VLOOKUP($B35,DB!$I$3:$CA$1001,39,FALSE)&amp;"","　")</f>
        <v/>
      </c>
      <c r="T35" s="18" t="str">
        <f>IFERROR(VLOOKUP($B35,DB!$I$3:$CA$1001,40,FALSE)&amp;"","　")</f>
        <v/>
      </c>
      <c r="U35" s="18" t="str">
        <f>IFERROR(VLOOKUP($B35,DB!$I$3:$CA$1001,41,FALSE)&amp;"","　")</f>
        <v/>
      </c>
      <c r="V35" s="18" t="str">
        <f>IFERROR(VLOOKUP($B35,DB!$I$3:$CA$1001,42,FALSE)&amp;"","　")</f>
        <v/>
      </c>
      <c r="W35" s="18" t="str">
        <f>IFERROR(VLOOKUP($B35,DB!$I$3:$CA$1001,43,FALSE)&amp;"","　")</f>
        <v/>
      </c>
      <c r="X35" s="18" t="str">
        <f>IFERROR(VLOOKUP($B35,DB!$I$3:$CA$1001,44,FALSE)&amp;"","　")</f>
        <v/>
      </c>
      <c r="Y35" s="18" t="str">
        <f>IFERROR(VLOOKUP($B35,DB!$I$3:$CA$1001,45,FALSE)&amp;"","　")</f>
        <v/>
      </c>
      <c r="Z35" s="18" t="str">
        <f>IFERROR(VLOOKUP($B35,DB!$I$3:$CA$1001,46,FALSE)&amp;"","　")</f>
        <v/>
      </c>
      <c r="AA35" s="18" t="str">
        <f>IFERROR(VLOOKUP($B35,DB!$I$3:$CA$1001,47,FALSE)&amp;"","　")</f>
        <v/>
      </c>
      <c r="AB35" s="18" t="str">
        <f>IFERROR(VLOOKUP($B35,DB!$I$3:$CA$1001,48,FALSE)&amp;"","　")</f>
        <v/>
      </c>
      <c r="AC35" s="18" t="str">
        <f>IFERROR(VLOOKUP($B35,DB!$I$3:$CA$1001,49,FALSE)&amp;"","　")</f>
        <v/>
      </c>
      <c r="AD35" s="18" t="str">
        <f>IFERROR(VLOOKUP($B35,DB!$I$3:$CA$1001,50,FALSE)&amp;"","　")</f>
        <v/>
      </c>
      <c r="AE35" s="18" t="str">
        <f>IFERROR(VLOOKUP($B35,DB!$I$3:$CA$1001,51,FALSE)&amp;"","　")</f>
        <v/>
      </c>
      <c r="AF35" s="18" t="str">
        <f>IFERROR(VLOOKUP($B35,DB!$I$3:$CA$1001,52,FALSE)&amp;"","　")</f>
        <v/>
      </c>
      <c r="AG35" s="18" t="str">
        <f>IFERROR(VLOOKUP($B35,DB!$I$3:$CA$1001,53,FALSE)&amp;"","　")</f>
        <v/>
      </c>
      <c r="AH35" s="18" t="str">
        <f>IFERROR(VLOOKUP($B35,DB!$I$3:$CA$1001,54,FALSE)&amp;"","　")</f>
        <v/>
      </c>
      <c r="AI35" s="25" t="str">
        <f>IFERROR(VLOOKUP($B35,DB!$I$3:$CA$1001,55,FALSE)&amp;"","　")</f>
        <v/>
      </c>
      <c r="AJ35" s="16" t="str">
        <f>IFERROR(VLOOKUP($B35,DB!$I$3:$CA$1001,56,FALSE)&amp;"","　")</f>
        <v/>
      </c>
      <c r="AK35" s="18" t="str">
        <f>IFERROR(VLOOKUP($B35,DB!$I$3:$CA$1001,57,FALSE)&amp;"","　")</f>
        <v/>
      </c>
      <c r="AL35" s="18" t="str">
        <f>IFERROR(VLOOKUP($B35,DB!$I$3:$CA$1001,58,FALSE)&amp;"","　")</f>
        <v/>
      </c>
      <c r="AM35" s="18" t="str">
        <f>IFERROR(VLOOKUP($B35,DB!$I$3:$CA$1001,59,FALSE)&amp;"","　")</f>
        <v/>
      </c>
      <c r="AN35" s="18" t="str">
        <f>IFERROR(VLOOKUP($B35,DB!$I$3:$CA$1001,60,FALSE)&amp;"","　")</f>
        <v/>
      </c>
      <c r="AO35" s="18" t="str">
        <f>IFERROR(VLOOKUP($B35,DB!$I$3:$CA$1001,61,FALSE)&amp;"","　")</f>
        <v/>
      </c>
      <c r="AP35" s="18" t="str">
        <f>IFERROR(VLOOKUP($B35,DB!$I$3:$CA$1001,62,FALSE)&amp;"","　")</f>
        <v/>
      </c>
      <c r="AQ35" s="21" t="str">
        <f>IFERROR(VLOOKUP($B35,DB!$I$3:$CA$1001,63,FALSE)&amp;"","　")</f>
        <v/>
      </c>
      <c r="AR35" s="23" t="str">
        <f>IFERROR(VLOOKUP($B35,DB!$I$3:$CA$1001,64,FALSE)&amp;"","　")</f>
        <v/>
      </c>
      <c r="AS35" s="18" t="str">
        <f>IFERROR(VLOOKUP($B35,DB!$I$3:$CA$1001,65,FALSE)&amp;"","　")</f>
        <v/>
      </c>
      <c r="AT35" s="18" t="str">
        <f>IFERROR(VLOOKUP($B35,DB!$I$3:$CA$1001,66,FALSE)&amp;"","　")</f>
        <v/>
      </c>
      <c r="AU35" s="18" t="str">
        <f>IFERROR(VLOOKUP($B35,DB!$I$3:$CA$1001,67,FALSE)&amp;"","　")</f>
        <v/>
      </c>
      <c r="AV35" s="18" t="str">
        <f>IFERROR(VLOOKUP($B35,DB!$I$3:$CA$1001,68,FALSE)&amp;"","　")</f>
        <v/>
      </c>
      <c r="AW35" s="18" t="str">
        <f>IFERROR(VLOOKUP($B35,DB!$I$3:$CA$1001,69,FALSE)&amp;"","　")</f>
        <v/>
      </c>
      <c r="AX35" s="18" t="str">
        <f>IFERROR(VLOOKUP($B35,DB!$I$3:$CA$1001,70,FALSE)&amp;"","　")</f>
        <v/>
      </c>
      <c r="AY35" s="21" t="str">
        <f>IFERROR(VLOOKUP($B35,DB!$I$3:$CA$1001,71,FALSE)&amp;"","　")</f>
        <v/>
      </c>
      <c r="AZ35" s="29"/>
    </row>
    <row r="36" spans="2:52" ht="20.100000000000001" customHeight="1">
      <c r="B36" s="6">
        <v>2132</v>
      </c>
      <c r="C36" s="8" t="str">
        <f>IFERROR(VLOOKUP(B36,DB!$I$3:$Z$1001,4,FALSE)&amp;"","")</f>
        <v>株式会社石塚計画デザイン事務所</v>
      </c>
      <c r="D36" s="10" t="str">
        <f>IFERROR(VLOOKUP(B36,DB!$I$2:$CD$1001,7,FALSE)&amp;"","")</f>
        <v>北海道</v>
      </c>
      <c r="E36" s="11" t="str">
        <f>IFERROR(VLOOKUP(B36,DB!$I$2:$CD$1001,8,FALSE)&amp;"","")</f>
        <v>札幌市中央区</v>
      </c>
      <c r="F36" s="12" t="str">
        <f>IFERROR(VLOOKUP(B36,DB!$I$2:$CD$1001,10,FALSE)&amp;"","")</f>
        <v>代表取締役</v>
      </c>
      <c r="G36" s="11" t="str">
        <f>IFERROR(VLOOKUP(B36,DB!$I$2:$CD$1001,11,FALSE)&amp;"","")</f>
        <v>野渕　幹生</v>
      </c>
      <c r="H36" s="14" t="str">
        <f>IFERROR(IF(VLOOKUP(B36,DB!$I$2:$CD$1001,20,FALSE)&amp;""="","","○"),"")</f>
        <v/>
      </c>
      <c r="I36" s="16" t="str">
        <f>IFERROR(VLOOKUP($B36,DB!$I$3:$CA$1001,29,FALSE)&amp;"","　")</f>
        <v/>
      </c>
      <c r="J36" s="18" t="str">
        <f>IFERROR(VLOOKUP($B36,DB!$I$3:$CA$1001,30,FALSE)&amp;"","　")</f>
        <v/>
      </c>
      <c r="K36" s="18" t="str">
        <f>IFERROR(VLOOKUP($B36,DB!$I$3:$CA$1001,31,FALSE)&amp;"","　")</f>
        <v/>
      </c>
      <c r="L36" s="18" t="str">
        <f>IFERROR(VLOOKUP($B36,DB!$I$3:$CA$1001,32,FALSE)&amp;"","　")</f>
        <v/>
      </c>
      <c r="M36" s="18" t="str">
        <f>IFERROR(VLOOKUP($B36,DB!$I$3:$CA$1001,33,FALSE)&amp;"","　")</f>
        <v>◯</v>
      </c>
      <c r="N36" s="21" t="str">
        <f>IFERROR(VLOOKUP($B36,DB!$I$3:$CA$1001,34,FALSE)&amp;"","　")</f>
        <v/>
      </c>
      <c r="O36" s="23" t="str">
        <f>IFERROR(VLOOKUP($B36,DB!$I$3:$CA$1001,35,FALSE)&amp;"","　")</f>
        <v/>
      </c>
      <c r="P36" s="18" t="str">
        <f>IFERROR(VLOOKUP($B36,DB!$I$3:$CA$1001,36,FALSE)&amp;"","　")</f>
        <v/>
      </c>
      <c r="Q36" s="18" t="str">
        <f>IFERROR(VLOOKUP($B36,DB!$I$3:$CA$1001,37,FALSE)&amp;"","　")</f>
        <v/>
      </c>
      <c r="R36" s="18" t="str">
        <f>IFERROR(VLOOKUP($B36,DB!$I$3:$CA$1001,38,FALSE)&amp;"","　")</f>
        <v/>
      </c>
      <c r="S36" s="18" t="str">
        <f>IFERROR(VLOOKUP($B36,DB!$I$3:$CA$1001,39,FALSE)&amp;"","　")</f>
        <v/>
      </c>
      <c r="T36" s="18" t="str">
        <f>IFERROR(VLOOKUP($B36,DB!$I$3:$CA$1001,40,FALSE)&amp;"","　")</f>
        <v/>
      </c>
      <c r="U36" s="18" t="str">
        <f>IFERROR(VLOOKUP($B36,DB!$I$3:$CA$1001,41,FALSE)&amp;"","　")</f>
        <v/>
      </c>
      <c r="V36" s="18" t="str">
        <f>IFERROR(VLOOKUP($B36,DB!$I$3:$CA$1001,42,FALSE)&amp;"","　")</f>
        <v/>
      </c>
      <c r="W36" s="18" t="str">
        <f>IFERROR(VLOOKUP($B36,DB!$I$3:$CA$1001,43,FALSE)&amp;"","　")</f>
        <v/>
      </c>
      <c r="X36" s="18" t="str">
        <f>IFERROR(VLOOKUP($B36,DB!$I$3:$CA$1001,44,FALSE)&amp;"","　")</f>
        <v/>
      </c>
      <c r="Y36" s="18" t="str">
        <f>IFERROR(VLOOKUP($B36,DB!$I$3:$CA$1001,45,FALSE)&amp;"","　")</f>
        <v/>
      </c>
      <c r="Z36" s="18" t="str">
        <f>IFERROR(VLOOKUP($B36,DB!$I$3:$CA$1001,46,FALSE)&amp;"","　")</f>
        <v/>
      </c>
      <c r="AA36" s="18" t="str">
        <f>IFERROR(VLOOKUP($B36,DB!$I$3:$CA$1001,47,FALSE)&amp;"","　")</f>
        <v>◯</v>
      </c>
      <c r="AB36" s="18" t="str">
        <f>IFERROR(VLOOKUP($B36,DB!$I$3:$CA$1001,48,FALSE)&amp;"","　")</f>
        <v/>
      </c>
      <c r="AC36" s="18" t="str">
        <f>IFERROR(VLOOKUP($B36,DB!$I$3:$CA$1001,49,FALSE)&amp;"","　")</f>
        <v/>
      </c>
      <c r="AD36" s="18" t="str">
        <f>IFERROR(VLOOKUP($B36,DB!$I$3:$CA$1001,50,FALSE)&amp;"","　")</f>
        <v/>
      </c>
      <c r="AE36" s="18" t="str">
        <f>IFERROR(VLOOKUP($B36,DB!$I$3:$CA$1001,51,FALSE)&amp;"","　")</f>
        <v/>
      </c>
      <c r="AF36" s="18" t="str">
        <f>IFERROR(VLOOKUP($B36,DB!$I$3:$CA$1001,52,FALSE)&amp;"","　")</f>
        <v/>
      </c>
      <c r="AG36" s="18" t="str">
        <f>IFERROR(VLOOKUP($B36,DB!$I$3:$CA$1001,53,FALSE)&amp;"","　")</f>
        <v/>
      </c>
      <c r="AH36" s="18" t="str">
        <f>IFERROR(VLOOKUP($B36,DB!$I$3:$CA$1001,54,FALSE)&amp;"","　")</f>
        <v/>
      </c>
      <c r="AI36" s="25" t="str">
        <f>IFERROR(VLOOKUP($B36,DB!$I$3:$CA$1001,55,FALSE)&amp;"","　")</f>
        <v/>
      </c>
      <c r="AJ36" s="16" t="str">
        <f>IFERROR(VLOOKUP($B36,DB!$I$3:$CA$1001,56,FALSE)&amp;"","　")</f>
        <v/>
      </c>
      <c r="AK36" s="18" t="str">
        <f>IFERROR(VLOOKUP($B36,DB!$I$3:$CA$1001,57,FALSE)&amp;"","　")</f>
        <v/>
      </c>
      <c r="AL36" s="18" t="str">
        <f>IFERROR(VLOOKUP($B36,DB!$I$3:$CA$1001,58,FALSE)&amp;"","　")</f>
        <v/>
      </c>
      <c r="AM36" s="18" t="str">
        <f>IFERROR(VLOOKUP($B36,DB!$I$3:$CA$1001,59,FALSE)&amp;"","　")</f>
        <v/>
      </c>
      <c r="AN36" s="18" t="str">
        <f>IFERROR(VLOOKUP($B36,DB!$I$3:$CA$1001,60,FALSE)&amp;"","　")</f>
        <v/>
      </c>
      <c r="AO36" s="18" t="str">
        <f>IFERROR(VLOOKUP($B36,DB!$I$3:$CA$1001,61,FALSE)&amp;"","　")</f>
        <v/>
      </c>
      <c r="AP36" s="18" t="str">
        <f>IFERROR(VLOOKUP($B36,DB!$I$3:$CA$1001,62,FALSE)&amp;"","　")</f>
        <v/>
      </c>
      <c r="AQ36" s="21" t="str">
        <f>IFERROR(VLOOKUP($B36,DB!$I$3:$CA$1001,63,FALSE)&amp;"","　")</f>
        <v/>
      </c>
      <c r="AR36" s="23" t="str">
        <f>IFERROR(VLOOKUP($B36,DB!$I$3:$CA$1001,64,FALSE)&amp;"","　")</f>
        <v/>
      </c>
      <c r="AS36" s="18" t="str">
        <f>IFERROR(VLOOKUP($B36,DB!$I$3:$CA$1001,65,FALSE)&amp;"","　")</f>
        <v/>
      </c>
      <c r="AT36" s="18" t="str">
        <f>IFERROR(VLOOKUP($B36,DB!$I$3:$CA$1001,66,FALSE)&amp;"","　")</f>
        <v/>
      </c>
      <c r="AU36" s="18" t="str">
        <f>IFERROR(VLOOKUP($B36,DB!$I$3:$CA$1001,67,FALSE)&amp;"","　")</f>
        <v/>
      </c>
      <c r="AV36" s="18" t="str">
        <f>IFERROR(VLOOKUP($B36,DB!$I$3:$CA$1001,68,FALSE)&amp;"","　")</f>
        <v/>
      </c>
      <c r="AW36" s="18" t="str">
        <f>IFERROR(VLOOKUP($B36,DB!$I$3:$CA$1001,69,FALSE)&amp;"","　")</f>
        <v/>
      </c>
      <c r="AX36" s="18" t="str">
        <f>IFERROR(VLOOKUP($B36,DB!$I$3:$CA$1001,70,FALSE)&amp;"","　")</f>
        <v/>
      </c>
      <c r="AY36" s="21" t="str">
        <f>IFERROR(VLOOKUP($B36,DB!$I$3:$CA$1001,71,FALSE)&amp;"","　")</f>
        <v/>
      </c>
      <c r="AZ36" s="29"/>
    </row>
    <row r="37" spans="2:52" ht="20.100000000000001" customHeight="1">
      <c r="B37" s="6">
        <v>2133</v>
      </c>
      <c r="C37" s="8" t="str">
        <f>IFERROR(VLOOKUP(B37,DB!$I$3:$Z$1001,4,FALSE)&amp;"","")</f>
        <v>株式会社イビソク</v>
      </c>
      <c r="D37" s="10" t="str">
        <f>IFERROR(VLOOKUP(B37,DB!$I$2:$CD$1001,7,FALSE)&amp;"","")</f>
        <v>岐阜県</v>
      </c>
      <c r="E37" s="11" t="str">
        <f>IFERROR(VLOOKUP(B37,DB!$I$2:$CD$1001,8,FALSE)&amp;"","")</f>
        <v>大垣市</v>
      </c>
      <c r="F37" s="12" t="str">
        <f>IFERROR(VLOOKUP(B37,DB!$I$2:$CD$1001,10,FALSE)&amp;"","")</f>
        <v>代表取締役</v>
      </c>
      <c r="G37" s="11" t="str">
        <f>IFERROR(VLOOKUP(B37,DB!$I$2:$CD$1001,11,FALSE)&amp;"","")</f>
        <v>森　允</v>
      </c>
      <c r="H37" s="14" t="str">
        <f>IFERROR(IF(VLOOKUP(B37,DB!$I$2:$CD$1001,20,FALSE)&amp;""="","","○"),"")</f>
        <v>○</v>
      </c>
      <c r="I37" s="16" t="str">
        <f>IFERROR(VLOOKUP($B37,DB!$I$3:$CA$1001,29,FALSE)&amp;"","　")</f>
        <v>◯</v>
      </c>
      <c r="J37" s="18" t="str">
        <f>IFERROR(VLOOKUP($B37,DB!$I$3:$CA$1001,30,FALSE)&amp;"","　")</f>
        <v/>
      </c>
      <c r="K37" s="18" t="str">
        <f>IFERROR(VLOOKUP($B37,DB!$I$3:$CA$1001,31,FALSE)&amp;"","　")</f>
        <v>◯</v>
      </c>
      <c r="L37" s="18" t="str">
        <f>IFERROR(VLOOKUP($B37,DB!$I$3:$CA$1001,32,FALSE)&amp;"","　")</f>
        <v/>
      </c>
      <c r="M37" s="18" t="str">
        <f>IFERROR(VLOOKUP($B37,DB!$I$3:$CA$1001,33,FALSE)&amp;"","　")</f>
        <v>◯</v>
      </c>
      <c r="N37" s="21" t="str">
        <f>IFERROR(VLOOKUP($B37,DB!$I$3:$CA$1001,34,FALSE)&amp;"","　")</f>
        <v/>
      </c>
      <c r="O37" s="23" t="str">
        <f>IFERROR(VLOOKUP($B37,DB!$I$3:$CA$1001,35,FALSE)&amp;"","　")</f>
        <v>◯</v>
      </c>
      <c r="P37" s="18" t="str">
        <f>IFERROR(VLOOKUP($B37,DB!$I$3:$CA$1001,36,FALSE)&amp;"","　")</f>
        <v/>
      </c>
      <c r="Q37" s="18" t="str">
        <f>IFERROR(VLOOKUP($B37,DB!$I$3:$CA$1001,37,FALSE)&amp;"","　")</f>
        <v/>
      </c>
      <c r="R37" s="18" t="str">
        <f>IFERROR(VLOOKUP($B37,DB!$I$3:$CA$1001,38,FALSE)&amp;"","　")</f>
        <v>◯</v>
      </c>
      <c r="S37" s="18" t="str">
        <f>IFERROR(VLOOKUP($B37,DB!$I$3:$CA$1001,39,FALSE)&amp;"","　")</f>
        <v/>
      </c>
      <c r="T37" s="18" t="str">
        <f>IFERROR(VLOOKUP($B37,DB!$I$3:$CA$1001,40,FALSE)&amp;"","　")</f>
        <v/>
      </c>
      <c r="U37" s="18" t="str">
        <f>IFERROR(VLOOKUP($B37,DB!$I$3:$CA$1001,41,FALSE)&amp;"","　")</f>
        <v/>
      </c>
      <c r="V37" s="18" t="str">
        <f>IFERROR(VLOOKUP($B37,DB!$I$3:$CA$1001,42,FALSE)&amp;"","　")</f>
        <v>◯</v>
      </c>
      <c r="W37" s="18" t="str">
        <f>IFERROR(VLOOKUP($B37,DB!$I$3:$CA$1001,43,FALSE)&amp;"","　")</f>
        <v>◯</v>
      </c>
      <c r="X37" s="18" t="str">
        <f>IFERROR(VLOOKUP($B37,DB!$I$3:$CA$1001,44,FALSE)&amp;"","　")</f>
        <v/>
      </c>
      <c r="Y37" s="18" t="str">
        <f>IFERROR(VLOOKUP($B37,DB!$I$3:$CA$1001,45,FALSE)&amp;"","　")</f>
        <v/>
      </c>
      <c r="Z37" s="18" t="str">
        <f>IFERROR(VLOOKUP($B37,DB!$I$3:$CA$1001,46,FALSE)&amp;"","　")</f>
        <v/>
      </c>
      <c r="AA37" s="18" t="str">
        <f>IFERROR(VLOOKUP($B37,DB!$I$3:$CA$1001,47,FALSE)&amp;"","　")</f>
        <v>◯</v>
      </c>
      <c r="AB37" s="18" t="str">
        <f>IFERROR(VLOOKUP($B37,DB!$I$3:$CA$1001,48,FALSE)&amp;"","　")</f>
        <v/>
      </c>
      <c r="AC37" s="18" t="str">
        <f>IFERROR(VLOOKUP($B37,DB!$I$3:$CA$1001,49,FALSE)&amp;"","　")</f>
        <v>◯</v>
      </c>
      <c r="AD37" s="18" t="str">
        <f>IFERROR(VLOOKUP($B37,DB!$I$3:$CA$1001,50,FALSE)&amp;"","　")</f>
        <v>◯</v>
      </c>
      <c r="AE37" s="18" t="str">
        <f>IFERROR(VLOOKUP($B37,DB!$I$3:$CA$1001,51,FALSE)&amp;"","　")</f>
        <v/>
      </c>
      <c r="AF37" s="18" t="str">
        <f>IFERROR(VLOOKUP($B37,DB!$I$3:$CA$1001,52,FALSE)&amp;"","　")</f>
        <v/>
      </c>
      <c r="AG37" s="18" t="str">
        <f>IFERROR(VLOOKUP($B37,DB!$I$3:$CA$1001,53,FALSE)&amp;"","　")</f>
        <v/>
      </c>
      <c r="AH37" s="18" t="str">
        <f>IFERROR(VLOOKUP($B37,DB!$I$3:$CA$1001,54,FALSE)&amp;"","　")</f>
        <v/>
      </c>
      <c r="AI37" s="25" t="str">
        <f>IFERROR(VLOOKUP($B37,DB!$I$3:$CA$1001,55,FALSE)&amp;"","　")</f>
        <v/>
      </c>
      <c r="AJ37" s="16" t="str">
        <f>IFERROR(VLOOKUP($B37,DB!$I$3:$CA$1001,56,FALSE)&amp;"","　")</f>
        <v>◯</v>
      </c>
      <c r="AK37" s="18" t="str">
        <f>IFERROR(VLOOKUP($B37,DB!$I$3:$CA$1001,57,FALSE)&amp;"","　")</f>
        <v/>
      </c>
      <c r="AL37" s="18" t="str">
        <f>IFERROR(VLOOKUP($B37,DB!$I$3:$CA$1001,58,FALSE)&amp;"","　")</f>
        <v>◯</v>
      </c>
      <c r="AM37" s="18" t="str">
        <f>IFERROR(VLOOKUP($B37,DB!$I$3:$CA$1001,59,FALSE)&amp;"","　")</f>
        <v>◯</v>
      </c>
      <c r="AN37" s="18" t="str">
        <f>IFERROR(VLOOKUP($B37,DB!$I$3:$CA$1001,60,FALSE)&amp;"","　")</f>
        <v>◯</v>
      </c>
      <c r="AO37" s="18" t="str">
        <f>IFERROR(VLOOKUP($B37,DB!$I$3:$CA$1001,61,FALSE)&amp;"","　")</f>
        <v>◯</v>
      </c>
      <c r="AP37" s="18" t="str">
        <f>IFERROR(VLOOKUP($B37,DB!$I$3:$CA$1001,62,FALSE)&amp;"","　")</f>
        <v>◯</v>
      </c>
      <c r="AQ37" s="21" t="str">
        <f>IFERROR(VLOOKUP($B37,DB!$I$3:$CA$1001,63,FALSE)&amp;"","　")</f>
        <v/>
      </c>
      <c r="AR37" s="23" t="str">
        <f>IFERROR(VLOOKUP($B37,DB!$I$3:$CA$1001,64,FALSE)&amp;"","　")</f>
        <v/>
      </c>
      <c r="AS37" s="18" t="str">
        <f>IFERROR(VLOOKUP($B37,DB!$I$3:$CA$1001,65,FALSE)&amp;"","　")</f>
        <v/>
      </c>
      <c r="AT37" s="18" t="str">
        <f>IFERROR(VLOOKUP($B37,DB!$I$3:$CA$1001,66,FALSE)&amp;"","　")</f>
        <v/>
      </c>
      <c r="AU37" s="18" t="str">
        <f>IFERROR(VLOOKUP($B37,DB!$I$3:$CA$1001,67,FALSE)&amp;"","　")</f>
        <v/>
      </c>
      <c r="AV37" s="18" t="str">
        <f>IFERROR(VLOOKUP($B37,DB!$I$3:$CA$1001,68,FALSE)&amp;"","　")</f>
        <v/>
      </c>
      <c r="AW37" s="18" t="str">
        <f>IFERROR(VLOOKUP($B37,DB!$I$3:$CA$1001,69,FALSE)&amp;"","　")</f>
        <v/>
      </c>
      <c r="AX37" s="18" t="str">
        <f>IFERROR(VLOOKUP($B37,DB!$I$3:$CA$1001,70,FALSE)&amp;"","　")</f>
        <v/>
      </c>
      <c r="AY37" s="21" t="str">
        <f>IFERROR(VLOOKUP($B37,DB!$I$3:$CA$1001,71,FALSE)&amp;"","　")</f>
        <v/>
      </c>
      <c r="AZ37" s="29"/>
    </row>
    <row r="38" spans="2:52" ht="20.100000000000001" customHeight="1">
      <c r="B38" s="6">
        <v>2134</v>
      </c>
      <c r="C38" s="8" t="str">
        <f>IFERROR(VLOOKUP(B38,DB!$I$3:$Z$1001,4,FALSE)&amp;"","")</f>
        <v>上山試錐工業株式会社</v>
      </c>
      <c r="D38" s="10" t="str">
        <f>IFERROR(VLOOKUP(B38,DB!$I$2:$CD$1001,7,FALSE)&amp;"","")</f>
        <v>北海道</v>
      </c>
      <c r="E38" s="11" t="str">
        <f>IFERROR(VLOOKUP(B38,DB!$I$2:$CD$1001,8,FALSE)&amp;"","")</f>
        <v>札幌市中央区</v>
      </c>
      <c r="F38" s="12" t="str">
        <f>IFERROR(VLOOKUP(B38,DB!$I$2:$CD$1001,10,FALSE)&amp;"","")</f>
        <v>代表取締役社長</v>
      </c>
      <c r="G38" s="11" t="str">
        <f>IFERROR(VLOOKUP(B38,DB!$I$2:$CD$1001,11,FALSE)&amp;"","")</f>
        <v>渡邉　孝文</v>
      </c>
      <c r="H38" s="14" t="str">
        <f>IFERROR(IF(VLOOKUP(B38,DB!$I$2:$CD$1001,20,FALSE)&amp;""="","","○"),"")</f>
        <v/>
      </c>
      <c r="I38" s="16" t="str">
        <f>IFERROR(VLOOKUP($B38,DB!$I$3:$CA$1001,29,FALSE)&amp;"","　")</f>
        <v>◯</v>
      </c>
      <c r="J38" s="18" t="str">
        <f>IFERROR(VLOOKUP($B38,DB!$I$3:$CA$1001,30,FALSE)&amp;"","　")</f>
        <v>◯</v>
      </c>
      <c r="K38" s="18" t="str">
        <f>IFERROR(VLOOKUP($B38,DB!$I$3:$CA$1001,31,FALSE)&amp;"","　")</f>
        <v>◯</v>
      </c>
      <c r="L38" s="18" t="str">
        <f>IFERROR(VLOOKUP($B38,DB!$I$3:$CA$1001,32,FALSE)&amp;"","　")</f>
        <v/>
      </c>
      <c r="M38" s="18" t="str">
        <f>IFERROR(VLOOKUP($B38,DB!$I$3:$CA$1001,33,FALSE)&amp;"","　")</f>
        <v>◯</v>
      </c>
      <c r="N38" s="21" t="str">
        <f>IFERROR(VLOOKUP($B38,DB!$I$3:$CA$1001,34,FALSE)&amp;"","　")</f>
        <v/>
      </c>
      <c r="O38" s="23" t="str">
        <f>IFERROR(VLOOKUP($B38,DB!$I$3:$CA$1001,35,FALSE)&amp;"","　")</f>
        <v/>
      </c>
      <c r="P38" s="18" t="str">
        <f>IFERROR(VLOOKUP($B38,DB!$I$3:$CA$1001,36,FALSE)&amp;"","　")</f>
        <v/>
      </c>
      <c r="Q38" s="18" t="str">
        <f>IFERROR(VLOOKUP($B38,DB!$I$3:$CA$1001,37,FALSE)&amp;"","　")</f>
        <v/>
      </c>
      <c r="R38" s="18" t="str">
        <f>IFERROR(VLOOKUP($B38,DB!$I$3:$CA$1001,38,FALSE)&amp;"","　")</f>
        <v/>
      </c>
      <c r="S38" s="18" t="str">
        <f>IFERROR(VLOOKUP($B38,DB!$I$3:$CA$1001,39,FALSE)&amp;"","　")</f>
        <v/>
      </c>
      <c r="T38" s="18" t="str">
        <f>IFERROR(VLOOKUP($B38,DB!$I$3:$CA$1001,40,FALSE)&amp;"","　")</f>
        <v>◯</v>
      </c>
      <c r="U38" s="18" t="str">
        <f>IFERROR(VLOOKUP($B38,DB!$I$3:$CA$1001,41,FALSE)&amp;"","　")</f>
        <v/>
      </c>
      <c r="V38" s="18" t="str">
        <f>IFERROR(VLOOKUP($B38,DB!$I$3:$CA$1001,42,FALSE)&amp;"","　")</f>
        <v>◯</v>
      </c>
      <c r="W38" s="18" t="str">
        <f>IFERROR(VLOOKUP($B38,DB!$I$3:$CA$1001,43,FALSE)&amp;"","　")</f>
        <v/>
      </c>
      <c r="X38" s="18" t="str">
        <f>IFERROR(VLOOKUP($B38,DB!$I$3:$CA$1001,44,FALSE)&amp;"","　")</f>
        <v/>
      </c>
      <c r="Y38" s="18" t="str">
        <f>IFERROR(VLOOKUP($B38,DB!$I$3:$CA$1001,45,FALSE)&amp;"","　")</f>
        <v/>
      </c>
      <c r="Z38" s="18" t="str">
        <f>IFERROR(VLOOKUP($B38,DB!$I$3:$CA$1001,46,FALSE)&amp;"","　")</f>
        <v/>
      </c>
      <c r="AA38" s="18" t="str">
        <f>IFERROR(VLOOKUP($B38,DB!$I$3:$CA$1001,47,FALSE)&amp;"","　")</f>
        <v/>
      </c>
      <c r="AB38" s="18" t="str">
        <f>IFERROR(VLOOKUP($B38,DB!$I$3:$CA$1001,48,FALSE)&amp;"","　")</f>
        <v>◯</v>
      </c>
      <c r="AC38" s="18" t="str">
        <f>IFERROR(VLOOKUP($B38,DB!$I$3:$CA$1001,49,FALSE)&amp;"","　")</f>
        <v>◯</v>
      </c>
      <c r="AD38" s="18" t="str">
        <f>IFERROR(VLOOKUP($B38,DB!$I$3:$CA$1001,50,FALSE)&amp;"","　")</f>
        <v>◯</v>
      </c>
      <c r="AE38" s="18" t="str">
        <f>IFERROR(VLOOKUP($B38,DB!$I$3:$CA$1001,51,FALSE)&amp;"","　")</f>
        <v/>
      </c>
      <c r="AF38" s="18" t="str">
        <f>IFERROR(VLOOKUP($B38,DB!$I$3:$CA$1001,52,FALSE)&amp;"","　")</f>
        <v/>
      </c>
      <c r="AG38" s="18" t="str">
        <f>IFERROR(VLOOKUP($B38,DB!$I$3:$CA$1001,53,FALSE)&amp;"","　")</f>
        <v/>
      </c>
      <c r="AH38" s="18" t="str">
        <f>IFERROR(VLOOKUP($B38,DB!$I$3:$CA$1001,54,FALSE)&amp;"","　")</f>
        <v/>
      </c>
      <c r="AI38" s="25" t="str">
        <f>IFERROR(VLOOKUP($B38,DB!$I$3:$CA$1001,55,FALSE)&amp;"","　")</f>
        <v/>
      </c>
      <c r="AJ38" s="16" t="str">
        <f>IFERROR(VLOOKUP($B38,DB!$I$3:$CA$1001,56,FALSE)&amp;"","　")</f>
        <v/>
      </c>
      <c r="AK38" s="18" t="str">
        <f>IFERROR(VLOOKUP($B38,DB!$I$3:$CA$1001,57,FALSE)&amp;"","　")</f>
        <v/>
      </c>
      <c r="AL38" s="18" t="str">
        <f>IFERROR(VLOOKUP($B38,DB!$I$3:$CA$1001,58,FALSE)&amp;"","　")</f>
        <v/>
      </c>
      <c r="AM38" s="18" t="str">
        <f>IFERROR(VLOOKUP($B38,DB!$I$3:$CA$1001,59,FALSE)&amp;"","　")</f>
        <v/>
      </c>
      <c r="AN38" s="18" t="str">
        <f>IFERROR(VLOOKUP($B38,DB!$I$3:$CA$1001,60,FALSE)&amp;"","　")</f>
        <v/>
      </c>
      <c r="AO38" s="18" t="str">
        <f>IFERROR(VLOOKUP($B38,DB!$I$3:$CA$1001,61,FALSE)&amp;"","　")</f>
        <v/>
      </c>
      <c r="AP38" s="18" t="str">
        <f>IFERROR(VLOOKUP($B38,DB!$I$3:$CA$1001,62,FALSE)&amp;"","　")</f>
        <v/>
      </c>
      <c r="AQ38" s="21" t="str">
        <f>IFERROR(VLOOKUP($B38,DB!$I$3:$CA$1001,63,FALSE)&amp;"","　")</f>
        <v/>
      </c>
      <c r="AR38" s="23" t="str">
        <f>IFERROR(VLOOKUP($B38,DB!$I$3:$CA$1001,64,FALSE)&amp;"","　")</f>
        <v/>
      </c>
      <c r="AS38" s="18" t="str">
        <f>IFERROR(VLOOKUP($B38,DB!$I$3:$CA$1001,65,FALSE)&amp;"","　")</f>
        <v/>
      </c>
      <c r="AT38" s="18" t="str">
        <f>IFERROR(VLOOKUP($B38,DB!$I$3:$CA$1001,66,FALSE)&amp;"","　")</f>
        <v/>
      </c>
      <c r="AU38" s="18" t="str">
        <f>IFERROR(VLOOKUP($B38,DB!$I$3:$CA$1001,67,FALSE)&amp;"","　")</f>
        <v/>
      </c>
      <c r="AV38" s="18" t="str">
        <f>IFERROR(VLOOKUP($B38,DB!$I$3:$CA$1001,68,FALSE)&amp;"","　")</f>
        <v/>
      </c>
      <c r="AW38" s="18" t="str">
        <f>IFERROR(VLOOKUP($B38,DB!$I$3:$CA$1001,69,FALSE)&amp;"","　")</f>
        <v/>
      </c>
      <c r="AX38" s="18" t="str">
        <f>IFERROR(VLOOKUP($B38,DB!$I$3:$CA$1001,70,FALSE)&amp;"","　")</f>
        <v/>
      </c>
      <c r="AY38" s="21" t="str">
        <f>IFERROR(VLOOKUP($B38,DB!$I$3:$CA$1001,71,FALSE)&amp;"","　")</f>
        <v/>
      </c>
      <c r="AZ38" s="29"/>
    </row>
    <row r="39" spans="2:52" ht="20.100000000000001" customHeight="1">
      <c r="B39" s="6">
        <v>2135</v>
      </c>
      <c r="C39" s="8" t="str">
        <f>IFERROR(VLOOKUP(B39,DB!$I$3:$Z$1001,4,FALSE)&amp;"","")</f>
        <v>株式会社エコニクス</v>
      </c>
      <c r="D39" s="10" t="str">
        <f>IFERROR(VLOOKUP(B39,DB!$I$2:$CD$1001,7,FALSE)&amp;"","")</f>
        <v>北海道</v>
      </c>
      <c r="E39" s="11" t="str">
        <f>IFERROR(VLOOKUP(B39,DB!$I$2:$CD$1001,8,FALSE)&amp;"","")</f>
        <v>札幌市厚別区</v>
      </c>
      <c r="F39" s="12" t="str">
        <f>IFERROR(VLOOKUP(B39,DB!$I$2:$CD$1001,10,FALSE)&amp;"","")</f>
        <v>代表取締役</v>
      </c>
      <c r="G39" s="11" t="str">
        <f>IFERROR(VLOOKUP(B39,DB!$I$2:$CD$1001,11,FALSE)&amp;"","")</f>
        <v>田中　禎孝</v>
      </c>
      <c r="H39" s="14" t="str">
        <f>IFERROR(IF(VLOOKUP(B39,DB!$I$2:$CD$1001,20,FALSE)&amp;""="","","○"),"")</f>
        <v/>
      </c>
      <c r="I39" s="16" t="str">
        <f>IFERROR(VLOOKUP($B39,DB!$I$3:$CA$1001,29,FALSE)&amp;"","　")</f>
        <v>◯</v>
      </c>
      <c r="J39" s="18" t="str">
        <f>IFERROR(VLOOKUP($B39,DB!$I$3:$CA$1001,30,FALSE)&amp;"","　")</f>
        <v/>
      </c>
      <c r="K39" s="18" t="str">
        <f>IFERROR(VLOOKUP($B39,DB!$I$3:$CA$1001,31,FALSE)&amp;"","　")</f>
        <v>◯</v>
      </c>
      <c r="L39" s="18" t="str">
        <f>IFERROR(VLOOKUP($B39,DB!$I$3:$CA$1001,32,FALSE)&amp;"","　")</f>
        <v/>
      </c>
      <c r="M39" s="18" t="str">
        <f>IFERROR(VLOOKUP($B39,DB!$I$3:$CA$1001,33,FALSE)&amp;"","　")</f>
        <v>◯</v>
      </c>
      <c r="N39" s="21" t="str">
        <f>IFERROR(VLOOKUP($B39,DB!$I$3:$CA$1001,34,FALSE)&amp;"","　")</f>
        <v/>
      </c>
      <c r="O39" s="23" t="str">
        <f>IFERROR(VLOOKUP($B39,DB!$I$3:$CA$1001,35,FALSE)&amp;"","　")</f>
        <v>◯</v>
      </c>
      <c r="P39" s="18" t="str">
        <f>IFERROR(VLOOKUP($B39,DB!$I$3:$CA$1001,36,FALSE)&amp;"","　")</f>
        <v/>
      </c>
      <c r="Q39" s="18" t="str">
        <f>IFERROR(VLOOKUP($B39,DB!$I$3:$CA$1001,37,FALSE)&amp;"","　")</f>
        <v/>
      </c>
      <c r="R39" s="18" t="str">
        <f>IFERROR(VLOOKUP($B39,DB!$I$3:$CA$1001,38,FALSE)&amp;"","　")</f>
        <v/>
      </c>
      <c r="S39" s="18" t="str">
        <f>IFERROR(VLOOKUP($B39,DB!$I$3:$CA$1001,39,FALSE)&amp;"","　")</f>
        <v/>
      </c>
      <c r="T39" s="18" t="str">
        <f>IFERROR(VLOOKUP($B39,DB!$I$3:$CA$1001,40,FALSE)&amp;"","　")</f>
        <v/>
      </c>
      <c r="U39" s="18" t="str">
        <f>IFERROR(VLOOKUP($B39,DB!$I$3:$CA$1001,41,FALSE)&amp;"","　")</f>
        <v/>
      </c>
      <c r="V39" s="18" t="str">
        <f>IFERROR(VLOOKUP($B39,DB!$I$3:$CA$1001,42,FALSE)&amp;"","　")</f>
        <v/>
      </c>
      <c r="W39" s="18" t="str">
        <f>IFERROR(VLOOKUP($B39,DB!$I$3:$CA$1001,43,FALSE)&amp;"","　")</f>
        <v/>
      </c>
      <c r="X39" s="18" t="str">
        <f>IFERROR(VLOOKUP($B39,DB!$I$3:$CA$1001,44,FALSE)&amp;"","　")</f>
        <v/>
      </c>
      <c r="Y39" s="18" t="str">
        <f>IFERROR(VLOOKUP($B39,DB!$I$3:$CA$1001,45,FALSE)&amp;"","　")</f>
        <v/>
      </c>
      <c r="Z39" s="18" t="str">
        <f>IFERROR(VLOOKUP($B39,DB!$I$3:$CA$1001,46,FALSE)&amp;"","　")</f>
        <v/>
      </c>
      <c r="AA39" s="18" t="str">
        <f>IFERROR(VLOOKUP($B39,DB!$I$3:$CA$1001,47,FALSE)&amp;"","　")</f>
        <v/>
      </c>
      <c r="AB39" s="18" t="str">
        <f>IFERROR(VLOOKUP($B39,DB!$I$3:$CA$1001,48,FALSE)&amp;"","　")</f>
        <v/>
      </c>
      <c r="AC39" s="18" t="str">
        <f>IFERROR(VLOOKUP($B39,DB!$I$3:$CA$1001,49,FALSE)&amp;"","　")</f>
        <v/>
      </c>
      <c r="AD39" s="18" t="str">
        <f>IFERROR(VLOOKUP($B39,DB!$I$3:$CA$1001,50,FALSE)&amp;"","　")</f>
        <v/>
      </c>
      <c r="AE39" s="18" t="str">
        <f>IFERROR(VLOOKUP($B39,DB!$I$3:$CA$1001,51,FALSE)&amp;"","　")</f>
        <v/>
      </c>
      <c r="AF39" s="18" t="str">
        <f>IFERROR(VLOOKUP($B39,DB!$I$3:$CA$1001,52,FALSE)&amp;"","　")</f>
        <v/>
      </c>
      <c r="AG39" s="18" t="str">
        <f>IFERROR(VLOOKUP($B39,DB!$I$3:$CA$1001,53,FALSE)&amp;"","　")</f>
        <v>◯</v>
      </c>
      <c r="AH39" s="18" t="str">
        <f>IFERROR(VLOOKUP($B39,DB!$I$3:$CA$1001,54,FALSE)&amp;"","　")</f>
        <v/>
      </c>
      <c r="AI39" s="25" t="str">
        <f>IFERROR(VLOOKUP($B39,DB!$I$3:$CA$1001,55,FALSE)&amp;"","　")</f>
        <v/>
      </c>
      <c r="AJ39" s="16" t="str">
        <f>IFERROR(VLOOKUP($B39,DB!$I$3:$CA$1001,56,FALSE)&amp;"","　")</f>
        <v/>
      </c>
      <c r="AK39" s="18" t="str">
        <f>IFERROR(VLOOKUP($B39,DB!$I$3:$CA$1001,57,FALSE)&amp;"","　")</f>
        <v/>
      </c>
      <c r="AL39" s="18" t="str">
        <f>IFERROR(VLOOKUP($B39,DB!$I$3:$CA$1001,58,FALSE)&amp;"","　")</f>
        <v/>
      </c>
      <c r="AM39" s="18" t="str">
        <f>IFERROR(VLOOKUP($B39,DB!$I$3:$CA$1001,59,FALSE)&amp;"","　")</f>
        <v/>
      </c>
      <c r="AN39" s="18" t="str">
        <f>IFERROR(VLOOKUP($B39,DB!$I$3:$CA$1001,60,FALSE)&amp;"","　")</f>
        <v/>
      </c>
      <c r="AO39" s="18" t="str">
        <f>IFERROR(VLOOKUP($B39,DB!$I$3:$CA$1001,61,FALSE)&amp;"","　")</f>
        <v/>
      </c>
      <c r="AP39" s="18" t="str">
        <f>IFERROR(VLOOKUP($B39,DB!$I$3:$CA$1001,62,FALSE)&amp;"","　")</f>
        <v/>
      </c>
      <c r="AQ39" s="21" t="str">
        <f>IFERROR(VLOOKUP($B39,DB!$I$3:$CA$1001,63,FALSE)&amp;"","　")</f>
        <v/>
      </c>
      <c r="AR39" s="23" t="str">
        <f>IFERROR(VLOOKUP($B39,DB!$I$3:$CA$1001,64,FALSE)&amp;"","　")</f>
        <v/>
      </c>
      <c r="AS39" s="18" t="str">
        <f>IFERROR(VLOOKUP($B39,DB!$I$3:$CA$1001,65,FALSE)&amp;"","　")</f>
        <v/>
      </c>
      <c r="AT39" s="18" t="str">
        <f>IFERROR(VLOOKUP($B39,DB!$I$3:$CA$1001,66,FALSE)&amp;"","　")</f>
        <v/>
      </c>
      <c r="AU39" s="18" t="str">
        <f>IFERROR(VLOOKUP($B39,DB!$I$3:$CA$1001,67,FALSE)&amp;"","　")</f>
        <v/>
      </c>
      <c r="AV39" s="18" t="str">
        <f>IFERROR(VLOOKUP($B39,DB!$I$3:$CA$1001,68,FALSE)&amp;"","　")</f>
        <v/>
      </c>
      <c r="AW39" s="18" t="str">
        <f>IFERROR(VLOOKUP($B39,DB!$I$3:$CA$1001,69,FALSE)&amp;"","　")</f>
        <v>◯</v>
      </c>
      <c r="AX39" s="18" t="str">
        <f>IFERROR(VLOOKUP($B39,DB!$I$3:$CA$1001,70,FALSE)&amp;"","　")</f>
        <v>◯</v>
      </c>
      <c r="AY39" s="21" t="str">
        <f>IFERROR(VLOOKUP($B39,DB!$I$3:$CA$1001,71,FALSE)&amp;"","　")</f>
        <v>◯</v>
      </c>
      <c r="AZ39" s="29"/>
    </row>
    <row r="40" spans="2:52" ht="20.100000000000001" customHeight="1">
      <c r="B40" s="6">
        <v>2136</v>
      </c>
      <c r="C40" s="8" t="str">
        <f>IFERROR(VLOOKUP(B40,DB!$I$3:$Z$1001,4,FALSE)&amp;"","")</f>
        <v>株式会社ＮＴＴファシリティーズ</v>
      </c>
      <c r="D40" s="10" t="str">
        <f>IFERROR(VLOOKUP(B40,DB!$I$2:$CD$1001,7,FALSE)&amp;"","")</f>
        <v>東京都</v>
      </c>
      <c r="E40" s="11" t="str">
        <f>IFERROR(VLOOKUP(B40,DB!$I$2:$CD$1001,8,FALSE)&amp;"","")</f>
        <v>港区</v>
      </c>
      <c r="F40" s="12" t="str">
        <f>IFERROR(VLOOKUP(B40,DB!$I$2:$CD$1001,10,FALSE)&amp;"","")</f>
        <v>代表取締役社長</v>
      </c>
      <c r="G40" s="11" t="str">
        <f>IFERROR(VLOOKUP(B40,DB!$I$2:$CD$1001,11,FALSE)&amp;"","")</f>
        <v>川口　晋</v>
      </c>
      <c r="H40" s="14" t="str">
        <f>IFERROR(IF(VLOOKUP(B40,DB!$I$2:$CD$1001,20,FALSE)&amp;""="","","○"),"")</f>
        <v>○</v>
      </c>
      <c r="I40" s="16" t="str">
        <f>IFERROR(VLOOKUP($B40,DB!$I$3:$CA$1001,29,FALSE)&amp;"","　")</f>
        <v/>
      </c>
      <c r="J40" s="18" t="str">
        <f>IFERROR(VLOOKUP($B40,DB!$I$3:$CA$1001,30,FALSE)&amp;"","　")</f>
        <v/>
      </c>
      <c r="K40" s="18" t="str">
        <f>IFERROR(VLOOKUP($B40,DB!$I$3:$CA$1001,31,FALSE)&amp;"","　")</f>
        <v/>
      </c>
      <c r="L40" s="18" t="str">
        <f>IFERROR(VLOOKUP($B40,DB!$I$3:$CA$1001,32,FALSE)&amp;"","　")</f>
        <v>◯</v>
      </c>
      <c r="M40" s="18" t="str">
        <f>IFERROR(VLOOKUP($B40,DB!$I$3:$CA$1001,33,FALSE)&amp;"","　")</f>
        <v>◯</v>
      </c>
      <c r="N40" s="21" t="str">
        <f>IFERROR(VLOOKUP($B40,DB!$I$3:$CA$1001,34,FALSE)&amp;"","　")</f>
        <v/>
      </c>
      <c r="O40" s="23" t="str">
        <f>IFERROR(VLOOKUP($B40,DB!$I$3:$CA$1001,35,FALSE)&amp;"","　")</f>
        <v/>
      </c>
      <c r="P40" s="18" t="str">
        <f>IFERROR(VLOOKUP($B40,DB!$I$3:$CA$1001,36,FALSE)&amp;"","　")</f>
        <v/>
      </c>
      <c r="Q40" s="18" t="str">
        <f>IFERROR(VLOOKUP($B40,DB!$I$3:$CA$1001,37,FALSE)&amp;"","　")</f>
        <v/>
      </c>
      <c r="R40" s="18" t="str">
        <f>IFERROR(VLOOKUP($B40,DB!$I$3:$CA$1001,38,FALSE)&amp;"","　")</f>
        <v/>
      </c>
      <c r="S40" s="18" t="str">
        <f>IFERROR(VLOOKUP($B40,DB!$I$3:$CA$1001,39,FALSE)&amp;"","　")</f>
        <v/>
      </c>
      <c r="T40" s="18" t="str">
        <f>IFERROR(VLOOKUP($B40,DB!$I$3:$CA$1001,40,FALSE)&amp;"","　")</f>
        <v/>
      </c>
      <c r="U40" s="18" t="str">
        <f>IFERROR(VLOOKUP($B40,DB!$I$3:$CA$1001,41,FALSE)&amp;"","　")</f>
        <v/>
      </c>
      <c r="V40" s="18" t="str">
        <f>IFERROR(VLOOKUP($B40,DB!$I$3:$CA$1001,42,FALSE)&amp;"","　")</f>
        <v/>
      </c>
      <c r="W40" s="18" t="str">
        <f>IFERROR(VLOOKUP($B40,DB!$I$3:$CA$1001,43,FALSE)&amp;"","　")</f>
        <v/>
      </c>
      <c r="X40" s="18" t="str">
        <f>IFERROR(VLOOKUP($B40,DB!$I$3:$CA$1001,44,FALSE)&amp;"","　")</f>
        <v/>
      </c>
      <c r="Y40" s="18" t="str">
        <f>IFERROR(VLOOKUP($B40,DB!$I$3:$CA$1001,45,FALSE)&amp;"","　")</f>
        <v/>
      </c>
      <c r="Z40" s="18" t="str">
        <f>IFERROR(VLOOKUP($B40,DB!$I$3:$CA$1001,46,FALSE)&amp;"","　")</f>
        <v/>
      </c>
      <c r="AA40" s="18" t="str">
        <f>IFERROR(VLOOKUP($B40,DB!$I$3:$CA$1001,47,FALSE)&amp;"","　")</f>
        <v>◯</v>
      </c>
      <c r="AB40" s="18" t="str">
        <f>IFERROR(VLOOKUP($B40,DB!$I$3:$CA$1001,48,FALSE)&amp;"","　")</f>
        <v/>
      </c>
      <c r="AC40" s="18" t="str">
        <f>IFERROR(VLOOKUP($B40,DB!$I$3:$CA$1001,49,FALSE)&amp;"","　")</f>
        <v/>
      </c>
      <c r="AD40" s="18" t="str">
        <f>IFERROR(VLOOKUP($B40,DB!$I$3:$CA$1001,50,FALSE)&amp;"","　")</f>
        <v>◯</v>
      </c>
      <c r="AE40" s="18" t="str">
        <f>IFERROR(VLOOKUP($B40,DB!$I$3:$CA$1001,51,FALSE)&amp;"","　")</f>
        <v/>
      </c>
      <c r="AF40" s="18" t="str">
        <f>IFERROR(VLOOKUP($B40,DB!$I$3:$CA$1001,52,FALSE)&amp;"","　")</f>
        <v/>
      </c>
      <c r="AG40" s="18" t="str">
        <f>IFERROR(VLOOKUP($B40,DB!$I$3:$CA$1001,53,FALSE)&amp;"","　")</f>
        <v/>
      </c>
      <c r="AH40" s="18" t="str">
        <f>IFERROR(VLOOKUP($B40,DB!$I$3:$CA$1001,54,FALSE)&amp;"","　")</f>
        <v/>
      </c>
      <c r="AI40" s="25" t="str">
        <f>IFERROR(VLOOKUP($B40,DB!$I$3:$CA$1001,55,FALSE)&amp;"","　")</f>
        <v/>
      </c>
      <c r="AJ40" s="16" t="str">
        <f>IFERROR(VLOOKUP($B40,DB!$I$3:$CA$1001,56,FALSE)&amp;"","　")</f>
        <v/>
      </c>
      <c r="AK40" s="18" t="str">
        <f>IFERROR(VLOOKUP($B40,DB!$I$3:$CA$1001,57,FALSE)&amp;"","　")</f>
        <v/>
      </c>
      <c r="AL40" s="18" t="str">
        <f>IFERROR(VLOOKUP($B40,DB!$I$3:$CA$1001,58,FALSE)&amp;"","　")</f>
        <v/>
      </c>
      <c r="AM40" s="18" t="str">
        <f>IFERROR(VLOOKUP($B40,DB!$I$3:$CA$1001,59,FALSE)&amp;"","　")</f>
        <v/>
      </c>
      <c r="AN40" s="18" t="str">
        <f>IFERROR(VLOOKUP($B40,DB!$I$3:$CA$1001,60,FALSE)&amp;"","　")</f>
        <v/>
      </c>
      <c r="AO40" s="18" t="str">
        <f>IFERROR(VLOOKUP($B40,DB!$I$3:$CA$1001,61,FALSE)&amp;"","　")</f>
        <v/>
      </c>
      <c r="AP40" s="18" t="str">
        <f>IFERROR(VLOOKUP($B40,DB!$I$3:$CA$1001,62,FALSE)&amp;"","　")</f>
        <v/>
      </c>
      <c r="AQ40" s="21" t="str">
        <f>IFERROR(VLOOKUP($B40,DB!$I$3:$CA$1001,63,FALSE)&amp;"","　")</f>
        <v/>
      </c>
      <c r="AR40" s="23" t="str">
        <f>IFERROR(VLOOKUP($B40,DB!$I$3:$CA$1001,64,FALSE)&amp;"","　")</f>
        <v/>
      </c>
      <c r="AS40" s="18" t="str">
        <f>IFERROR(VLOOKUP($B40,DB!$I$3:$CA$1001,65,FALSE)&amp;"","　")</f>
        <v/>
      </c>
      <c r="AT40" s="18" t="str">
        <f>IFERROR(VLOOKUP($B40,DB!$I$3:$CA$1001,66,FALSE)&amp;"","　")</f>
        <v/>
      </c>
      <c r="AU40" s="18" t="str">
        <f>IFERROR(VLOOKUP($B40,DB!$I$3:$CA$1001,67,FALSE)&amp;"","　")</f>
        <v/>
      </c>
      <c r="AV40" s="18" t="str">
        <f>IFERROR(VLOOKUP($B40,DB!$I$3:$CA$1001,68,FALSE)&amp;"","　")</f>
        <v/>
      </c>
      <c r="AW40" s="18" t="str">
        <f>IFERROR(VLOOKUP($B40,DB!$I$3:$CA$1001,69,FALSE)&amp;"","　")</f>
        <v/>
      </c>
      <c r="AX40" s="18" t="str">
        <f>IFERROR(VLOOKUP($B40,DB!$I$3:$CA$1001,70,FALSE)&amp;"","　")</f>
        <v/>
      </c>
      <c r="AY40" s="21" t="str">
        <f>IFERROR(VLOOKUP($B40,DB!$I$3:$CA$1001,71,FALSE)&amp;"","　")</f>
        <v/>
      </c>
      <c r="AZ40" s="29"/>
    </row>
    <row r="41" spans="2:52" ht="20.100000000000001" customHeight="1">
      <c r="B41" s="6">
        <v>2137</v>
      </c>
      <c r="C41" s="8" t="str">
        <f>IFERROR(VLOOKUP(B41,DB!$I$3:$Z$1001,4,FALSE)&amp;"","")</f>
        <v>ＮＴＣコンサルタンツ株式会社</v>
      </c>
      <c r="D41" s="10" t="str">
        <f>IFERROR(VLOOKUP(B41,DB!$I$2:$CD$1001,7,FALSE)&amp;"","")</f>
        <v>愛知県</v>
      </c>
      <c r="E41" s="11" t="str">
        <f>IFERROR(VLOOKUP(B41,DB!$I$2:$CD$1001,8,FALSE)&amp;"","")</f>
        <v>名古屋市中区</v>
      </c>
      <c r="F41" s="12" t="str">
        <f>IFERROR(VLOOKUP(B41,DB!$I$2:$CD$1001,10,FALSE)&amp;"","")</f>
        <v>代表取締役社長</v>
      </c>
      <c r="G41" s="11" t="str">
        <f>IFERROR(VLOOKUP(B41,DB!$I$2:$CD$1001,11,FALSE)&amp;"","")</f>
        <v>大村　仁</v>
      </c>
      <c r="H41" s="14" t="str">
        <f>IFERROR(IF(VLOOKUP(B41,DB!$I$2:$CD$1001,20,FALSE)&amp;""="","","○"),"")</f>
        <v>○</v>
      </c>
      <c r="I41" s="16" t="str">
        <f>IFERROR(VLOOKUP($B41,DB!$I$3:$CA$1001,29,FALSE)&amp;"","　")</f>
        <v>◯</v>
      </c>
      <c r="J41" s="18" t="str">
        <f>IFERROR(VLOOKUP($B41,DB!$I$3:$CA$1001,30,FALSE)&amp;"","　")</f>
        <v>◯</v>
      </c>
      <c r="K41" s="18" t="str">
        <f>IFERROR(VLOOKUP($B41,DB!$I$3:$CA$1001,31,FALSE)&amp;"","　")</f>
        <v>◯</v>
      </c>
      <c r="L41" s="18" t="str">
        <f>IFERROR(VLOOKUP($B41,DB!$I$3:$CA$1001,32,FALSE)&amp;"","　")</f>
        <v/>
      </c>
      <c r="M41" s="18" t="str">
        <f>IFERROR(VLOOKUP($B41,DB!$I$3:$CA$1001,33,FALSE)&amp;"","　")</f>
        <v>◯</v>
      </c>
      <c r="N41" s="21" t="str">
        <f>IFERROR(VLOOKUP($B41,DB!$I$3:$CA$1001,34,FALSE)&amp;"","　")</f>
        <v/>
      </c>
      <c r="O41" s="23" t="str">
        <f>IFERROR(VLOOKUP($B41,DB!$I$3:$CA$1001,35,FALSE)&amp;"","　")</f>
        <v>◯</v>
      </c>
      <c r="P41" s="18" t="str">
        <f>IFERROR(VLOOKUP($B41,DB!$I$3:$CA$1001,36,FALSE)&amp;"","　")</f>
        <v>◯</v>
      </c>
      <c r="Q41" s="18" t="str">
        <f>IFERROR(VLOOKUP($B41,DB!$I$3:$CA$1001,37,FALSE)&amp;"","　")</f>
        <v>◯</v>
      </c>
      <c r="R41" s="18" t="str">
        <f>IFERROR(VLOOKUP($B41,DB!$I$3:$CA$1001,38,FALSE)&amp;"","　")</f>
        <v>◯</v>
      </c>
      <c r="S41" s="18" t="str">
        <f>IFERROR(VLOOKUP($B41,DB!$I$3:$CA$1001,39,FALSE)&amp;"","　")</f>
        <v/>
      </c>
      <c r="T41" s="18" t="str">
        <f>IFERROR(VLOOKUP($B41,DB!$I$3:$CA$1001,40,FALSE)&amp;"","　")</f>
        <v>◯</v>
      </c>
      <c r="U41" s="18" t="str">
        <f>IFERROR(VLOOKUP($B41,DB!$I$3:$CA$1001,41,FALSE)&amp;"","　")</f>
        <v>◯</v>
      </c>
      <c r="V41" s="18" t="str">
        <f>IFERROR(VLOOKUP($B41,DB!$I$3:$CA$1001,42,FALSE)&amp;"","　")</f>
        <v>◯</v>
      </c>
      <c r="W41" s="18" t="str">
        <f>IFERROR(VLOOKUP($B41,DB!$I$3:$CA$1001,43,FALSE)&amp;"","　")</f>
        <v/>
      </c>
      <c r="X41" s="18" t="str">
        <f>IFERROR(VLOOKUP($B41,DB!$I$3:$CA$1001,44,FALSE)&amp;"","　")</f>
        <v/>
      </c>
      <c r="Y41" s="18" t="str">
        <f>IFERROR(VLOOKUP($B41,DB!$I$3:$CA$1001,45,FALSE)&amp;"","　")</f>
        <v/>
      </c>
      <c r="Z41" s="18" t="str">
        <f>IFERROR(VLOOKUP($B41,DB!$I$3:$CA$1001,46,FALSE)&amp;"","　")</f>
        <v>◯</v>
      </c>
      <c r="AA41" s="18" t="str">
        <f>IFERROR(VLOOKUP($B41,DB!$I$3:$CA$1001,47,FALSE)&amp;"","　")</f>
        <v>◯</v>
      </c>
      <c r="AB41" s="18" t="str">
        <f>IFERROR(VLOOKUP($B41,DB!$I$3:$CA$1001,48,FALSE)&amp;"","　")</f>
        <v>◯</v>
      </c>
      <c r="AC41" s="18" t="str">
        <f>IFERROR(VLOOKUP($B41,DB!$I$3:$CA$1001,49,FALSE)&amp;"","　")</f>
        <v>◯</v>
      </c>
      <c r="AD41" s="18" t="str">
        <f>IFERROR(VLOOKUP($B41,DB!$I$3:$CA$1001,50,FALSE)&amp;"","　")</f>
        <v>◯</v>
      </c>
      <c r="AE41" s="18" t="str">
        <f>IFERROR(VLOOKUP($B41,DB!$I$3:$CA$1001,51,FALSE)&amp;"","　")</f>
        <v>◯</v>
      </c>
      <c r="AF41" s="18" t="str">
        <f>IFERROR(VLOOKUP($B41,DB!$I$3:$CA$1001,52,FALSE)&amp;"","　")</f>
        <v>◯</v>
      </c>
      <c r="AG41" s="18" t="str">
        <f>IFERROR(VLOOKUP($B41,DB!$I$3:$CA$1001,53,FALSE)&amp;"","　")</f>
        <v>◯</v>
      </c>
      <c r="AH41" s="18" t="str">
        <f>IFERROR(VLOOKUP($B41,DB!$I$3:$CA$1001,54,FALSE)&amp;"","　")</f>
        <v/>
      </c>
      <c r="AI41" s="25" t="str">
        <f>IFERROR(VLOOKUP($B41,DB!$I$3:$CA$1001,55,FALSE)&amp;"","　")</f>
        <v/>
      </c>
      <c r="AJ41" s="16" t="str">
        <f>IFERROR(VLOOKUP($B41,DB!$I$3:$CA$1001,56,FALSE)&amp;"","　")</f>
        <v>◯</v>
      </c>
      <c r="AK41" s="18" t="str">
        <f>IFERROR(VLOOKUP($B41,DB!$I$3:$CA$1001,57,FALSE)&amp;"","　")</f>
        <v/>
      </c>
      <c r="AL41" s="18" t="str">
        <f>IFERROR(VLOOKUP($B41,DB!$I$3:$CA$1001,58,FALSE)&amp;"","　")</f>
        <v/>
      </c>
      <c r="AM41" s="18" t="str">
        <f>IFERROR(VLOOKUP($B41,DB!$I$3:$CA$1001,59,FALSE)&amp;"","　")</f>
        <v/>
      </c>
      <c r="AN41" s="18" t="str">
        <f>IFERROR(VLOOKUP($B41,DB!$I$3:$CA$1001,60,FALSE)&amp;"","　")</f>
        <v/>
      </c>
      <c r="AO41" s="18" t="str">
        <f>IFERROR(VLOOKUP($B41,DB!$I$3:$CA$1001,61,FALSE)&amp;"","　")</f>
        <v/>
      </c>
      <c r="AP41" s="18" t="str">
        <f>IFERROR(VLOOKUP($B41,DB!$I$3:$CA$1001,62,FALSE)&amp;"","　")</f>
        <v/>
      </c>
      <c r="AQ41" s="21" t="str">
        <f>IFERROR(VLOOKUP($B41,DB!$I$3:$CA$1001,63,FALSE)&amp;"","　")</f>
        <v/>
      </c>
      <c r="AR41" s="23" t="str">
        <f>IFERROR(VLOOKUP($B41,DB!$I$3:$CA$1001,64,FALSE)&amp;"","　")</f>
        <v/>
      </c>
      <c r="AS41" s="18" t="str">
        <f>IFERROR(VLOOKUP($B41,DB!$I$3:$CA$1001,65,FALSE)&amp;"","　")</f>
        <v/>
      </c>
      <c r="AT41" s="18" t="str">
        <f>IFERROR(VLOOKUP($B41,DB!$I$3:$CA$1001,66,FALSE)&amp;"","　")</f>
        <v/>
      </c>
      <c r="AU41" s="18" t="str">
        <f>IFERROR(VLOOKUP($B41,DB!$I$3:$CA$1001,67,FALSE)&amp;"","　")</f>
        <v/>
      </c>
      <c r="AV41" s="18" t="str">
        <f>IFERROR(VLOOKUP($B41,DB!$I$3:$CA$1001,68,FALSE)&amp;"","　")</f>
        <v/>
      </c>
      <c r="AW41" s="18" t="str">
        <f>IFERROR(VLOOKUP($B41,DB!$I$3:$CA$1001,69,FALSE)&amp;"","　")</f>
        <v/>
      </c>
      <c r="AX41" s="18" t="str">
        <f>IFERROR(VLOOKUP($B41,DB!$I$3:$CA$1001,70,FALSE)&amp;"","　")</f>
        <v/>
      </c>
      <c r="AY41" s="21" t="str">
        <f>IFERROR(VLOOKUP($B41,DB!$I$3:$CA$1001,71,FALSE)&amp;"","　")</f>
        <v/>
      </c>
      <c r="AZ41" s="29"/>
    </row>
    <row r="42" spans="2:52" ht="20.100000000000001" customHeight="1">
      <c r="B42" s="6">
        <v>2138</v>
      </c>
      <c r="C42" s="8" t="str">
        <f>IFERROR(VLOOKUP(B42,DB!$I$3:$Z$1001,4,FALSE)&amp;"","")</f>
        <v>一般財団法人ＡＶＣＣ</v>
      </c>
      <c r="D42" s="10" t="str">
        <f>IFERROR(VLOOKUP(B42,DB!$I$2:$CD$1001,7,FALSE)&amp;"","")</f>
        <v>東京都</v>
      </c>
      <c r="E42" s="11" t="str">
        <f>IFERROR(VLOOKUP(B42,DB!$I$2:$CD$1001,8,FALSE)&amp;"","")</f>
        <v>千代田区</v>
      </c>
      <c r="F42" s="12" t="str">
        <f>IFERROR(VLOOKUP(B42,DB!$I$2:$CD$1001,10,FALSE)&amp;"","")</f>
        <v>理事長</v>
      </c>
      <c r="G42" s="11" t="str">
        <f>IFERROR(VLOOKUP(B42,DB!$I$2:$CD$1001,11,FALSE)&amp;"","")</f>
        <v>久保田　了司</v>
      </c>
      <c r="H42" s="14" t="str">
        <f>IFERROR(IF(VLOOKUP(B42,DB!$I$2:$CD$1001,20,FALSE)&amp;""="","","○"),"")</f>
        <v/>
      </c>
      <c r="I42" s="16" t="str">
        <f>IFERROR(VLOOKUP($B42,DB!$I$3:$CA$1001,29,FALSE)&amp;"","　")</f>
        <v/>
      </c>
      <c r="J42" s="18" t="str">
        <f>IFERROR(VLOOKUP($B42,DB!$I$3:$CA$1001,30,FALSE)&amp;"","　")</f>
        <v/>
      </c>
      <c r="K42" s="18" t="str">
        <f>IFERROR(VLOOKUP($B42,DB!$I$3:$CA$1001,31,FALSE)&amp;"","　")</f>
        <v>◯</v>
      </c>
      <c r="L42" s="18" t="str">
        <f>IFERROR(VLOOKUP($B42,DB!$I$3:$CA$1001,32,FALSE)&amp;"","　")</f>
        <v/>
      </c>
      <c r="M42" s="18" t="str">
        <f>IFERROR(VLOOKUP($B42,DB!$I$3:$CA$1001,33,FALSE)&amp;"","　")</f>
        <v>◯</v>
      </c>
      <c r="N42" s="21" t="str">
        <f>IFERROR(VLOOKUP($B42,DB!$I$3:$CA$1001,34,FALSE)&amp;"","　")</f>
        <v/>
      </c>
      <c r="O42" s="23" t="str">
        <f>IFERROR(VLOOKUP($B42,DB!$I$3:$CA$1001,35,FALSE)&amp;"","　")</f>
        <v/>
      </c>
      <c r="P42" s="18" t="str">
        <f>IFERROR(VLOOKUP($B42,DB!$I$3:$CA$1001,36,FALSE)&amp;"","　")</f>
        <v/>
      </c>
      <c r="Q42" s="18" t="str">
        <f>IFERROR(VLOOKUP($B42,DB!$I$3:$CA$1001,37,FALSE)&amp;"","　")</f>
        <v/>
      </c>
      <c r="R42" s="18" t="str">
        <f>IFERROR(VLOOKUP($B42,DB!$I$3:$CA$1001,38,FALSE)&amp;"","　")</f>
        <v/>
      </c>
      <c r="S42" s="18" t="str">
        <f>IFERROR(VLOOKUP($B42,DB!$I$3:$CA$1001,39,FALSE)&amp;"","　")</f>
        <v/>
      </c>
      <c r="T42" s="18" t="str">
        <f>IFERROR(VLOOKUP($B42,DB!$I$3:$CA$1001,40,FALSE)&amp;"","　")</f>
        <v/>
      </c>
      <c r="U42" s="18" t="str">
        <f>IFERROR(VLOOKUP($B42,DB!$I$3:$CA$1001,41,FALSE)&amp;"","　")</f>
        <v/>
      </c>
      <c r="V42" s="18" t="str">
        <f>IFERROR(VLOOKUP($B42,DB!$I$3:$CA$1001,42,FALSE)&amp;"","　")</f>
        <v/>
      </c>
      <c r="W42" s="18" t="str">
        <f>IFERROR(VLOOKUP($B42,DB!$I$3:$CA$1001,43,FALSE)&amp;"","　")</f>
        <v/>
      </c>
      <c r="X42" s="18" t="str">
        <f>IFERROR(VLOOKUP($B42,DB!$I$3:$CA$1001,44,FALSE)&amp;"","　")</f>
        <v/>
      </c>
      <c r="Y42" s="18" t="str">
        <f>IFERROR(VLOOKUP($B42,DB!$I$3:$CA$1001,45,FALSE)&amp;"","　")</f>
        <v/>
      </c>
      <c r="Z42" s="18" t="str">
        <f>IFERROR(VLOOKUP($B42,DB!$I$3:$CA$1001,46,FALSE)&amp;"","　")</f>
        <v/>
      </c>
      <c r="AA42" s="18" t="str">
        <f>IFERROR(VLOOKUP($B42,DB!$I$3:$CA$1001,47,FALSE)&amp;"","　")</f>
        <v/>
      </c>
      <c r="AB42" s="18" t="str">
        <f>IFERROR(VLOOKUP($B42,DB!$I$3:$CA$1001,48,FALSE)&amp;"","　")</f>
        <v/>
      </c>
      <c r="AC42" s="18" t="str">
        <f>IFERROR(VLOOKUP($B42,DB!$I$3:$CA$1001,49,FALSE)&amp;"","　")</f>
        <v/>
      </c>
      <c r="AD42" s="18" t="str">
        <f>IFERROR(VLOOKUP($B42,DB!$I$3:$CA$1001,50,FALSE)&amp;"","　")</f>
        <v/>
      </c>
      <c r="AE42" s="18" t="str">
        <f>IFERROR(VLOOKUP($B42,DB!$I$3:$CA$1001,51,FALSE)&amp;"","　")</f>
        <v/>
      </c>
      <c r="AF42" s="18" t="str">
        <f>IFERROR(VLOOKUP($B42,DB!$I$3:$CA$1001,52,FALSE)&amp;"","　")</f>
        <v/>
      </c>
      <c r="AG42" s="18" t="str">
        <f>IFERROR(VLOOKUP($B42,DB!$I$3:$CA$1001,53,FALSE)&amp;"","　")</f>
        <v/>
      </c>
      <c r="AH42" s="18" t="str">
        <f>IFERROR(VLOOKUP($B42,DB!$I$3:$CA$1001,54,FALSE)&amp;"","　")</f>
        <v/>
      </c>
      <c r="AI42" s="25" t="str">
        <f>IFERROR(VLOOKUP($B42,DB!$I$3:$CA$1001,55,FALSE)&amp;"","　")</f>
        <v>◯</v>
      </c>
      <c r="AJ42" s="16" t="str">
        <f>IFERROR(VLOOKUP($B42,DB!$I$3:$CA$1001,56,FALSE)&amp;"","　")</f>
        <v/>
      </c>
      <c r="AK42" s="18" t="str">
        <f>IFERROR(VLOOKUP($B42,DB!$I$3:$CA$1001,57,FALSE)&amp;"","　")</f>
        <v/>
      </c>
      <c r="AL42" s="18" t="str">
        <f>IFERROR(VLOOKUP($B42,DB!$I$3:$CA$1001,58,FALSE)&amp;"","　")</f>
        <v/>
      </c>
      <c r="AM42" s="18" t="str">
        <f>IFERROR(VLOOKUP($B42,DB!$I$3:$CA$1001,59,FALSE)&amp;"","　")</f>
        <v/>
      </c>
      <c r="AN42" s="18" t="str">
        <f>IFERROR(VLOOKUP($B42,DB!$I$3:$CA$1001,60,FALSE)&amp;"","　")</f>
        <v/>
      </c>
      <c r="AO42" s="18" t="str">
        <f>IFERROR(VLOOKUP($B42,DB!$I$3:$CA$1001,61,FALSE)&amp;"","　")</f>
        <v/>
      </c>
      <c r="AP42" s="18" t="str">
        <f>IFERROR(VLOOKUP($B42,DB!$I$3:$CA$1001,62,FALSE)&amp;"","　")</f>
        <v/>
      </c>
      <c r="AQ42" s="21" t="str">
        <f>IFERROR(VLOOKUP($B42,DB!$I$3:$CA$1001,63,FALSE)&amp;"","　")</f>
        <v/>
      </c>
      <c r="AR42" s="23" t="str">
        <f>IFERROR(VLOOKUP($B42,DB!$I$3:$CA$1001,64,FALSE)&amp;"","　")</f>
        <v/>
      </c>
      <c r="AS42" s="18" t="str">
        <f>IFERROR(VLOOKUP($B42,DB!$I$3:$CA$1001,65,FALSE)&amp;"","　")</f>
        <v/>
      </c>
      <c r="AT42" s="18" t="str">
        <f>IFERROR(VLOOKUP($B42,DB!$I$3:$CA$1001,66,FALSE)&amp;"","　")</f>
        <v/>
      </c>
      <c r="AU42" s="18" t="str">
        <f>IFERROR(VLOOKUP($B42,DB!$I$3:$CA$1001,67,FALSE)&amp;"","　")</f>
        <v/>
      </c>
      <c r="AV42" s="18" t="str">
        <f>IFERROR(VLOOKUP($B42,DB!$I$3:$CA$1001,68,FALSE)&amp;"","　")</f>
        <v/>
      </c>
      <c r="AW42" s="18" t="str">
        <f>IFERROR(VLOOKUP($B42,DB!$I$3:$CA$1001,69,FALSE)&amp;"","　")</f>
        <v/>
      </c>
      <c r="AX42" s="18" t="str">
        <f>IFERROR(VLOOKUP($B42,DB!$I$3:$CA$1001,70,FALSE)&amp;"","　")</f>
        <v/>
      </c>
      <c r="AY42" s="21" t="str">
        <f>IFERROR(VLOOKUP($B42,DB!$I$3:$CA$1001,71,FALSE)&amp;"","　")</f>
        <v/>
      </c>
      <c r="AZ42" s="29"/>
    </row>
    <row r="43" spans="2:52" ht="20.100000000000001" customHeight="1">
      <c r="B43" s="6">
        <v>2139</v>
      </c>
      <c r="C43" s="8" t="str">
        <f>IFERROR(VLOOKUP(B43,DB!$I$3:$Z$1001,4,FALSE)&amp;"","")</f>
        <v>株式会社エーティック</v>
      </c>
      <c r="D43" s="10" t="str">
        <f>IFERROR(VLOOKUP(B43,DB!$I$2:$CD$1001,7,FALSE)&amp;"","")</f>
        <v>北海道</v>
      </c>
      <c r="E43" s="11" t="str">
        <f>IFERROR(VLOOKUP(B43,DB!$I$2:$CD$1001,8,FALSE)&amp;"","")</f>
        <v>札幌市西区</v>
      </c>
      <c r="F43" s="12" t="str">
        <f>IFERROR(VLOOKUP(B43,DB!$I$2:$CD$1001,10,FALSE)&amp;"","")</f>
        <v>代表取締役社長</v>
      </c>
      <c r="G43" s="11" t="str">
        <f>IFERROR(VLOOKUP(B43,DB!$I$2:$CD$1001,11,FALSE)&amp;"","")</f>
        <v>舟田　幸太郎</v>
      </c>
      <c r="H43" s="14" t="str">
        <f>IFERROR(IF(VLOOKUP(B43,DB!$I$2:$CD$1001,20,FALSE)&amp;""="","","○"),"")</f>
        <v/>
      </c>
      <c r="I43" s="16" t="str">
        <f>IFERROR(VLOOKUP($B43,DB!$I$3:$CA$1001,29,FALSE)&amp;"","　")</f>
        <v>◯</v>
      </c>
      <c r="J43" s="18" t="str">
        <f>IFERROR(VLOOKUP($B43,DB!$I$3:$CA$1001,30,FALSE)&amp;"","　")</f>
        <v>◯</v>
      </c>
      <c r="K43" s="18" t="str">
        <f>IFERROR(VLOOKUP($B43,DB!$I$3:$CA$1001,31,FALSE)&amp;"","　")</f>
        <v>◯</v>
      </c>
      <c r="L43" s="18" t="str">
        <f>IFERROR(VLOOKUP($B43,DB!$I$3:$CA$1001,32,FALSE)&amp;"","　")</f>
        <v/>
      </c>
      <c r="M43" s="18" t="str">
        <f>IFERROR(VLOOKUP($B43,DB!$I$3:$CA$1001,33,FALSE)&amp;"","　")</f>
        <v>◯</v>
      </c>
      <c r="N43" s="21" t="str">
        <f>IFERROR(VLOOKUP($B43,DB!$I$3:$CA$1001,34,FALSE)&amp;"","　")</f>
        <v/>
      </c>
      <c r="O43" s="23" t="str">
        <f>IFERROR(VLOOKUP($B43,DB!$I$3:$CA$1001,35,FALSE)&amp;"","　")</f>
        <v>◯</v>
      </c>
      <c r="P43" s="18" t="str">
        <f>IFERROR(VLOOKUP($B43,DB!$I$3:$CA$1001,36,FALSE)&amp;"","　")</f>
        <v/>
      </c>
      <c r="Q43" s="18" t="str">
        <f>IFERROR(VLOOKUP($B43,DB!$I$3:$CA$1001,37,FALSE)&amp;"","　")</f>
        <v/>
      </c>
      <c r="R43" s="18" t="str">
        <f>IFERROR(VLOOKUP($B43,DB!$I$3:$CA$1001,38,FALSE)&amp;"","　")</f>
        <v>◯</v>
      </c>
      <c r="S43" s="18" t="str">
        <f>IFERROR(VLOOKUP($B43,DB!$I$3:$CA$1001,39,FALSE)&amp;"","　")</f>
        <v/>
      </c>
      <c r="T43" s="18" t="str">
        <f>IFERROR(VLOOKUP($B43,DB!$I$3:$CA$1001,40,FALSE)&amp;"","　")</f>
        <v/>
      </c>
      <c r="U43" s="18" t="str">
        <f>IFERROR(VLOOKUP($B43,DB!$I$3:$CA$1001,41,FALSE)&amp;"","　")</f>
        <v/>
      </c>
      <c r="V43" s="18" t="str">
        <f>IFERROR(VLOOKUP($B43,DB!$I$3:$CA$1001,42,FALSE)&amp;"","　")</f>
        <v/>
      </c>
      <c r="W43" s="18" t="str">
        <f>IFERROR(VLOOKUP($B43,DB!$I$3:$CA$1001,43,FALSE)&amp;"","　")</f>
        <v/>
      </c>
      <c r="X43" s="18" t="str">
        <f>IFERROR(VLOOKUP($B43,DB!$I$3:$CA$1001,44,FALSE)&amp;"","　")</f>
        <v/>
      </c>
      <c r="Y43" s="18" t="str">
        <f>IFERROR(VLOOKUP($B43,DB!$I$3:$CA$1001,45,FALSE)&amp;"","　")</f>
        <v/>
      </c>
      <c r="Z43" s="18" t="str">
        <f>IFERROR(VLOOKUP($B43,DB!$I$3:$CA$1001,46,FALSE)&amp;"","　")</f>
        <v/>
      </c>
      <c r="AA43" s="18" t="str">
        <f>IFERROR(VLOOKUP($B43,DB!$I$3:$CA$1001,47,FALSE)&amp;"","　")</f>
        <v/>
      </c>
      <c r="AB43" s="18" t="str">
        <f>IFERROR(VLOOKUP($B43,DB!$I$3:$CA$1001,48,FALSE)&amp;"","　")</f>
        <v>◯</v>
      </c>
      <c r="AC43" s="18" t="str">
        <f>IFERROR(VLOOKUP($B43,DB!$I$3:$CA$1001,49,FALSE)&amp;"","　")</f>
        <v>◯</v>
      </c>
      <c r="AD43" s="18" t="str">
        <f>IFERROR(VLOOKUP($B43,DB!$I$3:$CA$1001,50,FALSE)&amp;"","　")</f>
        <v>◯</v>
      </c>
      <c r="AE43" s="18" t="str">
        <f>IFERROR(VLOOKUP($B43,DB!$I$3:$CA$1001,51,FALSE)&amp;"","　")</f>
        <v>◯</v>
      </c>
      <c r="AF43" s="18" t="str">
        <f>IFERROR(VLOOKUP($B43,DB!$I$3:$CA$1001,52,FALSE)&amp;"","　")</f>
        <v/>
      </c>
      <c r="AG43" s="18" t="str">
        <f>IFERROR(VLOOKUP($B43,DB!$I$3:$CA$1001,53,FALSE)&amp;"","　")</f>
        <v>◯</v>
      </c>
      <c r="AH43" s="18" t="str">
        <f>IFERROR(VLOOKUP($B43,DB!$I$3:$CA$1001,54,FALSE)&amp;"","　")</f>
        <v/>
      </c>
      <c r="AI43" s="25" t="str">
        <f>IFERROR(VLOOKUP($B43,DB!$I$3:$CA$1001,55,FALSE)&amp;"","　")</f>
        <v/>
      </c>
      <c r="AJ43" s="16" t="str">
        <f>IFERROR(VLOOKUP($B43,DB!$I$3:$CA$1001,56,FALSE)&amp;"","　")</f>
        <v/>
      </c>
      <c r="AK43" s="18" t="str">
        <f>IFERROR(VLOOKUP($B43,DB!$I$3:$CA$1001,57,FALSE)&amp;"","　")</f>
        <v/>
      </c>
      <c r="AL43" s="18" t="str">
        <f>IFERROR(VLOOKUP($B43,DB!$I$3:$CA$1001,58,FALSE)&amp;"","　")</f>
        <v/>
      </c>
      <c r="AM43" s="18" t="str">
        <f>IFERROR(VLOOKUP($B43,DB!$I$3:$CA$1001,59,FALSE)&amp;"","　")</f>
        <v/>
      </c>
      <c r="AN43" s="18" t="str">
        <f>IFERROR(VLOOKUP($B43,DB!$I$3:$CA$1001,60,FALSE)&amp;"","　")</f>
        <v/>
      </c>
      <c r="AO43" s="18" t="str">
        <f>IFERROR(VLOOKUP($B43,DB!$I$3:$CA$1001,61,FALSE)&amp;"","　")</f>
        <v>◯</v>
      </c>
      <c r="AP43" s="18" t="str">
        <f>IFERROR(VLOOKUP($B43,DB!$I$3:$CA$1001,62,FALSE)&amp;"","　")</f>
        <v/>
      </c>
      <c r="AQ43" s="21" t="str">
        <f>IFERROR(VLOOKUP($B43,DB!$I$3:$CA$1001,63,FALSE)&amp;"","　")</f>
        <v/>
      </c>
      <c r="AR43" s="23" t="str">
        <f>IFERROR(VLOOKUP($B43,DB!$I$3:$CA$1001,64,FALSE)&amp;"","　")</f>
        <v/>
      </c>
      <c r="AS43" s="18" t="str">
        <f>IFERROR(VLOOKUP($B43,DB!$I$3:$CA$1001,65,FALSE)&amp;"","　")</f>
        <v/>
      </c>
      <c r="AT43" s="18" t="str">
        <f>IFERROR(VLOOKUP($B43,DB!$I$3:$CA$1001,66,FALSE)&amp;"","　")</f>
        <v/>
      </c>
      <c r="AU43" s="18" t="str">
        <f>IFERROR(VLOOKUP($B43,DB!$I$3:$CA$1001,67,FALSE)&amp;"","　")</f>
        <v/>
      </c>
      <c r="AV43" s="18" t="str">
        <f>IFERROR(VLOOKUP($B43,DB!$I$3:$CA$1001,68,FALSE)&amp;"","　")</f>
        <v/>
      </c>
      <c r="AW43" s="18" t="str">
        <f>IFERROR(VLOOKUP($B43,DB!$I$3:$CA$1001,69,FALSE)&amp;"","　")</f>
        <v/>
      </c>
      <c r="AX43" s="18" t="str">
        <f>IFERROR(VLOOKUP($B43,DB!$I$3:$CA$1001,70,FALSE)&amp;"","　")</f>
        <v>◯</v>
      </c>
      <c r="AY43" s="21" t="str">
        <f>IFERROR(VLOOKUP($B43,DB!$I$3:$CA$1001,71,FALSE)&amp;"","　")</f>
        <v>◯</v>
      </c>
      <c r="AZ43" s="29"/>
    </row>
    <row r="44" spans="2:52" ht="20.100000000000001" customHeight="1">
      <c r="B44" s="6">
        <v>2140</v>
      </c>
      <c r="C44" s="8" t="str">
        <f>IFERROR(VLOOKUP(B44,DB!$I$3:$Z$1001,4,FALSE)&amp;"","")</f>
        <v>SSKファシリティーズ株式会社</v>
      </c>
      <c r="D44" s="10" t="str">
        <f>IFERROR(VLOOKUP(B44,DB!$I$2:$CD$1001,7,FALSE)&amp;"","")</f>
        <v>北海道</v>
      </c>
      <c r="E44" s="11" t="str">
        <f>IFERROR(VLOOKUP(B44,DB!$I$2:$CD$1001,8,FALSE)&amp;"","")</f>
        <v>札幌市白石区</v>
      </c>
      <c r="F44" s="12" t="str">
        <f>IFERROR(VLOOKUP(B44,DB!$I$2:$CD$1001,10,FALSE)&amp;"","")</f>
        <v>代表取締役</v>
      </c>
      <c r="G44" s="11" t="str">
        <f>IFERROR(VLOOKUP(B44,DB!$I$2:$CD$1001,11,FALSE)&amp;"","")</f>
        <v>佐藤　博</v>
      </c>
      <c r="H44" s="14" t="str">
        <f>IFERROR(IF(VLOOKUP(B44,DB!$I$2:$CD$1001,20,FALSE)&amp;""="","","○"),"")</f>
        <v/>
      </c>
      <c r="I44" s="16" t="str">
        <f>IFERROR(VLOOKUP($B44,DB!$I$3:$CA$1001,29,FALSE)&amp;"","　")</f>
        <v/>
      </c>
      <c r="J44" s="18" t="str">
        <f>IFERROR(VLOOKUP($B44,DB!$I$3:$CA$1001,30,FALSE)&amp;"","　")</f>
        <v/>
      </c>
      <c r="K44" s="18" t="str">
        <f>IFERROR(VLOOKUP($B44,DB!$I$3:$CA$1001,31,FALSE)&amp;"","　")</f>
        <v/>
      </c>
      <c r="L44" s="18" t="str">
        <f>IFERROR(VLOOKUP($B44,DB!$I$3:$CA$1001,32,FALSE)&amp;"","　")</f>
        <v/>
      </c>
      <c r="M44" s="18" t="str">
        <f>IFERROR(VLOOKUP($B44,DB!$I$3:$CA$1001,33,FALSE)&amp;"","　")</f>
        <v>◯</v>
      </c>
      <c r="N44" s="21" t="str">
        <f>IFERROR(VLOOKUP($B44,DB!$I$3:$CA$1001,34,FALSE)&amp;"","　")</f>
        <v/>
      </c>
      <c r="O44" s="23" t="str">
        <f>IFERROR(VLOOKUP($B44,DB!$I$3:$CA$1001,35,FALSE)&amp;"","　")</f>
        <v/>
      </c>
      <c r="P44" s="18" t="str">
        <f>IFERROR(VLOOKUP($B44,DB!$I$3:$CA$1001,36,FALSE)&amp;"","　")</f>
        <v/>
      </c>
      <c r="Q44" s="18" t="str">
        <f>IFERROR(VLOOKUP($B44,DB!$I$3:$CA$1001,37,FALSE)&amp;"","　")</f>
        <v/>
      </c>
      <c r="R44" s="18" t="str">
        <f>IFERROR(VLOOKUP($B44,DB!$I$3:$CA$1001,38,FALSE)&amp;"","　")</f>
        <v/>
      </c>
      <c r="S44" s="18" t="str">
        <f>IFERROR(VLOOKUP($B44,DB!$I$3:$CA$1001,39,FALSE)&amp;"","　")</f>
        <v/>
      </c>
      <c r="T44" s="18" t="str">
        <f>IFERROR(VLOOKUP($B44,DB!$I$3:$CA$1001,40,FALSE)&amp;"","　")</f>
        <v/>
      </c>
      <c r="U44" s="18" t="str">
        <f>IFERROR(VLOOKUP($B44,DB!$I$3:$CA$1001,41,FALSE)&amp;"","　")</f>
        <v/>
      </c>
      <c r="V44" s="18" t="str">
        <f>IFERROR(VLOOKUP($B44,DB!$I$3:$CA$1001,42,FALSE)&amp;"","　")</f>
        <v/>
      </c>
      <c r="W44" s="18" t="str">
        <f>IFERROR(VLOOKUP($B44,DB!$I$3:$CA$1001,43,FALSE)&amp;"","　")</f>
        <v/>
      </c>
      <c r="X44" s="18" t="str">
        <f>IFERROR(VLOOKUP($B44,DB!$I$3:$CA$1001,44,FALSE)&amp;"","　")</f>
        <v/>
      </c>
      <c r="Y44" s="18" t="str">
        <f>IFERROR(VLOOKUP($B44,DB!$I$3:$CA$1001,45,FALSE)&amp;"","　")</f>
        <v/>
      </c>
      <c r="Z44" s="18" t="str">
        <f>IFERROR(VLOOKUP($B44,DB!$I$3:$CA$1001,46,FALSE)&amp;"","　")</f>
        <v/>
      </c>
      <c r="AA44" s="18" t="str">
        <f>IFERROR(VLOOKUP($B44,DB!$I$3:$CA$1001,47,FALSE)&amp;"","　")</f>
        <v/>
      </c>
      <c r="AB44" s="18" t="str">
        <f>IFERROR(VLOOKUP($B44,DB!$I$3:$CA$1001,48,FALSE)&amp;"","　")</f>
        <v/>
      </c>
      <c r="AC44" s="18" t="str">
        <f>IFERROR(VLOOKUP($B44,DB!$I$3:$CA$1001,49,FALSE)&amp;"","　")</f>
        <v/>
      </c>
      <c r="AD44" s="18" t="str">
        <f>IFERROR(VLOOKUP($B44,DB!$I$3:$CA$1001,50,FALSE)&amp;"","　")</f>
        <v/>
      </c>
      <c r="AE44" s="18" t="str">
        <f>IFERROR(VLOOKUP($B44,DB!$I$3:$CA$1001,51,FALSE)&amp;"","　")</f>
        <v/>
      </c>
      <c r="AF44" s="18" t="str">
        <f>IFERROR(VLOOKUP($B44,DB!$I$3:$CA$1001,52,FALSE)&amp;"","　")</f>
        <v/>
      </c>
      <c r="AG44" s="18" t="str">
        <f>IFERROR(VLOOKUP($B44,DB!$I$3:$CA$1001,53,FALSE)&amp;"","　")</f>
        <v/>
      </c>
      <c r="AH44" s="18" t="str">
        <f>IFERROR(VLOOKUP($B44,DB!$I$3:$CA$1001,54,FALSE)&amp;"","　")</f>
        <v/>
      </c>
      <c r="AI44" s="25" t="str">
        <f>IFERROR(VLOOKUP($B44,DB!$I$3:$CA$1001,55,FALSE)&amp;"","　")</f>
        <v/>
      </c>
      <c r="AJ44" s="16" t="str">
        <f>IFERROR(VLOOKUP($B44,DB!$I$3:$CA$1001,56,FALSE)&amp;"","　")</f>
        <v/>
      </c>
      <c r="AK44" s="18" t="str">
        <f>IFERROR(VLOOKUP($B44,DB!$I$3:$CA$1001,57,FALSE)&amp;"","　")</f>
        <v/>
      </c>
      <c r="AL44" s="18" t="str">
        <f>IFERROR(VLOOKUP($B44,DB!$I$3:$CA$1001,58,FALSE)&amp;"","　")</f>
        <v/>
      </c>
      <c r="AM44" s="18" t="str">
        <f>IFERROR(VLOOKUP($B44,DB!$I$3:$CA$1001,59,FALSE)&amp;"","　")</f>
        <v/>
      </c>
      <c r="AN44" s="18" t="str">
        <f>IFERROR(VLOOKUP($B44,DB!$I$3:$CA$1001,60,FALSE)&amp;"","　")</f>
        <v/>
      </c>
      <c r="AO44" s="18" t="str">
        <f>IFERROR(VLOOKUP($B44,DB!$I$3:$CA$1001,61,FALSE)&amp;"","　")</f>
        <v/>
      </c>
      <c r="AP44" s="18" t="str">
        <f>IFERROR(VLOOKUP($B44,DB!$I$3:$CA$1001,62,FALSE)&amp;"","　")</f>
        <v/>
      </c>
      <c r="AQ44" s="21" t="str">
        <f>IFERROR(VLOOKUP($B44,DB!$I$3:$CA$1001,63,FALSE)&amp;"","　")</f>
        <v/>
      </c>
      <c r="AR44" s="23" t="str">
        <f>IFERROR(VLOOKUP($B44,DB!$I$3:$CA$1001,64,FALSE)&amp;"","　")</f>
        <v/>
      </c>
      <c r="AS44" s="18" t="str">
        <f>IFERROR(VLOOKUP($B44,DB!$I$3:$CA$1001,65,FALSE)&amp;"","　")</f>
        <v/>
      </c>
      <c r="AT44" s="18" t="str">
        <f>IFERROR(VLOOKUP($B44,DB!$I$3:$CA$1001,66,FALSE)&amp;"","　")</f>
        <v/>
      </c>
      <c r="AU44" s="18" t="str">
        <f>IFERROR(VLOOKUP($B44,DB!$I$3:$CA$1001,67,FALSE)&amp;"","　")</f>
        <v/>
      </c>
      <c r="AV44" s="18" t="str">
        <f>IFERROR(VLOOKUP($B44,DB!$I$3:$CA$1001,68,FALSE)&amp;"","　")</f>
        <v/>
      </c>
      <c r="AW44" s="18" t="str">
        <f>IFERROR(VLOOKUP($B44,DB!$I$3:$CA$1001,69,FALSE)&amp;"","　")</f>
        <v/>
      </c>
      <c r="AX44" s="18" t="str">
        <f>IFERROR(VLOOKUP($B44,DB!$I$3:$CA$1001,70,FALSE)&amp;"","　")</f>
        <v/>
      </c>
      <c r="AY44" s="21" t="str">
        <f>IFERROR(VLOOKUP($B44,DB!$I$3:$CA$1001,71,FALSE)&amp;"","　")</f>
        <v/>
      </c>
      <c r="AZ44" s="29"/>
    </row>
    <row r="45" spans="2:52" ht="20.100000000000001" customHeight="1">
      <c r="B45" s="6">
        <v>2141</v>
      </c>
      <c r="C45" s="8" t="str">
        <f>IFERROR(VLOOKUP(B45,DB!$I$3:$Z$1001,4,FALSE)&amp;"","")</f>
        <v>株式会社エル技術コンサルタント</v>
      </c>
      <c r="D45" s="10" t="str">
        <f>IFERROR(VLOOKUP(B45,DB!$I$2:$CD$1001,7,FALSE)&amp;"","")</f>
        <v>北海道</v>
      </c>
      <c r="E45" s="11" t="str">
        <f>IFERROR(VLOOKUP(B45,DB!$I$2:$CD$1001,8,FALSE)&amp;"","")</f>
        <v>札幌市中央区</v>
      </c>
      <c r="F45" s="12" t="str">
        <f>IFERROR(VLOOKUP(B45,DB!$I$2:$CD$1001,10,FALSE)&amp;"","")</f>
        <v>代表取締役</v>
      </c>
      <c r="G45" s="11" t="str">
        <f>IFERROR(VLOOKUP(B45,DB!$I$2:$CD$1001,11,FALSE)&amp;"","")</f>
        <v>深見　実男</v>
      </c>
      <c r="H45" s="14" t="str">
        <f>IFERROR(IF(VLOOKUP(B45,DB!$I$2:$CD$1001,20,FALSE)&amp;""="","","○"),"")</f>
        <v/>
      </c>
      <c r="I45" s="16" t="str">
        <f>IFERROR(VLOOKUP($B45,DB!$I$3:$CA$1001,29,FALSE)&amp;"","　")</f>
        <v>◯</v>
      </c>
      <c r="J45" s="18" t="str">
        <f>IFERROR(VLOOKUP($B45,DB!$I$3:$CA$1001,30,FALSE)&amp;"","　")</f>
        <v/>
      </c>
      <c r="K45" s="18" t="str">
        <f>IFERROR(VLOOKUP($B45,DB!$I$3:$CA$1001,31,FALSE)&amp;"","　")</f>
        <v>◯</v>
      </c>
      <c r="L45" s="18" t="str">
        <f>IFERROR(VLOOKUP($B45,DB!$I$3:$CA$1001,32,FALSE)&amp;"","　")</f>
        <v/>
      </c>
      <c r="M45" s="18" t="str">
        <f>IFERROR(VLOOKUP($B45,DB!$I$3:$CA$1001,33,FALSE)&amp;"","　")</f>
        <v>◯</v>
      </c>
      <c r="N45" s="21" t="str">
        <f>IFERROR(VLOOKUP($B45,DB!$I$3:$CA$1001,34,FALSE)&amp;"","　")</f>
        <v/>
      </c>
      <c r="O45" s="23" t="str">
        <f>IFERROR(VLOOKUP($B45,DB!$I$3:$CA$1001,35,FALSE)&amp;"","　")</f>
        <v/>
      </c>
      <c r="P45" s="18" t="str">
        <f>IFERROR(VLOOKUP($B45,DB!$I$3:$CA$1001,36,FALSE)&amp;"","　")</f>
        <v/>
      </c>
      <c r="Q45" s="18" t="str">
        <f>IFERROR(VLOOKUP($B45,DB!$I$3:$CA$1001,37,FALSE)&amp;"","　")</f>
        <v/>
      </c>
      <c r="R45" s="18" t="str">
        <f>IFERROR(VLOOKUP($B45,DB!$I$3:$CA$1001,38,FALSE)&amp;"","　")</f>
        <v>◯</v>
      </c>
      <c r="S45" s="18" t="str">
        <f>IFERROR(VLOOKUP($B45,DB!$I$3:$CA$1001,39,FALSE)&amp;"","　")</f>
        <v/>
      </c>
      <c r="T45" s="18" t="str">
        <f>IFERROR(VLOOKUP($B45,DB!$I$3:$CA$1001,40,FALSE)&amp;"","　")</f>
        <v/>
      </c>
      <c r="U45" s="18" t="str">
        <f>IFERROR(VLOOKUP($B45,DB!$I$3:$CA$1001,41,FALSE)&amp;"","　")</f>
        <v>◯</v>
      </c>
      <c r="V45" s="18" t="str">
        <f>IFERROR(VLOOKUP($B45,DB!$I$3:$CA$1001,42,FALSE)&amp;"","　")</f>
        <v/>
      </c>
      <c r="W45" s="18" t="str">
        <f>IFERROR(VLOOKUP($B45,DB!$I$3:$CA$1001,43,FALSE)&amp;"","　")</f>
        <v/>
      </c>
      <c r="X45" s="18" t="str">
        <f>IFERROR(VLOOKUP($B45,DB!$I$3:$CA$1001,44,FALSE)&amp;"","　")</f>
        <v/>
      </c>
      <c r="Y45" s="18" t="str">
        <f>IFERROR(VLOOKUP($B45,DB!$I$3:$CA$1001,45,FALSE)&amp;"","　")</f>
        <v/>
      </c>
      <c r="Z45" s="18" t="str">
        <f>IFERROR(VLOOKUP($B45,DB!$I$3:$CA$1001,46,FALSE)&amp;"","　")</f>
        <v/>
      </c>
      <c r="AA45" s="18" t="str">
        <f>IFERROR(VLOOKUP($B45,DB!$I$3:$CA$1001,47,FALSE)&amp;"","　")</f>
        <v/>
      </c>
      <c r="AB45" s="18" t="str">
        <f>IFERROR(VLOOKUP($B45,DB!$I$3:$CA$1001,48,FALSE)&amp;"","　")</f>
        <v/>
      </c>
      <c r="AC45" s="18" t="str">
        <f>IFERROR(VLOOKUP($B45,DB!$I$3:$CA$1001,49,FALSE)&amp;"","　")</f>
        <v/>
      </c>
      <c r="AD45" s="18" t="str">
        <f>IFERROR(VLOOKUP($B45,DB!$I$3:$CA$1001,50,FALSE)&amp;"","　")</f>
        <v>◯</v>
      </c>
      <c r="AE45" s="18" t="str">
        <f>IFERROR(VLOOKUP($B45,DB!$I$3:$CA$1001,51,FALSE)&amp;"","　")</f>
        <v/>
      </c>
      <c r="AF45" s="18" t="str">
        <f>IFERROR(VLOOKUP($B45,DB!$I$3:$CA$1001,52,FALSE)&amp;"","　")</f>
        <v/>
      </c>
      <c r="AG45" s="18" t="str">
        <f>IFERROR(VLOOKUP($B45,DB!$I$3:$CA$1001,53,FALSE)&amp;"","　")</f>
        <v>◯</v>
      </c>
      <c r="AH45" s="18" t="str">
        <f>IFERROR(VLOOKUP($B45,DB!$I$3:$CA$1001,54,FALSE)&amp;"","　")</f>
        <v/>
      </c>
      <c r="AI45" s="25" t="str">
        <f>IFERROR(VLOOKUP($B45,DB!$I$3:$CA$1001,55,FALSE)&amp;"","　")</f>
        <v/>
      </c>
      <c r="AJ45" s="16" t="str">
        <f>IFERROR(VLOOKUP($B45,DB!$I$3:$CA$1001,56,FALSE)&amp;"","　")</f>
        <v>◯</v>
      </c>
      <c r="AK45" s="18" t="str">
        <f>IFERROR(VLOOKUP($B45,DB!$I$3:$CA$1001,57,FALSE)&amp;"","　")</f>
        <v>◯</v>
      </c>
      <c r="AL45" s="18" t="str">
        <f>IFERROR(VLOOKUP($B45,DB!$I$3:$CA$1001,58,FALSE)&amp;"","　")</f>
        <v>◯</v>
      </c>
      <c r="AM45" s="18" t="str">
        <f>IFERROR(VLOOKUP($B45,DB!$I$3:$CA$1001,59,FALSE)&amp;"","　")</f>
        <v>◯</v>
      </c>
      <c r="AN45" s="18" t="str">
        <f>IFERROR(VLOOKUP($B45,DB!$I$3:$CA$1001,60,FALSE)&amp;"","　")</f>
        <v>◯</v>
      </c>
      <c r="AO45" s="18" t="str">
        <f>IFERROR(VLOOKUP($B45,DB!$I$3:$CA$1001,61,FALSE)&amp;"","　")</f>
        <v>◯</v>
      </c>
      <c r="AP45" s="18" t="str">
        <f>IFERROR(VLOOKUP($B45,DB!$I$3:$CA$1001,62,FALSE)&amp;"","　")</f>
        <v>◯</v>
      </c>
      <c r="AQ45" s="21" t="str">
        <f>IFERROR(VLOOKUP($B45,DB!$I$3:$CA$1001,63,FALSE)&amp;"","　")</f>
        <v>◯</v>
      </c>
      <c r="AR45" s="23" t="str">
        <f>IFERROR(VLOOKUP($B45,DB!$I$3:$CA$1001,64,FALSE)&amp;"","　")</f>
        <v/>
      </c>
      <c r="AS45" s="18" t="str">
        <f>IFERROR(VLOOKUP($B45,DB!$I$3:$CA$1001,65,FALSE)&amp;"","　")</f>
        <v/>
      </c>
      <c r="AT45" s="18" t="str">
        <f>IFERROR(VLOOKUP($B45,DB!$I$3:$CA$1001,66,FALSE)&amp;"","　")</f>
        <v/>
      </c>
      <c r="AU45" s="18" t="str">
        <f>IFERROR(VLOOKUP($B45,DB!$I$3:$CA$1001,67,FALSE)&amp;"","　")</f>
        <v/>
      </c>
      <c r="AV45" s="18" t="str">
        <f>IFERROR(VLOOKUP($B45,DB!$I$3:$CA$1001,68,FALSE)&amp;"","　")</f>
        <v/>
      </c>
      <c r="AW45" s="18" t="str">
        <f>IFERROR(VLOOKUP($B45,DB!$I$3:$CA$1001,69,FALSE)&amp;"","　")</f>
        <v/>
      </c>
      <c r="AX45" s="18" t="str">
        <f>IFERROR(VLOOKUP($B45,DB!$I$3:$CA$1001,70,FALSE)&amp;"","　")</f>
        <v>◯</v>
      </c>
      <c r="AY45" s="21" t="str">
        <f>IFERROR(VLOOKUP($B45,DB!$I$3:$CA$1001,71,FALSE)&amp;"","　")</f>
        <v>◯</v>
      </c>
      <c r="AZ45" s="29"/>
    </row>
    <row r="46" spans="2:52" ht="20.100000000000001" customHeight="1">
      <c r="B46" s="6">
        <v>2142</v>
      </c>
      <c r="C46" s="8" t="str">
        <f>IFERROR(VLOOKUP(B46,DB!$I$3:$Z$1001,4,FALSE)&amp;"","")</f>
        <v>エア・ウォーター・ラボアンドフーズ株式会社</v>
      </c>
      <c r="D46" s="10" t="str">
        <f>IFERROR(VLOOKUP(B46,DB!$I$2:$CD$1001,7,FALSE)&amp;"","")</f>
        <v>北海道</v>
      </c>
      <c r="E46" s="11" t="str">
        <f>IFERROR(VLOOKUP(B46,DB!$I$2:$CD$1001,8,FALSE)&amp;"","")</f>
        <v>函館市</v>
      </c>
      <c r="F46" s="12" t="str">
        <f>IFERROR(VLOOKUP(B46,DB!$I$2:$CD$1001,10,FALSE)&amp;"","")</f>
        <v>代表取締役社長</v>
      </c>
      <c r="G46" s="11" t="str">
        <f>IFERROR(VLOOKUP(B46,DB!$I$2:$CD$1001,11,FALSE)&amp;"","")</f>
        <v>又野　昌秀</v>
      </c>
      <c r="H46" s="14" t="str">
        <f>IFERROR(IF(VLOOKUP(B46,DB!$I$2:$CD$1001,20,FALSE)&amp;""="","","○"),"")</f>
        <v/>
      </c>
      <c r="I46" s="16" t="str">
        <f>IFERROR(VLOOKUP($B46,DB!$I$3:$CA$1001,29,FALSE)&amp;"","　")</f>
        <v>◯</v>
      </c>
      <c r="J46" s="18" t="str">
        <f>IFERROR(VLOOKUP($B46,DB!$I$3:$CA$1001,30,FALSE)&amp;"","　")</f>
        <v/>
      </c>
      <c r="K46" s="18" t="str">
        <f>IFERROR(VLOOKUP($B46,DB!$I$3:$CA$1001,31,FALSE)&amp;"","　")</f>
        <v/>
      </c>
      <c r="L46" s="18" t="str">
        <f>IFERROR(VLOOKUP($B46,DB!$I$3:$CA$1001,32,FALSE)&amp;"","　")</f>
        <v/>
      </c>
      <c r="M46" s="18" t="str">
        <f>IFERROR(VLOOKUP($B46,DB!$I$3:$CA$1001,33,FALSE)&amp;"","　")</f>
        <v>◯</v>
      </c>
      <c r="N46" s="21" t="str">
        <f>IFERROR(VLOOKUP($B46,DB!$I$3:$CA$1001,34,FALSE)&amp;"","　")</f>
        <v/>
      </c>
      <c r="O46" s="23" t="str">
        <f>IFERROR(VLOOKUP($B46,DB!$I$3:$CA$1001,35,FALSE)&amp;"","　")</f>
        <v/>
      </c>
      <c r="P46" s="18" t="str">
        <f>IFERROR(VLOOKUP($B46,DB!$I$3:$CA$1001,36,FALSE)&amp;"","　")</f>
        <v/>
      </c>
      <c r="Q46" s="18" t="str">
        <f>IFERROR(VLOOKUP($B46,DB!$I$3:$CA$1001,37,FALSE)&amp;"","　")</f>
        <v/>
      </c>
      <c r="R46" s="18" t="str">
        <f>IFERROR(VLOOKUP($B46,DB!$I$3:$CA$1001,38,FALSE)&amp;"","　")</f>
        <v/>
      </c>
      <c r="S46" s="18" t="str">
        <f>IFERROR(VLOOKUP($B46,DB!$I$3:$CA$1001,39,FALSE)&amp;"","　")</f>
        <v/>
      </c>
      <c r="T46" s="18" t="str">
        <f>IFERROR(VLOOKUP($B46,DB!$I$3:$CA$1001,40,FALSE)&amp;"","　")</f>
        <v/>
      </c>
      <c r="U46" s="18" t="str">
        <f>IFERROR(VLOOKUP($B46,DB!$I$3:$CA$1001,41,FALSE)&amp;"","　")</f>
        <v/>
      </c>
      <c r="V46" s="18" t="str">
        <f>IFERROR(VLOOKUP($B46,DB!$I$3:$CA$1001,42,FALSE)&amp;"","　")</f>
        <v/>
      </c>
      <c r="W46" s="18" t="str">
        <f>IFERROR(VLOOKUP($B46,DB!$I$3:$CA$1001,43,FALSE)&amp;"","　")</f>
        <v/>
      </c>
      <c r="X46" s="18" t="str">
        <f>IFERROR(VLOOKUP($B46,DB!$I$3:$CA$1001,44,FALSE)&amp;"","　")</f>
        <v/>
      </c>
      <c r="Y46" s="18" t="str">
        <f>IFERROR(VLOOKUP($B46,DB!$I$3:$CA$1001,45,FALSE)&amp;"","　")</f>
        <v/>
      </c>
      <c r="Z46" s="18" t="str">
        <f>IFERROR(VLOOKUP($B46,DB!$I$3:$CA$1001,46,FALSE)&amp;"","　")</f>
        <v/>
      </c>
      <c r="AA46" s="18" t="str">
        <f>IFERROR(VLOOKUP($B46,DB!$I$3:$CA$1001,47,FALSE)&amp;"","　")</f>
        <v/>
      </c>
      <c r="AB46" s="18" t="str">
        <f>IFERROR(VLOOKUP($B46,DB!$I$3:$CA$1001,48,FALSE)&amp;"","　")</f>
        <v/>
      </c>
      <c r="AC46" s="18" t="str">
        <f>IFERROR(VLOOKUP($B46,DB!$I$3:$CA$1001,49,FALSE)&amp;"","　")</f>
        <v/>
      </c>
      <c r="AD46" s="18" t="str">
        <f>IFERROR(VLOOKUP($B46,DB!$I$3:$CA$1001,50,FALSE)&amp;"","　")</f>
        <v/>
      </c>
      <c r="AE46" s="18" t="str">
        <f>IFERROR(VLOOKUP($B46,DB!$I$3:$CA$1001,51,FALSE)&amp;"","　")</f>
        <v/>
      </c>
      <c r="AF46" s="18" t="str">
        <f>IFERROR(VLOOKUP($B46,DB!$I$3:$CA$1001,52,FALSE)&amp;"","　")</f>
        <v/>
      </c>
      <c r="AG46" s="18" t="str">
        <f>IFERROR(VLOOKUP($B46,DB!$I$3:$CA$1001,53,FALSE)&amp;"","　")</f>
        <v/>
      </c>
      <c r="AH46" s="18" t="str">
        <f>IFERROR(VLOOKUP($B46,DB!$I$3:$CA$1001,54,FALSE)&amp;"","　")</f>
        <v/>
      </c>
      <c r="AI46" s="25" t="str">
        <f>IFERROR(VLOOKUP($B46,DB!$I$3:$CA$1001,55,FALSE)&amp;"","　")</f>
        <v/>
      </c>
      <c r="AJ46" s="16" t="str">
        <f>IFERROR(VLOOKUP($B46,DB!$I$3:$CA$1001,56,FALSE)&amp;"","　")</f>
        <v/>
      </c>
      <c r="AK46" s="18" t="str">
        <f>IFERROR(VLOOKUP($B46,DB!$I$3:$CA$1001,57,FALSE)&amp;"","　")</f>
        <v/>
      </c>
      <c r="AL46" s="18" t="str">
        <f>IFERROR(VLOOKUP($B46,DB!$I$3:$CA$1001,58,FALSE)&amp;"","　")</f>
        <v/>
      </c>
      <c r="AM46" s="18" t="str">
        <f>IFERROR(VLOOKUP($B46,DB!$I$3:$CA$1001,59,FALSE)&amp;"","　")</f>
        <v/>
      </c>
      <c r="AN46" s="18" t="str">
        <f>IFERROR(VLOOKUP($B46,DB!$I$3:$CA$1001,60,FALSE)&amp;"","　")</f>
        <v/>
      </c>
      <c r="AO46" s="18" t="str">
        <f>IFERROR(VLOOKUP($B46,DB!$I$3:$CA$1001,61,FALSE)&amp;"","　")</f>
        <v/>
      </c>
      <c r="AP46" s="18" t="str">
        <f>IFERROR(VLOOKUP($B46,DB!$I$3:$CA$1001,62,FALSE)&amp;"","　")</f>
        <v/>
      </c>
      <c r="AQ46" s="21" t="str">
        <f>IFERROR(VLOOKUP($B46,DB!$I$3:$CA$1001,63,FALSE)&amp;"","　")</f>
        <v/>
      </c>
      <c r="AR46" s="23" t="str">
        <f>IFERROR(VLOOKUP($B46,DB!$I$3:$CA$1001,64,FALSE)&amp;"","　")</f>
        <v/>
      </c>
      <c r="AS46" s="18" t="str">
        <f>IFERROR(VLOOKUP($B46,DB!$I$3:$CA$1001,65,FALSE)&amp;"","　")</f>
        <v/>
      </c>
      <c r="AT46" s="18" t="str">
        <f>IFERROR(VLOOKUP($B46,DB!$I$3:$CA$1001,66,FALSE)&amp;"","　")</f>
        <v/>
      </c>
      <c r="AU46" s="18" t="str">
        <f>IFERROR(VLOOKUP($B46,DB!$I$3:$CA$1001,67,FALSE)&amp;"","　")</f>
        <v/>
      </c>
      <c r="AV46" s="18" t="str">
        <f>IFERROR(VLOOKUP($B46,DB!$I$3:$CA$1001,68,FALSE)&amp;"","　")</f>
        <v/>
      </c>
      <c r="AW46" s="18" t="str">
        <f>IFERROR(VLOOKUP($B46,DB!$I$3:$CA$1001,69,FALSE)&amp;"","　")</f>
        <v>◯</v>
      </c>
      <c r="AX46" s="18" t="str">
        <f>IFERROR(VLOOKUP($B46,DB!$I$3:$CA$1001,70,FALSE)&amp;"","　")</f>
        <v>◯</v>
      </c>
      <c r="AY46" s="21" t="str">
        <f>IFERROR(VLOOKUP($B46,DB!$I$3:$CA$1001,71,FALSE)&amp;"","　")</f>
        <v>◯</v>
      </c>
      <c r="AZ46" s="29"/>
    </row>
    <row r="47" spans="2:52" ht="20.100000000000001" customHeight="1">
      <c r="B47" s="6">
        <v>2143</v>
      </c>
      <c r="C47" s="8" t="str">
        <f>IFERROR(VLOOKUP(B47,DB!$I$3:$Z$1001,4,FALSE)&amp;"","")</f>
        <v>エヌ・エス株式会社</v>
      </c>
      <c r="D47" s="10" t="str">
        <f>IFERROR(VLOOKUP(B47,DB!$I$2:$CD$1001,7,FALSE)&amp;"","")</f>
        <v>北海道</v>
      </c>
      <c r="E47" s="11" t="str">
        <f>IFERROR(VLOOKUP(B47,DB!$I$2:$CD$1001,8,FALSE)&amp;"","")</f>
        <v>札幌市北区</v>
      </c>
      <c r="F47" s="12" t="str">
        <f>IFERROR(VLOOKUP(B47,DB!$I$2:$CD$1001,10,FALSE)&amp;"","")</f>
        <v>代表取締役</v>
      </c>
      <c r="G47" s="11" t="str">
        <f>IFERROR(VLOOKUP(B47,DB!$I$2:$CD$1001,11,FALSE)&amp;"","")</f>
        <v>池田　利夫</v>
      </c>
      <c r="H47" s="14" t="str">
        <f>IFERROR(IF(VLOOKUP(B47,DB!$I$2:$CD$1001,20,FALSE)&amp;""="","","○"),"")</f>
        <v/>
      </c>
      <c r="I47" s="16" t="str">
        <f>IFERROR(VLOOKUP($B47,DB!$I$3:$CA$1001,29,FALSE)&amp;"","　")</f>
        <v/>
      </c>
      <c r="J47" s="18" t="str">
        <f>IFERROR(VLOOKUP($B47,DB!$I$3:$CA$1001,30,FALSE)&amp;"","　")</f>
        <v/>
      </c>
      <c r="K47" s="18" t="str">
        <f>IFERROR(VLOOKUP($B47,DB!$I$3:$CA$1001,31,FALSE)&amp;"","　")</f>
        <v/>
      </c>
      <c r="L47" s="18" t="str">
        <f>IFERROR(VLOOKUP($B47,DB!$I$3:$CA$1001,32,FALSE)&amp;"","　")</f>
        <v/>
      </c>
      <c r="M47" s="18" t="str">
        <f>IFERROR(VLOOKUP($B47,DB!$I$3:$CA$1001,33,FALSE)&amp;"","　")</f>
        <v>◯</v>
      </c>
      <c r="N47" s="21" t="str">
        <f>IFERROR(VLOOKUP($B47,DB!$I$3:$CA$1001,34,FALSE)&amp;"","　")</f>
        <v/>
      </c>
      <c r="O47" s="23" t="str">
        <f>IFERROR(VLOOKUP($B47,DB!$I$3:$CA$1001,35,FALSE)&amp;"","　")</f>
        <v/>
      </c>
      <c r="P47" s="18" t="str">
        <f>IFERROR(VLOOKUP($B47,DB!$I$3:$CA$1001,36,FALSE)&amp;"","　")</f>
        <v/>
      </c>
      <c r="Q47" s="18" t="str">
        <f>IFERROR(VLOOKUP($B47,DB!$I$3:$CA$1001,37,FALSE)&amp;"","　")</f>
        <v/>
      </c>
      <c r="R47" s="18" t="str">
        <f>IFERROR(VLOOKUP($B47,DB!$I$3:$CA$1001,38,FALSE)&amp;"","　")</f>
        <v/>
      </c>
      <c r="S47" s="18" t="str">
        <f>IFERROR(VLOOKUP($B47,DB!$I$3:$CA$1001,39,FALSE)&amp;"","　")</f>
        <v/>
      </c>
      <c r="T47" s="18" t="str">
        <f>IFERROR(VLOOKUP($B47,DB!$I$3:$CA$1001,40,FALSE)&amp;"","　")</f>
        <v/>
      </c>
      <c r="U47" s="18" t="str">
        <f>IFERROR(VLOOKUP($B47,DB!$I$3:$CA$1001,41,FALSE)&amp;"","　")</f>
        <v/>
      </c>
      <c r="V47" s="18" t="str">
        <f>IFERROR(VLOOKUP($B47,DB!$I$3:$CA$1001,42,FALSE)&amp;"","　")</f>
        <v/>
      </c>
      <c r="W47" s="18" t="str">
        <f>IFERROR(VLOOKUP($B47,DB!$I$3:$CA$1001,43,FALSE)&amp;"","　")</f>
        <v/>
      </c>
      <c r="X47" s="18" t="str">
        <f>IFERROR(VLOOKUP($B47,DB!$I$3:$CA$1001,44,FALSE)&amp;"","　")</f>
        <v/>
      </c>
      <c r="Y47" s="18" t="str">
        <f>IFERROR(VLOOKUP($B47,DB!$I$3:$CA$1001,45,FALSE)&amp;"","　")</f>
        <v/>
      </c>
      <c r="Z47" s="18" t="str">
        <f>IFERROR(VLOOKUP($B47,DB!$I$3:$CA$1001,46,FALSE)&amp;"","　")</f>
        <v/>
      </c>
      <c r="AA47" s="18" t="str">
        <f>IFERROR(VLOOKUP($B47,DB!$I$3:$CA$1001,47,FALSE)&amp;"","　")</f>
        <v/>
      </c>
      <c r="AB47" s="18" t="str">
        <f>IFERROR(VLOOKUP($B47,DB!$I$3:$CA$1001,48,FALSE)&amp;"","　")</f>
        <v/>
      </c>
      <c r="AC47" s="18" t="str">
        <f>IFERROR(VLOOKUP($B47,DB!$I$3:$CA$1001,49,FALSE)&amp;"","　")</f>
        <v/>
      </c>
      <c r="AD47" s="18" t="str">
        <f>IFERROR(VLOOKUP($B47,DB!$I$3:$CA$1001,50,FALSE)&amp;"","　")</f>
        <v/>
      </c>
      <c r="AE47" s="18" t="str">
        <f>IFERROR(VLOOKUP($B47,DB!$I$3:$CA$1001,51,FALSE)&amp;"","　")</f>
        <v/>
      </c>
      <c r="AF47" s="18" t="str">
        <f>IFERROR(VLOOKUP($B47,DB!$I$3:$CA$1001,52,FALSE)&amp;"","　")</f>
        <v/>
      </c>
      <c r="AG47" s="18" t="str">
        <f>IFERROR(VLOOKUP($B47,DB!$I$3:$CA$1001,53,FALSE)&amp;"","　")</f>
        <v/>
      </c>
      <c r="AH47" s="18" t="str">
        <f>IFERROR(VLOOKUP($B47,DB!$I$3:$CA$1001,54,FALSE)&amp;"","　")</f>
        <v/>
      </c>
      <c r="AI47" s="25" t="str">
        <f>IFERROR(VLOOKUP($B47,DB!$I$3:$CA$1001,55,FALSE)&amp;"","　")</f>
        <v/>
      </c>
      <c r="AJ47" s="16" t="str">
        <f>IFERROR(VLOOKUP($B47,DB!$I$3:$CA$1001,56,FALSE)&amp;"","　")</f>
        <v/>
      </c>
      <c r="AK47" s="18" t="str">
        <f>IFERROR(VLOOKUP($B47,DB!$I$3:$CA$1001,57,FALSE)&amp;"","　")</f>
        <v/>
      </c>
      <c r="AL47" s="18" t="str">
        <f>IFERROR(VLOOKUP($B47,DB!$I$3:$CA$1001,58,FALSE)&amp;"","　")</f>
        <v/>
      </c>
      <c r="AM47" s="18" t="str">
        <f>IFERROR(VLOOKUP($B47,DB!$I$3:$CA$1001,59,FALSE)&amp;"","　")</f>
        <v/>
      </c>
      <c r="AN47" s="18" t="str">
        <f>IFERROR(VLOOKUP($B47,DB!$I$3:$CA$1001,60,FALSE)&amp;"","　")</f>
        <v/>
      </c>
      <c r="AO47" s="18" t="str">
        <f>IFERROR(VLOOKUP($B47,DB!$I$3:$CA$1001,61,FALSE)&amp;"","　")</f>
        <v/>
      </c>
      <c r="AP47" s="18" t="str">
        <f>IFERROR(VLOOKUP($B47,DB!$I$3:$CA$1001,62,FALSE)&amp;"","　")</f>
        <v/>
      </c>
      <c r="AQ47" s="21" t="str">
        <f>IFERROR(VLOOKUP($B47,DB!$I$3:$CA$1001,63,FALSE)&amp;"","　")</f>
        <v/>
      </c>
      <c r="AR47" s="23" t="str">
        <f>IFERROR(VLOOKUP($B47,DB!$I$3:$CA$1001,64,FALSE)&amp;"","　")</f>
        <v/>
      </c>
      <c r="AS47" s="18" t="str">
        <f>IFERROR(VLOOKUP($B47,DB!$I$3:$CA$1001,65,FALSE)&amp;"","　")</f>
        <v/>
      </c>
      <c r="AT47" s="18" t="str">
        <f>IFERROR(VLOOKUP($B47,DB!$I$3:$CA$1001,66,FALSE)&amp;"","　")</f>
        <v/>
      </c>
      <c r="AU47" s="18" t="str">
        <f>IFERROR(VLOOKUP($B47,DB!$I$3:$CA$1001,67,FALSE)&amp;"","　")</f>
        <v/>
      </c>
      <c r="AV47" s="18" t="str">
        <f>IFERROR(VLOOKUP($B47,DB!$I$3:$CA$1001,68,FALSE)&amp;"","　")</f>
        <v/>
      </c>
      <c r="AW47" s="18" t="str">
        <f>IFERROR(VLOOKUP($B47,DB!$I$3:$CA$1001,69,FALSE)&amp;"","　")</f>
        <v>◯</v>
      </c>
      <c r="AX47" s="18" t="str">
        <f>IFERROR(VLOOKUP($B47,DB!$I$3:$CA$1001,70,FALSE)&amp;"","　")</f>
        <v/>
      </c>
      <c r="AY47" s="21" t="str">
        <f>IFERROR(VLOOKUP($B47,DB!$I$3:$CA$1001,71,FALSE)&amp;"","　")</f>
        <v/>
      </c>
      <c r="AZ47" s="29"/>
    </row>
    <row r="48" spans="2:52" ht="20.100000000000001" customHeight="1">
      <c r="B48" s="6">
        <v>2144</v>
      </c>
      <c r="C48" s="8" t="str">
        <f>IFERROR(VLOOKUP(B48,DB!$I$3:$Z$1001,4,FALSE)&amp;"","")</f>
        <v>エヌエス環境株式会社</v>
      </c>
      <c r="D48" s="10" t="str">
        <f>IFERROR(VLOOKUP(B48,DB!$I$2:$CD$1001,7,FALSE)&amp;"","")</f>
        <v>東京都</v>
      </c>
      <c r="E48" s="11" t="str">
        <f>IFERROR(VLOOKUP(B48,DB!$I$2:$CD$1001,8,FALSE)&amp;"","")</f>
        <v>港区</v>
      </c>
      <c r="F48" s="12" t="str">
        <f>IFERROR(VLOOKUP(B48,DB!$I$2:$CD$1001,10,FALSE)&amp;"","")</f>
        <v>代表取締役</v>
      </c>
      <c r="G48" s="11" t="str">
        <f>IFERROR(VLOOKUP(B48,DB!$I$2:$CD$1001,11,FALSE)&amp;"","")</f>
        <v>鈴木　拓哉</v>
      </c>
      <c r="H48" s="14" t="str">
        <f>IFERROR(IF(VLOOKUP(B48,DB!$I$2:$CD$1001,20,FALSE)&amp;""="","","○"),"")</f>
        <v>○</v>
      </c>
      <c r="I48" s="16" t="str">
        <f>IFERROR(VLOOKUP($B48,DB!$I$3:$CA$1001,29,FALSE)&amp;"","　")</f>
        <v>◯</v>
      </c>
      <c r="J48" s="18" t="str">
        <f>IFERROR(VLOOKUP($B48,DB!$I$3:$CA$1001,30,FALSE)&amp;"","　")</f>
        <v>◯</v>
      </c>
      <c r="K48" s="18" t="str">
        <f>IFERROR(VLOOKUP($B48,DB!$I$3:$CA$1001,31,FALSE)&amp;"","　")</f>
        <v>◯</v>
      </c>
      <c r="L48" s="18" t="str">
        <f>IFERROR(VLOOKUP($B48,DB!$I$3:$CA$1001,32,FALSE)&amp;"","　")</f>
        <v/>
      </c>
      <c r="M48" s="18" t="str">
        <f>IFERROR(VLOOKUP($B48,DB!$I$3:$CA$1001,33,FALSE)&amp;"","　")</f>
        <v>◯</v>
      </c>
      <c r="N48" s="21" t="str">
        <f>IFERROR(VLOOKUP($B48,DB!$I$3:$CA$1001,34,FALSE)&amp;"","　")</f>
        <v/>
      </c>
      <c r="O48" s="23" t="str">
        <f>IFERROR(VLOOKUP($B48,DB!$I$3:$CA$1001,35,FALSE)&amp;"","　")</f>
        <v/>
      </c>
      <c r="P48" s="18" t="str">
        <f>IFERROR(VLOOKUP($B48,DB!$I$3:$CA$1001,36,FALSE)&amp;"","　")</f>
        <v/>
      </c>
      <c r="Q48" s="18" t="str">
        <f>IFERROR(VLOOKUP($B48,DB!$I$3:$CA$1001,37,FALSE)&amp;"","　")</f>
        <v/>
      </c>
      <c r="R48" s="18" t="str">
        <f>IFERROR(VLOOKUP($B48,DB!$I$3:$CA$1001,38,FALSE)&amp;"","　")</f>
        <v/>
      </c>
      <c r="S48" s="18" t="str">
        <f>IFERROR(VLOOKUP($B48,DB!$I$3:$CA$1001,39,FALSE)&amp;"","　")</f>
        <v/>
      </c>
      <c r="T48" s="18" t="str">
        <f>IFERROR(VLOOKUP($B48,DB!$I$3:$CA$1001,40,FALSE)&amp;"","　")</f>
        <v/>
      </c>
      <c r="U48" s="18" t="str">
        <f>IFERROR(VLOOKUP($B48,DB!$I$3:$CA$1001,41,FALSE)&amp;"","　")</f>
        <v/>
      </c>
      <c r="V48" s="18" t="str">
        <f>IFERROR(VLOOKUP($B48,DB!$I$3:$CA$1001,42,FALSE)&amp;"","　")</f>
        <v/>
      </c>
      <c r="W48" s="18" t="str">
        <f>IFERROR(VLOOKUP($B48,DB!$I$3:$CA$1001,43,FALSE)&amp;"","　")</f>
        <v/>
      </c>
      <c r="X48" s="18" t="str">
        <f>IFERROR(VLOOKUP($B48,DB!$I$3:$CA$1001,44,FALSE)&amp;"","　")</f>
        <v/>
      </c>
      <c r="Y48" s="18" t="str">
        <f>IFERROR(VLOOKUP($B48,DB!$I$3:$CA$1001,45,FALSE)&amp;"","　")</f>
        <v>◯</v>
      </c>
      <c r="Z48" s="18" t="str">
        <f>IFERROR(VLOOKUP($B48,DB!$I$3:$CA$1001,46,FALSE)&amp;"","　")</f>
        <v/>
      </c>
      <c r="AA48" s="18" t="str">
        <f>IFERROR(VLOOKUP($B48,DB!$I$3:$CA$1001,47,FALSE)&amp;"","　")</f>
        <v/>
      </c>
      <c r="AB48" s="18" t="str">
        <f>IFERROR(VLOOKUP($B48,DB!$I$3:$CA$1001,48,FALSE)&amp;"","　")</f>
        <v>◯</v>
      </c>
      <c r="AC48" s="18" t="str">
        <f>IFERROR(VLOOKUP($B48,DB!$I$3:$CA$1001,49,FALSE)&amp;"","　")</f>
        <v/>
      </c>
      <c r="AD48" s="18" t="str">
        <f>IFERROR(VLOOKUP($B48,DB!$I$3:$CA$1001,50,FALSE)&amp;"","　")</f>
        <v/>
      </c>
      <c r="AE48" s="18" t="str">
        <f>IFERROR(VLOOKUP($B48,DB!$I$3:$CA$1001,51,FALSE)&amp;"","　")</f>
        <v/>
      </c>
      <c r="AF48" s="18" t="str">
        <f>IFERROR(VLOOKUP($B48,DB!$I$3:$CA$1001,52,FALSE)&amp;"","　")</f>
        <v/>
      </c>
      <c r="AG48" s="18" t="str">
        <f>IFERROR(VLOOKUP($B48,DB!$I$3:$CA$1001,53,FALSE)&amp;"","　")</f>
        <v>◯</v>
      </c>
      <c r="AH48" s="18" t="str">
        <f>IFERROR(VLOOKUP($B48,DB!$I$3:$CA$1001,54,FALSE)&amp;"","　")</f>
        <v/>
      </c>
      <c r="AI48" s="25" t="str">
        <f>IFERROR(VLOOKUP($B48,DB!$I$3:$CA$1001,55,FALSE)&amp;"","　")</f>
        <v/>
      </c>
      <c r="AJ48" s="16" t="str">
        <f>IFERROR(VLOOKUP($B48,DB!$I$3:$CA$1001,56,FALSE)&amp;"","　")</f>
        <v/>
      </c>
      <c r="AK48" s="18" t="str">
        <f>IFERROR(VLOOKUP($B48,DB!$I$3:$CA$1001,57,FALSE)&amp;"","　")</f>
        <v/>
      </c>
      <c r="AL48" s="18" t="str">
        <f>IFERROR(VLOOKUP($B48,DB!$I$3:$CA$1001,58,FALSE)&amp;"","　")</f>
        <v/>
      </c>
      <c r="AM48" s="18" t="str">
        <f>IFERROR(VLOOKUP($B48,DB!$I$3:$CA$1001,59,FALSE)&amp;"","　")</f>
        <v/>
      </c>
      <c r="AN48" s="18" t="str">
        <f>IFERROR(VLOOKUP($B48,DB!$I$3:$CA$1001,60,FALSE)&amp;"","　")</f>
        <v/>
      </c>
      <c r="AO48" s="18" t="str">
        <f>IFERROR(VLOOKUP($B48,DB!$I$3:$CA$1001,61,FALSE)&amp;"","　")</f>
        <v/>
      </c>
      <c r="AP48" s="18" t="str">
        <f>IFERROR(VLOOKUP($B48,DB!$I$3:$CA$1001,62,FALSE)&amp;"","　")</f>
        <v/>
      </c>
      <c r="AQ48" s="21" t="str">
        <f>IFERROR(VLOOKUP($B48,DB!$I$3:$CA$1001,63,FALSE)&amp;"","　")</f>
        <v/>
      </c>
      <c r="AR48" s="23" t="str">
        <f>IFERROR(VLOOKUP($B48,DB!$I$3:$CA$1001,64,FALSE)&amp;"","　")</f>
        <v/>
      </c>
      <c r="AS48" s="18" t="str">
        <f>IFERROR(VLOOKUP($B48,DB!$I$3:$CA$1001,65,FALSE)&amp;"","　")</f>
        <v/>
      </c>
      <c r="AT48" s="18" t="str">
        <f>IFERROR(VLOOKUP($B48,DB!$I$3:$CA$1001,66,FALSE)&amp;"","　")</f>
        <v/>
      </c>
      <c r="AU48" s="18" t="str">
        <f>IFERROR(VLOOKUP($B48,DB!$I$3:$CA$1001,67,FALSE)&amp;"","　")</f>
        <v/>
      </c>
      <c r="AV48" s="18" t="str">
        <f>IFERROR(VLOOKUP($B48,DB!$I$3:$CA$1001,68,FALSE)&amp;"","　")</f>
        <v/>
      </c>
      <c r="AW48" s="18" t="str">
        <f>IFERROR(VLOOKUP($B48,DB!$I$3:$CA$1001,69,FALSE)&amp;"","　")</f>
        <v>◯</v>
      </c>
      <c r="AX48" s="18" t="str">
        <f>IFERROR(VLOOKUP($B48,DB!$I$3:$CA$1001,70,FALSE)&amp;"","　")</f>
        <v>◯</v>
      </c>
      <c r="AY48" s="21" t="str">
        <f>IFERROR(VLOOKUP($B48,DB!$I$3:$CA$1001,71,FALSE)&amp;"","　")</f>
        <v>◯</v>
      </c>
      <c r="AZ48" s="29"/>
    </row>
    <row r="49" spans="2:52" ht="20.100000000000001" customHeight="1">
      <c r="B49" s="6">
        <v>2145</v>
      </c>
      <c r="C49" s="8" t="str">
        <f>IFERROR(VLOOKUP(B49,DB!$I$3:$Z$1001,4,FALSE)&amp;"","")</f>
        <v>株式会社エイト設計</v>
      </c>
      <c r="D49" s="10" t="str">
        <f>IFERROR(VLOOKUP(B49,DB!$I$2:$CD$1001,7,FALSE)&amp;"","")</f>
        <v>北海道</v>
      </c>
      <c r="E49" s="11" t="str">
        <f>IFERROR(VLOOKUP(B49,DB!$I$2:$CD$1001,8,FALSE)&amp;"","")</f>
        <v>札幌市中央区</v>
      </c>
      <c r="F49" s="12" t="str">
        <f>IFERROR(VLOOKUP(B49,DB!$I$2:$CD$1001,10,FALSE)&amp;"","")</f>
        <v>代表取締役</v>
      </c>
      <c r="G49" s="11" t="str">
        <f>IFERROR(VLOOKUP(B49,DB!$I$2:$CD$1001,11,FALSE)&amp;"","")</f>
        <v>高橋　忠明</v>
      </c>
      <c r="H49" s="14" t="str">
        <f>IFERROR(IF(VLOOKUP(B49,DB!$I$2:$CD$1001,20,FALSE)&amp;""="","","○"),"")</f>
        <v/>
      </c>
      <c r="I49" s="16" t="str">
        <f>IFERROR(VLOOKUP($B49,DB!$I$3:$CA$1001,29,FALSE)&amp;"","　")</f>
        <v/>
      </c>
      <c r="J49" s="18" t="str">
        <f>IFERROR(VLOOKUP($B49,DB!$I$3:$CA$1001,30,FALSE)&amp;"","　")</f>
        <v/>
      </c>
      <c r="K49" s="18" t="str">
        <f>IFERROR(VLOOKUP($B49,DB!$I$3:$CA$1001,31,FALSE)&amp;"","　")</f>
        <v/>
      </c>
      <c r="L49" s="18" t="str">
        <f>IFERROR(VLOOKUP($B49,DB!$I$3:$CA$1001,32,FALSE)&amp;"","　")</f>
        <v>◯</v>
      </c>
      <c r="M49" s="18" t="str">
        <f>IFERROR(VLOOKUP($B49,DB!$I$3:$CA$1001,33,FALSE)&amp;"","　")</f>
        <v/>
      </c>
      <c r="N49" s="21" t="str">
        <f>IFERROR(VLOOKUP($B49,DB!$I$3:$CA$1001,34,FALSE)&amp;"","　")</f>
        <v/>
      </c>
      <c r="O49" s="23" t="str">
        <f>IFERROR(VLOOKUP($B49,DB!$I$3:$CA$1001,35,FALSE)&amp;"","　")</f>
        <v/>
      </c>
      <c r="P49" s="18" t="str">
        <f>IFERROR(VLOOKUP($B49,DB!$I$3:$CA$1001,36,FALSE)&amp;"","　")</f>
        <v/>
      </c>
      <c r="Q49" s="18" t="str">
        <f>IFERROR(VLOOKUP($B49,DB!$I$3:$CA$1001,37,FALSE)&amp;"","　")</f>
        <v/>
      </c>
      <c r="R49" s="18" t="str">
        <f>IFERROR(VLOOKUP($B49,DB!$I$3:$CA$1001,38,FALSE)&amp;"","　")</f>
        <v/>
      </c>
      <c r="S49" s="18" t="str">
        <f>IFERROR(VLOOKUP($B49,DB!$I$3:$CA$1001,39,FALSE)&amp;"","　")</f>
        <v/>
      </c>
      <c r="T49" s="18" t="str">
        <f>IFERROR(VLOOKUP($B49,DB!$I$3:$CA$1001,40,FALSE)&amp;"","　")</f>
        <v/>
      </c>
      <c r="U49" s="18" t="str">
        <f>IFERROR(VLOOKUP($B49,DB!$I$3:$CA$1001,41,FALSE)&amp;"","　")</f>
        <v/>
      </c>
      <c r="V49" s="18" t="str">
        <f>IFERROR(VLOOKUP($B49,DB!$I$3:$CA$1001,42,FALSE)&amp;"","　")</f>
        <v/>
      </c>
      <c r="W49" s="18" t="str">
        <f>IFERROR(VLOOKUP($B49,DB!$I$3:$CA$1001,43,FALSE)&amp;"","　")</f>
        <v/>
      </c>
      <c r="X49" s="18" t="str">
        <f>IFERROR(VLOOKUP($B49,DB!$I$3:$CA$1001,44,FALSE)&amp;"","　")</f>
        <v/>
      </c>
      <c r="Y49" s="18" t="str">
        <f>IFERROR(VLOOKUP($B49,DB!$I$3:$CA$1001,45,FALSE)&amp;"","　")</f>
        <v/>
      </c>
      <c r="Z49" s="18" t="str">
        <f>IFERROR(VLOOKUP($B49,DB!$I$3:$CA$1001,46,FALSE)&amp;"","　")</f>
        <v/>
      </c>
      <c r="AA49" s="18" t="str">
        <f>IFERROR(VLOOKUP($B49,DB!$I$3:$CA$1001,47,FALSE)&amp;"","　")</f>
        <v/>
      </c>
      <c r="AB49" s="18" t="str">
        <f>IFERROR(VLOOKUP($B49,DB!$I$3:$CA$1001,48,FALSE)&amp;"","　")</f>
        <v/>
      </c>
      <c r="AC49" s="18" t="str">
        <f>IFERROR(VLOOKUP($B49,DB!$I$3:$CA$1001,49,FALSE)&amp;"","　")</f>
        <v/>
      </c>
      <c r="AD49" s="18" t="str">
        <f>IFERROR(VLOOKUP($B49,DB!$I$3:$CA$1001,50,FALSE)&amp;"","　")</f>
        <v/>
      </c>
      <c r="AE49" s="18" t="str">
        <f>IFERROR(VLOOKUP($B49,DB!$I$3:$CA$1001,51,FALSE)&amp;"","　")</f>
        <v/>
      </c>
      <c r="AF49" s="18" t="str">
        <f>IFERROR(VLOOKUP($B49,DB!$I$3:$CA$1001,52,FALSE)&amp;"","　")</f>
        <v/>
      </c>
      <c r="AG49" s="18" t="str">
        <f>IFERROR(VLOOKUP($B49,DB!$I$3:$CA$1001,53,FALSE)&amp;"","　")</f>
        <v/>
      </c>
      <c r="AH49" s="18" t="str">
        <f>IFERROR(VLOOKUP($B49,DB!$I$3:$CA$1001,54,FALSE)&amp;"","　")</f>
        <v/>
      </c>
      <c r="AI49" s="25" t="str">
        <f>IFERROR(VLOOKUP($B49,DB!$I$3:$CA$1001,55,FALSE)&amp;"","　")</f>
        <v/>
      </c>
      <c r="AJ49" s="16" t="str">
        <f>IFERROR(VLOOKUP($B49,DB!$I$3:$CA$1001,56,FALSE)&amp;"","　")</f>
        <v/>
      </c>
      <c r="AK49" s="18" t="str">
        <f>IFERROR(VLOOKUP($B49,DB!$I$3:$CA$1001,57,FALSE)&amp;"","　")</f>
        <v/>
      </c>
      <c r="AL49" s="18" t="str">
        <f>IFERROR(VLOOKUP($B49,DB!$I$3:$CA$1001,58,FALSE)&amp;"","　")</f>
        <v/>
      </c>
      <c r="AM49" s="18" t="str">
        <f>IFERROR(VLOOKUP($B49,DB!$I$3:$CA$1001,59,FALSE)&amp;"","　")</f>
        <v/>
      </c>
      <c r="AN49" s="18" t="str">
        <f>IFERROR(VLOOKUP($B49,DB!$I$3:$CA$1001,60,FALSE)&amp;"","　")</f>
        <v/>
      </c>
      <c r="AO49" s="18" t="str">
        <f>IFERROR(VLOOKUP($B49,DB!$I$3:$CA$1001,61,FALSE)&amp;"","　")</f>
        <v/>
      </c>
      <c r="AP49" s="18" t="str">
        <f>IFERROR(VLOOKUP($B49,DB!$I$3:$CA$1001,62,FALSE)&amp;"","　")</f>
        <v/>
      </c>
      <c r="AQ49" s="21" t="str">
        <f>IFERROR(VLOOKUP($B49,DB!$I$3:$CA$1001,63,FALSE)&amp;"","　")</f>
        <v/>
      </c>
      <c r="AR49" s="23" t="str">
        <f>IFERROR(VLOOKUP($B49,DB!$I$3:$CA$1001,64,FALSE)&amp;"","　")</f>
        <v/>
      </c>
      <c r="AS49" s="18" t="str">
        <f>IFERROR(VLOOKUP($B49,DB!$I$3:$CA$1001,65,FALSE)&amp;"","　")</f>
        <v/>
      </c>
      <c r="AT49" s="18" t="str">
        <f>IFERROR(VLOOKUP($B49,DB!$I$3:$CA$1001,66,FALSE)&amp;"","　")</f>
        <v/>
      </c>
      <c r="AU49" s="18" t="str">
        <f>IFERROR(VLOOKUP($B49,DB!$I$3:$CA$1001,67,FALSE)&amp;"","　")</f>
        <v/>
      </c>
      <c r="AV49" s="18" t="str">
        <f>IFERROR(VLOOKUP($B49,DB!$I$3:$CA$1001,68,FALSE)&amp;"","　")</f>
        <v/>
      </c>
      <c r="AW49" s="18" t="str">
        <f>IFERROR(VLOOKUP($B49,DB!$I$3:$CA$1001,69,FALSE)&amp;"","　")</f>
        <v/>
      </c>
      <c r="AX49" s="18" t="str">
        <f>IFERROR(VLOOKUP($B49,DB!$I$3:$CA$1001,70,FALSE)&amp;"","　")</f>
        <v/>
      </c>
      <c r="AY49" s="21" t="str">
        <f>IFERROR(VLOOKUP($B49,DB!$I$3:$CA$1001,71,FALSE)&amp;"","　")</f>
        <v/>
      </c>
      <c r="AZ49" s="29"/>
    </row>
    <row r="50" spans="2:52" ht="20.100000000000001" customHeight="1">
      <c r="B50" s="6">
        <v>2146</v>
      </c>
      <c r="C50" s="8" t="str">
        <f>IFERROR(VLOOKUP(B50,DB!$I$3:$Z$1001,4,FALSE)&amp;"","")</f>
        <v>株式会社ＮＨＫテクノロジーズ</v>
      </c>
      <c r="D50" s="10" t="str">
        <f>IFERROR(VLOOKUP(B50,DB!$I$2:$CD$1001,7,FALSE)&amp;"","")</f>
        <v>東京都</v>
      </c>
      <c r="E50" s="11" t="str">
        <f>IFERROR(VLOOKUP(B50,DB!$I$2:$CD$1001,8,FALSE)&amp;"","")</f>
        <v>渋谷区</v>
      </c>
      <c r="F50" s="12" t="str">
        <f>IFERROR(VLOOKUP(B50,DB!$I$2:$CD$1001,10,FALSE)&amp;"","")</f>
        <v>代表取締役社長</v>
      </c>
      <c r="G50" s="11" t="str">
        <f>IFERROR(VLOOKUP(B50,DB!$I$2:$CD$1001,11,FALSE)&amp;"","")</f>
        <v>山口　太一</v>
      </c>
      <c r="H50" s="14" t="str">
        <f>IFERROR(IF(VLOOKUP(B50,DB!$I$2:$CD$1001,20,FALSE)&amp;""="","","○"),"")</f>
        <v/>
      </c>
      <c r="I50" s="16" t="str">
        <f>IFERROR(VLOOKUP($B50,DB!$I$3:$CA$1001,29,FALSE)&amp;"","　")</f>
        <v/>
      </c>
      <c r="J50" s="18" t="str">
        <f>IFERROR(VLOOKUP($B50,DB!$I$3:$CA$1001,30,FALSE)&amp;"","　")</f>
        <v/>
      </c>
      <c r="K50" s="18" t="str">
        <f>IFERROR(VLOOKUP($B50,DB!$I$3:$CA$1001,31,FALSE)&amp;"","　")</f>
        <v/>
      </c>
      <c r="L50" s="18" t="str">
        <f>IFERROR(VLOOKUP($B50,DB!$I$3:$CA$1001,32,FALSE)&amp;"","　")</f>
        <v>◯</v>
      </c>
      <c r="M50" s="18" t="str">
        <f>IFERROR(VLOOKUP($B50,DB!$I$3:$CA$1001,33,FALSE)&amp;"","　")</f>
        <v>◯</v>
      </c>
      <c r="N50" s="21" t="str">
        <f>IFERROR(VLOOKUP($B50,DB!$I$3:$CA$1001,34,FALSE)&amp;"","　")</f>
        <v/>
      </c>
      <c r="O50" s="23" t="str">
        <f>IFERROR(VLOOKUP($B50,DB!$I$3:$CA$1001,35,FALSE)&amp;"","　")</f>
        <v/>
      </c>
      <c r="P50" s="18" t="str">
        <f>IFERROR(VLOOKUP($B50,DB!$I$3:$CA$1001,36,FALSE)&amp;"","　")</f>
        <v/>
      </c>
      <c r="Q50" s="18" t="str">
        <f>IFERROR(VLOOKUP($B50,DB!$I$3:$CA$1001,37,FALSE)&amp;"","　")</f>
        <v/>
      </c>
      <c r="R50" s="18" t="str">
        <f>IFERROR(VLOOKUP($B50,DB!$I$3:$CA$1001,38,FALSE)&amp;"","　")</f>
        <v/>
      </c>
      <c r="S50" s="18" t="str">
        <f>IFERROR(VLOOKUP($B50,DB!$I$3:$CA$1001,39,FALSE)&amp;"","　")</f>
        <v/>
      </c>
      <c r="T50" s="18" t="str">
        <f>IFERROR(VLOOKUP($B50,DB!$I$3:$CA$1001,40,FALSE)&amp;"","　")</f>
        <v/>
      </c>
      <c r="U50" s="18" t="str">
        <f>IFERROR(VLOOKUP($B50,DB!$I$3:$CA$1001,41,FALSE)&amp;"","　")</f>
        <v/>
      </c>
      <c r="V50" s="18" t="str">
        <f>IFERROR(VLOOKUP($B50,DB!$I$3:$CA$1001,42,FALSE)&amp;"","　")</f>
        <v/>
      </c>
      <c r="W50" s="18" t="str">
        <f>IFERROR(VLOOKUP($B50,DB!$I$3:$CA$1001,43,FALSE)&amp;"","　")</f>
        <v/>
      </c>
      <c r="X50" s="18" t="str">
        <f>IFERROR(VLOOKUP($B50,DB!$I$3:$CA$1001,44,FALSE)&amp;"","　")</f>
        <v/>
      </c>
      <c r="Y50" s="18" t="str">
        <f>IFERROR(VLOOKUP($B50,DB!$I$3:$CA$1001,45,FALSE)&amp;"","　")</f>
        <v/>
      </c>
      <c r="Z50" s="18" t="str">
        <f>IFERROR(VLOOKUP($B50,DB!$I$3:$CA$1001,46,FALSE)&amp;"","　")</f>
        <v/>
      </c>
      <c r="AA50" s="18" t="str">
        <f>IFERROR(VLOOKUP($B50,DB!$I$3:$CA$1001,47,FALSE)&amp;"","　")</f>
        <v/>
      </c>
      <c r="AB50" s="18" t="str">
        <f>IFERROR(VLOOKUP($B50,DB!$I$3:$CA$1001,48,FALSE)&amp;"","　")</f>
        <v/>
      </c>
      <c r="AC50" s="18" t="str">
        <f>IFERROR(VLOOKUP($B50,DB!$I$3:$CA$1001,49,FALSE)&amp;"","　")</f>
        <v/>
      </c>
      <c r="AD50" s="18" t="str">
        <f>IFERROR(VLOOKUP($B50,DB!$I$3:$CA$1001,50,FALSE)&amp;"","　")</f>
        <v/>
      </c>
      <c r="AE50" s="18" t="str">
        <f>IFERROR(VLOOKUP($B50,DB!$I$3:$CA$1001,51,FALSE)&amp;"","　")</f>
        <v/>
      </c>
      <c r="AF50" s="18" t="str">
        <f>IFERROR(VLOOKUP($B50,DB!$I$3:$CA$1001,52,FALSE)&amp;"","　")</f>
        <v/>
      </c>
      <c r="AG50" s="18" t="str">
        <f>IFERROR(VLOOKUP($B50,DB!$I$3:$CA$1001,53,FALSE)&amp;"","　")</f>
        <v/>
      </c>
      <c r="AH50" s="18" t="str">
        <f>IFERROR(VLOOKUP($B50,DB!$I$3:$CA$1001,54,FALSE)&amp;"","　")</f>
        <v/>
      </c>
      <c r="AI50" s="25" t="str">
        <f>IFERROR(VLOOKUP($B50,DB!$I$3:$CA$1001,55,FALSE)&amp;"","　")</f>
        <v/>
      </c>
      <c r="AJ50" s="16" t="str">
        <f>IFERROR(VLOOKUP($B50,DB!$I$3:$CA$1001,56,FALSE)&amp;"","　")</f>
        <v/>
      </c>
      <c r="AK50" s="18" t="str">
        <f>IFERROR(VLOOKUP($B50,DB!$I$3:$CA$1001,57,FALSE)&amp;"","　")</f>
        <v/>
      </c>
      <c r="AL50" s="18" t="str">
        <f>IFERROR(VLOOKUP($B50,DB!$I$3:$CA$1001,58,FALSE)&amp;"","　")</f>
        <v/>
      </c>
      <c r="AM50" s="18" t="str">
        <f>IFERROR(VLOOKUP($B50,DB!$I$3:$CA$1001,59,FALSE)&amp;"","　")</f>
        <v/>
      </c>
      <c r="AN50" s="18" t="str">
        <f>IFERROR(VLOOKUP($B50,DB!$I$3:$CA$1001,60,FALSE)&amp;"","　")</f>
        <v/>
      </c>
      <c r="AO50" s="18" t="str">
        <f>IFERROR(VLOOKUP($B50,DB!$I$3:$CA$1001,61,FALSE)&amp;"","　")</f>
        <v/>
      </c>
      <c r="AP50" s="18" t="str">
        <f>IFERROR(VLOOKUP($B50,DB!$I$3:$CA$1001,62,FALSE)&amp;"","　")</f>
        <v/>
      </c>
      <c r="AQ50" s="21" t="str">
        <f>IFERROR(VLOOKUP($B50,DB!$I$3:$CA$1001,63,FALSE)&amp;"","　")</f>
        <v/>
      </c>
      <c r="AR50" s="23" t="str">
        <f>IFERROR(VLOOKUP($B50,DB!$I$3:$CA$1001,64,FALSE)&amp;"","　")</f>
        <v/>
      </c>
      <c r="AS50" s="18" t="str">
        <f>IFERROR(VLOOKUP($B50,DB!$I$3:$CA$1001,65,FALSE)&amp;"","　")</f>
        <v/>
      </c>
      <c r="AT50" s="18" t="str">
        <f>IFERROR(VLOOKUP($B50,DB!$I$3:$CA$1001,66,FALSE)&amp;"","　")</f>
        <v/>
      </c>
      <c r="AU50" s="18" t="str">
        <f>IFERROR(VLOOKUP($B50,DB!$I$3:$CA$1001,67,FALSE)&amp;"","　")</f>
        <v/>
      </c>
      <c r="AV50" s="18" t="str">
        <f>IFERROR(VLOOKUP($B50,DB!$I$3:$CA$1001,68,FALSE)&amp;"","　")</f>
        <v/>
      </c>
      <c r="AW50" s="18" t="str">
        <f>IFERROR(VLOOKUP($B50,DB!$I$3:$CA$1001,69,FALSE)&amp;"","　")</f>
        <v/>
      </c>
      <c r="AX50" s="18" t="str">
        <f>IFERROR(VLOOKUP($B50,DB!$I$3:$CA$1001,70,FALSE)&amp;"","　")</f>
        <v/>
      </c>
      <c r="AY50" s="21" t="str">
        <f>IFERROR(VLOOKUP($B50,DB!$I$3:$CA$1001,71,FALSE)&amp;"","　")</f>
        <v/>
      </c>
      <c r="AZ50" s="29"/>
    </row>
    <row r="51" spans="2:52" ht="20.100000000000001" customHeight="1">
      <c r="B51" s="6">
        <v>2147</v>
      </c>
      <c r="C51" s="8" t="str">
        <f>IFERROR(VLOOKUP(B51,DB!$I$3:$Z$1001,4,FALSE)&amp;"","")</f>
        <v>株式会社ＮＪＳ</v>
      </c>
      <c r="D51" s="10" t="str">
        <f>IFERROR(VLOOKUP(B51,DB!$I$2:$CD$1001,7,FALSE)&amp;"","")</f>
        <v>東京都</v>
      </c>
      <c r="E51" s="11" t="str">
        <f>IFERROR(VLOOKUP(B51,DB!$I$2:$CD$1001,8,FALSE)&amp;"","")</f>
        <v>港区</v>
      </c>
      <c r="F51" s="12" t="str">
        <f>IFERROR(VLOOKUP(B51,DB!$I$2:$CD$1001,10,FALSE)&amp;"","")</f>
        <v>代表取締役社長</v>
      </c>
      <c r="G51" s="11" t="str">
        <f>IFERROR(VLOOKUP(B51,DB!$I$2:$CD$1001,11,FALSE)&amp;"","")</f>
        <v>村上　雅亮</v>
      </c>
      <c r="H51" s="14" t="str">
        <f>IFERROR(IF(VLOOKUP(B51,DB!$I$2:$CD$1001,20,FALSE)&amp;""="","","○"),"")</f>
        <v>○</v>
      </c>
      <c r="I51" s="16" t="str">
        <f>IFERROR(VLOOKUP($B51,DB!$I$3:$CA$1001,29,FALSE)&amp;"","　")</f>
        <v>◯</v>
      </c>
      <c r="J51" s="18" t="str">
        <f>IFERROR(VLOOKUP($B51,DB!$I$3:$CA$1001,30,FALSE)&amp;"","　")</f>
        <v>◯</v>
      </c>
      <c r="K51" s="18" t="str">
        <f>IFERROR(VLOOKUP($B51,DB!$I$3:$CA$1001,31,FALSE)&amp;"","　")</f>
        <v>◯</v>
      </c>
      <c r="L51" s="18" t="str">
        <f>IFERROR(VLOOKUP($B51,DB!$I$3:$CA$1001,32,FALSE)&amp;"","　")</f>
        <v>◯</v>
      </c>
      <c r="M51" s="18" t="str">
        <f>IFERROR(VLOOKUP($B51,DB!$I$3:$CA$1001,33,FALSE)&amp;"","　")</f>
        <v>◯</v>
      </c>
      <c r="N51" s="21" t="str">
        <f>IFERROR(VLOOKUP($B51,DB!$I$3:$CA$1001,34,FALSE)&amp;"","　")</f>
        <v/>
      </c>
      <c r="O51" s="23" t="str">
        <f>IFERROR(VLOOKUP($B51,DB!$I$3:$CA$1001,35,FALSE)&amp;"","　")</f>
        <v>◯</v>
      </c>
      <c r="P51" s="18" t="str">
        <f>IFERROR(VLOOKUP($B51,DB!$I$3:$CA$1001,36,FALSE)&amp;"","　")</f>
        <v/>
      </c>
      <c r="Q51" s="18" t="str">
        <f>IFERROR(VLOOKUP($B51,DB!$I$3:$CA$1001,37,FALSE)&amp;"","　")</f>
        <v/>
      </c>
      <c r="R51" s="18" t="str">
        <f>IFERROR(VLOOKUP($B51,DB!$I$3:$CA$1001,38,FALSE)&amp;"","　")</f>
        <v/>
      </c>
      <c r="S51" s="18" t="str">
        <f>IFERROR(VLOOKUP($B51,DB!$I$3:$CA$1001,39,FALSE)&amp;"","　")</f>
        <v/>
      </c>
      <c r="T51" s="18" t="str">
        <f>IFERROR(VLOOKUP($B51,DB!$I$3:$CA$1001,40,FALSE)&amp;"","　")</f>
        <v>◯</v>
      </c>
      <c r="U51" s="18" t="str">
        <f>IFERROR(VLOOKUP($B51,DB!$I$3:$CA$1001,41,FALSE)&amp;"","　")</f>
        <v>◯</v>
      </c>
      <c r="V51" s="18" t="str">
        <f>IFERROR(VLOOKUP($B51,DB!$I$3:$CA$1001,42,FALSE)&amp;"","　")</f>
        <v/>
      </c>
      <c r="W51" s="18" t="str">
        <f>IFERROR(VLOOKUP($B51,DB!$I$3:$CA$1001,43,FALSE)&amp;"","　")</f>
        <v/>
      </c>
      <c r="X51" s="18" t="str">
        <f>IFERROR(VLOOKUP($B51,DB!$I$3:$CA$1001,44,FALSE)&amp;"","　")</f>
        <v/>
      </c>
      <c r="Y51" s="18" t="str">
        <f>IFERROR(VLOOKUP($B51,DB!$I$3:$CA$1001,45,FALSE)&amp;"","　")</f>
        <v>◯</v>
      </c>
      <c r="Z51" s="18" t="str">
        <f>IFERROR(VLOOKUP($B51,DB!$I$3:$CA$1001,46,FALSE)&amp;"","　")</f>
        <v/>
      </c>
      <c r="AA51" s="18" t="str">
        <f>IFERROR(VLOOKUP($B51,DB!$I$3:$CA$1001,47,FALSE)&amp;"","　")</f>
        <v/>
      </c>
      <c r="AB51" s="18" t="str">
        <f>IFERROR(VLOOKUP($B51,DB!$I$3:$CA$1001,48,FALSE)&amp;"","　")</f>
        <v/>
      </c>
      <c r="AC51" s="18" t="str">
        <f>IFERROR(VLOOKUP($B51,DB!$I$3:$CA$1001,49,FALSE)&amp;"","　")</f>
        <v>◯</v>
      </c>
      <c r="AD51" s="18" t="str">
        <f>IFERROR(VLOOKUP($B51,DB!$I$3:$CA$1001,50,FALSE)&amp;"","　")</f>
        <v>◯</v>
      </c>
      <c r="AE51" s="18" t="str">
        <f>IFERROR(VLOOKUP($B51,DB!$I$3:$CA$1001,51,FALSE)&amp;"","　")</f>
        <v>◯</v>
      </c>
      <c r="AF51" s="18" t="str">
        <f>IFERROR(VLOOKUP($B51,DB!$I$3:$CA$1001,52,FALSE)&amp;"","　")</f>
        <v/>
      </c>
      <c r="AG51" s="18" t="str">
        <f>IFERROR(VLOOKUP($B51,DB!$I$3:$CA$1001,53,FALSE)&amp;"","　")</f>
        <v>◯</v>
      </c>
      <c r="AH51" s="18" t="str">
        <f>IFERROR(VLOOKUP($B51,DB!$I$3:$CA$1001,54,FALSE)&amp;"","　")</f>
        <v/>
      </c>
      <c r="AI51" s="25" t="str">
        <f>IFERROR(VLOOKUP($B51,DB!$I$3:$CA$1001,55,FALSE)&amp;"","　")</f>
        <v>◯</v>
      </c>
      <c r="AJ51" s="16" t="str">
        <f>IFERROR(VLOOKUP($B51,DB!$I$3:$CA$1001,56,FALSE)&amp;"","　")</f>
        <v>◯</v>
      </c>
      <c r="AK51" s="18" t="str">
        <f>IFERROR(VLOOKUP($B51,DB!$I$3:$CA$1001,57,FALSE)&amp;"","　")</f>
        <v/>
      </c>
      <c r="AL51" s="18" t="str">
        <f>IFERROR(VLOOKUP($B51,DB!$I$3:$CA$1001,58,FALSE)&amp;"","　")</f>
        <v/>
      </c>
      <c r="AM51" s="18" t="str">
        <f>IFERROR(VLOOKUP($B51,DB!$I$3:$CA$1001,59,FALSE)&amp;"","　")</f>
        <v/>
      </c>
      <c r="AN51" s="18" t="str">
        <f>IFERROR(VLOOKUP($B51,DB!$I$3:$CA$1001,60,FALSE)&amp;"","　")</f>
        <v/>
      </c>
      <c r="AO51" s="18" t="str">
        <f>IFERROR(VLOOKUP($B51,DB!$I$3:$CA$1001,61,FALSE)&amp;"","　")</f>
        <v/>
      </c>
      <c r="AP51" s="18" t="str">
        <f>IFERROR(VLOOKUP($B51,DB!$I$3:$CA$1001,62,FALSE)&amp;"","　")</f>
        <v/>
      </c>
      <c r="AQ51" s="21" t="str">
        <f>IFERROR(VLOOKUP($B51,DB!$I$3:$CA$1001,63,FALSE)&amp;"","　")</f>
        <v/>
      </c>
      <c r="AR51" s="23" t="str">
        <f>IFERROR(VLOOKUP($B51,DB!$I$3:$CA$1001,64,FALSE)&amp;"","　")</f>
        <v/>
      </c>
      <c r="AS51" s="18" t="str">
        <f>IFERROR(VLOOKUP($B51,DB!$I$3:$CA$1001,65,FALSE)&amp;"","　")</f>
        <v/>
      </c>
      <c r="AT51" s="18" t="str">
        <f>IFERROR(VLOOKUP($B51,DB!$I$3:$CA$1001,66,FALSE)&amp;"","　")</f>
        <v/>
      </c>
      <c r="AU51" s="18" t="str">
        <f>IFERROR(VLOOKUP($B51,DB!$I$3:$CA$1001,67,FALSE)&amp;"","　")</f>
        <v/>
      </c>
      <c r="AV51" s="18" t="str">
        <f>IFERROR(VLOOKUP($B51,DB!$I$3:$CA$1001,68,FALSE)&amp;"","　")</f>
        <v/>
      </c>
      <c r="AW51" s="18" t="str">
        <f>IFERROR(VLOOKUP($B51,DB!$I$3:$CA$1001,69,FALSE)&amp;"","　")</f>
        <v/>
      </c>
      <c r="AX51" s="18" t="str">
        <f>IFERROR(VLOOKUP($B51,DB!$I$3:$CA$1001,70,FALSE)&amp;"","　")</f>
        <v/>
      </c>
      <c r="AY51" s="21" t="str">
        <f>IFERROR(VLOOKUP($B51,DB!$I$3:$CA$1001,71,FALSE)&amp;"","　")</f>
        <v/>
      </c>
      <c r="AZ51" s="29"/>
    </row>
    <row r="52" spans="2:52" ht="20.100000000000001" customHeight="1">
      <c r="B52" s="6">
        <v>2148</v>
      </c>
      <c r="C52" s="8" t="str">
        <f>IFERROR(VLOOKUP(B52,DB!$I$3:$Z$1001,4,FALSE)&amp;"","")</f>
        <v>株式会社遠藤建築アトリエ</v>
      </c>
      <c r="D52" s="10" t="str">
        <f>IFERROR(VLOOKUP(B52,DB!$I$2:$CD$1001,7,FALSE)&amp;"","")</f>
        <v>北海道</v>
      </c>
      <c r="E52" s="11" t="str">
        <f>IFERROR(VLOOKUP(B52,DB!$I$2:$CD$1001,8,FALSE)&amp;"","")</f>
        <v>札幌市中央区</v>
      </c>
      <c r="F52" s="12" t="str">
        <f>IFERROR(VLOOKUP(B52,DB!$I$2:$CD$1001,10,FALSE)&amp;"","")</f>
        <v>代表取締役</v>
      </c>
      <c r="G52" s="11" t="str">
        <f>IFERROR(VLOOKUP(B52,DB!$I$2:$CD$1001,11,FALSE)&amp;"","")</f>
        <v>遠藤　謙一良</v>
      </c>
      <c r="H52" s="14" t="str">
        <f>IFERROR(IF(VLOOKUP(B52,DB!$I$2:$CD$1001,20,FALSE)&amp;""="","","○"),"")</f>
        <v/>
      </c>
      <c r="I52" s="16" t="str">
        <f>IFERROR(VLOOKUP($B52,DB!$I$3:$CA$1001,29,FALSE)&amp;"","　")</f>
        <v/>
      </c>
      <c r="J52" s="18" t="str">
        <f>IFERROR(VLOOKUP($B52,DB!$I$3:$CA$1001,30,FALSE)&amp;"","　")</f>
        <v/>
      </c>
      <c r="K52" s="18" t="str">
        <f>IFERROR(VLOOKUP($B52,DB!$I$3:$CA$1001,31,FALSE)&amp;"","　")</f>
        <v/>
      </c>
      <c r="L52" s="18" t="str">
        <f>IFERROR(VLOOKUP($B52,DB!$I$3:$CA$1001,32,FALSE)&amp;"","　")</f>
        <v>◯</v>
      </c>
      <c r="M52" s="18" t="str">
        <f>IFERROR(VLOOKUP($B52,DB!$I$3:$CA$1001,33,FALSE)&amp;"","　")</f>
        <v/>
      </c>
      <c r="N52" s="21" t="str">
        <f>IFERROR(VLOOKUP($B52,DB!$I$3:$CA$1001,34,FALSE)&amp;"","　")</f>
        <v/>
      </c>
      <c r="O52" s="23" t="str">
        <f>IFERROR(VLOOKUP($B52,DB!$I$3:$CA$1001,35,FALSE)&amp;"","　")</f>
        <v/>
      </c>
      <c r="P52" s="18" t="str">
        <f>IFERROR(VLOOKUP($B52,DB!$I$3:$CA$1001,36,FALSE)&amp;"","　")</f>
        <v/>
      </c>
      <c r="Q52" s="18" t="str">
        <f>IFERROR(VLOOKUP($B52,DB!$I$3:$CA$1001,37,FALSE)&amp;"","　")</f>
        <v/>
      </c>
      <c r="R52" s="18" t="str">
        <f>IFERROR(VLOOKUP($B52,DB!$I$3:$CA$1001,38,FALSE)&amp;"","　")</f>
        <v/>
      </c>
      <c r="S52" s="18" t="str">
        <f>IFERROR(VLOOKUP($B52,DB!$I$3:$CA$1001,39,FALSE)&amp;"","　")</f>
        <v/>
      </c>
      <c r="T52" s="18" t="str">
        <f>IFERROR(VLOOKUP($B52,DB!$I$3:$CA$1001,40,FALSE)&amp;"","　")</f>
        <v/>
      </c>
      <c r="U52" s="18" t="str">
        <f>IFERROR(VLOOKUP($B52,DB!$I$3:$CA$1001,41,FALSE)&amp;"","　")</f>
        <v/>
      </c>
      <c r="V52" s="18" t="str">
        <f>IFERROR(VLOOKUP($B52,DB!$I$3:$CA$1001,42,FALSE)&amp;"","　")</f>
        <v/>
      </c>
      <c r="W52" s="18" t="str">
        <f>IFERROR(VLOOKUP($B52,DB!$I$3:$CA$1001,43,FALSE)&amp;"","　")</f>
        <v/>
      </c>
      <c r="X52" s="18" t="str">
        <f>IFERROR(VLOOKUP($B52,DB!$I$3:$CA$1001,44,FALSE)&amp;"","　")</f>
        <v/>
      </c>
      <c r="Y52" s="18" t="str">
        <f>IFERROR(VLOOKUP($B52,DB!$I$3:$CA$1001,45,FALSE)&amp;"","　")</f>
        <v/>
      </c>
      <c r="Z52" s="18" t="str">
        <f>IFERROR(VLOOKUP($B52,DB!$I$3:$CA$1001,46,FALSE)&amp;"","　")</f>
        <v/>
      </c>
      <c r="AA52" s="18" t="str">
        <f>IFERROR(VLOOKUP($B52,DB!$I$3:$CA$1001,47,FALSE)&amp;"","　")</f>
        <v/>
      </c>
      <c r="AB52" s="18" t="str">
        <f>IFERROR(VLOOKUP($B52,DB!$I$3:$CA$1001,48,FALSE)&amp;"","　")</f>
        <v/>
      </c>
      <c r="AC52" s="18" t="str">
        <f>IFERROR(VLOOKUP($B52,DB!$I$3:$CA$1001,49,FALSE)&amp;"","　")</f>
        <v/>
      </c>
      <c r="AD52" s="18" t="str">
        <f>IFERROR(VLOOKUP($B52,DB!$I$3:$CA$1001,50,FALSE)&amp;"","　")</f>
        <v/>
      </c>
      <c r="AE52" s="18" t="str">
        <f>IFERROR(VLOOKUP($B52,DB!$I$3:$CA$1001,51,FALSE)&amp;"","　")</f>
        <v/>
      </c>
      <c r="AF52" s="18" t="str">
        <f>IFERROR(VLOOKUP($B52,DB!$I$3:$CA$1001,52,FALSE)&amp;"","　")</f>
        <v/>
      </c>
      <c r="AG52" s="18" t="str">
        <f>IFERROR(VLOOKUP($B52,DB!$I$3:$CA$1001,53,FALSE)&amp;"","　")</f>
        <v/>
      </c>
      <c r="AH52" s="18" t="str">
        <f>IFERROR(VLOOKUP($B52,DB!$I$3:$CA$1001,54,FALSE)&amp;"","　")</f>
        <v/>
      </c>
      <c r="AI52" s="25" t="str">
        <f>IFERROR(VLOOKUP($B52,DB!$I$3:$CA$1001,55,FALSE)&amp;"","　")</f>
        <v/>
      </c>
      <c r="AJ52" s="16" t="str">
        <f>IFERROR(VLOOKUP($B52,DB!$I$3:$CA$1001,56,FALSE)&amp;"","　")</f>
        <v/>
      </c>
      <c r="AK52" s="18" t="str">
        <f>IFERROR(VLOOKUP($B52,DB!$I$3:$CA$1001,57,FALSE)&amp;"","　")</f>
        <v/>
      </c>
      <c r="AL52" s="18" t="str">
        <f>IFERROR(VLOOKUP($B52,DB!$I$3:$CA$1001,58,FALSE)&amp;"","　")</f>
        <v/>
      </c>
      <c r="AM52" s="18" t="str">
        <f>IFERROR(VLOOKUP($B52,DB!$I$3:$CA$1001,59,FALSE)&amp;"","　")</f>
        <v/>
      </c>
      <c r="AN52" s="18" t="str">
        <f>IFERROR(VLOOKUP($B52,DB!$I$3:$CA$1001,60,FALSE)&amp;"","　")</f>
        <v/>
      </c>
      <c r="AO52" s="18" t="str">
        <f>IFERROR(VLOOKUP($B52,DB!$I$3:$CA$1001,61,FALSE)&amp;"","　")</f>
        <v/>
      </c>
      <c r="AP52" s="18" t="str">
        <f>IFERROR(VLOOKUP($B52,DB!$I$3:$CA$1001,62,FALSE)&amp;"","　")</f>
        <v/>
      </c>
      <c r="AQ52" s="21" t="str">
        <f>IFERROR(VLOOKUP($B52,DB!$I$3:$CA$1001,63,FALSE)&amp;"","　")</f>
        <v/>
      </c>
      <c r="AR52" s="23" t="str">
        <f>IFERROR(VLOOKUP($B52,DB!$I$3:$CA$1001,64,FALSE)&amp;"","　")</f>
        <v/>
      </c>
      <c r="AS52" s="18" t="str">
        <f>IFERROR(VLOOKUP($B52,DB!$I$3:$CA$1001,65,FALSE)&amp;"","　")</f>
        <v/>
      </c>
      <c r="AT52" s="18" t="str">
        <f>IFERROR(VLOOKUP($B52,DB!$I$3:$CA$1001,66,FALSE)&amp;"","　")</f>
        <v/>
      </c>
      <c r="AU52" s="18" t="str">
        <f>IFERROR(VLOOKUP($B52,DB!$I$3:$CA$1001,67,FALSE)&amp;"","　")</f>
        <v/>
      </c>
      <c r="AV52" s="18" t="str">
        <f>IFERROR(VLOOKUP($B52,DB!$I$3:$CA$1001,68,FALSE)&amp;"","　")</f>
        <v/>
      </c>
      <c r="AW52" s="18" t="str">
        <f>IFERROR(VLOOKUP($B52,DB!$I$3:$CA$1001,69,FALSE)&amp;"","　")</f>
        <v/>
      </c>
      <c r="AX52" s="18" t="str">
        <f>IFERROR(VLOOKUP($B52,DB!$I$3:$CA$1001,70,FALSE)&amp;"","　")</f>
        <v/>
      </c>
      <c r="AY52" s="21" t="str">
        <f>IFERROR(VLOOKUP($B52,DB!$I$3:$CA$1001,71,FALSE)&amp;"","　")</f>
        <v/>
      </c>
      <c r="AZ52" s="29"/>
    </row>
    <row r="53" spans="2:52" ht="20.100000000000001" customHeight="1">
      <c r="B53" s="6">
        <v>2149</v>
      </c>
      <c r="C53" s="8" t="str">
        <f>IFERROR(VLOOKUP(B53,DB!$I$3:$Z$1001,4,FALSE)&amp;"","")</f>
        <v>株式会社遠藤克彦建築研究所</v>
      </c>
      <c r="D53" s="10" t="str">
        <f>IFERROR(VLOOKUP(B53,DB!$I$2:$CD$1001,7,FALSE)&amp;"","")</f>
        <v>東京都</v>
      </c>
      <c r="E53" s="11" t="str">
        <f>IFERROR(VLOOKUP(B53,DB!$I$2:$CD$1001,8,FALSE)&amp;"","")</f>
        <v>中央区</v>
      </c>
      <c r="F53" s="12" t="str">
        <f>IFERROR(VLOOKUP(B53,DB!$I$2:$CD$1001,10,FALSE)&amp;"","")</f>
        <v>代表取締役</v>
      </c>
      <c r="G53" s="11" t="str">
        <f>IFERROR(VLOOKUP(B53,DB!$I$2:$CD$1001,11,FALSE)&amp;"","")</f>
        <v>遠藤　克彦</v>
      </c>
      <c r="H53" s="14" t="str">
        <f>IFERROR(IF(VLOOKUP(B53,DB!$I$2:$CD$1001,20,FALSE)&amp;""="","","○"),"")</f>
        <v/>
      </c>
      <c r="I53" s="16" t="str">
        <f>IFERROR(VLOOKUP($B53,DB!$I$3:$CA$1001,29,FALSE)&amp;"","　")</f>
        <v/>
      </c>
      <c r="J53" s="18" t="str">
        <f>IFERROR(VLOOKUP($B53,DB!$I$3:$CA$1001,30,FALSE)&amp;"","　")</f>
        <v/>
      </c>
      <c r="K53" s="18" t="str">
        <f>IFERROR(VLOOKUP($B53,DB!$I$3:$CA$1001,31,FALSE)&amp;"","　")</f>
        <v/>
      </c>
      <c r="L53" s="18" t="str">
        <f>IFERROR(VLOOKUP($B53,DB!$I$3:$CA$1001,32,FALSE)&amp;"","　")</f>
        <v>◯</v>
      </c>
      <c r="M53" s="18" t="str">
        <f>IFERROR(VLOOKUP($B53,DB!$I$3:$CA$1001,33,FALSE)&amp;"","　")</f>
        <v/>
      </c>
      <c r="N53" s="21" t="str">
        <f>IFERROR(VLOOKUP($B53,DB!$I$3:$CA$1001,34,FALSE)&amp;"","　")</f>
        <v/>
      </c>
      <c r="O53" s="23" t="str">
        <f>IFERROR(VLOOKUP($B53,DB!$I$3:$CA$1001,35,FALSE)&amp;"","　")</f>
        <v/>
      </c>
      <c r="P53" s="18" t="str">
        <f>IFERROR(VLOOKUP($B53,DB!$I$3:$CA$1001,36,FALSE)&amp;"","　")</f>
        <v/>
      </c>
      <c r="Q53" s="18" t="str">
        <f>IFERROR(VLOOKUP($B53,DB!$I$3:$CA$1001,37,FALSE)&amp;"","　")</f>
        <v/>
      </c>
      <c r="R53" s="18" t="str">
        <f>IFERROR(VLOOKUP($B53,DB!$I$3:$CA$1001,38,FALSE)&amp;"","　")</f>
        <v/>
      </c>
      <c r="S53" s="18" t="str">
        <f>IFERROR(VLOOKUP($B53,DB!$I$3:$CA$1001,39,FALSE)&amp;"","　")</f>
        <v/>
      </c>
      <c r="T53" s="18" t="str">
        <f>IFERROR(VLOOKUP($B53,DB!$I$3:$CA$1001,40,FALSE)&amp;"","　")</f>
        <v/>
      </c>
      <c r="U53" s="18" t="str">
        <f>IFERROR(VLOOKUP($B53,DB!$I$3:$CA$1001,41,FALSE)&amp;"","　")</f>
        <v/>
      </c>
      <c r="V53" s="18" t="str">
        <f>IFERROR(VLOOKUP($B53,DB!$I$3:$CA$1001,42,FALSE)&amp;"","　")</f>
        <v/>
      </c>
      <c r="W53" s="18" t="str">
        <f>IFERROR(VLOOKUP($B53,DB!$I$3:$CA$1001,43,FALSE)&amp;"","　")</f>
        <v/>
      </c>
      <c r="X53" s="18" t="str">
        <f>IFERROR(VLOOKUP($B53,DB!$I$3:$CA$1001,44,FALSE)&amp;"","　")</f>
        <v/>
      </c>
      <c r="Y53" s="18" t="str">
        <f>IFERROR(VLOOKUP($B53,DB!$I$3:$CA$1001,45,FALSE)&amp;"","　")</f>
        <v/>
      </c>
      <c r="Z53" s="18" t="str">
        <f>IFERROR(VLOOKUP($B53,DB!$I$3:$CA$1001,46,FALSE)&amp;"","　")</f>
        <v/>
      </c>
      <c r="AA53" s="18" t="str">
        <f>IFERROR(VLOOKUP($B53,DB!$I$3:$CA$1001,47,FALSE)&amp;"","　")</f>
        <v/>
      </c>
      <c r="AB53" s="18" t="str">
        <f>IFERROR(VLOOKUP($B53,DB!$I$3:$CA$1001,48,FALSE)&amp;"","　")</f>
        <v/>
      </c>
      <c r="AC53" s="18" t="str">
        <f>IFERROR(VLOOKUP($B53,DB!$I$3:$CA$1001,49,FALSE)&amp;"","　")</f>
        <v/>
      </c>
      <c r="AD53" s="18" t="str">
        <f>IFERROR(VLOOKUP($B53,DB!$I$3:$CA$1001,50,FALSE)&amp;"","　")</f>
        <v/>
      </c>
      <c r="AE53" s="18" t="str">
        <f>IFERROR(VLOOKUP($B53,DB!$I$3:$CA$1001,51,FALSE)&amp;"","　")</f>
        <v/>
      </c>
      <c r="AF53" s="18" t="str">
        <f>IFERROR(VLOOKUP($B53,DB!$I$3:$CA$1001,52,FALSE)&amp;"","　")</f>
        <v/>
      </c>
      <c r="AG53" s="18" t="str">
        <f>IFERROR(VLOOKUP($B53,DB!$I$3:$CA$1001,53,FALSE)&amp;"","　")</f>
        <v/>
      </c>
      <c r="AH53" s="18" t="str">
        <f>IFERROR(VLOOKUP($B53,DB!$I$3:$CA$1001,54,FALSE)&amp;"","　")</f>
        <v/>
      </c>
      <c r="AI53" s="25" t="str">
        <f>IFERROR(VLOOKUP($B53,DB!$I$3:$CA$1001,55,FALSE)&amp;"","　")</f>
        <v/>
      </c>
      <c r="AJ53" s="16" t="str">
        <f>IFERROR(VLOOKUP($B53,DB!$I$3:$CA$1001,56,FALSE)&amp;"","　")</f>
        <v/>
      </c>
      <c r="AK53" s="18" t="str">
        <f>IFERROR(VLOOKUP($B53,DB!$I$3:$CA$1001,57,FALSE)&amp;"","　")</f>
        <v/>
      </c>
      <c r="AL53" s="18" t="str">
        <f>IFERROR(VLOOKUP($B53,DB!$I$3:$CA$1001,58,FALSE)&amp;"","　")</f>
        <v/>
      </c>
      <c r="AM53" s="18" t="str">
        <f>IFERROR(VLOOKUP($B53,DB!$I$3:$CA$1001,59,FALSE)&amp;"","　")</f>
        <v/>
      </c>
      <c r="AN53" s="18" t="str">
        <f>IFERROR(VLOOKUP($B53,DB!$I$3:$CA$1001,60,FALSE)&amp;"","　")</f>
        <v/>
      </c>
      <c r="AO53" s="18" t="str">
        <f>IFERROR(VLOOKUP($B53,DB!$I$3:$CA$1001,61,FALSE)&amp;"","　")</f>
        <v/>
      </c>
      <c r="AP53" s="18" t="str">
        <f>IFERROR(VLOOKUP($B53,DB!$I$3:$CA$1001,62,FALSE)&amp;"","　")</f>
        <v/>
      </c>
      <c r="AQ53" s="21" t="str">
        <f>IFERROR(VLOOKUP($B53,DB!$I$3:$CA$1001,63,FALSE)&amp;"","　")</f>
        <v/>
      </c>
      <c r="AR53" s="23" t="str">
        <f>IFERROR(VLOOKUP($B53,DB!$I$3:$CA$1001,64,FALSE)&amp;"","　")</f>
        <v/>
      </c>
      <c r="AS53" s="18" t="str">
        <f>IFERROR(VLOOKUP($B53,DB!$I$3:$CA$1001,65,FALSE)&amp;"","　")</f>
        <v/>
      </c>
      <c r="AT53" s="18" t="str">
        <f>IFERROR(VLOOKUP($B53,DB!$I$3:$CA$1001,66,FALSE)&amp;"","　")</f>
        <v/>
      </c>
      <c r="AU53" s="18" t="str">
        <f>IFERROR(VLOOKUP($B53,DB!$I$3:$CA$1001,67,FALSE)&amp;"","　")</f>
        <v/>
      </c>
      <c r="AV53" s="18" t="str">
        <f>IFERROR(VLOOKUP($B53,DB!$I$3:$CA$1001,68,FALSE)&amp;"","　")</f>
        <v/>
      </c>
      <c r="AW53" s="18" t="str">
        <f>IFERROR(VLOOKUP($B53,DB!$I$3:$CA$1001,69,FALSE)&amp;"","　")</f>
        <v/>
      </c>
      <c r="AX53" s="18" t="str">
        <f>IFERROR(VLOOKUP($B53,DB!$I$3:$CA$1001,70,FALSE)&amp;"","　")</f>
        <v/>
      </c>
      <c r="AY53" s="21" t="str">
        <f>IFERROR(VLOOKUP($B53,DB!$I$3:$CA$1001,71,FALSE)&amp;"","　")</f>
        <v/>
      </c>
      <c r="AZ53" s="29"/>
    </row>
    <row r="54" spans="2:52" ht="20.100000000000001" customHeight="1">
      <c r="B54" s="6">
        <v>2150</v>
      </c>
      <c r="C54" s="8" t="str">
        <f>IFERROR(VLOOKUP(B54,DB!$I$3:$Z$1001,4,FALSE)&amp;"","")</f>
        <v>株式会社エイト日本技術開発</v>
      </c>
      <c r="D54" s="10" t="str">
        <f>IFERROR(VLOOKUP(B54,DB!$I$2:$CD$1001,7,FALSE)&amp;"","")</f>
        <v>岡山県</v>
      </c>
      <c r="E54" s="11" t="str">
        <f>IFERROR(VLOOKUP(B54,DB!$I$2:$CD$1001,8,FALSE)&amp;"","")</f>
        <v>岡山市北区</v>
      </c>
      <c r="F54" s="12" t="str">
        <f>IFERROR(VLOOKUP(B54,DB!$I$2:$CD$1001,10,FALSE)&amp;"","")</f>
        <v>代表取締役</v>
      </c>
      <c r="G54" s="11" t="str">
        <f>IFERROR(VLOOKUP(B54,DB!$I$2:$CD$1001,11,FALSE)&amp;"","")</f>
        <v>金　声漢</v>
      </c>
      <c r="H54" s="14" t="str">
        <f>IFERROR(IF(VLOOKUP(B54,DB!$I$2:$CD$1001,20,FALSE)&amp;""="","","○"),"")</f>
        <v>○</v>
      </c>
      <c r="I54" s="16" t="str">
        <f>IFERROR(VLOOKUP($B54,DB!$I$3:$CA$1001,29,FALSE)&amp;"","　")</f>
        <v/>
      </c>
      <c r="J54" s="18" t="str">
        <f>IFERROR(VLOOKUP($B54,DB!$I$3:$CA$1001,30,FALSE)&amp;"","　")</f>
        <v>◯</v>
      </c>
      <c r="K54" s="18" t="str">
        <f>IFERROR(VLOOKUP($B54,DB!$I$3:$CA$1001,31,FALSE)&amp;"","　")</f>
        <v>◯</v>
      </c>
      <c r="L54" s="18" t="str">
        <f>IFERROR(VLOOKUP($B54,DB!$I$3:$CA$1001,32,FALSE)&amp;"","　")</f>
        <v/>
      </c>
      <c r="M54" s="18" t="str">
        <f>IFERROR(VLOOKUP($B54,DB!$I$3:$CA$1001,33,FALSE)&amp;"","　")</f>
        <v>◯</v>
      </c>
      <c r="N54" s="21" t="str">
        <f>IFERROR(VLOOKUP($B54,DB!$I$3:$CA$1001,34,FALSE)&amp;"","　")</f>
        <v/>
      </c>
      <c r="O54" s="23" t="str">
        <f>IFERROR(VLOOKUP($B54,DB!$I$3:$CA$1001,35,FALSE)&amp;"","　")</f>
        <v>◯</v>
      </c>
      <c r="P54" s="18" t="str">
        <f>IFERROR(VLOOKUP($B54,DB!$I$3:$CA$1001,36,FALSE)&amp;"","　")</f>
        <v>◯</v>
      </c>
      <c r="Q54" s="18" t="str">
        <f>IFERROR(VLOOKUP($B54,DB!$I$3:$CA$1001,37,FALSE)&amp;"","　")</f>
        <v/>
      </c>
      <c r="R54" s="18" t="str">
        <f>IFERROR(VLOOKUP($B54,DB!$I$3:$CA$1001,38,FALSE)&amp;"","　")</f>
        <v>◯</v>
      </c>
      <c r="S54" s="18" t="str">
        <f>IFERROR(VLOOKUP($B54,DB!$I$3:$CA$1001,39,FALSE)&amp;"","　")</f>
        <v>◯</v>
      </c>
      <c r="T54" s="18" t="str">
        <f>IFERROR(VLOOKUP($B54,DB!$I$3:$CA$1001,40,FALSE)&amp;"","　")</f>
        <v>◯</v>
      </c>
      <c r="U54" s="18" t="str">
        <f>IFERROR(VLOOKUP($B54,DB!$I$3:$CA$1001,41,FALSE)&amp;"","　")</f>
        <v>◯</v>
      </c>
      <c r="V54" s="18" t="str">
        <f>IFERROR(VLOOKUP($B54,DB!$I$3:$CA$1001,42,FALSE)&amp;"","　")</f>
        <v>◯</v>
      </c>
      <c r="W54" s="18" t="str">
        <f>IFERROR(VLOOKUP($B54,DB!$I$3:$CA$1001,43,FALSE)&amp;"","　")</f>
        <v>◯</v>
      </c>
      <c r="X54" s="18" t="str">
        <f>IFERROR(VLOOKUP($B54,DB!$I$3:$CA$1001,44,FALSE)&amp;"","　")</f>
        <v>◯</v>
      </c>
      <c r="Y54" s="18" t="str">
        <f>IFERROR(VLOOKUP($B54,DB!$I$3:$CA$1001,45,FALSE)&amp;"","　")</f>
        <v>◯</v>
      </c>
      <c r="Z54" s="18" t="str">
        <f>IFERROR(VLOOKUP($B54,DB!$I$3:$CA$1001,46,FALSE)&amp;"","　")</f>
        <v>◯</v>
      </c>
      <c r="AA54" s="18" t="str">
        <f>IFERROR(VLOOKUP($B54,DB!$I$3:$CA$1001,47,FALSE)&amp;"","　")</f>
        <v>◯</v>
      </c>
      <c r="AB54" s="18" t="str">
        <f>IFERROR(VLOOKUP($B54,DB!$I$3:$CA$1001,48,FALSE)&amp;"","　")</f>
        <v>◯</v>
      </c>
      <c r="AC54" s="18" t="str">
        <f>IFERROR(VLOOKUP($B54,DB!$I$3:$CA$1001,49,FALSE)&amp;"","　")</f>
        <v>◯</v>
      </c>
      <c r="AD54" s="18" t="str">
        <f>IFERROR(VLOOKUP($B54,DB!$I$3:$CA$1001,50,FALSE)&amp;"","　")</f>
        <v>◯</v>
      </c>
      <c r="AE54" s="18" t="str">
        <f>IFERROR(VLOOKUP($B54,DB!$I$3:$CA$1001,51,FALSE)&amp;"","　")</f>
        <v>◯</v>
      </c>
      <c r="AF54" s="18" t="str">
        <f>IFERROR(VLOOKUP($B54,DB!$I$3:$CA$1001,52,FALSE)&amp;"","　")</f>
        <v>◯</v>
      </c>
      <c r="AG54" s="18" t="str">
        <f>IFERROR(VLOOKUP($B54,DB!$I$3:$CA$1001,53,FALSE)&amp;"","　")</f>
        <v>◯</v>
      </c>
      <c r="AH54" s="18" t="str">
        <f>IFERROR(VLOOKUP($B54,DB!$I$3:$CA$1001,54,FALSE)&amp;"","　")</f>
        <v/>
      </c>
      <c r="AI54" s="25" t="str">
        <f>IFERROR(VLOOKUP($B54,DB!$I$3:$CA$1001,55,FALSE)&amp;"","　")</f>
        <v>◯</v>
      </c>
      <c r="AJ54" s="16" t="str">
        <f>IFERROR(VLOOKUP($B54,DB!$I$3:$CA$1001,56,FALSE)&amp;"","　")</f>
        <v>◯</v>
      </c>
      <c r="AK54" s="18" t="str">
        <f>IFERROR(VLOOKUP($B54,DB!$I$3:$CA$1001,57,FALSE)&amp;"","　")</f>
        <v>◯</v>
      </c>
      <c r="AL54" s="18" t="str">
        <f>IFERROR(VLOOKUP($B54,DB!$I$3:$CA$1001,58,FALSE)&amp;"","　")</f>
        <v>◯</v>
      </c>
      <c r="AM54" s="18" t="str">
        <f>IFERROR(VLOOKUP($B54,DB!$I$3:$CA$1001,59,FALSE)&amp;"","　")</f>
        <v>◯</v>
      </c>
      <c r="AN54" s="18" t="str">
        <f>IFERROR(VLOOKUP($B54,DB!$I$3:$CA$1001,60,FALSE)&amp;"","　")</f>
        <v>◯</v>
      </c>
      <c r="AO54" s="18" t="str">
        <f>IFERROR(VLOOKUP($B54,DB!$I$3:$CA$1001,61,FALSE)&amp;"","　")</f>
        <v>◯</v>
      </c>
      <c r="AP54" s="18" t="str">
        <f>IFERROR(VLOOKUP($B54,DB!$I$3:$CA$1001,62,FALSE)&amp;"","　")</f>
        <v>◯</v>
      </c>
      <c r="AQ54" s="21" t="str">
        <f>IFERROR(VLOOKUP($B54,DB!$I$3:$CA$1001,63,FALSE)&amp;"","　")</f>
        <v>◯</v>
      </c>
      <c r="AR54" s="23" t="str">
        <f>IFERROR(VLOOKUP($B54,DB!$I$3:$CA$1001,64,FALSE)&amp;"","　")</f>
        <v/>
      </c>
      <c r="AS54" s="18" t="str">
        <f>IFERROR(VLOOKUP($B54,DB!$I$3:$CA$1001,65,FALSE)&amp;"","　")</f>
        <v/>
      </c>
      <c r="AT54" s="18" t="str">
        <f>IFERROR(VLOOKUP($B54,DB!$I$3:$CA$1001,66,FALSE)&amp;"","　")</f>
        <v/>
      </c>
      <c r="AU54" s="18" t="str">
        <f>IFERROR(VLOOKUP($B54,DB!$I$3:$CA$1001,67,FALSE)&amp;"","　")</f>
        <v/>
      </c>
      <c r="AV54" s="18" t="str">
        <f>IFERROR(VLOOKUP($B54,DB!$I$3:$CA$1001,68,FALSE)&amp;"","　")</f>
        <v/>
      </c>
      <c r="AW54" s="18" t="str">
        <f>IFERROR(VLOOKUP($B54,DB!$I$3:$CA$1001,69,FALSE)&amp;"","　")</f>
        <v/>
      </c>
      <c r="AX54" s="18" t="str">
        <f>IFERROR(VLOOKUP($B54,DB!$I$3:$CA$1001,70,FALSE)&amp;"","　")</f>
        <v>◯</v>
      </c>
      <c r="AY54" s="21" t="str">
        <f>IFERROR(VLOOKUP($B54,DB!$I$3:$CA$1001,71,FALSE)&amp;"","　")</f>
        <v>◯</v>
      </c>
      <c r="AZ54" s="29"/>
    </row>
    <row r="55" spans="2:52" ht="20.100000000000001" customHeight="1">
      <c r="B55" s="6">
        <v>2151</v>
      </c>
      <c r="C55" s="8" t="str">
        <f>IFERROR(VLOOKUP(B55,DB!$I$3:$Z$1001,4,FALSE)&amp;"","")</f>
        <v>越前屋試錐工業株式会社</v>
      </c>
      <c r="D55" s="10" t="str">
        <f>IFERROR(VLOOKUP(B55,DB!$I$2:$CD$1001,7,FALSE)&amp;"","")</f>
        <v>北海道</v>
      </c>
      <c r="E55" s="11" t="str">
        <f>IFERROR(VLOOKUP(B55,DB!$I$2:$CD$1001,8,FALSE)&amp;"","")</f>
        <v>札幌市白石区</v>
      </c>
      <c r="F55" s="12" t="str">
        <f>IFERROR(VLOOKUP(B55,DB!$I$2:$CD$1001,10,FALSE)&amp;"","")</f>
        <v>代表取締役</v>
      </c>
      <c r="G55" s="11" t="str">
        <f>IFERROR(VLOOKUP(B55,DB!$I$2:$CD$1001,11,FALSE)&amp;"","")</f>
        <v>牧野　良基</v>
      </c>
      <c r="H55" s="14" t="str">
        <f>IFERROR(IF(VLOOKUP(B55,DB!$I$2:$CD$1001,20,FALSE)&amp;""="","","○"),"")</f>
        <v/>
      </c>
      <c r="I55" s="16" t="str">
        <f>IFERROR(VLOOKUP($B55,DB!$I$3:$CA$1001,29,FALSE)&amp;"","　")</f>
        <v>◯</v>
      </c>
      <c r="J55" s="18" t="str">
        <f>IFERROR(VLOOKUP($B55,DB!$I$3:$CA$1001,30,FALSE)&amp;"","　")</f>
        <v>◯</v>
      </c>
      <c r="K55" s="18" t="str">
        <f>IFERROR(VLOOKUP($B55,DB!$I$3:$CA$1001,31,FALSE)&amp;"","　")</f>
        <v>◯</v>
      </c>
      <c r="L55" s="18" t="str">
        <f>IFERROR(VLOOKUP($B55,DB!$I$3:$CA$1001,32,FALSE)&amp;"","　")</f>
        <v/>
      </c>
      <c r="M55" s="18" t="str">
        <f>IFERROR(VLOOKUP($B55,DB!$I$3:$CA$1001,33,FALSE)&amp;"","　")</f>
        <v>◯</v>
      </c>
      <c r="N55" s="21" t="str">
        <f>IFERROR(VLOOKUP($B55,DB!$I$3:$CA$1001,34,FALSE)&amp;"","　")</f>
        <v/>
      </c>
      <c r="O55" s="23" t="str">
        <f>IFERROR(VLOOKUP($B55,DB!$I$3:$CA$1001,35,FALSE)&amp;"","　")</f>
        <v/>
      </c>
      <c r="P55" s="18" t="str">
        <f>IFERROR(VLOOKUP($B55,DB!$I$3:$CA$1001,36,FALSE)&amp;"","　")</f>
        <v/>
      </c>
      <c r="Q55" s="18" t="str">
        <f>IFERROR(VLOOKUP($B55,DB!$I$3:$CA$1001,37,FALSE)&amp;"","　")</f>
        <v/>
      </c>
      <c r="R55" s="18" t="str">
        <f>IFERROR(VLOOKUP($B55,DB!$I$3:$CA$1001,38,FALSE)&amp;"","　")</f>
        <v>◯</v>
      </c>
      <c r="S55" s="18" t="str">
        <f>IFERROR(VLOOKUP($B55,DB!$I$3:$CA$1001,39,FALSE)&amp;"","　")</f>
        <v/>
      </c>
      <c r="T55" s="18" t="str">
        <f>IFERROR(VLOOKUP($B55,DB!$I$3:$CA$1001,40,FALSE)&amp;"","　")</f>
        <v/>
      </c>
      <c r="U55" s="18" t="str">
        <f>IFERROR(VLOOKUP($B55,DB!$I$3:$CA$1001,41,FALSE)&amp;"","　")</f>
        <v/>
      </c>
      <c r="V55" s="18" t="str">
        <f>IFERROR(VLOOKUP($B55,DB!$I$3:$CA$1001,42,FALSE)&amp;"","　")</f>
        <v/>
      </c>
      <c r="W55" s="18" t="str">
        <f>IFERROR(VLOOKUP($B55,DB!$I$3:$CA$1001,43,FALSE)&amp;"","　")</f>
        <v/>
      </c>
      <c r="X55" s="18" t="str">
        <f>IFERROR(VLOOKUP($B55,DB!$I$3:$CA$1001,44,FALSE)&amp;"","　")</f>
        <v/>
      </c>
      <c r="Y55" s="18" t="str">
        <f>IFERROR(VLOOKUP($B55,DB!$I$3:$CA$1001,45,FALSE)&amp;"","　")</f>
        <v/>
      </c>
      <c r="Z55" s="18" t="str">
        <f>IFERROR(VLOOKUP($B55,DB!$I$3:$CA$1001,46,FALSE)&amp;"","　")</f>
        <v/>
      </c>
      <c r="AA55" s="18" t="str">
        <f>IFERROR(VLOOKUP($B55,DB!$I$3:$CA$1001,47,FALSE)&amp;"","　")</f>
        <v/>
      </c>
      <c r="AB55" s="18" t="str">
        <f>IFERROR(VLOOKUP($B55,DB!$I$3:$CA$1001,48,FALSE)&amp;"","　")</f>
        <v/>
      </c>
      <c r="AC55" s="18" t="str">
        <f>IFERROR(VLOOKUP($B55,DB!$I$3:$CA$1001,49,FALSE)&amp;"","　")</f>
        <v>◯</v>
      </c>
      <c r="AD55" s="18" t="str">
        <f>IFERROR(VLOOKUP($B55,DB!$I$3:$CA$1001,50,FALSE)&amp;"","　")</f>
        <v/>
      </c>
      <c r="AE55" s="18" t="str">
        <f>IFERROR(VLOOKUP($B55,DB!$I$3:$CA$1001,51,FALSE)&amp;"","　")</f>
        <v/>
      </c>
      <c r="AF55" s="18" t="str">
        <f>IFERROR(VLOOKUP($B55,DB!$I$3:$CA$1001,52,FALSE)&amp;"","　")</f>
        <v/>
      </c>
      <c r="AG55" s="18" t="str">
        <f>IFERROR(VLOOKUP($B55,DB!$I$3:$CA$1001,53,FALSE)&amp;"","　")</f>
        <v/>
      </c>
      <c r="AH55" s="18" t="str">
        <f>IFERROR(VLOOKUP($B55,DB!$I$3:$CA$1001,54,FALSE)&amp;"","　")</f>
        <v/>
      </c>
      <c r="AI55" s="25" t="str">
        <f>IFERROR(VLOOKUP($B55,DB!$I$3:$CA$1001,55,FALSE)&amp;"","　")</f>
        <v/>
      </c>
      <c r="AJ55" s="16" t="str">
        <f>IFERROR(VLOOKUP($B55,DB!$I$3:$CA$1001,56,FALSE)&amp;"","　")</f>
        <v/>
      </c>
      <c r="AK55" s="18" t="str">
        <f>IFERROR(VLOOKUP($B55,DB!$I$3:$CA$1001,57,FALSE)&amp;"","　")</f>
        <v/>
      </c>
      <c r="AL55" s="18" t="str">
        <f>IFERROR(VLOOKUP($B55,DB!$I$3:$CA$1001,58,FALSE)&amp;"","　")</f>
        <v/>
      </c>
      <c r="AM55" s="18" t="str">
        <f>IFERROR(VLOOKUP($B55,DB!$I$3:$CA$1001,59,FALSE)&amp;"","　")</f>
        <v/>
      </c>
      <c r="AN55" s="18" t="str">
        <f>IFERROR(VLOOKUP($B55,DB!$I$3:$CA$1001,60,FALSE)&amp;"","　")</f>
        <v/>
      </c>
      <c r="AO55" s="18" t="str">
        <f>IFERROR(VLOOKUP($B55,DB!$I$3:$CA$1001,61,FALSE)&amp;"","　")</f>
        <v/>
      </c>
      <c r="AP55" s="18" t="str">
        <f>IFERROR(VLOOKUP($B55,DB!$I$3:$CA$1001,62,FALSE)&amp;"","　")</f>
        <v/>
      </c>
      <c r="AQ55" s="21" t="str">
        <f>IFERROR(VLOOKUP($B55,DB!$I$3:$CA$1001,63,FALSE)&amp;"","　")</f>
        <v/>
      </c>
      <c r="AR55" s="23" t="str">
        <f>IFERROR(VLOOKUP($B55,DB!$I$3:$CA$1001,64,FALSE)&amp;"","　")</f>
        <v/>
      </c>
      <c r="AS55" s="18" t="str">
        <f>IFERROR(VLOOKUP($B55,DB!$I$3:$CA$1001,65,FALSE)&amp;"","　")</f>
        <v/>
      </c>
      <c r="AT55" s="18" t="str">
        <f>IFERROR(VLOOKUP($B55,DB!$I$3:$CA$1001,66,FALSE)&amp;"","　")</f>
        <v/>
      </c>
      <c r="AU55" s="18" t="str">
        <f>IFERROR(VLOOKUP($B55,DB!$I$3:$CA$1001,67,FALSE)&amp;"","　")</f>
        <v/>
      </c>
      <c r="AV55" s="18" t="str">
        <f>IFERROR(VLOOKUP($B55,DB!$I$3:$CA$1001,68,FALSE)&amp;"","　")</f>
        <v/>
      </c>
      <c r="AW55" s="18" t="str">
        <f>IFERROR(VLOOKUP($B55,DB!$I$3:$CA$1001,69,FALSE)&amp;"","　")</f>
        <v/>
      </c>
      <c r="AX55" s="18" t="str">
        <f>IFERROR(VLOOKUP($B55,DB!$I$3:$CA$1001,70,FALSE)&amp;"","　")</f>
        <v/>
      </c>
      <c r="AY55" s="21" t="str">
        <f>IFERROR(VLOOKUP($B55,DB!$I$3:$CA$1001,71,FALSE)&amp;"","　")</f>
        <v/>
      </c>
      <c r="AZ55" s="29"/>
    </row>
    <row r="56" spans="2:52" ht="20.100000000000001" customHeight="1">
      <c r="B56" s="6">
        <v>2152</v>
      </c>
      <c r="C56" s="8" t="str">
        <f>IFERROR(VLOOKUP(B56,DB!$I$3:$Z$1001,4,FALSE)&amp;"","")</f>
        <v>株式会社エックス都市研究所</v>
      </c>
      <c r="D56" s="10" t="str">
        <f>IFERROR(VLOOKUP(B56,DB!$I$2:$CD$1001,7,FALSE)&amp;"","")</f>
        <v>東京都</v>
      </c>
      <c r="E56" s="11" t="str">
        <f>IFERROR(VLOOKUP(B56,DB!$I$2:$CD$1001,8,FALSE)&amp;"","")</f>
        <v>豊島区</v>
      </c>
      <c r="F56" s="12" t="str">
        <f>IFERROR(VLOOKUP(B56,DB!$I$2:$CD$1001,10,FALSE)&amp;"","")</f>
        <v>代表取締役</v>
      </c>
      <c r="G56" s="11" t="str">
        <f>IFERROR(VLOOKUP(B56,DB!$I$2:$CD$1001,11,FALSE)&amp;"","")</f>
        <v>大野　眞里</v>
      </c>
      <c r="H56" s="14" t="str">
        <f>IFERROR(IF(VLOOKUP(B56,DB!$I$2:$CD$1001,20,FALSE)&amp;""="","","○"),"")</f>
        <v>○</v>
      </c>
      <c r="I56" s="16" t="str">
        <f>IFERROR(VLOOKUP($B56,DB!$I$3:$CA$1001,29,FALSE)&amp;"","　")</f>
        <v/>
      </c>
      <c r="J56" s="18" t="str">
        <f>IFERROR(VLOOKUP($B56,DB!$I$3:$CA$1001,30,FALSE)&amp;"","　")</f>
        <v/>
      </c>
      <c r="K56" s="18" t="str">
        <f>IFERROR(VLOOKUP($B56,DB!$I$3:$CA$1001,31,FALSE)&amp;"","　")</f>
        <v>◯</v>
      </c>
      <c r="L56" s="18" t="str">
        <f>IFERROR(VLOOKUP($B56,DB!$I$3:$CA$1001,32,FALSE)&amp;"","　")</f>
        <v/>
      </c>
      <c r="M56" s="18" t="str">
        <f>IFERROR(VLOOKUP($B56,DB!$I$3:$CA$1001,33,FALSE)&amp;"","　")</f>
        <v>◯</v>
      </c>
      <c r="N56" s="21" t="str">
        <f>IFERROR(VLOOKUP($B56,DB!$I$3:$CA$1001,34,FALSE)&amp;"","　")</f>
        <v/>
      </c>
      <c r="O56" s="23" t="str">
        <f>IFERROR(VLOOKUP($B56,DB!$I$3:$CA$1001,35,FALSE)&amp;"","　")</f>
        <v/>
      </c>
      <c r="P56" s="18" t="str">
        <f>IFERROR(VLOOKUP($B56,DB!$I$3:$CA$1001,36,FALSE)&amp;"","　")</f>
        <v/>
      </c>
      <c r="Q56" s="18" t="str">
        <f>IFERROR(VLOOKUP($B56,DB!$I$3:$CA$1001,37,FALSE)&amp;"","　")</f>
        <v/>
      </c>
      <c r="R56" s="18" t="str">
        <f>IFERROR(VLOOKUP($B56,DB!$I$3:$CA$1001,38,FALSE)&amp;"","　")</f>
        <v/>
      </c>
      <c r="S56" s="18" t="str">
        <f>IFERROR(VLOOKUP($B56,DB!$I$3:$CA$1001,39,FALSE)&amp;"","　")</f>
        <v/>
      </c>
      <c r="T56" s="18" t="str">
        <f>IFERROR(VLOOKUP($B56,DB!$I$3:$CA$1001,40,FALSE)&amp;"","　")</f>
        <v/>
      </c>
      <c r="U56" s="18" t="str">
        <f>IFERROR(VLOOKUP($B56,DB!$I$3:$CA$1001,41,FALSE)&amp;"","　")</f>
        <v>◯</v>
      </c>
      <c r="V56" s="18" t="str">
        <f>IFERROR(VLOOKUP($B56,DB!$I$3:$CA$1001,42,FALSE)&amp;"","　")</f>
        <v/>
      </c>
      <c r="W56" s="18" t="str">
        <f>IFERROR(VLOOKUP($B56,DB!$I$3:$CA$1001,43,FALSE)&amp;"","　")</f>
        <v/>
      </c>
      <c r="X56" s="18" t="str">
        <f>IFERROR(VLOOKUP($B56,DB!$I$3:$CA$1001,44,FALSE)&amp;"","　")</f>
        <v/>
      </c>
      <c r="Y56" s="18" t="str">
        <f>IFERROR(VLOOKUP($B56,DB!$I$3:$CA$1001,45,FALSE)&amp;"","　")</f>
        <v>◯</v>
      </c>
      <c r="Z56" s="18" t="str">
        <f>IFERROR(VLOOKUP($B56,DB!$I$3:$CA$1001,46,FALSE)&amp;"","　")</f>
        <v/>
      </c>
      <c r="AA56" s="18" t="str">
        <f>IFERROR(VLOOKUP($B56,DB!$I$3:$CA$1001,47,FALSE)&amp;"","　")</f>
        <v>◯</v>
      </c>
      <c r="AB56" s="18" t="str">
        <f>IFERROR(VLOOKUP($B56,DB!$I$3:$CA$1001,48,FALSE)&amp;"","　")</f>
        <v/>
      </c>
      <c r="AC56" s="18" t="str">
        <f>IFERROR(VLOOKUP($B56,DB!$I$3:$CA$1001,49,FALSE)&amp;"","　")</f>
        <v/>
      </c>
      <c r="AD56" s="18" t="str">
        <f>IFERROR(VLOOKUP($B56,DB!$I$3:$CA$1001,50,FALSE)&amp;"","　")</f>
        <v/>
      </c>
      <c r="AE56" s="18" t="str">
        <f>IFERROR(VLOOKUP($B56,DB!$I$3:$CA$1001,51,FALSE)&amp;"","　")</f>
        <v/>
      </c>
      <c r="AF56" s="18" t="str">
        <f>IFERROR(VLOOKUP($B56,DB!$I$3:$CA$1001,52,FALSE)&amp;"","　")</f>
        <v/>
      </c>
      <c r="AG56" s="18" t="str">
        <f>IFERROR(VLOOKUP($B56,DB!$I$3:$CA$1001,53,FALSE)&amp;"","　")</f>
        <v>◯</v>
      </c>
      <c r="AH56" s="18" t="str">
        <f>IFERROR(VLOOKUP($B56,DB!$I$3:$CA$1001,54,FALSE)&amp;"","　")</f>
        <v/>
      </c>
      <c r="AI56" s="25" t="str">
        <f>IFERROR(VLOOKUP($B56,DB!$I$3:$CA$1001,55,FALSE)&amp;"","　")</f>
        <v/>
      </c>
      <c r="AJ56" s="16" t="str">
        <f>IFERROR(VLOOKUP($B56,DB!$I$3:$CA$1001,56,FALSE)&amp;"","　")</f>
        <v/>
      </c>
      <c r="AK56" s="18" t="str">
        <f>IFERROR(VLOOKUP($B56,DB!$I$3:$CA$1001,57,FALSE)&amp;"","　")</f>
        <v/>
      </c>
      <c r="AL56" s="18" t="str">
        <f>IFERROR(VLOOKUP($B56,DB!$I$3:$CA$1001,58,FALSE)&amp;"","　")</f>
        <v/>
      </c>
      <c r="AM56" s="18" t="str">
        <f>IFERROR(VLOOKUP($B56,DB!$I$3:$CA$1001,59,FALSE)&amp;"","　")</f>
        <v/>
      </c>
      <c r="AN56" s="18" t="str">
        <f>IFERROR(VLOOKUP($B56,DB!$I$3:$CA$1001,60,FALSE)&amp;"","　")</f>
        <v/>
      </c>
      <c r="AO56" s="18" t="str">
        <f>IFERROR(VLOOKUP($B56,DB!$I$3:$CA$1001,61,FALSE)&amp;"","　")</f>
        <v/>
      </c>
      <c r="AP56" s="18" t="str">
        <f>IFERROR(VLOOKUP($B56,DB!$I$3:$CA$1001,62,FALSE)&amp;"","　")</f>
        <v/>
      </c>
      <c r="AQ56" s="21" t="str">
        <f>IFERROR(VLOOKUP($B56,DB!$I$3:$CA$1001,63,FALSE)&amp;"","　")</f>
        <v/>
      </c>
      <c r="AR56" s="23" t="str">
        <f>IFERROR(VLOOKUP($B56,DB!$I$3:$CA$1001,64,FALSE)&amp;"","　")</f>
        <v/>
      </c>
      <c r="AS56" s="18" t="str">
        <f>IFERROR(VLOOKUP($B56,DB!$I$3:$CA$1001,65,FALSE)&amp;"","　")</f>
        <v/>
      </c>
      <c r="AT56" s="18" t="str">
        <f>IFERROR(VLOOKUP($B56,DB!$I$3:$CA$1001,66,FALSE)&amp;"","　")</f>
        <v/>
      </c>
      <c r="AU56" s="18" t="str">
        <f>IFERROR(VLOOKUP($B56,DB!$I$3:$CA$1001,67,FALSE)&amp;"","　")</f>
        <v/>
      </c>
      <c r="AV56" s="18" t="str">
        <f>IFERROR(VLOOKUP($B56,DB!$I$3:$CA$1001,68,FALSE)&amp;"","　")</f>
        <v/>
      </c>
      <c r="AW56" s="18" t="str">
        <f>IFERROR(VLOOKUP($B56,DB!$I$3:$CA$1001,69,FALSE)&amp;"","　")</f>
        <v/>
      </c>
      <c r="AX56" s="18" t="str">
        <f>IFERROR(VLOOKUP($B56,DB!$I$3:$CA$1001,70,FALSE)&amp;"","　")</f>
        <v/>
      </c>
      <c r="AY56" s="21" t="str">
        <f>IFERROR(VLOOKUP($B56,DB!$I$3:$CA$1001,71,FALSE)&amp;"","　")</f>
        <v/>
      </c>
      <c r="AZ56" s="29"/>
    </row>
    <row r="57" spans="2:52" ht="20.100000000000001" customHeight="1">
      <c r="B57" s="6">
        <v>2153</v>
      </c>
      <c r="C57" s="8" t="str">
        <f>IFERROR(VLOOKUP(B57,DB!$I$3:$Z$1001,4,FALSE)&amp;"","")</f>
        <v>株式会社エイアンドティ建築研究所</v>
      </c>
      <c r="D57" s="10" t="str">
        <f>IFERROR(VLOOKUP(B57,DB!$I$2:$CD$1001,7,FALSE)&amp;"","")</f>
        <v>東京都</v>
      </c>
      <c r="E57" s="11" t="str">
        <f>IFERROR(VLOOKUP(B57,DB!$I$2:$CD$1001,8,FALSE)&amp;"","")</f>
        <v>新宿区</v>
      </c>
      <c r="F57" s="12" t="str">
        <f>IFERROR(VLOOKUP(B57,DB!$I$2:$CD$1001,10,FALSE)&amp;"","")</f>
        <v>代表取締役</v>
      </c>
      <c r="G57" s="11" t="str">
        <f>IFERROR(VLOOKUP(B57,DB!$I$2:$CD$1001,11,FALSE)&amp;"","")</f>
        <v>増田　裕康</v>
      </c>
      <c r="H57" s="14" t="str">
        <f>IFERROR(IF(VLOOKUP(B57,DB!$I$2:$CD$1001,20,FALSE)&amp;""="","","○"),"")</f>
        <v/>
      </c>
      <c r="I57" s="16" t="str">
        <f>IFERROR(VLOOKUP($B57,DB!$I$3:$CA$1001,29,FALSE)&amp;"","　")</f>
        <v/>
      </c>
      <c r="J57" s="18" t="str">
        <f>IFERROR(VLOOKUP($B57,DB!$I$3:$CA$1001,30,FALSE)&amp;"","　")</f>
        <v/>
      </c>
      <c r="K57" s="18" t="str">
        <f>IFERROR(VLOOKUP($B57,DB!$I$3:$CA$1001,31,FALSE)&amp;"","　")</f>
        <v/>
      </c>
      <c r="L57" s="18" t="str">
        <f>IFERROR(VLOOKUP($B57,DB!$I$3:$CA$1001,32,FALSE)&amp;"","　")</f>
        <v>◯</v>
      </c>
      <c r="M57" s="18" t="str">
        <f>IFERROR(VLOOKUP($B57,DB!$I$3:$CA$1001,33,FALSE)&amp;"","　")</f>
        <v/>
      </c>
      <c r="N57" s="21" t="str">
        <f>IFERROR(VLOOKUP($B57,DB!$I$3:$CA$1001,34,FALSE)&amp;"","　")</f>
        <v/>
      </c>
      <c r="O57" s="23" t="str">
        <f>IFERROR(VLOOKUP($B57,DB!$I$3:$CA$1001,35,FALSE)&amp;"","　")</f>
        <v/>
      </c>
      <c r="P57" s="18" t="str">
        <f>IFERROR(VLOOKUP($B57,DB!$I$3:$CA$1001,36,FALSE)&amp;"","　")</f>
        <v/>
      </c>
      <c r="Q57" s="18" t="str">
        <f>IFERROR(VLOOKUP($B57,DB!$I$3:$CA$1001,37,FALSE)&amp;"","　")</f>
        <v/>
      </c>
      <c r="R57" s="18" t="str">
        <f>IFERROR(VLOOKUP($B57,DB!$I$3:$CA$1001,38,FALSE)&amp;"","　")</f>
        <v/>
      </c>
      <c r="S57" s="18" t="str">
        <f>IFERROR(VLOOKUP($B57,DB!$I$3:$CA$1001,39,FALSE)&amp;"","　")</f>
        <v/>
      </c>
      <c r="T57" s="18" t="str">
        <f>IFERROR(VLOOKUP($B57,DB!$I$3:$CA$1001,40,FALSE)&amp;"","　")</f>
        <v/>
      </c>
      <c r="U57" s="18" t="str">
        <f>IFERROR(VLOOKUP($B57,DB!$I$3:$CA$1001,41,FALSE)&amp;"","　")</f>
        <v/>
      </c>
      <c r="V57" s="18" t="str">
        <f>IFERROR(VLOOKUP($B57,DB!$I$3:$CA$1001,42,FALSE)&amp;"","　")</f>
        <v/>
      </c>
      <c r="W57" s="18" t="str">
        <f>IFERROR(VLOOKUP($B57,DB!$I$3:$CA$1001,43,FALSE)&amp;"","　")</f>
        <v/>
      </c>
      <c r="X57" s="18" t="str">
        <f>IFERROR(VLOOKUP($B57,DB!$I$3:$CA$1001,44,FALSE)&amp;"","　")</f>
        <v/>
      </c>
      <c r="Y57" s="18" t="str">
        <f>IFERROR(VLOOKUP($B57,DB!$I$3:$CA$1001,45,FALSE)&amp;"","　")</f>
        <v/>
      </c>
      <c r="Z57" s="18" t="str">
        <f>IFERROR(VLOOKUP($B57,DB!$I$3:$CA$1001,46,FALSE)&amp;"","　")</f>
        <v/>
      </c>
      <c r="AA57" s="18" t="str">
        <f>IFERROR(VLOOKUP($B57,DB!$I$3:$CA$1001,47,FALSE)&amp;"","　")</f>
        <v/>
      </c>
      <c r="AB57" s="18" t="str">
        <f>IFERROR(VLOOKUP($B57,DB!$I$3:$CA$1001,48,FALSE)&amp;"","　")</f>
        <v/>
      </c>
      <c r="AC57" s="18" t="str">
        <f>IFERROR(VLOOKUP($B57,DB!$I$3:$CA$1001,49,FALSE)&amp;"","　")</f>
        <v/>
      </c>
      <c r="AD57" s="18" t="str">
        <f>IFERROR(VLOOKUP($B57,DB!$I$3:$CA$1001,50,FALSE)&amp;"","　")</f>
        <v/>
      </c>
      <c r="AE57" s="18" t="str">
        <f>IFERROR(VLOOKUP($B57,DB!$I$3:$CA$1001,51,FALSE)&amp;"","　")</f>
        <v/>
      </c>
      <c r="AF57" s="18" t="str">
        <f>IFERROR(VLOOKUP($B57,DB!$I$3:$CA$1001,52,FALSE)&amp;"","　")</f>
        <v/>
      </c>
      <c r="AG57" s="18" t="str">
        <f>IFERROR(VLOOKUP($B57,DB!$I$3:$CA$1001,53,FALSE)&amp;"","　")</f>
        <v/>
      </c>
      <c r="AH57" s="18" t="str">
        <f>IFERROR(VLOOKUP($B57,DB!$I$3:$CA$1001,54,FALSE)&amp;"","　")</f>
        <v/>
      </c>
      <c r="AI57" s="25" t="str">
        <f>IFERROR(VLOOKUP($B57,DB!$I$3:$CA$1001,55,FALSE)&amp;"","　")</f>
        <v/>
      </c>
      <c r="AJ57" s="16" t="str">
        <f>IFERROR(VLOOKUP($B57,DB!$I$3:$CA$1001,56,FALSE)&amp;"","　")</f>
        <v/>
      </c>
      <c r="AK57" s="18" t="str">
        <f>IFERROR(VLOOKUP($B57,DB!$I$3:$CA$1001,57,FALSE)&amp;"","　")</f>
        <v/>
      </c>
      <c r="AL57" s="18" t="str">
        <f>IFERROR(VLOOKUP($B57,DB!$I$3:$CA$1001,58,FALSE)&amp;"","　")</f>
        <v/>
      </c>
      <c r="AM57" s="18" t="str">
        <f>IFERROR(VLOOKUP($B57,DB!$I$3:$CA$1001,59,FALSE)&amp;"","　")</f>
        <v/>
      </c>
      <c r="AN57" s="18" t="str">
        <f>IFERROR(VLOOKUP($B57,DB!$I$3:$CA$1001,60,FALSE)&amp;"","　")</f>
        <v/>
      </c>
      <c r="AO57" s="18" t="str">
        <f>IFERROR(VLOOKUP($B57,DB!$I$3:$CA$1001,61,FALSE)&amp;"","　")</f>
        <v/>
      </c>
      <c r="AP57" s="18" t="str">
        <f>IFERROR(VLOOKUP($B57,DB!$I$3:$CA$1001,62,FALSE)&amp;"","　")</f>
        <v/>
      </c>
      <c r="AQ57" s="21" t="str">
        <f>IFERROR(VLOOKUP($B57,DB!$I$3:$CA$1001,63,FALSE)&amp;"","　")</f>
        <v/>
      </c>
      <c r="AR57" s="23" t="str">
        <f>IFERROR(VLOOKUP($B57,DB!$I$3:$CA$1001,64,FALSE)&amp;"","　")</f>
        <v/>
      </c>
      <c r="AS57" s="18" t="str">
        <f>IFERROR(VLOOKUP($B57,DB!$I$3:$CA$1001,65,FALSE)&amp;"","　")</f>
        <v/>
      </c>
      <c r="AT57" s="18" t="str">
        <f>IFERROR(VLOOKUP($B57,DB!$I$3:$CA$1001,66,FALSE)&amp;"","　")</f>
        <v/>
      </c>
      <c r="AU57" s="18" t="str">
        <f>IFERROR(VLOOKUP($B57,DB!$I$3:$CA$1001,67,FALSE)&amp;"","　")</f>
        <v/>
      </c>
      <c r="AV57" s="18" t="str">
        <f>IFERROR(VLOOKUP($B57,DB!$I$3:$CA$1001,68,FALSE)&amp;"","　")</f>
        <v/>
      </c>
      <c r="AW57" s="18" t="str">
        <f>IFERROR(VLOOKUP($B57,DB!$I$3:$CA$1001,69,FALSE)&amp;"","　")</f>
        <v/>
      </c>
      <c r="AX57" s="18" t="str">
        <f>IFERROR(VLOOKUP($B57,DB!$I$3:$CA$1001,70,FALSE)&amp;"","　")</f>
        <v/>
      </c>
      <c r="AY57" s="21" t="str">
        <f>IFERROR(VLOOKUP($B57,DB!$I$3:$CA$1001,71,FALSE)&amp;"","　")</f>
        <v/>
      </c>
      <c r="AZ57" s="29"/>
    </row>
    <row r="58" spans="2:52" ht="20.100000000000001" customHeight="1">
      <c r="B58" s="6">
        <v>2154</v>
      </c>
      <c r="C58" s="8" t="str">
        <f>IFERROR(VLOOKUP(B58,DB!$I$3:$Z$1001,4,FALSE)&amp;"","")</f>
        <v>株式会社岡田設計</v>
      </c>
      <c r="D58" s="10" t="str">
        <f>IFERROR(VLOOKUP(B58,DB!$I$2:$CD$1001,7,FALSE)&amp;"","")</f>
        <v>北海道</v>
      </c>
      <c r="E58" s="11" t="str">
        <f>IFERROR(VLOOKUP(B58,DB!$I$2:$CD$1001,8,FALSE)&amp;"","")</f>
        <v>札幌市中央区</v>
      </c>
      <c r="F58" s="12" t="str">
        <f>IFERROR(VLOOKUP(B58,DB!$I$2:$CD$1001,10,FALSE)&amp;"","")</f>
        <v>代表取締役社長</v>
      </c>
      <c r="G58" s="11" t="str">
        <f>IFERROR(VLOOKUP(B58,DB!$I$2:$CD$1001,11,FALSE)&amp;"","")</f>
        <v>岡田　幸生</v>
      </c>
      <c r="H58" s="14" t="str">
        <f>IFERROR(IF(VLOOKUP(B58,DB!$I$2:$CD$1001,20,FALSE)&amp;""="","","○"),"")</f>
        <v/>
      </c>
      <c r="I58" s="16" t="str">
        <f>IFERROR(VLOOKUP($B58,DB!$I$3:$CA$1001,29,FALSE)&amp;"","　")</f>
        <v/>
      </c>
      <c r="J58" s="18" t="str">
        <f>IFERROR(VLOOKUP($B58,DB!$I$3:$CA$1001,30,FALSE)&amp;"","　")</f>
        <v/>
      </c>
      <c r="K58" s="18" t="str">
        <f>IFERROR(VLOOKUP($B58,DB!$I$3:$CA$1001,31,FALSE)&amp;"","　")</f>
        <v/>
      </c>
      <c r="L58" s="18" t="str">
        <f>IFERROR(VLOOKUP($B58,DB!$I$3:$CA$1001,32,FALSE)&amp;"","　")</f>
        <v>◯</v>
      </c>
      <c r="M58" s="18" t="str">
        <f>IFERROR(VLOOKUP($B58,DB!$I$3:$CA$1001,33,FALSE)&amp;"","　")</f>
        <v/>
      </c>
      <c r="N58" s="21" t="str">
        <f>IFERROR(VLOOKUP($B58,DB!$I$3:$CA$1001,34,FALSE)&amp;"","　")</f>
        <v/>
      </c>
      <c r="O58" s="23" t="str">
        <f>IFERROR(VLOOKUP($B58,DB!$I$3:$CA$1001,35,FALSE)&amp;"","　")</f>
        <v/>
      </c>
      <c r="P58" s="18" t="str">
        <f>IFERROR(VLOOKUP($B58,DB!$I$3:$CA$1001,36,FALSE)&amp;"","　")</f>
        <v/>
      </c>
      <c r="Q58" s="18" t="str">
        <f>IFERROR(VLOOKUP($B58,DB!$I$3:$CA$1001,37,FALSE)&amp;"","　")</f>
        <v/>
      </c>
      <c r="R58" s="18" t="str">
        <f>IFERROR(VLOOKUP($B58,DB!$I$3:$CA$1001,38,FALSE)&amp;"","　")</f>
        <v/>
      </c>
      <c r="S58" s="18" t="str">
        <f>IFERROR(VLOOKUP($B58,DB!$I$3:$CA$1001,39,FALSE)&amp;"","　")</f>
        <v/>
      </c>
      <c r="T58" s="18" t="str">
        <f>IFERROR(VLOOKUP($B58,DB!$I$3:$CA$1001,40,FALSE)&amp;"","　")</f>
        <v/>
      </c>
      <c r="U58" s="18" t="str">
        <f>IFERROR(VLOOKUP($B58,DB!$I$3:$CA$1001,41,FALSE)&amp;"","　")</f>
        <v/>
      </c>
      <c r="V58" s="18" t="str">
        <f>IFERROR(VLOOKUP($B58,DB!$I$3:$CA$1001,42,FALSE)&amp;"","　")</f>
        <v/>
      </c>
      <c r="W58" s="18" t="str">
        <f>IFERROR(VLOOKUP($B58,DB!$I$3:$CA$1001,43,FALSE)&amp;"","　")</f>
        <v/>
      </c>
      <c r="X58" s="18" t="str">
        <f>IFERROR(VLOOKUP($B58,DB!$I$3:$CA$1001,44,FALSE)&amp;"","　")</f>
        <v/>
      </c>
      <c r="Y58" s="18" t="str">
        <f>IFERROR(VLOOKUP($B58,DB!$I$3:$CA$1001,45,FALSE)&amp;"","　")</f>
        <v/>
      </c>
      <c r="Z58" s="18" t="str">
        <f>IFERROR(VLOOKUP($B58,DB!$I$3:$CA$1001,46,FALSE)&amp;"","　")</f>
        <v/>
      </c>
      <c r="AA58" s="18" t="str">
        <f>IFERROR(VLOOKUP($B58,DB!$I$3:$CA$1001,47,FALSE)&amp;"","　")</f>
        <v/>
      </c>
      <c r="AB58" s="18" t="str">
        <f>IFERROR(VLOOKUP($B58,DB!$I$3:$CA$1001,48,FALSE)&amp;"","　")</f>
        <v/>
      </c>
      <c r="AC58" s="18" t="str">
        <f>IFERROR(VLOOKUP($B58,DB!$I$3:$CA$1001,49,FALSE)&amp;"","　")</f>
        <v/>
      </c>
      <c r="AD58" s="18" t="str">
        <f>IFERROR(VLOOKUP($B58,DB!$I$3:$CA$1001,50,FALSE)&amp;"","　")</f>
        <v/>
      </c>
      <c r="AE58" s="18" t="str">
        <f>IFERROR(VLOOKUP($B58,DB!$I$3:$CA$1001,51,FALSE)&amp;"","　")</f>
        <v/>
      </c>
      <c r="AF58" s="18" t="str">
        <f>IFERROR(VLOOKUP($B58,DB!$I$3:$CA$1001,52,FALSE)&amp;"","　")</f>
        <v/>
      </c>
      <c r="AG58" s="18" t="str">
        <f>IFERROR(VLOOKUP($B58,DB!$I$3:$CA$1001,53,FALSE)&amp;"","　")</f>
        <v/>
      </c>
      <c r="AH58" s="18" t="str">
        <f>IFERROR(VLOOKUP($B58,DB!$I$3:$CA$1001,54,FALSE)&amp;"","　")</f>
        <v/>
      </c>
      <c r="AI58" s="25" t="str">
        <f>IFERROR(VLOOKUP($B58,DB!$I$3:$CA$1001,55,FALSE)&amp;"","　")</f>
        <v/>
      </c>
      <c r="AJ58" s="16" t="str">
        <f>IFERROR(VLOOKUP($B58,DB!$I$3:$CA$1001,56,FALSE)&amp;"","　")</f>
        <v/>
      </c>
      <c r="AK58" s="18" t="str">
        <f>IFERROR(VLOOKUP($B58,DB!$I$3:$CA$1001,57,FALSE)&amp;"","　")</f>
        <v/>
      </c>
      <c r="AL58" s="18" t="str">
        <f>IFERROR(VLOOKUP($B58,DB!$I$3:$CA$1001,58,FALSE)&amp;"","　")</f>
        <v/>
      </c>
      <c r="AM58" s="18" t="str">
        <f>IFERROR(VLOOKUP($B58,DB!$I$3:$CA$1001,59,FALSE)&amp;"","　")</f>
        <v/>
      </c>
      <c r="AN58" s="18" t="str">
        <f>IFERROR(VLOOKUP($B58,DB!$I$3:$CA$1001,60,FALSE)&amp;"","　")</f>
        <v/>
      </c>
      <c r="AO58" s="18" t="str">
        <f>IFERROR(VLOOKUP($B58,DB!$I$3:$CA$1001,61,FALSE)&amp;"","　")</f>
        <v/>
      </c>
      <c r="AP58" s="18" t="str">
        <f>IFERROR(VLOOKUP($B58,DB!$I$3:$CA$1001,62,FALSE)&amp;"","　")</f>
        <v/>
      </c>
      <c r="AQ58" s="21" t="str">
        <f>IFERROR(VLOOKUP($B58,DB!$I$3:$CA$1001,63,FALSE)&amp;"","　")</f>
        <v/>
      </c>
      <c r="AR58" s="23" t="str">
        <f>IFERROR(VLOOKUP($B58,DB!$I$3:$CA$1001,64,FALSE)&amp;"","　")</f>
        <v/>
      </c>
      <c r="AS58" s="18" t="str">
        <f>IFERROR(VLOOKUP($B58,DB!$I$3:$CA$1001,65,FALSE)&amp;"","　")</f>
        <v/>
      </c>
      <c r="AT58" s="18" t="str">
        <f>IFERROR(VLOOKUP($B58,DB!$I$3:$CA$1001,66,FALSE)&amp;"","　")</f>
        <v/>
      </c>
      <c r="AU58" s="18" t="str">
        <f>IFERROR(VLOOKUP($B58,DB!$I$3:$CA$1001,67,FALSE)&amp;"","　")</f>
        <v/>
      </c>
      <c r="AV58" s="18" t="str">
        <f>IFERROR(VLOOKUP($B58,DB!$I$3:$CA$1001,68,FALSE)&amp;"","　")</f>
        <v/>
      </c>
      <c r="AW58" s="18" t="str">
        <f>IFERROR(VLOOKUP($B58,DB!$I$3:$CA$1001,69,FALSE)&amp;"","　")</f>
        <v/>
      </c>
      <c r="AX58" s="18" t="str">
        <f>IFERROR(VLOOKUP($B58,DB!$I$3:$CA$1001,70,FALSE)&amp;"","　")</f>
        <v/>
      </c>
      <c r="AY58" s="21" t="str">
        <f>IFERROR(VLOOKUP($B58,DB!$I$3:$CA$1001,71,FALSE)&amp;"","　")</f>
        <v/>
      </c>
      <c r="AZ58" s="29"/>
    </row>
    <row r="59" spans="2:52" ht="20.100000000000001" customHeight="1">
      <c r="B59" s="6">
        <v>2155</v>
      </c>
      <c r="C59" s="8" t="str">
        <f>IFERROR(VLOOKUP(B59,DB!$I$3:$Z$1001,4,FALSE)&amp;"","")</f>
        <v>株式会社オリエンタルコンサルタンツ</v>
      </c>
      <c r="D59" s="10" t="str">
        <f>IFERROR(VLOOKUP(B59,DB!$I$2:$CD$1001,7,FALSE)&amp;"","")</f>
        <v>東京都</v>
      </c>
      <c r="E59" s="11" t="str">
        <f>IFERROR(VLOOKUP(B59,DB!$I$2:$CD$1001,8,FALSE)&amp;"","")</f>
        <v>渋谷区</v>
      </c>
      <c r="F59" s="12" t="str">
        <f>IFERROR(VLOOKUP(B59,DB!$I$2:$CD$1001,10,FALSE)&amp;"","")</f>
        <v>代表取締役社長</v>
      </c>
      <c r="G59" s="11" t="str">
        <f>IFERROR(VLOOKUP(B59,DB!$I$2:$CD$1001,11,FALSE)&amp;"","")</f>
        <v>野崎　秀則</v>
      </c>
      <c r="H59" s="14" t="str">
        <f>IFERROR(IF(VLOOKUP(B59,DB!$I$2:$CD$1001,20,FALSE)&amp;""="","","○"),"")</f>
        <v>○</v>
      </c>
      <c r="I59" s="16" t="str">
        <f>IFERROR(VLOOKUP($B59,DB!$I$3:$CA$1001,29,FALSE)&amp;"","　")</f>
        <v/>
      </c>
      <c r="J59" s="18" t="str">
        <f>IFERROR(VLOOKUP($B59,DB!$I$3:$CA$1001,30,FALSE)&amp;"","　")</f>
        <v>◯</v>
      </c>
      <c r="K59" s="18" t="str">
        <f>IFERROR(VLOOKUP($B59,DB!$I$3:$CA$1001,31,FALSE)&amp;"","　")</f>
        <v>◯</v>
      </c>
      <c r="L59" s="18" t="str">
        <f>IFERROR(VLOOKUP($B59,DB!$I$3:$CA$1001,32,FALSE)&amp;"","　")</f>
        <v/>
      </c>
      <c r="M59" s="18" t="str">
        <f>IFERROR(VLOOKUP($B59,DB!$I$3:$CA$1001,33,FALSE)&amp;"","　")</f>
        <v>◯</v>
      </c>
      <c r="N59" s="21" t="str">
        <f>IFERROR(VLOOKUP($B59,DB!$I$3:$CA$1001,34,FALSE)&amp;"","　")</f>
        <v/>
      </c>
      <c r="O59" s="23" t="str">
        <f>IFERROR(VLOOKUP($B59,DB!$I$3:$CA$1001,35,FALSE)&amp;"","　")</f>
        <v>◯</v>
      </c>
      <c r="P59" s="18" t="str">
        <f>IFERROR(VLOOKUP($B59,DB!$I$3:$CA$1001,36,FALSE)&amp;"","　")</f>
        <v>◯</v>
      </c>
      <c r="Q59" s="18" t="str">
        <f>IFERROR(VLOOKUP($B59,DB!$I$3:$CA$1001,37,FALSE)&amp;"","　")</f>
        <v/>
      </c>
      <c r="R59" s="18" t="str">
        <f>IFERROR(VLOOKUP($B59,DB!$I$3:$CA$1001,38,FALSE)&amp;"","　")</f>
        <v>◯</v>
      </c>
      <c r="S59" s="18" t="str">
        <f>IFERROR(VLOOKUP($B59,DB!$I$3:$CA$1001,39,FALSE)&amp;"","　")</f>
        <v>◯</v>
      </c>
      <c r="T59" s="18" t="str">
        <f>IFERROR(VLOOKUP($B59,DB!$I$3:$CA$1001,40,FALSE)&amp;"","　")</f>
        <v>◯</v>
      </c>
      <c r="U59" s="18" t="str">
        <f>IFERROR(VLOOKUP($B59,DB!$I$3:$CA$1001,41,FALSE)&amp;"","　")</f>
        <v>◯</v>
      </c>
      <c r="V59" s="18" t="str">
        <f>IFERROR(VLOOKUP($B59,DB!$I$3:$CA$1001,42,FALSE)&amp;"","　")</f>
        <v/>
      </c>
      <c r="W59" s="18" t="str">
        <f>IFERROR(VLOOKUP($B59,DB!$I$3:$CA$1001,43,FALSE)&amp;"","　")</f>
        <v>◯</v>
      </c>
      <c r="X59" s="18" t="str">
        <f>IFERROR(VLOOKUP($B59,DB!$I$3:$CA$1001,44,FALSE)&amp;"","　")</f>
        <v>◯</v>
      </c>
      <c r="Y59" s="18" t="str">
        <f>IFERROR(VLOOKUP($B59,DB!$I$3:$CA$1001,45,FALSE)&amp;"","　")</f>
        <v/>
      </c>
      <c r="Z59" s="18" t="str">
        <f>IFERROR(VLOOKUP($B59,DB!$I$3:$CA$1001,46,FALSE)&amp;"","　")</f>
        <v>◯</v>
      </c>
      <c r="AA59" s="18" t="str">
        <f>IFERROR(VLOOKUP($B59,DB!$I$3:$CA$1001,47,FALSE)&amp;"","　")</f>
        <v>◯</v>
      </c>
      <c r="AB59" s="18" t="str">
        <f>IFERROR(VLOOKUP($B59,DB!$I$3:$CA$1001,48,FALSE)&amp;"","　")</f>
        <v>◯</v>
      </c>
      <c r="AC59" s="18" t="str">
        <f>IFERROR(VLOOKUP($B59,DB!$I$3:$CA$1001,49,FALSE)&amp;"","　")</f>
        <v>◯</v>
      </c>
      <c r="AD59" s="18" t="str">
        <f>IFERROR(VLOOKUP($B59,DB!$I$3:$CA$1001,50,FALSE)&amp;"","　")</f>
        <v>◯</v>
      </c>
      <c r="AE59" s="18" t="str">
        <f>IFERROR(VLOOKUP($B59,DB!$I$3:$CA$1001,51,FALSE)&amp;"","　")</f>
        <v>◯</v>
      </c>
      <c r="AF59" s="18" t="str">
        <f>IFERROR(VLOOKUP($B59,DB!$I$3:$CA$1001,52,FALSE)&amp;"","　")</f>
        <v>◯</v>
      </c>
      <c r="AG59" s="18" t="str">
        <f>IFERROR(VLOOKUP($B59,DB!$I$3:$CA$1001,53,FALSE)&amp;"","　")</f>
        <v>◯</v>
      </c>
      <c r="AH59" s="18" t="str">
        <f>IFERROR(VLOOKUP($B59,DB!$I$3:$CA$1001,54,FALSE)&amp;"","　")</f>
        <v/>
      </c>
      <c r="AI59" s="25" t="str">
        <f>IFERROR(VLOOKUP($B59,DB!$I$3:$CA$1001,55,FALSE)&amp;"","　")</f>
        <v>◯</v>
      </c>
      <c r="AJ59" s="16" t="str">
        <f>IFERROR(VLOOKUP($B59,DB!$I$3:$CA$1001,56,FALSE)&amp;"","　")</f>
        <v/>
      </c>
      <c r="AK59" s="18" t="str">
        <f>IFERROR(VLOOKUP($B59,DB!$I$3:$CA$1001,57,FALSE)&amp;"","　")</f>
        <v/>
      </c>
      <c r="AL59" s="18" t="str">
        <f>IFERROR(VLOOKUP($B59,DB!$I$3:$CA$1001,58,FALSE)&amp;"","　")</f>
        <v/>
      </c>
      <c r="AM59" s="18" t="str">
        <f>IFERROR(VLOOKUP($B59,DB!$I$3:$CA$1001,59,FALSE)&amp;"","　")</f>
        <v/>
      </c>
      <c r="AN59" s="18" t="str">
        <f>IFERROR(VLOOKUP($B59,DB!$I$3:$CA$1001,60,FALSE)&amp;"","　")</f>
        <v/>
      </c>
      <c r="AO59" s="18" t="str">
        <f>IFERROR(VLOOKUP($B59,DB!$I$3:$CA$1001,61,FALSE)&amp;"","　")</f>
        <v/>
      </c>
      <c r="AP59" s="18" t="str">
        <f>IFERROR(VLOOKUP($B59,DB!$I$3:$CA$1001,62,FALSE)&amp;"","　")</f>
        <v/>
      </c>
      <c r="AQ59" s="21" t="str">
        <f>IFERROR(VLOOKUP($B59,DB!$I$3:$CA$1001,63,FALSE)&amp;"","　")</f>
        <v/>
      </c>
      <c r="AR59" s="23" t="str">
        <f>IFERROR(VLOOKUP($B59,DB!$I$3:$CA$1001,64,FALSE)&amp;"","　")</f>
        <v/>
      </c>
      <c r="AS59" s="18" t="str">
        <f>IFERROR(VLOOKUP($B59,DB!$I$3:$CA$1001,65,FALSE)&amp;"","　")</f>
        <v/>
      </c>
      <c r="AT59" s="18" t="str">
        <f>IFERROR(VLOOKUP($B59,DB!$I$3:$CA$1001,66,FALSE)&amp;"","　")</f>
        <v/>
      </c>
      <c r="AU59" s="18" t="str">
        <f>IFERROR(VLOOKUP($B59,DB!$I$3:$CA$1001,67,FALSE)&amp;"","　")</f>
        <v/>
      </c>
      <c r="AV59" s="18" t="str">
        <f>IFERROR(VLOOKUP($B59,DB!$I$3:$CA$1001,68,FALSE)&amp;"","　")</f>
        <v/>
      </c>
      <c r="AW59" s="18" t="str">
        <f>IFERROR(VLOOKUP($B59,DB!$I$3:$CA$1001,69,FALSE)&amp;"","　")</f>
        <v>◯</v>
      </c>
      <c r="AX59" s="18" t="str">
        <f>IFERROR(VLOOKUP($B59,DB!$I$3:$CA$1001,70,FALSE)&amp;"","　")</f>
        <v>◯</v>
      </c>
      <c r="AY59" s="21" t="str">
        <f>IFERROR(VLOOKUP($B59,DB!$I$3:$CA$1001,71,FALSE)&amp;"","　")</f>
        <v>◯</v>
      </c>
      <c r="AZ59" s="29"/>
    </row>
    <row r="60" spans="2:52" ht="20.100000000000001" customHeight="1">
      <c r="B60" s="6">
        <v>2156</v>
      </c>
      <c r="C60" s="8" t="str">
        <f>IFERROR(VLOOKUP(B60,DB!$I$3:$Z$1001,4,FALSE)&amp;"","")</f>
        <v>株式会社オオバ</v>
      </c>
      <c r="D60" s="10" t="str">
        <f>IFERROR(VLOOKUP(B60,DB!$I$2:$CD$1001,7,FALSE)&amp;"","")</f>
        <v>東京都</v>
      </c>
      <c r="E60" s="11" t="str">
        <f>IFERROR(VLOOKUP(B60,DB!$I$2:$CD$1001,8,FALSE)&amp;"","")</f>
        <v>千代田区</v>
      </c>
      <c r="F60" s="12" t="str">
        <f>IFERROR(VLOOKUP(B60,DB!$I$2:$CD$1001,10,FALSE)&amp;"","")</f>
        <v>代表取締役</v>
      </c>
      <c r="G60" s="11" t="str">
        <f>IFERROR(VLOOKUP(B60,DB!$I$2:$CD$1001,11,FALSE)&amp;"","")</f>
        <v>辻本　茂</v>
      </c>
      <c r="H60" s="14" t="str">
        <f>IFERROR(IF(VLOOKUP(B60,DB!$I$2:$CD$1001,20,FALSE)&amp;""="","","○"),"")</f>
        <v>○</v>
      </c>
      <c r="I60" s="16" t="str">
        <f>IFERROR(VLOOKUP($B60,DB!$I$3:$CA$1001,29,FALSE)&amp;"","　")</f>
        <v>◯</v>
      </c>
      <c r="J60" s="18" t="str">
        <f>IFERROR(VLOOKUP($B60,DB!$I$3:$CA$1001,30,FALSE)&amp;"","　")</f>
        <v>◯</v>
      </c>
      <c r="K60" s="18" t="str">
        <f>IFERROR(VLOOKUP($B60,DB!$I$3:$CA$1001,31,FALSE)&amp;"","　")</f>
        <v>◯</v>
      </c>
      <c r="L60" s="18" t="str">
        <f>IFERROR(VLOOKUP($B60,DB!$I$3:$CA$1001,32,FALSE)&amp;"","　")</f>
        <v>◯</v>
      </c>
      <c r="M60" s="18" t="str">
        <f>IFERROR(VLOOKUP($B60,DB!$I$3:$CA$1001,33,FALSE)&amp;"","　")</f>
        <v>◯</v>
      </c>
      <c r="N60" s="21" t="str">
        <f>IFERROR(VLOOKUP($B60,DB!$I$3:$CA$1001,34,FALSE)&amp;"","　")</f>
        <v/>
      </c>
      <c r="O60" s="23" t="str">
        <f>IFERROR(VLOOKUP($B60,DB!$I$3:$CA$1001,35,FALSE)&amp;"","　")</f>
        <v>◯</v>
      </c>
      <c r="P60" s="18" t="str">
        <f>IFERROR(VLOOKUP($B60,DB!$I$3:$CA$1001,36,FALSE)&amp;"","　")</f>
        <v/>
      </c>
      <c r="Q60" s="18" t="str">
        <f>IFERROR(VLOOKUP($B60,DB!$I$3:$CA$1001,37,FALSE)&amp;"","　")</f>
        <v/>
      </c>
      <c r="R60" s="18" t="str">
        <f>IFERROR(VLOOKUP($B60,DB!$I$3:$CA$1001,38,FALSE)&amp;"","　")</f>
        <v>◯</v>
      </c>
      <c r="S60" s="18" t="str">
        <f>IFERROR(VLOOKUP($B60,DB!$I$3:$CA$1001,39,FALSE)&amp;"","　")</f>
        <v/>
      </c>
      <c r="T60" s="18" t="str">
        <f>IFERROR(VLOOKUP($B60,DB!$I$3:$CA$1001,40,FALSE)&amp;"","　")</f>
        <v>◯</v>
      </c>
      <c r="U60" s="18" t="str">
        <f>IFERROR(VLOOKUP($B60,DB!$I$3:$CA$1001,41,FALSE)&amp;"","　")</f>
        <v>◯</v>
      </c>
      <c r="V60" s="18" t="str">
        <f>IFERROR(VLOOKUP($B60,DB!$I$3:$CA$1001,42,FALSE)&amp;"","　")</f>
        <v>◯</v>
      </c>
      <c r="W60" s="18" t="str">
        <f>IFERROR(VLOOKUP($B60,DB!$I$3:$CA$1001,43,FALSE)&amp;"","　")</f>
        <v/>
      </c>
      <c r="X60" s="18" t="str">
        <f>IFERROR(VLOOKUP($B60,DB!$I$3:$CA$1001,44,FALSE)&amp;"","　")</f>
        <v/>
      </c>
      <c r="Y60" s="18" t="str">
        <f>IFERROR(VLOOKUP($B60,DB!$I$3:$CA$1001,45,FALSE)&amp;"","　")</f>
        <v>◯</v>
      </c>
      <c r="Z60" s="18" t="str">
        <f>IFERROR(VLOOKUP($B60,DB!$I$3:$CA$1001,46,FALSE)&amp;"","　")</f>
        <v>◯</v>
      </c>
      <c r="AA60" s="18" t="str">
        <f>IFERROR(VLOOKUP($B60,DB!$I$3:$CA$1001,47,FALSE)&amp;"","　")</f>
        <v>◯</v>
      </c>
      <c r="AB60" s="18" t="str">
        <f>IFERROR(VLOOKUP($B60,DB!$I$3:$CA$1001,48,FALSE)&amp;"","　")</f>
        <v/>
      </c>
      <c r="AC60" s="18" t="str">
        <f>IFERROR(VLOOKUP($B60,DB!$I$3:$CA$1001,49,FALSE)&amp;"","　")</f>
        <v>◯</v>
      </c>
      <c r="AD60" s="18" t="str">
        <f>IFERROR(VLOOKUP($B60,DB!$I$3:$CA$1001,50,FALSE)&amp;"","　")</f>
        <v>◯</v>
      </c>
      <c r="AE60" s="18" t="str">
        <f>IFERROR(VLOOKUP($B60,DB!$I$3:$CA$1001,51,FALSE)&amp;"","　")</f>
        <v/>
      </c>
      <c r="AF60" s="18" t="str">
        <f>IFERROR(VLOOKUP($B60,DB!$I$3:$CA$1001,52,FALSE)&amp;"","　")</f>
        <v>◯</v>
      </c>
      <c r="AG60" s="18" t="str">
        <f>IFERROR(VLOOKUP($B60,DB!$I$3:$CA$1001,53,FALSE)&amp;"","　")</f>
        <v>◯</v>
      </c>
      <c r="AH60" s="18" t="str">
        <f>IFERROR(VLOOKUP($B60,DB!$I$3:$CA$1001,54,FALSE)&amp;"","　")</f>
        <v/>
      </c>
      <c r="AI60" s="25" t="str">
        <f>IFERROR(VLOOKUP($B60,DB!$I$3:$CA$1001,55,FALSE)&amp;"","　")</f>
        <v/>
      </c>
      <c r="AJ60" s="16" t="str">
        <f>IFERROR(VLOOKUP($B60,DB!$I$3:$CA$1001,56,FALSE)&amp;"","　")</f>
        <v>◯</v>
      </c>
      <c r="AK60" s="18" t="str">
        <f>IFERROR(VLOOKUP($B60,DB!$I$3:$CA$1001,57,FALSE)&amp;"","　")</f>
        <v>◯</v>
      </c>
      <c r="AL60" s="18" t="str">
        <f>IFERROR(VLOOKUP($B60,DB!$I$3:$CA$1001,58,FALSE)&amp;"","　")</f>
        <v>◯</v>
      </c>
      <c r="AM60" s="18" t="str">
        <f>IFERROR(VLOOKUP($B60,DB!$I$3:$CA$1001,59,FALSE)&amp;"","　")</f>
        <v>◯</v>
      </c>
      <c r="AN60" s="18" t="str">
        <f>IFERROR(VLOOKUP($B60,DB!$I$3:$CA$1001,60,FALSE)&amp;"","　")</f>
        <v>◯</v>
      </c>
      <c r="AO60" s="18" t="str">
        <f>IFERROR(VLOOKUP($B60,DB!$I$3:$CA$1001,61,FALSE)&amp;"","　")</f>
        <v>◯</v>
      </c>
      <c r="AP60" s="18" t="str">
        <f>IFERROR(VLOOKUP($B60,DB!$I$3:$CA$1001,62,FALSE)&amp;"","　")</f>
        <v>◯</v>
      </c>
      <c r="AQ60" s="21" t="str">
        <f>IFERROR(VLOOKUP($B60,DB!$I$3:$CA$1001,63,FALSE)&amp;"","　")</f>
        <v>◯</v>
      </c>
      <c r="AR60" s="23" t="str">
        <f>IFERROR(VLOOKUP($B60,DB!$I$3:$CA$1001,64,FALSE)&amp;"","　")</f>
        <v/>
      </c>
      <c r="AS60" s="18" t="str">
        <f>IFERROR(VLOOKUP($B60,DB!$I$3:$CA$1001,65,FALSE)&amp;"","　")</f>
        <v/>
      </c>
      <c r="AT60" s="18" t="str">
        <f>IFERROR(VLOOKUP($B60,DB!$I$3:$CA$1001,66,FALSE)&amp;"","　")</f>
        <v/>
      </c>
      <c r="AU60" s="18" t="str">
        <f>IFERROR(VLOOKUP($B60,DB!$I$3:$CA$1001,67,FALSE)&amp;"","　")</f>
        <v/>
      </c>
      <c r="AV60" s="18" t="str">
        <f>IFERROR(VLOOKUP($B60,DB!$I$3:$CA$1001,68,FALSE)&amp;"","　")</f>
        <v/>
      </c>
      <c r="AW60" s="18" t="str">
        <f>IFERROR(VLOOKUP($B60,DB!$I$3:$CA$1001,69,FALSE)&amp;"","　")</f>
        <v/>
      </c>
      <c r="AX60" s="18" t="str">
        <f>IFERROR(VLOOKUP($B60,DB!$I$3:$CA$1001,70,FALSE)&amp;"","　")</f>
        <v>◯</v>
      </c>
      <c r="AY60" s="21" t="str">
        <f>IFERROR(VLOOKUP($B60,DB!$I$3:$CA$1001,71,FALSE)&amp;"","　")</f>
        <v>◯</v>
      </c>
      <c r="AZ60" s="29"/>
    </row>
    <row r="61" spans="2:52" ht="20.100000000000001" customHeight="1">
      <c r="B61" s="6">
        <v>2157</v>
      </c>
      <c r="C61" s="8" t="str">
        <f>IFERROR(VLOOKUP(B61,DB!$I$3:$Z$1001,4,FALSE)&amp;"","")</f>
        <v>応用地質株式会社</v>
      </c>
      <c r="D61" s="10" t="str">
        <f>IFERROR(VLOOKUP(B61,DB!$I$2:$CD$1001,7,FALSE)&amp;"","")</f>
        <v/>
      </c>
      <c r="E61" s="11" t="str">
        <f>IFERROR(VLOOKUP(B61,DB!$I$2:$CD$1001,8,FALSE)&amp;"","")</f>
        <v/>
      </c>
      <c r="F61" s="12" t="str">
        <f>IFERROR(VLOOKUP(B61,DB!$I$2:$CD$1001,10,FALSE)&amp;"","")</f>
        <v>代表取締役</v>
      </c>
      <c r="G61" s="11" t="str">
        <f>IFERROR(VLOOKUP(B61,DB!$I$2:$CD$1001,11,FALSE)&amp;"","")</f>
        <v>天野　洋文</v>
      </c>
      <c r="H61" s="14" t="str">
        <f>IFERROR(IF(VLOOKUP(B61,DB!$I$2:$CD$1001,20,FALSE)&amp;""="","","○"),"")</f>
        <v>○</v>
      </c>
      <c r="I61" s="16" t="str">
        <f>IFERROR(VLOOKUP($B61,DB!$I$3:$CA$1001,29,FALSE)&amp;"","　")</f>
        <v/>
      </c>
      <c r="J61" s="18" t="str">
        <f>IFERROR(VLOOKUP($B61,DB!$I$3:$CA$1001,30,FALSE)&amp;"","　")</f>
        <v>◯</v>
      </c>
      <c r="K61" s="18" t="str">
        <f>IFERROR(VLOOKUP($B61,DB!$I$3:$CA$1001,31,FALSE)&amp;"","　")</f>
        <v>◯</v>
      </c>
      <c r="L61" s="18" t="str">
        <f>IFERROR(VLOOKUP($B61,DB!$I$3:$CA$1001,32,FALSE)&amp;"","　")</f>
        <v/>
      </c>
      <c r="M61" s="18" t="str">
        <f>IFERROR(VLOOKUP($B61,DB!$I$3:$CA$1001,33,FALSE)&amp;"","　")</f>
        <v>◯</v>
      </c>
      <c r="N61" s="21" t="str">
        <f>IFERROR(VLOOKUP($B61,DB!$I$3:$CA$1001,34,FALSE)&amp;"","　")</f>
        <v/>
      </c>
      <c r="O61" s="23" t="str">
        <f>IFERROR(VLOOKUP($B61,DB!$I$3:$CA$1001,35,FALSE)&amp;"","　")</f>
        <v>◯</v>
      </c>
      <c r="P61" s="18" t="str">
        <f>IFERROR(VLOOKUP($B61,DB!$I$3:$CA$1001,36,FALSE)&amp;"","　")</f>
        <v>◯</v>
      </c>
      <c r="Q61" s="18" t="str">
        <f>IFERROR(VLOOKUP($B61,DB!$I$3:$CA$1001,37,FALSE)&amp;"","　")</f>
        <v/>
      </c>
      <c r="R61" s="18" t="str">
        <f>IFERROR(VLOOKUP($B61,DB!$I$3:$CA$1001,38,FALSE)&amp;"","　")</f>
        <v>◯</v>
      </c>
      <c r="S61" s="18" t="str">
        <f>IFERROR(VLOOKUP($B61,DB!$I$3:$CA$1001,39,FALSE)&amp;"","　")</f>
        <v/>
      </c>
      <c r="T61" s="18" t="str">
        <f>IFERROR(VLOOKUP($B61,DB!$I$3:$CA$1001,40,FALSE)&amp;"","　")</f>
        <v>◯</v>
      </c>
      <c r="U61" s="18" t="str">
        <f>IFERROR(VLOOKUP($B61,DB!$I$3:$CA$1001,41,FALSE)&amp;"","　")</f>
        <v>◯</v>
      </c>
      <c r="V61" s="18" t="str">
        <f>IFERROR(VLOOKUP($B61,DB!$I$3:$CA$1001,42,FALSE)&amp;"","　")</f>
        <v>◯</v>
      </c>
      <c r="W61" s="18" t="str">
        <f>IFERROR(VLOOKUP($B61,DB!$I$3:$CA$1001,43,FALSE)&amp;"","　")</f>
        <v>◯</v>
      </c>
      <c r="X61" s="18" t="str">
        <f>IFERROR(VLOOKUP($B61,DB!$I$3:$CA$1001,44,FALSE)&amp;"","　")</f>
        <v/>
      </c>
      <c r="Y61" s="18" t="str">
        <f>IFERROR(VLOOKUP($B61,DB!$I$3:$CA$1001,45,FALSE)&amp;"","　")</f>
        <v>◯</v>
      </c>
      <c r="Z61" s="18" t="str">
        <f>IFERROR(VLOOKUP($B61,DB!$I$3:$CA$1001,46,FALSE)&amp;"","　")</f>
        <v/>
      </c>
      <c r="AA61" s="18" t="str">
        <f>IFERROR(VLOOKUP($B61,DB!$I$3:$CA$1001,47,FALSE)&amp;"","　")</f>
        <v>◯</v>
      </c>
      <c r="AB61" s="18" t="str">
        <f>IFERROR(VLOOKUP($B61,DB!$I$3:$CA$1001,48,FALSE)&amp;"","　")</f>
        <v>◯</v>
      </c>
      <c r="AC61" s="18" t="str">
        <f>IFERROR(VLOOKUP($B61,DB!$I$3:$CA$1001,49,FALSE)&amp;"","　")</f>
        <v>◯</v>
      </c>
      <c r="AD61" s="18" t="str">
        <f>IFERROR(VLOOKUP($B61,DB!$I$3:$CA$1001,50,FALSE)&amp;"","　")</f>
        <v>◯</v>
      </c>
      <c r="AE61" s="18" t="str">
        <f>IFERROR(VLOOKUP($B61,DB!$I$3:$CA$1001,51,FALSE)&amp;"","　")</f>
        <v>◯</v>
      </c>
      <c r="AF61" s="18" t="str">
        <f>IFERROR(VLOOKUP($B61,DB!$I$3:$CA$1001,52,FALSE)&amp;"","　")</f>
        <v/>
      </c>
      <c r="AG61" s="18" t="str">
        <f>IFERROR(VLOOKUP($B61,DB!$I$3:$CA$1001,53,FALSE)&amp;"","　")</f>
        <v>◯</v>
      </c>
      <c r="AH61" s="18" t="str">
        <f>IFERROR(VLOOKUP($B61,DB!$I$3:$CA$1001,54,FALSE)&amp;"","　")</f>
        <v/>
      </c>
      <c r="AI61" s="25" t="str">
        <f>IFERROR(VLOOKUP($B61,DB!$I$3:$CA$1001,55,FALSE)&amp;"","　")</f>
        <v>◯</v>
      </c>
      <c r="AJ61" s="16" t="str">
        <f>IFERROR(VLOOKUP($B61,DB!$I$3:$CA$1001,56,FALSE)&amp;"","　")</f>
        <v/>
      </c>
      <c r="AK61" s="18" t="str">
        <f>IFERROR(VLOOKUP($B61,DB!$I$3:$CA$1001,57,FALSE)&amp;"","　")</f>
        <v/>
      </c>
      <c r="AL61" s="18" t="str">
        <f>IFERROR(VLOOKUP($B61,DB!$I$3:$CA$1001,58,FALSE)&amp;"","　")</f>
        <v/>
      </c>
      <c r="AM61" s="18" t="str">
        <f>IFERROR(VLOOKUP($B61,DB!$I$3:$CA$1001,59,FALSE)&amp;"","　")</f>
        <v/>
      </c>
      <c r="AN61" s="18" t="str">
        <f>IFERROR(VLOOKUP($B61,DB!$I$3:$CA$1001,60,FALSE)&amp;"","　")</f>
        <v/>
      </c>
      <c r="AO61" s="18" t="str">
        <f>IFERROR(VLOOKUP($B61,DB!$I$3:$CA$1001,61,FALSE)&amp;"","　")</f>
        <v/>
      </c>
      <c r="AP61" s="18" t="str">
        <f>IFERROR(VLOOKUP($B61,DB!$I$3:$CA$1001,62,FALSE)&amp;"","　")</f>
        <v/>
      </c>
      <c r="AQ61" s="21" t="str">
        <f>IFERROR(VLOOKUP($B61,DB!$I$3:$CA$1001,63,FALSE)&amp;"","　")</f>
        <v/>
      </c>
      <c r="AR61" s="23" t="str">
        <f>IFERROR(VLOOKUP($B61,DB!$I$3:$CA$1001,64,FALSE)&amp;"","　")</f>
        <v/>
      </c>
      <c r="AS61" s="18" t="str">
        <f>IFERROR(VLOOKUP($B61,DB!$I$3:$CA$1001,65,FALSE)&amp;"","　")</f>
        <v/>
      </c>
      <c r="AT61" s="18" t="str">
        <f>IFERROR(VLOOKUP($B61,DB!$I$3:$CA$1001,66,FALSE)&amp;"","　")</f>
        <v/>
      </c>
      <c r="AU61" s="18" t="str">
        <f>IFERROR(VLOOKUP($B61,DB!$I$3:$CA$1001,67,FALSE)&amp;"","　")</f>
        <v/>
      </c>
      <c r="AV61" s="18" t="str">
        <f>IFERROR(VLOOKUP($B61,DB!$I$3:$CA$1001,68,FALSE)&amp;"","　")</f>
        <v/>
      </c>
      <c r="AW61" s="18" t="str">
        <f>IFERROR(VLOOKUP($B61,DB!$I$3:$CA$1001,69,FALSE)&amp;"","　")</f>
        <v>◯</v>
      </c>
      <c r="AX61" s="18" t="str">
        <f>IFERROR(VLOOKUP($B61,DB!$I$3:$CA$1001,70,FALSE)&amp;"","　")</f>
        <v/>
      </c>
      <c r="AY61" s="21" t="str">
        <f>IFERROR(VLOOKUP($B61,DB!$I$3:$CA$1001,71,FALSE)&amp;"","　")</f>
        <v/>
      </c>
      <c r="AZ61" s="29"/>
    </row>
    <row r="62" spans="2:52" ht="20.100000000000001" customHeight="1">
      <c r="B62" s="6">
        <v>2180</v>
      </c>
      <c r="C62" s="8" t="str">
        <f>IFERROR(VLOOKUP(B62,DB!$I$3:$Z$1001,4,FALSE)&amp;"","")</f>
        <v>株式会社アクト</v>
      </c>
      <c r="D62" s="10" t="str">
        <f>IFERROR(VLOOKUP(B62,DB!$I$2:$CD$1001,7,FALSE)&amp;"","")</f>
        <v>北海道</v>
      </c>
      <c r="E62" s="11" t="str">
        <f>IFERROR(VLOOKUP(B62,DB!$I$2:$CD$1001,8,FALSE)&amp;"","")</f>
        <v>帯広市市</v>
      </c>
      <c r="F62" s="12" t="str">
        <f>IFERROR(VLOOKUP(B62,DB!$I$2:$CD$1001,10,FALSE)&amp;"","")</f>
        <v>代表取締役</v>
      </c>
      <c r="G62" s="11" t="str">
        <f>IFERROR(VLOOKUP(B62,DB!$I$2:$CD$1001,11,FALSE)&amp;"","")</f>
        <v>内海　洋</v>
      </c>
      <c r="H62" s="14" t="str">
        <f>IFERROR(IF(VLOOKUP(B62,DB!$I$2:$CD$1001,20,FALSE)&amp;""="","","○"),"")</f>
        <v/>
      </c>
      <c r="I62" s="16" t="str">
        <f>IFERROR(VLOOKUP($B62,DB!$I$3:$CA$1001,29,FALSE)&amp;"","　")</f>
        <v/>
      </c>
      <c r="J62" s="18" t="str">
        <f>IFERROR(VLOOKUP($B62,DB!$I$3:$CA$1001,30,FALSE)&amp;"","　")</f>
        <v/>
      </c>
      <c r="K62" s="18" t="str">
        <f>IFERROR(VLOOKUP($B62,DB!$I$3:$CA$1001,31,FALSE)&amp;"","　")</f>
        <v/>
      </c>
      <c r="L62" s="18" t="str">
        <f>IFERROR(VLOOKUP($B62,DB!$I$3:$CA$1001,32,FALSE)&amp;"","　")</f>
        <v/>
      </c>
      <c r="M62" s="18" t="str">
        <f>IFERROR(VLOOKUP($B62,DB!$I$3:$CA$1001,33,FALSE)&amp;"","　")</f>
        <v/>
      </c>
      <c r="N62" s="21" t="str">
        <f>IFERROR(VLOOKUP($B62,DB!$I$3:$CA$1001,34,FALSE)&amp;"","　")</f>
        <v/>
      </c>
      <c r="O62" s="23" t="str">
        <f>IFERROR(VLOOKUP($B62,DB!$I$3:$CA$1001,35,FALSE)&amp;"","　")</f>
        <v/>
      </c>
      <c r="P62" s="18" t="str">
        <f>IFERROR(VLOOKUP($B62,DB!$I$3:$CA$1001,36,FALSE)&amp;"","　")</f>
        <v/>
      </c>
      <c r="Q62" s="18" t="str">
        <f>IFERROR(VLOOKUP($B62,DB!$I$3:$CA$1001,37,FALSE)&amp;"","　")</f>
        <v/>
      </c>
      <c r="R62" s="18" t="str">
        <f>IFERROR(VLOOKUP($B62,DB!$I$3:$CA$1001,38,FALSE)&amp;"","　")</f>
        <v>◯</v>
      </c>
      <c r="S62" s="18" t="str">
        <f>IFERROR(VLOOKUP($B62,DB!$I$3:$CA$1001,39,FALSE)&amp;"","　")</f>
        <v/>
      </c>
      <c r="T62" s="18" t="str">
        <f>IFERROR(VLOOKUP($B62,DB!$I$3:$CA$1001,40,FALSE)&amp;"","　")</f>
        <v/>
      </c>
      <c r="U62" s="18" t="str">
        <f>IFERROR(VLOOKUP($B62,DB!$I$3:$CA$1001,41,FALSE)&amp;"","　")</f>
        <v/>
      </c>
      <c r="V62" s="18" t="str">
        <f>IFERROR(VLOOKUP($B62,DB!$I$3:$CA$1001,42,FALSE)&amp;"","　")</f>
        <v/>
      </c>
      <c r="W62" s="18" t="str">
        <f>IFERROR(VLOOKUP($B62,DB!$I$3:$CA$1001,43,FALSE)&amp;"","　")</f>
        <v/>
      </c>
      <c r="X62" s="18" t="str">
        <f>IFERROR(VLOOKUP($B62,DB!$I$3:$CA$1001,44,FALSE)&amp;"","　")</f>
        <v/>
      </c>
      <c r="Y62" s="18" t="str">
        <f>IFERROR(VLOOKUP($B62,DB!$I$3:$CA$1001,45,FALSE)&amp;"","　")</f>
        <v/>
      </c>
      <c r="Z62" s="18" t="str">
        <f>IFERROR(VLOOKUP($B62,DB!$I$3:$CA$1001,46,FALSE)&amp;"","　")</f>
        <v/>
      </c>
      <c r="AA62" s="18" t="str">
        <f>IFERROR(VLOOKUP($B62,DB!$I$3:$CA$1001,47,FALSE)&amp;"","　")</f>
        <v/>
      </c>
      <c r="AB62" s="18" t="str">
        <f>IFERROR(VLOOKUP($B62,DB!$I$3:$CA$1001,48,FALSE)&amp;"","　")</f>
        <v/>
      </c>
      <c r="AC62" s="18" t="str">
        <f>IFERROR(VLOOKUP($B62,DB!$I$3:$CA$1001,49,FALSE)&amp;"","　")</f>
        <v/>
      </c>
      <c r="AD62" s="18" t="str">
        <f>IFERROR(VLOOKUP($B62,DB!$I$3:$CA$1001,50,FALSE)&amp;"","　")</f>
        <v/>
      </c>
      <c r="AE62" s="18" t="str">
        <f>IFERROR(VLOOKUP($B62,DB!$I$3:$CA$1001,51,FALSE)&amp;"","　")</f>
        <v/>
      </c>
      <c r="AF62" s="18" t="str">
        <f>IFERROR(VLOOKUP($B62,DB!$I$3:$CA$1001,52,FALSE)&amp;"","　")</f>
        <v/>
      </c>
      <c r="AG62" s="18" t="str">
        <f>IFERROR(VLOOKUP($B62,DB!$I$3:$CA$1001,53,FALSE)&amp;"","　")</f>
        <v/>
      </c>
      <c r="AH62" s="18" t="str">
        <f>IFERROR(VLOOKUP($B62,DB!$I$3:$CA$1001,54,FALSE)&amp;"","　")</f>
        <v/>
      </c>
      <c r="AI62" s="25" t="str">
        <f>IFERROR(VLOOKUP($B62,DB!$I$3:$CA$1001,55,FALSE)&amp;"","　")</f>
        <v/>
      </c>
      <c r="AJ62" s="16" t="str">
        <f>IFERROR(VLOOKUP($B62,DB!$I$3:$CA$1001,56,FALSE)&amp;"","　")</f>
        <v/>
      </c>
      <c r="AK62" s="18" t="str">
        <f>IFERROR(VLOOKUP($B62,DB!$I$3:$CA$1001,57,FALSE)&amp;"","　")</f>
        <v/>
      </c>
      <c r="AL62" s="18" t="str">
        <f>IFERROR(VLOOKUP($B62,DB!$I$3:$CA$1001,58,FALSE)&amp;"","　")</f>
        <v/>
      </c>
      <c r="AM62" s="18" t="str">
        <f>IFERROR(VLOOKUP($B62,DB!$I$3:$CA$1001,59,FALSE)&amp;"","　")</f>
        <v/>
      </c>
      <c r="AN62" s="18" t="str">
        <f>IFERROR(VLOOKUP($B62,DB!$I$3:$CA$1001,60,FALSE)&amp;"","　")</f>
        <v/>
      </c>
      <c r="AO62" s="18" t="str">
        <f>IFERROR(VLOOKUP($B62,DB!$I$3:$CA$1001,61,FALSE)&amp;"","　")</f>
        <v/>
      </c>
      <c r="AP62" s="18" t="str">
        <f>IFERROR(VLOOKUP($B62,DB!$I$3:$CA$1001,62,FALSE)&amp;"","　")</f>
        <v/>
      </c>
      <c r="AQ62" s="21" t="str">
        <f>IFERROR(VLOOKUP($B62,DB!$I$3:$CA$1001,63,FALSE)&amp;"","　")</f>
        <v/>
      </c>
      <c r="AR62" s="23" t="str">
        <f>IFERROR(VLOOKUP($B62,DB!$I$3:$CA$1001,64,FALSE)&amp;"","　")</f>
        <v/>
      </c>
      <c r="AS62" s="18" t="str">
        <f>IFERROR(VLOOKUP($B62,DB!$I$3:$CA$1001,65,FALSE)&amp;"","　")</f>
        <v/>
      </c>
      <c r="AT62" s="18" t="str">
        <f>IFERROR(VLOOKUP($B62,DB!$I$3:$CA$1001,66,FALSE)&amp;"","　")</f>
        <v/>
      </c>
      <c r="AU62" s="18" t="str">
        <f>IFERROR(VLOOKUP($B62,DB!$I$3:$CA$1001,67,FALSE)&amp;"","　")</f>
        <v/>
      </c>
      <c r="AV62" s="18" t="str">
        <f>IFERROR(VLOOKUP($B62,DB!$I$3:$CA$1001,68,FALSE)&amp;"","　")</f>
        <v/>
      </c>
      <c r="AW62" s="18" t="str">
        <f>IFERROR(VLOOKUP($B62,DB!$I$3:$CA$1001,69,FALSE)&amp;"","　")</f>
        <v/>
      </c>
      <c r="AX62" s="18" t="str">
        <f>IFERROR(VLOOKUP($B62,DB!$I$3:$CA$1001,70,FALSE)&amp;"","　")</f>
        <v/>
      </c>
      <c r="AY62" s="21" t="str">
        <f>IFERROR(VLOOKUP($B62,DB!$I$3:$CA$1001,71,FALSE)&amp;"","　")</f>
        <v/>
      </c>
      <c r="AZ62" s="29"/>
    </row>
    <row r="63" spans="2:52" ht="20.100000000000001" customHeight="1">
      <c r="B63" s="6">
        <v>2200</v>
      </c>
      <c r="C63" s="8" t="str">
        <f>IFERROR(VLOOKUP(B63,DB!$I$3:$Z$1001,4,FALSE)&amp;"","")</f>
        <v>株式会社環境緑地研究所</v>
      </c>
      <c r="D63" s="10" t="str">
        <f>IFERROR(VLOOKUP(B63,DB!$I$2:$CD$1001,7,FALSE)&amp;"","")</f>
        <v>北海道</v>
      </c>
      <c r="E63" s="11" t="str">
        <f>IFERROR(VLOOKUP(B63,DB!$I$2:$CD$1001,8,FALSE)&amp;"","")</f>
        <v>札幌市中央区</v>
      </c>
      <c r="F63" s="12" t="str">
        <f>IFERROR(VLOOKUP(B63,DB!$I$2:$CD$1001,10,FALSE)&amp;"","")</f>
        <v>代表取締役</v>
      </c>
      <c r="G63" s="11" t="str">
        <f>IFERROR(VLOOKUP(B63,DB!$I$2:$CD$1001,11,FALSE)&amp;"","")</f>
        <v>村上　恒久</v>
      </c>
      <c r="H63" s="14" t="str">
        <f>IFERROR(IF(VLOOKUP(B63,DB!$I$2:$CD$1001,20,FALSE)&amp;""="","","○"),"")</f>
        <v/>
      </c>
      <c r="I63" s="16" t="str">
        <f>IFERROR(VLOOKUP($B63,DB!$I$3:$CA$1001,29,FALSE)&amp;"","　")</f>
        <v>◯</v>
      </c>
      <c r="J63" s="18" t="str">
        <f>IFERROR(VLOOKUP($B63,DB!$I$3:$CA$1001,30,FALSE)&amp;"","　")</f>
        <v/>
      </c>
      <c r="K63" s="18" t="str">
        <f>IFERROR(VLOOKUP($B63,DB!$I$3:$CA$1001,31,FALSE)&amp;"","　")</f>
        <v>◯</v>
      </c>
      <c r="L63" s="18" t="str">
        <f>IFERROR(VLOOKUP($B63,DB!$I$3:$CA$1001,32,FALSE)&amp;"","　")</f>
        <v>◯</v>
      </c>
      <c r="M63" s="18" t="str">
        <f>IFERROR(VLOOKUP($B63,DB!$I$3:$CA$1001,33,FALSE)&amp;"","　")</f>
        <v>◯</v>
      </c>
      <c r="N63" s="21" t="str">
        <f>IFERROR(VLOOKUP($B63,DB!$I$3:$CA$1001,34,FALSE)&amp;"","　")</f>
        <v/>
      </c>
      <c r="O63" s="23" t="str">
        <f>IFERROR(VLOOKUP($B63,DB!$I$3:$CA$1001,35,FALSE)&amp;"","　")</f>
        <v/>
      </c>
      <c r="P63" s="18" t="str">
        <f>IFERROR(VLOOKUP($B63,DB!$I$3:$CA$1001,36,FALSE)&amp;"","　")</f>
        <v/>
      </c>
      <c r="Q63" s="18" t="str">
        <f>IFERROR(VLOOKUP($B63,DB!$I$3:$CA$1001,37,FALSE)&amp;"","　")</f>
        <v/>
      </c>
      <c r="R63" s="18" t="str">
        <f>IFERROR(VLOOKUP($B63,DB!$I$3:$CA$1001,38,FALSE)&amp;"","　")</f>
        <v/>
      </c>
      <c r="S63" s="18" t="str">
        <f>IFERROR(VLOOKUP($B63,DB!$I$3:$CA$1001,39,FALSE)&amp;"","　")</f>
        <v/>
      </c>
      <c r="T63" s="18" t="str">
        <f>IFERROR(VLOOKUP($B63,DB!$I$3:$CA$1001,40,FALSE)&amp;"","　")</f>
        <v/>
      </c>
      <c r="U63" s="18" t="str">
        <f>IFERROR(VLOOKUP($B63,DB!$I$3:$CA$1001,41,FALSE)&amp;"","　")</f>
        <v/>
      </c>
      <c r="V63" s="18" t="str">
        <f>IFERROR(VLOOKUP($B63,DB!$I$3:$CA$1001,42,FALSE)&amp;"","　")</f>
        <v/>
      </c>
      <c r="W63" s="18" t="str">
        <f>IFERROR(VLOOKUP($B63,DB!$I$3:$CA$1001,43,FALSE)&amp;"","　")</f>
        <v/>
      </c>
      <c r="X63" s="18" t="str">
        <f>IFERROR(VLOOKUP($B63,DB!$I$3:$CA$1001,44,FALSE)&amp;"","　")</f>
        <v/>
      </c>
      <c r="Y63" s="18" t="str">
        <f>IFERROR(VLOOKUP($B63,DB!$I$3:$CA$1001,45,FALSE)&amp;"","　")</f>
        <v/>
      </c>
      <c r="Z63" s="18" t="str">
        <f>IFERROR(VLOOKUP($B63,DB!$I$3:$CA$1001,46,FALSE)&amp;"","　")</f>
        <v>◯</v>
      </c>
      <c r="AA63" s="18" t="str">
        <f>IFERROR(VLOOKUP($B63,DB!$I$3:$CA$1001,47,FALSE)&amp;"","　")</f>
        <v/>
      </c>
      <c r="AB63" s="18" t="str">
        <f>IFERROR(VLOOKUP($B63,DB!$I$3:$CA$1001,48,FALSE)&amp;"","　")</f>
        <v/>
      </c>
      <c r="AC63" s="18" t="str">
        <f>IFERROR(VLOOKUP($B63,DB!$I$3:$CA$1001,49,FALSE)&amp;"","　")</f>
        <v/>
      </c>
      <c r="AD63" s="18" t="str">
        <f>IFERROR(VLOOKUP($B63,DB!$I$3:$CA$1001,50,FALSE)&amp;"","　")</f>
        <v/>
      </c>
      <c r="AE63" s="18" t="str">
        <f>IFERROR(VLOOKUP($B63,DB!$I$3:$CA$1001,51,FALSE)&amp;"","　")</f>
        <v/>
      </c>
      <c r="AF63" s="18" t="str">
        <f>IFERROR(VLOOKUP($B63,DB!$I$3:$CA$1001,52,FALSE)&amp;"","　")</f>
        <v/>
      </c>
      <c r="AG63" s="18" t="str">
        <f>IFERROR(VLOOKUP($B63,DB!$I$3:$CA$1001,53,FALSE)&amp;"","　")</f>
        <v/>
      </c>
      <c r="AH63" s="18" t="str">
        <f>IFERROR(VLOOKUP($B63,DB!$I$3:$CA$1001,54,FALSE)&amp;"","　")</f>
        <v/>
      </c>
      <c r="AI63" s="25" t="str">
        <f>IFERROR(VLOOKUP($B63,DB!$I$3:$CA$1001,55,FALSE)&amp;"","　")</f>
        <v/>
      </c>
      <c r="AJ63" s="16" t="str">
        <f>IFERROR(VLOOKUP($B63,DB!$I$3:$CA$1001,56,FALSE)&amp;"","　")</f>
        <v/>
      </c>
      <c r="AK63" s="18" t="str">
        <f>IFERROR(VLOOKUP($B63,DB!$I$3:$CA$1001,57,FALSE)&amp;"","　")</f>
        <v/>
      </c>
      <c r="AL63" s="18" t="str">
        <f>IFERROR(VLOOKUP($B63,DB!$I$3:$CA$1001,58,FALSE)&amp;"","　")</f>
        <v/>
      </c>
      <c r="AM63" s="18" t="str">
        <f>IFERROR(VLOOKUP($B63,DB!$I$3:$CA$1001,59,FALSE)&amp;"","　")</f>
        <v/>
      </c>
      <c r="AN63" s="18" t="str">
        <f>IFERROR(VLOOKUP($B63,DB!$I$3:$CA$1001,60,FALSE)&amp;"","　")</f>
        <v/>
      </c>
      <c r="AO63" s="18" t="str">
        <f>IFERROR(VLOOKUP($B63,DB!$I$3:$CA$1001,61,FALSE)&amp;"","　")</f>
        <v/>
      </c>
      <c r="AP63" s="18" t="str">
        <f>IFERROR(VLOOKUP($B63,DB!$I$3:$CA$1001,62,FALSE)&amp;"","　")</f>
        <v/>
      </c>
      <c r="AQ63" s="21" t="str">
        <f>IFERROR(VLOOKUP($B63,DB!$I$3:$CA$1001,63,FALSE)&amp;"","　")</f>
        <v/>
      </c>
      <c r="AR63" s="23" t="str">
        <f>IFERROR(VLOOKUP($B63,DB!$I$3:$CA$1001,64,FALSE)&amp;"","　")</f>
        <v/>
      </c>
      <c r="AS63" s="18" t="str">
        <f>IFERROR(VLOOKUP($B63,DB!$I$3:$CA$1001,65,FALSE)&amp;"","　")</f>
        <v/>
      </c>
      <c r="AT63" s="18" t="str">
        <f>IFERROR(VLOOKUP($B63,DB!$I$3:$CA$1001,66,FALSE)&amp;"","　")</f>
        <v/>
      </c>
      <c r="AU63" s="18" t="str">
        <f>IFERROR(VLOOKUP($B63,DB!$I$3:$CA$1001,67,FALSE)&amp;"","　")</f>
        <v/>
      </c>
      <c r="AV63" s="18" t="str">
        <f>IFERROR(VLOOKUP($B63,DB!$I$3:$CA$1001,68,FALSE)&amp;"","　")</f>
        <v/>
      </c>
      <c r="AW63" s="18" t="str">
        <f>IFERROR(VLOOKUP($B63,DB!$I$3:$CA$1001,69,FALSE)&amp;"","　")</f>
        <v/>
      </c>
      <c r="AX63" s="18" t="str">
        <f>IFERROR(VLOOKUP($B63,DB!$I$3:$CA$1001,70,FALSE)&amp;"","　")</f>
        <v/>
      </c>
      <c r="AY63" s="21" t="str">
        <f>IFERROR(VLOOKUP($B63,DB!$I$3:$CA$1001,71,FALSE)&amp;"","　")</f>
        <v/>
      </c>
      <c r="AZ63" s="29"/>
    </row>
    <row r="64" spans="2:52" ht="20.100000000000001" customHeight="1">
      <c r="B64" s="6">
        <v>2201</v>
      </c>
      <c r="C64" s="8" t="str">
        <f>IFERROR(VLOOKUP(B64,DB!$I$3:$Z$1001,4,FALSE)&amp;"","")</f>
        <v>株式会社開発調査研究所</v>
      </c>
      <c r="D64" s="10" t="str">
        <f>IFERROR(VLOOKUP(B64,DB!$I$2:$CD$1001,7,FALSE)&amp;"","")</f>
        <v>北海道</v>
      </c>
      <c r="E64" s="11" t="str">
        <f>IFERROR(VLOOKUP(B64,DB!$I$2:$CD$1001,8,FALSE)&amp;"","")</f>
        <v>札幌市豊平区</v>
      </c>
      <c r="F64" s="12" t="str">
        <f>IFERROR(VLOOKUP(B64,DB!$I$2:$CD$1001,10,FALSE)&amp;"","")</f>
        <v>代表取締役社長</v>
      </c>
      <c r="G64" s="11" t="str">
        <f>IFERROR(VLOOKUP(B64,DB!$I$2:$CD$1001,11,FALSE)&amp;"","")</f>
        <v>佐藤　彰紀</v>
      </c>
      <c r="H64" s="14" t="str">
        <f>IFERROR(IF(VLOOKUP(B64,DB!$I$2:$CD$1001,20,FALSE)&amp;""="","","○"),"")</f>
        <v/>
      </c>
      <c r="I64" s="16" t="str">
        <f>IFERROR(VLOOKUP($B64,DB!$I$3:$CA$1001,29,FALSE)&amp;"","　")</f>
        <v>◯</v>
      </c>
      <c r="J64" s="18" t="str">
        <f>IFERROR(VLOOKUP($B64,DB!$I$3:$CA$1001,30,FALSE)&amp;"","　")</f>
        <v>◯</v>
      </c>
      <c r="K64" s="18" t="str">
        <f>IFERROR(VLOOKUP($B64,DB!$I$3:$CA$1001,31,FALSE)&amp;"","　")</f>
        <v>◯</v>
      </c>
      <c r="L64" s="18" t="str">
        <f>IFERROR(VLOOKUP($B64,DB!$I$3:$CA$1001,32,FALSE)&amp;"","　")</f>
        <v/>
      </c>
      <c r="M64" s="18" t="str">
        <f>IFERROR(VLOOKUP($B64,DB!$I$3:$CA$1001,33,FALSE)&amp;"","　")</f>
        <v>◯</v>
      </c>
      <c r="N64" s="21" t="str">
        <f>IFERROR(VLOOKUP($B64,DB!$I$3:$CA$1001,34,FALSE)&amp;"","　")</f>
        <v/>
      </c>
      <c r="O64" s="23" t="str">
        <f>IFERROR(VLOOKUP($B64,DB!$I$3:$CA$1001,35,FALSE)&amp;"","　")</f>
        <v>◯</v>
      </c>
      <c r="P64" s="18" t="str">
        <f>IFERROR(VLOOKUP($B64,DB!$I$3:$CA$1001,36,FALSE)&amp;"","　")</f>
        <v>◯</v>
      </c>
      <c r="Q64" s="18" t="str">
        <f>IFERROR(VLOOKUP($B64,DB!$I$3:$CA$1001,37,FALSE)&amp;"","　")</f>
        <v/>
      </c>
      <c r="R64" s="18" t="str">
        <f>IFERROR(VLOOKUP($B64,DB!$I$3:$CA$1001,38,FALSE)&amp;"","　")</f>
        <v>◯</v>
      </c>
      <c r="S64" s="18" t="str">
        <f>IFERROR(VLOOKUP($B64,DB!$I$3:$CA$1001,39,FALSE)&amp;"","　")</f>
        <v/>
      </c>
      <c r="T64" s="18" t="str">
        <f>IFERROR(VLOOKUP($B64,DB!$I$3:$CA$1001,40,FALSE)&amp;"","　")</f>
        <v/>
      </c>
      <c r="U64" s="18" t="str">
        <f>IFERROR(VLOOKUP($B64,DB!$I$3:$CA$1001,41,FALSE)&amp;"","　")</f>
        <v/>
      </c>
      <c r="V64" s="18" t="str">
        <f>IFERROR(VLOOKUP($B64,DB!$I$3:$CA$1001,42,FALSE)&amp;"","　")</f>
        <v/>
      </c>
      <c r="W64" s="18" t="str">
        <f>IFERROR(VLOOKUP($B64,DB!$I$3:$CA$1001,43,FALSE)&amp;"","　")</f>
        <v/>
      </c>
      <c r="X64" s="18" t="str">
        <f>IFERROR(VLOOKUP($B64,DB!$I$3:$CA$1001,44,FALSE)&amp;"","　")</f>
        <v/>
      </c>
      <c r="Y64" s="18" t="str">
        <f>IFERROR(VLOOKUP($B64,DB!$I$3:$CA$1001,45,FALSE)&amp;"","　")</f>
        <v/>
      </c>
      <c r="Z64" s="18" t="str">
        <f>IFERROR(VLOOKUP($B64,DB!$I$3:$CA$1001,46,FALSE)&amp;"","　")</f>
        <v/>
      </c>
      <c r="AA64" s="18" t="str">
        <f>IFERROR(VLOOKUP($B64,DB!$I$3:$CA$1001,47,FALSE)&amp;"","　")</f>
        <v>◯</v>
      </c>
      <c r="AB64" s="18" t="str">
        <f>IFERROR(VLOOKUP($B64,DB!$I$3:$CA$1001,48,FALSE)&amp;"","　")</f>
        <v>◯</v>
      </c>
      <c r="AC64" s="18" t="str">
        <f>IFERROR(VLOOKUP($B64,DB!$I$3:$CA$1001,49,FALSE)&amp;"","　")</f>
        <v>◯</v>
      </c>
      <c r="AD64" s="18" t="str">
        <f>IFERROR(VLOOKUP($B64,DB!$I$3:$CA$1001,50,FALSE)&amp;"","　")</f>
        <v>◯</v>
      </c>
      <c r="AE64" s="18" t="str">
        <f>IFERROR(VLOOKUP($B64,DB!$I$3:$CA$1001,51,FALSE)&amp;"","　")</f>
        <v/>
      </c>
      <c r="AF64" s="18" t="str">
        <f>IFERROR(VLOOKUP($B64,DB!$I$3:$CA$1001,52,FALSE)&amp;"","　")</f>
        <v/>
      </c>
      <c r="AG64" s="18" t="str">
        <f>IFERROR(VLOOKUP($B64,DB!$I$3:$CA$1001,53,FALSE)&amp;"","　")</f>
        <v>◯</v>
      </c>
      <c r="AH64" s="18" t="str">
        <f>IFERROR(VLOOKUP($B64,DB!$I$3:$CA$1001,54,FALSE)&amp;"","　")</f>
        <v/>
      </c>
      <c r="AI64" s="25" t="str">
        <f>IFERROR(VLOOKUP($B64,DB!$I$3:$CA$1001,55,FALSE)&amp;"","　")</f>
        <v/>
      </c>
      <c r="AJ64" s="16" t="str">
        <f>IFERROR(VLOOKUP($B64,DB!$I$3:$CA$1001,56,FALSE)&amp;"","　")</f>
        <v/>
      </c>
      <c r="AK64" s="18" t="str">
        <f>IFERROR(VLOOKUP($B64,DB!$I$3:$CA$1001,57,FALSE)&amp;"","　")</f>
        <v/>
      </c>
      <c r="AL64" s="18" t="str">
        <f>IFERROR(VLOOKUP($B64,DB!$I$3:$CA$1001,58,FALSE)&amp;"","　")</f>
        <v/>
      </c>
      <c r="AM64" s="18" t="str">
        <f>IFERROR(VLOOKUP($B64,DB!$I$3:$CA$1001,59,FALSE)&amp;"","　")</f>
        <v/>
      </c>
      <c r="AN64" s="18" t="str">
        <f>IFERROR(VLOOKUP($B64,DB!$I$3:$CA$1001,60,FALSE)&amp;"","　")</f>
        <v/>
      </c>
      <c r="AO64" s="18" t="str">
        <f>IFERROR(VLOOKUP($B64,DB!$I$3:$CA$1001,61,FALSE)&amp;"","　")</f>
        <v/>
      </c>
      <c r="AP64" s="18" t="str">
        <f>IFERROR(VLOOKUP($B64,DB!$I$3:$CA$1001,62,FALSE)&amp;"","　")</f>
        <v/>
      </c>
      <c r="AQ64" s="21" t="str">
        <f>IFERROR(VLOOKUP($B64,DB!$I$3:$CA$1001,63,FALSE)&amp;"","　")</f>
        <v/>
      </c>
      <c r="AR64" s="23" t="str">
        <f>IFERROR(VLOOKUP($B64,DB!$I$3:$CA$1001,64,FALSE)&amp;"","　")</f>
        <v/>
      </c>
      <c r="AS64" s="18" t="str">
        <f>IFERROR(VLOOKUP($B64,DB!$I$3:$CA$1001,65,FALSE)&amp;"","　")</f>
        <v/>
      </c>
      <c r="AT64" s="18" t="str">
        <f>IFERROR(VLOOKUP($B64,DB!$I$3:$CA$1001,66,FALSE)&amp;"","　")</f>
        <v/>
      </c>
      <c r="AU64" s="18" t="str">
        <f>IFERROR(VLOOKUP($B64,DB!$I$3:$CA$1001,67,FALSE)&amp;"","　")</f>
        <v/>
      </c>
      <c r="AV64" s="18" t="str">
        <f>IFERROR(VLOOKUP($B64,DB!$I$3:$CA$1001,68,FALSE)&amp;"","　")</f>
        <v/>
      </c>
      <c r="AW64" s="18" t="str">
        <f>IFERROR(VLOOKUP($B64,DB!$I$3:$CA$1001,69,FALSE)&amp;"","　")</f>
        <v/>
      </c>
      <c r="AX64" s="18" t="str">
        <f>IFERROR(VLOOKUP($B64,DB!$I$3:$CA$1001,70,FALSE)&amp;"","　")</f>
        <v/>
      </c>
      <c r="AY64" s="21" t="str">
        <f>IFERROR(VLOOKUP($B64,DB!$I$3:$CA$1001,71,FALSE)&amp;"","　")</f>
        <v/>
      </c>
      <c r="AZ64" s="29"/>
    </row>
    <row r="65" spans="2:52" ht="20.100000000000001" customHeight="1">
      <c r="B65" s="6">
        <v>2202</v>
      </c>
      <c r="C65" s="8" t="str">
        <f>IFERROR(VLOOKUP(B65,DB!$I$3:$Z$1001,4,FALSE)&amp;"","")</f>
        <v>株式会社かわしろ建築設計事務所</v>
      </c>
      <c r="D65" s="10" t="str">
        <f>IFERROR(VLOOKUP(B65,DB!$I$2:$CD$1001,7,FALSE)&amp;"","")</f>
        <v>北海道</v>
      </c>
      <c r="E65" s="11" t="str">
        <f>IFERROR(VLOOKUP(B65,DB!$I$2:$CD$1001,8,FALSE)&amp;"","")</f>
        <v>函館市</v>
      </c>
      <c r="F65" s="12" t="str">
        <f>IFERROR(VLOOKUP(B65,DB!$I$2:$CD$1001,10,FALSE)&amp;"","")</f>
        <v>代表取締役</v>
      </c>
      <c r="G65" s="11" t="str">
        <f>IFERROR(VLOOKUP(B65,DB!$I$2:$CD$1001,11,FALSE)&amp;"","")</f>
        <v>川代　知道</v>
      </c>
      <c r="H65" s="14" t="str">
        <f>IFERROR(IF(VLOOKUP(B65,DB!$I$2:$CD$1001,20,FALSE)&amp;""="","","○"),"")</f>
        <v/>
      </c>
      <c r="I65" s="16" t="str">
        <f>IFERROR(VLOOKUP($B65,DB!$I$3:$CA$1001,29,FALSE)&amp;"","　")</f>
        <v/>
      </c>
      <c r="J65" s="18" t="str">
        <f>IFERROR(VLOOKUP($B65,DB!$I$3:$CA$1001,30,FALSE)&amp;"","　")</f>
        <v/>
      </c>
      <c r="K65" s="18" t="str">
        <f>IFERROR(VLOOKUP($B65,DB!$I$3:$CA$1001,31,FALSE)&amp;"","　")</f>
        <v/>
      </c>
      <c r="L65" s="18" t="str">
        <f>IFERROR(VLOOKUP($B65,DB!$I$3:$CA$1001,32,FALSE)&amp;"","　")</f>
        <v>◯</v>
      </c>
      <c r="M65" s="18" t="str">
        <f>IFERROR(VLOOKUP($B65,DB!$I$3:$CA$1001,33,FALSE)&amp;"","　")</f>
        <v/>
      </c>
      <c r="N65" s="21" t="str">
        <f>IFERROR(VLOOKUP($B65,DB!$I$3:$CA$1001,34,FALSE)&amp;"","　")</f>
        <v/>
      </c>
      <c r="O65" s="23" t="str">
        <f>IFERROR(VLOOKUP($B65,DB!$I$3:$CA$1001,35,FALSE)&amp;"","　")</f>
        <v/>
      </c>
      <c r="P65" s="18" t="str">
        <f>IFERROR(VLOOKUP($B65,DB!$I$3:$CA$1001,36,FALSE)&amp;"","　")</f>
        <v/>
      </c>
      <c r="Q65" s="18" t="str">
        <f>IFERROR(VLOOKUP($B65,DB!$I$3:$CA$1001,37,FALSE)&amp;"","　")</f>
        <v/>
      </c>
      <c r="R65" s="18" t="str">
        <f>IFERROR(VLOOKUP($B65,DB!$I$3:$CA$1001,38,FALSE)&amp;"","　")</f>
        <v/>
      </c>
      <c r="S65" s="18" t="str">
        <f>IFERROR(VLOOKUP($B65,DB!$I$3:$CA$1001,39,FALSE)&amp;"","　")</f>
        <v/>
      </c>
      <c r="T65" s="18" t="str">
        <f>IFERROR(VLOOKUP($B65,DB!$I$3:$CA$1001,40,FALSE)&amp;"","　")</f>
        <v/>
      </c>
      <c r="U65" s="18" t="str">
        <f>IFERROR(VLOOKUP($B65,DB!$I$3:$CA$1001,41,FALSE)&amp;"","　")</f>
        <v/>
      </c>
      <c r="V65" s="18" t="str">
        <f>IFERROR(VLOOKUP($B65,DB!$I$3:$CA$1001,42,FALSE)&amp;"","　")</f>
        <v/>
      </c>
      <c r="W65" s="18" t="str">
        <f>IFERROR(VLOOKUP($B65,DB!$I$3:$CA$1001,43,FALSE)&amp;"","　")</f>
        <v/>
      </c>
      <c r="X65" s="18" t="str">
        <f>IFERROR(VLOOKUP($B65,DB!$I$3:$CA$1001,44,FALSE)&amp;"","　")</f>
        <v/>
      </c>
      <c r="Y65" s="18" t="str">
        <f>IFERROR(VLOOKUP($B65,DB!$I$3:$CA$1001,45,FALSE)&amp;"","　")</f>
        <v/>
      </c>
      <c r="Z65" s="18" t="str">
        <f>IFERROR(VLOOKUP($B65,DB!$I$3:$CA$1001,46,FALSE)&amp;"","　")</f>
        <v/>
      </c>
      <c r="AA65" s="18" t="str">
        <f>IFERROR(VLOOKUP($B65,DB!$I$3:$CA$1001,47,FALSE)&amp;"","　")</f>
        <v/>
      </c>
      <c r="AB65" s="18" t="str">
        <f>IFERROR(VLOOKUP($B65,DB!$I$3:$CA$1001,48,FALSE)&amp;"","　")</f>
        <v/>
      </c>
      <c r="AC65" s="18" t="str">
        <f>IFERROR(VLOOKUP($B65,DB!$I$3:$CA$1001,49,FALSE)&amp;"","　")</f>
        <v/>
      </c>
      <c r="AD65" s="18" t="str">
        <f>IFERROR(VLOOKUP($B65,DB!$I$3:$CA$1001,50,FALSE)&amp;"","　")</f>
        <v/>
      </c>
      <c r="AE65" s="18" t="str">
        <f>IFERROR(VLOOKUP($B65,DB!$I$3:$CA$1001,51,FALSE)&amp;"","　")</f>
        <v/>
      </c>
      <c r="AF65" s="18" t="str">
        <f>IFERROR(VLOOKUP($B65,DB!$I$3:$CA$1001,52,FALSE)&amp;"","　")</f>
        <v/>
      </c>
      <c r="AG65" s="18" t="str">
        <f>IFERROR(VLOOKUP($B65,DB!$I$3:$CA$1001,53,FALSE)&amp;"","　")</f>
        <v/>
      </c>
      <c r="AH65" s="18" t="str">
        <f>IFERROR(VLOOKUP($B65,DB!$I$3:$CA$1001,54,FALSE)&amp;"","　")</f>
        <v/>
      </c>
      <c r="AI65" s="25" t="str">
        <f>IFERROR(VLOOKUP($B65,DB!$I$3:$CA$1001,55,FALSE)&amp;"","　")</f>
        <v/>
      </c>
      <c r="AJ65" s="16" t="str">
        <f>IFERROR(VLOOKUP($B65,DB!$I$3:$CA$1001,56,FALSE)&amp;"","　")</f>
        <v/>
      </c>
      <c r="AK65" s="18" t="str">
        <f>IFERROR(VLOOKUP($B65,DB!$I$3:$CA$1001,57,FALSE)&amp;"","　")</f>
        <v/>
      </c>
      <c r="AL65" s="18" t="str">
        <f>IFERROR(VLOOKUP($B65,DB!$I$3:$CA$1001,58,FALSE)&amp;"","　")</f>
        <v/>
      </c>
      <c r="AM65" s="18" t="str">
        <f>IFERROR(VLOOKUP($B65,DB!$I$3:$CA$1001,59,FALSE)&amp;"","　")</f>
        <v/>
      </c>
      <c r="AN65" s="18" t="str">
        <f>IFERROR(VLOOKUP($B65,DB!$I$3:$CA$1001,60,FALSE)&amp;"","　")</f>
        <v/>
      </c>
      <c r="AO65" s="18" t="str">
        <f>IFERROR(VLOOKUP($B65,DB!$I$3:$CA$1001,61,FALSE)&amp;"","　")</f>
        <v/>
      </c>
      <c r="AP65" s="18" t="str">
        <f>IFERROR(VLOOKUP($B65,DB!$I$3:$CA$1001,62,FALSE)&amp;"","　")</f>
        <v/>
      </c>
      <c r="AQ65" s="21" t="str">
        <f>IFERROR(VLOOKUP($B65,DB!$I$3:$CA$1001,63,FALSE)&amp;"","　")</f>
        <v/>
      </c>
      <c r="AR65" s="23" t="str">
        <f>IFERROR(VLOOKUP($B65,DB!$I$3:$CA$1001,64,FALSE)&amp;"","　")</f>
        <v/>
      </c>
      <c r="AS65" s="18" t="str">
        <f>IFERROR(VLOOKUP($B65,DB!$I$3:$CA$1001,65,FALSE)&amp;"","　")</f>
        <v/>
      </c>
      <c r="AT65" s="18" t="str">
        <f>IFERROR(VLOOKUP($B65,DB!$I$3:$CA$1001,66,FALSE)&amp;"","　")</f>
        <v/>
      </c>
      <c r="AU65" s="18" t="str">
        <f>IFERROR(VLOOKUP($B65,DB!$I$3:$CA$1001,67,FALSE)&amp;"","　")</f>
        <v/>
      </c>
      <c r="AV65" s="18" t="str">
        <f>IFERROR(VLOOKUP($B65,DB!$I$3:$CA$1001,68,FALSE)&amp;"","　")</f>
        <v/>
      </c>
      <c r="AW65" s="18" t="str">
        <f>IFERROR(VLOOKUP($B65,DB!$I$3:$CA$1001,69,FALSE)&amp;"","　")</f>
        <v/>
      </c>
      <c r="AX65" s="18" t="str">
        <f>IFERROR(VLOOKUP($B65,DB!$I$3:$CA$1001,70,FALSE)&amp;"","　")</f>
        <v/>
      </c>
      <c r="AY65" s="21" t="str">
        <f>IFERROR(VLOOKUP($B65,DB!$I$3:$CA$1001,71,FALSE)&amp;"","　")</f>
        <v/>
      </c>
      <c r="AZ65" s="29"/>
    </row>
    <row r="66" spans="2:52" ht="20.100000000000001" customHeight="1">
      <c r="B66" s="6">
        <v>2203</v>
      </c>
      <c r="C66" s="8" t="str">
        <f>IFERROR(VLOOKUP(B66,DB!$I$3:$Z$1001,4,FALSE)&amp;"","")</f>
        <v>株式会社環境施設コンサルタント</v>
      </c>
      <c r="D66" s="10" t="str">
        <f>IFERROR(VLOOKUP(B66,DB!$I$2:$CD$1001,7,FALSE)&amp;"","")</f>
        <v>東京都</v>
      </c>
      <c r="E66" s="11" t="str">
        <f>IFERROR(VLOOKUP(B66,DB!$I$2:$CD$1001,8,FALSE)&amp;"","")</f>
        <v>千代田区</v>
      </c>
      <c r="F66" s="12" t="str">
        <f>IFERROR(VLOOKUP(B66,DB!$I$2:$CD$1001,10,FALSE)&amp;"","")</f>
        <v>代表取締役</v>
      </c>
      <c r="G66" s="11" t="str">
        <f>IFERROR(VLOOKUP(B66,DB!$I$2:$CD$1001,11,FALSE)&amp;"","")</f>
        <v>南雲　克彦</v>
      </c>
      <c r="H66" s="14" t="str">
        <f>IFERROR(IF(VLOOKUP(B66,DB!$I$2:$CD$1001,20,FALSE)&amp;""="","","○"),"")</f>
        <v/>
      </c>
      <c r="I66" s="16" t="str">
        <f>IFERROR(VLOOKUP($B66,DB!$I$3:$CA$1001,29,FALSE)&amp;"","　")</f>
        <v/>
      </c>
      <c r="J66" s="18" t="str">
        <f>IFERROR(VLOOKUP($B66,DB!$I$3:$CA$1001,30,FALSE)&amp;"","　")</f>
        <v/>
      </c>
      <c r="K66" s="18" t="str">
        <f>IFERROR(VLOOKUP($B66,DB!$I$3:$CA$1001,31,FALSE)&amp;"","　")</f>
        <v>◯</v>
      </c>
      <c r="L66" s="18" t="str">
        <f>IFERROR(VLOOKUP($B66,DB!$I$3:$CA$1001,32,FALSE)&amp;"","　")</f>
        <v/>
      </c>
      <c r="M66" s="18" t="str">
        <f>IFERROR(VLOOKUP($B66,DB!$I$3:$CA$1001,33,FALSE)&amp;"","　")</f>
        <v/>
      </c>
      <c r="N66" s="21" t="str">
        <f>IFERROR(VLOOKUP($B66,DB!$I$3:$CA$1001,34,FALSE)&amp;"","　")</f>
        <v/>
      </c>
      <c r="O66" s="23" t="str">
        <f>IFERROR(VLOOKUP($B66,DB!$I$3:$CA$1001,35,FALSE)&amp;"","　")</f>
        <v/>
      </c>
      <c r="P66" s="18" t="str">
        <f>IFERROR(VLOOKUP($B66,DB!$I$3:$CA$1001,36,FALSE)&amp;"","　")</f>
        <v/>
      </c>
      <c r="Q66" s="18" t="str">
        <f>IFERROR(VLOOKUP($B66,DB!$I$3:$CA$1001,37,FALSE)&amp;"","　")</f>
        <v/>
      </c>
      <c r="R66" s="18" t="str">
        <f>IFERROR(VLOOKUP($B66,DB!$I$3:$CA$1001,38,FALSE)&amp;"","　")</f>
        <v/>
      </c>
      <c r="S66" s="18" t="str">
        <f>IFERROR(VLOOKUP($B66,DB!$I$3:$CA$1001,39,FALSE)&amp;"","　")</f>
        <v/>
      </c>
      <c r="T66" s="18" t="str">
        <f>IFERROR(VLOOKUP($B66,DB!$I$3:$CA$1001,40,FALSE)&amp;"","　")</f>
        <v/>
      </c>
      <c r="U66" s="18" t="str">
        <f>IFERROR(VLOOKUP($B66,DB!$I$3:$CA$1001,41,FALSE)&amp;"","　")</f>
        <v/>
      </c>
      <c r="V66" s="18" t="str">
        <f>IFERROR(VLOOKUP($B66,DB!$I$3:$CA$1001,42,FALSE)&amp;"","　")</f>
        <v/>
      </c>
      <c r="W66" s="18" t="str">
        <f>IFERROR(VLOOKUP($B66,DB!$I$3:$CA$1001,43,FALSE)&amp;"","　")</f>
        <v/>
      </c>
      <c r="X66" s="18" t="str">
        <f>IFERROR(VLOOKUP($B66,DB!$I$3:$CA$1001,44,FALSE)&amp;"","　")</f>
        <v/>
      </c>
      <c r="Y66" s="18" t="str">
        <f>IFERROR(VLOOKUP($B66,DB!$I$3:$CA$1001,45,FALSE)&amp;"","　")</f>
        <v>◯</v>
      </c>
      <c r="Z66" s="18" t="str">
        <f>IFERROR(VLOOKUP($B66,DB!$I$3:$CA$1001,46,FALSE)&amp;"","　")</f>
        <v/>
      </c>
      <c r="AA66" s="18" t="str">
        <f>IFERROR(VLOOKUP($B66,DB!$I$3:$CA$1001,47,FALSE)&amp;"","　")</f>
        <v/>
      </c>
      <c r="AB66" s="18" t="str">
        <f>IFERROR(VLOOKUP($B66,DB!$I$3:$CA$1001,48,FALSE)&amp;"","　")</f>
        <v/>
      </c>
      <c r="AC66" s="18" t="str">
        <f>IFERROR(VLOOKUP($B66,DB!$I$3:$CA$1001,49,FALSE)&amp;"","　")</f>
        <v/>
      </c>
      <c r="AD66" s="18" t="str">
        <f>IFERROR(VLOOKUP($B66,DB!$I$3:$CA$1001,50,FALSE)&amp;"","　")</f>
        <v/>
      </c>
      <c r="AE66" s="18" t="str">
        <f>IFERROR(VLOOKUP($B66,DB!$I$3:$CA$1001,51,FALSE)&amp;"","　")</f>
        <v/>
      </c>
      <c r="AF66" s="18" t="str">
        <f>IFERROR(VLOOKUP($B66,DB!$I$3:$CA$1001,52,FALSE)&amp;"","　")</f>
        <v/>
      </c>
      <c r="AG66" s="18" t="str">
        <f>IFERROR(VLOOKUP($B66,DB!$I$3:$CA$1001,53,FALSE)&amp;"","　")</f>
        <v/>
      </c>
      <c r="AH66" s="18" t="str">
        <f>IFERROR(VLOOKUP($B66,DB!$I$3:$CA$1001,54,FALSE)&amp;"","　")</f>
        <v/>
      </c>
      <c r="AI66" s="25" t="str">
        <f>IFERROR(VLOOKUP($B66,DB!$I$3:$CA$1001,55,FALSE)&amp;"","　")</f>
        <v/>
      </c>
      <c r="AJ66" s="16" t="str">
        <f>IFERROR(VLOOKUP($B66,DB!$I$3:$CA$1001,56,FALSE)&amp;"","　")</f>
        <v/>
      </c>
      <c r="AK66" s="18" t="str">
        <f>IFERROR(VLOOKUP($B66,DB!$I$3:$CA$1001,57,FALSE)&amp;"","　")</f>
        <v/>
      </c>
      <c r="AL66" s="18" t="str">
        <f>IFERROR(VLOOKUP($B66,DB!$I$3:$CA$1001,58,FALSE)&amp;"","　")</f>
        <v/>
      </c>
      <c r="AM66" s="18" t="str">
        <f>IFERROR(VLOOKUP($B66,DB!$I$3:$CA$1001,59,FALSE)&amp;"","　")</f>
        <v/>
      </c>
      <c r="AN66" s="18" t="str">
        <f>IFERROR(VLOOKUP($B66,DB!$I$3:$CA$1001,60,FALSE)&amp;"","　")</f>
        <v/>
      </c>
      <c r="AO66" s="18" t="str">
        <f>IFERROR(VLOOKUP($B66,DB!$I$3:$CA$1001,61,FALSE)&amp;"","　")</f>
        <v/>
      </c>
      <c r="AP66" s="18" t="str">
        <f>IFERROR(VLOOKUP($B66,DB!$I$3:$CA$1001,62,FALSE)&amp;"","　")</f>
        <v/>
      </c>
      <c r="AQ66" s="21" t="str">
        <f>IFERROR(VLOOKUP($B66,DB!$I$3:$CA$1001,63,FALSE)&amp;"","　")</f>
        <v/>
      </c>
      <c r="AR66" s="23" t="str">
        <f>IFERROR(VLOOKUP($B66,DB!$I$3:$CA$1001,64,FALSE)&amp;"","　")</f>
        <v/>
      </c>
      <c r="AS66" s="18" t="str">
        <f>IFERROR(VLOOKUP($B66,DB!$I$3:$CA$1001,65,FALSE)&amp;"","　")</f>
        <v/>
      </c>
      <c r="AT66" s="18" t="str">
        <f>IFERROR(VLOOKUP($B66,DB!$I$3:$CA$1001,66,FALSE)&amp;"","　")</f>
        <v/>
      </c>
      <c r="AU66" s="18" t="str">
        <f>IFERROR(VLOOKUP($B66,DB!$I$3:$CA$1001,67,FALSE)&amp;"","　")</f>
        <v/>
      </c>
      <c r="AV66" s="18" t="str">
        <f>IFERROR(VLOOKUP($B66,DB!$I$3:$CA$1001,68,FALSE)&amp;"","　")</f>
        <v/>
      </c>
      <c r="AW66" s="18" t="str">
        <f>IFERROR(VLOOKUP($B66,DB!$I$3:$CA$1001,69,FALSE)&amp;"","　")</f>
        <v/>
      </c>
      <c r="AX66" s="18" t="str">
        <f>IFERROR(VLOOKUP($B66,DB!$I$3:$CA$1001,70,FALSE)&amp;"","　")</f>
        <v/>
      </c>
      <c r="AY66" s="21" t="str">
        <f>IFERROR(VLOOKUP($B66,DB!$I$3:$CA$1001,71,FALSE)&amp;"","　")</f>
        <v/>
      </c>
      <c r="AZ66" s="29"/>
    </row>
    <row r="67" spans="2:52" ht="20.100000000000001" customHeight="1">
      <c r="B67" s="6">
        <v>2204</v>
      </c>
      <c r="C67" s="8" t="str">
        <f>IFERROR(VLOOKUP(B67,DB!$I$3:$Z$1001,4,FALSE)&amp;"","")</f>
        <v>株式会社環境設備計画</v>
      </c>
      <c r="D67" s="10" t="str">
        <f>IFERROR(VLOOKUP(B67,DB!$I$2:$CD$1001,7,FALSE)&amp;"","")</f>
        <v>北海道</v>
      </c>
      <c r="E67" s="11" t="str">
        <f>IFERROR(VLOOKUP(B67,DB!$I$2:$CD$1001,8,FALSE)&amp;"","")</f>
        <v>札幌市北区</v>
      </c>
      <c r="F67" s="12" t="str">
        <f>IFERROR(VLOOKUP(B67,DB!$I$2:$CD$1001,10,FALSE)&amp;"","")</f>
        <v>代表取締役</v>
      </c>
      <c r="G67" s="11" t="str">
        <f>IFERROR(VLOOKUP(B67,DB!$I$2:$CD$1001,11,FALSE)&amp;"","")</f>
        <v>長澤　邦泰</v>
      </c>
      <c r="H67" s="14" t="str">
        <f>IFERROR(IF(VLOOKUP(B67,DB!$I$2:$CD$1001,20,FALSE)&amp;""="","","○"),"")</f>
        <v/>
      </c>
      <c r="I67" s="16" t="str">
        <f>IFERROR(VLOOKUP($B67,DB!$I$3:$CA$1001,29,FALSE)&amp;"","　")</f>
        <v/>
      </c>
      <c r="J67" s="18" t="str">
        <f>IFERROR(VLOOKUP($B67,DB!$I$3:$CA$1001,30,FALSE)&amp;"","　")</f>
        <v/>
      </c>
      <c r="K67" s="18" t="str">
        <f>IFERROR(VLOOKUP($B67,DB!$I$3:$CA$1001,31,FALSE)&amp;"","　")</f>
        <v/>
      </c>
      <c r="L67" s="18" t="str">
        <f>IFERROR(VLOOKUP($B67,DB!$I$3:$CA$1001,32,FALSE)&amp;"","　")</f>
        <v>◯</v>
      </c>
      <c r="M67" s="18" t="str">
        <f>IFERROR(VLOOKUP($B67,DB!$I$3:$CA$1001,33,FALSE)&amp;"","　")</f>
        <v/>
      </c>
      <c r="N67" s="21" t="str">
        <f>IFERROR(VLOOKUP($B67,DB!$I$3:$CA$1001,34,FALSE)&amp;"","　")</f>
        <v/>
      </c>
      <c r="O67" s="23" t="str">
        <f>IFERROR(VLOOKUP($B67,DB!$I$3:$CA$1001,35,FALSE)&amp;"","　")</f>
        <v/>
      </c>
      <c r="P67" s="18" t="str">
        <f>IFERROR(VLOOKUP($B67,DB!$I$3:$CA$1001,36,FALSE)&amp;"","　")</f>
        <v/>
      </c>
      <c r="Q67" s="18" t="str">
        <f>IFERROR(VLOOKUP($B67,DB!$I$3:$CA$1001,37,FALSE)&amp;"","　")</f>
        <v/>
      </c>
      <c r="R67" s="18" t="str">
        <f>IFERROR(VLOOKUP($B67,DB!$I$3:$CA$1001,38,FALSE)&amp;"","　")</f>
        <v/>
      </c>
      <c r="S67" s="18" t="str">
        <f>IFERROR(VLOOKUP($B67,DB!$I$3:$CA$1001,39,FALSE)&amp;"","　")</f>
        <v/>
      </c>
      <c r="T67" s="18" t="str">
        <f>IFERROR(VLOOKUP($B67,DB!$I$3:$CA$1001,40,FALSE)&amp;"","　")</f>
        <v/>
      </c>
      <c r="U67" s="18" t="str">
        <f>IFERROR(VLOOKUP($B67,DB!$I$3:$CA$1001,41,FALSE)&amp;"","　")</f>
        <v/>
      </c>
      <c r="V67" s="18" t="str">
        <f>IFERROR(VLOOKUP($B67,DB!$I$3:$CA$1001,42,FALSE)&amp;"","　")</f>
        <v/>
      </c>
      <c r="W67" s="18" t="str">
        <f>IFERROR(VLOOKUP($B67,DB!$I$3:$CA$1001,43,FALSE)&amp;"","　")</f>
        <v/>
      </c>
      <c r="X67" s="18" t="str">
        <f>IFERROR(VLOOKUP($B67,DB!$I$3:$CA$1001,44,FALSE)&amp;"","　")</f>
        <v/>
      </c>
      <c r="Y67" s="18" t="str">
        <f>IFERROR(VLOOKUP($B67,DB!$I$3:$CA$1001,45,FALSE)&amp;"","　")</f>
        <v/>
      </c>
      <c r="Z67" s="18" t="str">
        <f>IFERROR(VLOOKUP($B67,DB!$I$3:$CA$1001,46,FALSE)&amp;"","　")</f>
        <v/>
      </c>
      <c r="AA67" s="18" t="str">
        <f>IFERROR(VLOOKUP($B67,DB!$I$3:$CA$1001,47,FALSE)&amp;"","　")</f>
        <v/>
      </c>
      <c r="AB67" s="18" t="str">
        <f>IFERROR(VLOOKUP($B67,DB!$I$3:$CA$1001,48,FALSE)&amp;"","　")</f>
        <v/>
      </c>
      <c r="AC67" s="18" t="str">
        <f>IFERROR(VLOOKUP($B67,DB!$I$3:$CA$1001,49,FALSE)&amp;"","　")</f>
        <v/>
      </c>
      <c r="AD67" s="18" t="str">
        <f>IFERROR(VLOOKUP($B67,DB!$I$3:$CA$1001,50,FALSE)&amp;"","　")</f>
        <v/>
      </c>
      <c r="AE67" s="18" t="str">
        <f>IFERROR(VLOOKUP($B67,DB!$I$3:$CA$1001,51,FALSE)&amp;"","　")</f>
        <v/>
      </c>
      <c r="AF67" s="18" t="str">
        <f>IFERROR(VLOOKUP($B67,DB!$I$3:$CA$1001,52,FALSE)&amp;"","　")</f>
        <v/>
      </c>
      <c r="AG67" s="18" t="str">
        <f>IFERROR(VLOOKUP($B67,DB!$I$3:$CA$1001,53,FALSE)&amp;"","　")</f>
        <v/>
      </c>
      <c r="AH67" s="18" t="str">
        <f>IFERROR(VLOOKUP($B67,DB!$I$3:$CA$1001,54,FALSE)&amp;"","　")</f>
        <v/>
      </c>
      <c r="AI67" s="25" t="str">
        <f>IFERROR(VLOOKUP($B67,DB!$I$3:$CA$1001,55,FALSE)&amp;"","　")</f>
        <v/>
      </c>
      <c r="AJ67" s="16" t="str">
        <f>IFERROR(VLOOKUP($B67,DB!$I$3:$CA$1001,56,FALSE)&amp;"","　")</f>
        <v/>
      </c>
      <c r="AK67" s="18" t="str">
        <f>IFERROR(VLOOKUP($B67,DB!$I$3:$CA$1001,57,FALSE)&amp;"","　")</f>
        <v/>
      </c>
      <c r="AL67" s="18" t="str">
        <f>IFERROR(VLOOKUP($B67,DB!$I$3:$CA$1001,58,FALSE)&amp;"","　")</f>
        <v/>
      </c>
      <c r="AM67" s="18" t="str">
        <f>IFERROR(VLOOKUP($B67,DB!$I$3:$CA$1001,59,FALSE)&amp;"","　")</f>
        <v/>
      </c>
      <c r="AN67" s="18" t="str">
        <f>IFERROR(VLOOKUP($B67,DB!$I$3:$CA$1001,60,FALSE)&amp;"","　")</f>
        <v/>
      </c>
      <c r="AO67" s="18" t="str">
        <f>IFERROR(VLOOKUP($B67,DB!$I$3:$CA$1001,61,FALSE)&amp;"","　")</f>
        <v/>
      </c>
      <c r="AP67" s="18" t="str">
        <f>IFERROR(VLOOKUP($B67,DB!$I$3:$CA$1001,62,FALSE)&amp;"","　")</f>
        <v/>
      </c>
      <c r="AQ67" s="21" t="str">
        <f>IFERROR(VLOOKUP($B67,DB!$I$3:$CA$1001,63,FALSE)&amp;"","　")</f>
        <v/>
      </c>
      <c r="AR67" s="23" t="str">
        <f>IFERROR(VLOOKUP($B67,DB!$I$3:$CA$1001,64,FALSE)&amp;"","　")</f>
        <v/>
      </c>
      <c r="AS67" s="18" t="str">
        <f>IFERROR(VLOOKUP($B67,DB!$I$3:$CA$1001,65,FALSE)&amp;"","　")</f>
        <v/>
      </c>
      <c r="AT67" s="18" t="str">
        <f>IFERROR(VLOOKUP($B67,DB!$I$3:$CA$1001,66,FALSE)&amp;"","　")</f>
        <v/>
      </c>
      <c r="AU67" s="18" t="str">
        <f>IFERROR(VLOOKUP($B67,DB!$I$3:$CA$1001,67,FALSE)&amp;"","　")</f>
        <v/>
      </c>
      <c r="AV67" s="18" t="str">
        <f>IFERROR(VLOOKUP($B67,DB!$I$3:$CA$1001,68,FALSE)&amp;"","　")</f>
        <v/>
      </c>
      <c r="AW67" s="18" t="str">
        <f>IFERROR(VLOOKUP($B67,DB!$I$3:$CA$1001,69,FALSE)&amp;"","　")</f>
        <v/>
      </c>
      <c r="AX67" s="18" t="str">
        <f>IFERROR(VLOOKUP($B67,DB!$I$3:$CA$1001,70,FALSE)&amp;"","　")</f>
        <v/>
      </c>
      <c r="AY67" s="21" t="str">
        <f>IFERROR(VLOOKUP($B67,DB!$I$3:$CA$1001,71,FALSE)&amp;"","　")</f>
        <v/>
      </c>
      <c r="AZ67" s="29"/>
    </row>
    <row r="68" spans="2:52" ht="20.100000000000001" customHeight="1">
      <c r="B68" s="6">
        <v>2205</v>
      </c>
      <c r="C68" s="8" t="str">
        <f>IFERROR(VLOOKUP(B68,DB!$I$3:$Z$1001,4,FALSE)&amp;"","")</f>
        <v>株式会社カナン・ジオリサーチ</v>
      </c>
      <c r="D68" s="10" t="str">
        <f>IFERROR(VLOOKUP(B68,DB!$I$2:$CD$1001,7,FALSE)&amp;"","")</f>
        <v>愛媛県</v>
      </c>
      <c r="E68" s="11" t="str">
        <f>IFERROR(VLOOKUP(B68,DB!$I$2:$CD$1001,8,FALSE)&amp;"","")</f>
        <v>松山市</v>
      </c>
      <c r="F68" s="12" t="str">
        <f>IFERROR(VLOOKUP(B68,DB!$I$2:$CD$1001,10,FALSE)&amp;"","")</f>
        <v>代表取締役</v>
      </c>
      <c r="G68" s="11" t="str">
        <f>IFERROR(VLOOKUP(B68,DB!$I$2:$CD$1001,11,FALSE)&amp;"","")</f>
        <v>篠原　潤</v>
      </c>
      <c r="H68" s="14" t="str">
        <f>IFERROR(IF(VLOOKUP(B68,DB!$I$2:$CD$1001,20,FALSE)&amp;""="","","○"),"")</f>
        <v/>
      </c>
      <c r="I68" s="16" t="str">
        <f>IFERROR(VLOOKUP($B68,DB!$I$3:$CA$1001,29,FALSE)&amp;"","　")</f>
        <v>◯</v>
      </c>
      <c r="J68" s="18" t="str">
        <f>IFERROR(VLOOKUP($B68,DB!$I$3:$CA$1001,30,FALSE)&amp;"","　")</f>
        <v>◯</v>
      </c>
      <c r="K68" s="18" t="str">
        <f>IFERROR(VLOOKUP($B68,DB!$I$3:$CA$1001,31,FALSE)&amp;"","　")</f>
        <v>◯</v>
      </c>
      <c r="L68" s="18" t="str">
        <f>IFERROR(VLOOKUP($B68,DB!$I$3:$CA$1001,32,FALSE)&amp;"","　")</f>
        <v/>
      </c>
      <c r="M68" s="18" t="str">
        <f>IFERROR(VLOOKUP($B68,DB!$I$3:$CA$1001,33,FALSE)&amp;"","　")</f>
        <v>◯</v>
      </c>
      <c r="N68" s="21" t="str">
        <f>IFERROR(VLOOKUP($B68,DB!$I$3:$CA$1001,34,FALSE)&amp;"","　")</f>
        <v/>
      </c>
      <c r="O68" s="23" t="str">
        <f>IFERROR(VLOOKUP($B68,DB!$I$3:$CA$1001,35,FALSE)&amp;"","　")</f>
        <v/>
      </c>
      <c r="P68" s="18" t="str">
        <f>IFERROR(VLOOKUP($B68,DB!$I$3:$CA$1001,36,FALSE)&amp;"","　")</f>
        <v/>
      </c>
      <c r="Q68" s="18" t="str">
        <f>IFERROR(VLOOKUP($B68,DB!$I$3:$CA$1001,37,FALSE)&amp;"","　")</f>
        <v/>
      </c>
      <c r="R68" s="18" t="str">
        <f>IFERROR(VLOOKUP($B68,DB!$I$3:$CA$1001,38,FALSE)&amp;"","　")</f>
        <v>◯</v>
      </c>
      <c r="S68" s="18" t="str">
        <f>IFERROR(VLOOKUP($B68,DB!$I$3:$CA$1001,39,FALSE)&amp;"","　")</f>
        <v/>
      </c>
      <c r="T68" s="18" t="str">
        <f>IFERROR(VLOOKUP($B68,DB!$I$3:$CA$1001,40,FALSE)&amp;"","　")</f>
        <v/>
      </c>
      <c r="U68" s="18" t="str">
        <f>IFERROR(VLOOKUP($B68,DB!$I$3:$CA$1001,41,FALSE)&amp;"","　")</f>
        <v/>
      </c>
      <c r="V68" s="18" t="str">
        <f>IFERROR(VLOOKUP($B68,DB!$I$3:$CA$1001,42,FALSE)&amp;"","　")</f>
        <v/>
      </c>
      <c r="W68" s="18" t="str">
        <f>IFERROR(VLOOKUP($B68,DB!$I$3:$CA$1001,43,FALSE)&amp;"","　")</f>
        <v/>
      </c>
      <c r="X68" s="18" t="str">
        <f>IFERROR(VLOOKUP($B68,DB!$I$3:$CA$1001,44,FALSE)&amp;"","　")</f>
        <v/>
      </c>
      <c r="Y68" s="18" t="str">
        <f>IFERROR(VLOOKUP($B68,DB!$I$3:$CA$1001,45,FALSE)&amp;"","　")</f>
        <v/>
      </c>
      <c r="Z68" s="18" t="str">
        <f>IFERROR(VLOOKUP($B68,DB!$I$3:$CA$1001,46,FALSE)&amp;"","　")</f>
        <v/>
      </c>
      <c r="AA68" s="18" t="str">
        <f>IFERROR(VLOOKUP($B68,DB!$I$3:$CA$1001,47,FALSE)&amp;"","　")</f>
        <v/>
      </c>
      <c r="AB68" s="18" t="str">
        <f>IFERROR(VLOOKUP($B68,DB!$I$3:$CA$1001,48,FALSE)&amp;"","　")</f>
        <v/>
      </c>
      <c r="AC68" s="18" t="str">
        <f>IFERROR(VLOOKUP($B68,DB!$I$3:$CA$1001,49,FALSE)&amp;"","　")</f>
        <v/>
      </c>
      <c r="AD68" s="18" t="str">
        <f>IFERROR(VLOOKUP($B68,DB!$I$3:$CA$1001,50,FALSE)&amp;"","　")</f>
        <v/>
      </c>
      <c r="AE68" s="18" t="str">
        <f>IFERROR(VLOOKUP($B68,DB!$I$3:$CA$1001,51,FALSE)&amp;"","　")</f>
        <v/>
      </c>
      <c r="AF68" s="18" t="str">
        <f>IFERROR(VLOOKUP($B68,DB!$I$3:$CA$1001,52,FALSE)&amp;"","　")</f>
        <v/>
      </c>
      <c r="AG68" s="18" t="str">
        <f>IFERROR(VLOOKUP($B68,DB!$I$3:$CA$1001,53,FALSE)&amp;"","　")</f>
        <v/>
      </c>
      <c r="AH68" s="18" t="str">
        <f>IFERROR(VLOOKUP($B68,DB!$I$3:$CA$1001,54,FALSE)&amp;"","　")</f>
        <v/>
      </c>
      <c r="AI68" s="25" t="str">
        <f>IFERROR(VLOOKUP($B68,DB!$I$3:$CA$1001,55,FALSE)&amp;"","　")</f>
        <v/>
      </c>
      <c r="AJ68" s="16" t="str">
        <f>IFERROR(VLOOKUP($B68,DB!$I$3:$CA$1001,56,FALSE)&amp;"","　")</f>
        <v/>
      </c>
      <c r="AK68" s="18" t="str">
        <f>IFERROR(VLOOKUP($B68,DB!$I$3:$CA$1001,57,FALSE)&amp;"","　")</f>
        <v/>
      </c>
      <c r="AL68" s="18" t="str">
        <f>IFERROR(VLOOKUP($B68,DB!$I$3:$CA$1001,58,FALSE)&amp;"","　")</f>
        <v/>
      </c>
      <c r="AM68" s="18" t="str">
        <f>IFERROR(VLOOKUP($B68,DB!$I$3:$CA$1001,59,FALSE)&amp;"","　")</f>
        <v/>
      </c>
      <c r="AN68" s="18" t="str">
        <f>IFERROR(VLOOKUP($B68,DB!$I$3:$CA$1001,60,FALSE)&amp;"","　")</f>
        <v/>
      </c>
      <c r="AO68" s="18" t="str">
        <f>IFERROR(VLOOKUP($B68,DB!$I$3:$CA$1001,61,FALSE)&amp;"","　")</f>
        <v/>
      </c>
      <c r="AP68" s="18" t="str">
        <f>IFERROR(VLOOKUP($B68,DB!$I$3:$CA$1001,62,FALSE)&amp;"","　")</f>
        <v/>
      </c>
      <c r="AQ68" s="21" t="str">
        <f>IFERROR(VLOOKUP($B68,DB!$I$3:$CA$1001,63,FALSE)&amp;"","　")</f>
        <v/>
      </c>
      <c r="AR68" s="23" t="str">
        <f>IFERROR(VLOOKUP($B68,DB!$I$3:$CA$1001,64,FALSE)&amp;"","　")</f>
        <v/>
      </c>
      <c r="AS68" s="18" t="str">
        <f>IFERROR(VLOOKUP($B68,DB!$I$3:$CA$1001,65,FALSE)&amp;"","　")</f>
        <v/>
      </c>
      <c r="AT68" s="18" t="str">
        <f>IFERROR(VLOOKUP($B68,DB!$I$3:$CA$1001,66,FALSE)&amp;"","　")</f>
        <v/>
      </c>
      <c r="AU68" s="18" t="str">
        <f>IFERROR(VLOOKUP($B68,DB!$I$3:$CA$1001,67,FALSE)&amp;"","　")</f>
        <v/>
      </c>
      <c r="AV68" s="18" t="str">
        <f>IFERROR(VLOOKUP($B68,DB!$I$3:$CA$1001,68,FALSE)&amp;"","　")</f>
        <v/>
      </c>
      <c r="AW68" s="18" t="str">
        <f>IFERROR(VLOOKUP($B68,DB!$I$3:$CA$1001,69,FALSE)&amp;"","　")</f>
        <v/>
      </c>
      <c r="AX68" s="18" t="str">
        <f>IFERROR(VLOOKUP($B68,DB!$I$3:$CA$1001,70,FALSE)&amp;"","　")</f>
        <v/>
      </c>
      <c r="AY68" s="21" t="str">
        <f>IFERROR(VLOOKUP($B68,DB!$I$3:$CA$1001,71,FALSE)&amp;"","　")</f>
        <v/>
      </c>
      <c r="AZ68" s="29"/>
    </row>
    <row r="69" spans="2:52" ht="20.100000000000001" customHeight="1">
      <c r="B69" s="6">
        <v>2206</v>
      </c>
      <c r="C69" s="8" t="str">
        <f>IFERROR(VLOOKUP(B69,DB!$I$3:$Z$1001,4,FALSE)&amp;"","")</f>
        <v>川崎地質株式会社</v>
      </c>
      <c r="D69" s="10" t="str">
        <f>IFERROR(VLOOKUP(B69,DB!$I$2:$CD$1001,7,FALSE)&amp;"","")</f>
        <v/>
      </c>
      <c r="E69" s="11" t="str">
        <f>IFERROR(VLOOKUP(B69,DB!$I$2:$CD$1001,8,FALSE)&amp;"","")</f>
        <v/>
      </c>
      <c r="F69" s="12" t="str">
        <f>IFERROR(VLOOKUP(B69,DB!$I$2:$CD$1001,10,FALSE)&amp;"","")</f>
        <v>代表取締役社長</v>
      </c>
      <c r="G69" s="11" t="str">
        <f>IFERROR(VLOOKUP(B69,DB!$I$2:$CD$1001,11,FALSE)&amp;"","")</f>
        <v>栃本　泰浩</v>
      </c>
      <c r="H69" s="14" t="str">
        <f>IFERROR(IF(VLOOKUP(B69,DB!$I$2:$CD$1001,20,FALSE)&amp;""="","","○"),"")</f>
        <v>○</v>
      </c>
      <c r="I69" s="16" t="str">
        <f>IFERROR(VLOOKUP($B69,DB!$I$3:$CA$1001,29,FALSE)&amp;"","　")</f>
        <v>◯</v>
      </c>
      <c r="J69" s="18" t="str">
        <f>IFERROR(VLOOKUP($B69,DB!$I$3:$CA$1001,30,FALSE)&amp;"","　")</f>
        <v>◯</v>
      </c>
      <c r="K69" s="18" t="str">
        <f>IFERROR(VLOOKUP($B69,DB!$I$3:$CA$1001,31,FALSE)&amp;"","　")</f>
        <v>◯</v>
      </c>
      <c r="L69" s="18" t="str">
        <f>IFERROR(VLOOKUP($B69,DB!$I$3:$CA$1001,32,FALSE)&amp;"","　")</f>
        <v/>
      </c>
      <c r="M69" s="18" t="str">
        <f>IFERROR(VLOOKUP($B69,DB!$I$3:$CA$1001,33,FALSE)&amp;"","　")</f>
        <v>◯</v>
      </c>
      <c r="N69" s="21" t="str">
        <f>IFERROR(VLOOKUP($B69,DB!$I$3:$CA$1001,34,FALSE)&amp;"","　")</f>
        <v/>
      </c>
      <c r="O69" s="23" t="str">
        <f>IFERROR(VLOOKUP($B69,DB!$I$3:$CA$1001,35,FALSE)&amp;"","　")</f>
        <v>◯</v>
      </c>
      <c r="P69" s="18" t="str">
        <f>IFERROR(VLOOKUP($B69,DB!$I$3:$CA$1001,36,FALSE)&amp;"","　")</f>
        <v>◯</v>
      </c>
      <c r="Q69" s="18" t="str">
        <f>IFERROR(VLOOKUP($B69,DB!$I$3:$CA$1001,37,FALSE)&amp;"","　")</f>
        <v/>
      </c>
      <c r="R69" s="18" t="str">
        <f>IFERROR(VLOOKUP($B69,DB!$I$3:$CA$1001,38,FALSE)&amp;"","　")</f>
        <v>◯</v>
      </c>
      <c r="S69" s="18" t="str">
        <f>IFERROR(VLOOKUP($B69,DB!$I$3:$CA$1001,39,FALSE)&amp;"","　")</f>
        <v/>
      </c>
      <c r="T69" s="18" t="str">
        <f>IFERROR(VLOOKUP($B69,DB!$I$3:$CA$1001,40,FALSE)&amp;"","　")</f>
        <v/>
      </c>
      <c r="U69" s="18" t="str">
        <f>IFERROR(VLOOKUP($B69,DB!$I$3:$CA$1001,41,FALSE)&amp;"","　")</f>
        <v>◯</v>
      </c>
      <c r="V69" s="18" t="str">
        <f>IFERROR(VLOOKUP($B69,DB!$I$3:$CA$1001,42,FALSE)&amp;"","　")</f>
        <v>◯</v>
      </c>
      <c r="W69" s="18" t="str">
        <f>IFERROR(VLOOKUP($B69,DB!$I$3:$CA$1001,43,FALSE)&amp;"","　")</f>
        <v>◯</v>
      </c>
      <c r="X69" s="18" t="str">
        <f>IFERROR(VLOOKUP($B69,DB!$I$3:$CA$1001,44,FALSE)&amp;"","　")</f>
        <v/>
      </c>
      <c r="Y69" s="18" t="str">
        <f>IFERROR(VLOOKUP($B69,DB!$I$3:$CA$1001,45,FALSE)&amp;"","　")</f>
        <v/>
      </c>
      <c r="Z69" s="18" t="str">
        <f>IFERROR(VLOOKUP($B69,DB!$I$3:$CA$1001,46,FALSE)&amp;"","　")</f>
        <v/>
      </c>
      <c r="AA69" s="18" t="str">
        <f>IFERROR(VLOOKUP($B69,DB!$I$3:$CA$1001,47,FALSE)&amp;"","　")</f>
        <v/>
      </c>
      <c r="AB69" s="18" t="str">
        <f>IFERROR(VLOOKUP($B69,DB!$I$3:$CA$1001,48,FALSE)&amp;"","　")</f>
        <v>◯</v>
      </c>
      <c r="AC69" s="18" t="str">
        <f>IFERROR(VLOOKUP($B69,DB!$I$3:$CA$1001,49,FALSE)&amp;"","　")</f>
        <v>◯</v>
      </c>
      <c r="AD69" s="18" t="str">
        <f>IFERROR(VLOOKUP($B69,DB!$I$3:$CA$1001,50,FALSE)&amp;"","　")</f>
        <v>◯</v>
      </c>
      <c r="AE69" s="18" t="str">
        <f>IFERROR(VLOOKUP($B69,DB!$I$3:$CA$1001,51,FALSE)&amp;"","　")</f>
        <v>◯</v>
      </c>
      <c r="AF69" s="18" t="str">
        <f>IFERROR(VLOOKUP($B69,DB!$I$3:$CA$1001,52,FALSE)&amp;"","　")</f>
        <v/>
      </c>
      <c r="AG69" s="18" t="str">
        <f>IFERROR(VLOOKUP($B69,DB!$I$3:$CA$1001,53,FALSE)&amp;"","　")</f>
        <v>◯</v>
      </c>
      <c r="AH69" s="18" t="str">
        <f>IFERROR(VLOOKUP($B69,DB!$I$3:$CA$1001,54,FALSE)&amp;"","　")</f>
        <v/>
      </c>
      <c r="AI69" s="25" t="str">
        <f>IFERROR(VLOOKUP($B69,DB!$I$3:$CA$1001,55,FALSE)&amp;"","　")</f>
        <v/>
      </c>
      <c r="AJ69" s="16" t="str">
        <f>IFERROR(VLOOKUP($B69,DB!$I$3:$CA$1001,56,FALSE)&amp;"","　")</f>
        <v/>
      </c>
      <c r="AK69" s="18" t="str">
        <f>IFERROR(VLOOKUP($B69,DB!$I$3:$CA$1001,57,FALSE)&amp;"","　")</f>
        <v/>
      </c>
      <c r="AL69" s="18" t="str">
        <f>IFERROR(VLOOKUP($B69,DB!$I$3:$CA$1001,58,FALSE)&amp;"","　")</f>
        <v/>
      </c>
      <c r="AM69" s="18" t="str">
        <f>IFERROR(VLOOKUP($B69,DB!$I$3:$CA$1001,59,FALSE)&amp;"","　")</f>
        <v/>
      </c>
      <c r="AN69" s="18" t="str">
        <f>IFERROR(VLOOKUP($B69,DB!$I$3:$CA$1001,60,FALSE)&amp;"","　")</f>
        <v/>
      </c>
      <c r="AO69" s="18" t="str">
        <f>IFERROR(VLOOKUP($B69,DB!$I$3:$CA$1001,61,FALSE)&amp;"","　")</f>
        <v/>
      </c>
      <c r="AP69" s="18" t="str">
        <f>IFERROR(VLOOKUP($B69,DB!$I$3:$CA$1001,62,FALSE)&amp;"","　")</f>
        <v/>
      </c>
      <c r="AQ69" s="21" t="str">
        <f>IFERROR(VLOOKUP($B69,DB!$I$3:$CA$1001,63,FALSE)&amp;"","　")</f>
        <v/>
      </c>
      <c r="AR69" s="23" t="str">
        <f>IFERROR(VLOOKUP($B69,DB!$I$3:$CA$1001,64,FALSE)&amp;"","　")</f>
        <v/>
      </c>
      <c r="AS69" s="18" t="str">
        <f>IFERROR(VLOOKUP($B69,DB!$I$3:$CA$1001,65,FALSE)&amp;"","　")</f>
        <v/>
      </c>
      <c r="AT69" s="18" t="str">
        <f>IFERROR(VLOOKUP($B69,DB!$I$3:$CA$1001,66,FALSE)&amp;"","　")</f>
        <v/>
      </c>
      <c r="AU69" s="18" t="str">
        <f>IFERROR(VLOOKUP($B69,DB!$I$3:$CA$1001,67,FALSE)&amp;"","　")</f>
        <v/>
      </c>
      <c r="AV69" s="18" t="str">
        <f>IFERROR(VLOOKUP($B69,DB!$I$3:$CA$1001,68,FALSE)&amp;"","　")</f>
        <v/>
      </c>
      <c r="AW69" s="18" t="str">
        <f>IFERROR(VLOOKUP($B69,DB!$I$3:$CA$1001,69,FALSE)&amp;"","　")</f>
        <v/>
      </c>
      <c r="AX69" s="18" t="str">
        <f>IFERROR(VLOOKUP($B69,DB!$I$3:$CA$1001,70,FALSE)&amp;"","　")</f>
        <v/>
      </c>
      <c r="AY69" s="21" t="str">
        <f>IFERROR(VLOOKUP($B69,DB!$I$3:$CA$1001,71,FALSE)&amp;"","　")</f>
        <v/>
      </c>
      <c r="AZ69" s="29"/>
    </row>
    <row r="70" spans="2:52" ht="20.100000000000001" customHeight="1">
      <c r="B70" s="6">
        <v>2207</v>
      </c>
      <c r="C70" s="8" t="str">
        <f>IFERROR(VLOOKUP(B70,DB!$I$3:$Z$1001,4,FALSE)&amp;"","")</f>
        <v>株式会社環境デザイン設計事務所</v>
      </c>
      <c r="D70" s="10" t="str">
        <f>IFERROR(VLOOKUP(B70,DB!$I$2:$CD$1001,7,FALSE)&amp;"","")</f>
        <v>東京都</v>
      </c>
      <c r="E70" s="11" t="str">
        <f>IFERROR(VLOOKUP(B70,DB!$I$2:$CD$1001,8,FALSE)&amp;"","")</f>
        <v>新宿区</v>
      </c>
      <c r="F70" s="12" t="str">
        <f>IFERROR(VLOOKUP(B70,DB!$I$2:$CD$1001,10,FALSE)&amp;"","")</f>
        <v>代表取締役</v>
      </c>
      <c r="G70" s="11" t="str">
        <f>IFERROR(VLOOKUP(B70,DB!$I$2:$CD$1001,11,FALSE)&amp;"","")</f>
        <v>小川　紀</v>
      </c>
      <c r="H70" s="14" t="str">
        <f>IFERROR(IF(VLOOKUP(B70,DB!$I$2:$CD$1001,20,FALSE)&amp;""="","","○"),"")</f>
        <v/>
      </c>
      <c r="I70" s="16" t="str">
        <f>IFERROR(VLOOKUP($B70,DB!$I$3:$CA$1001,29,FALSE)&amp;"","　")</f>
        <v/>
      </c>
      <c r="J70" s="18" t="str">
        <f>IFERROR(VLOOKUP($B70,DB!$I$3:$CA$1001,30,FALSE)&amp;"","　")</f>
        <v/>
      </c>
      <c r="K70" s="18" t="str">
        <f>IFERROR(VLOOKUP($B70,DB!$I$3:$CA$1001,31,FALSE)&amp;"","　")</f>
        <v>◯</v>
      </c>
      <c r="L70" s="18" t="str">
        <f>IFERROR(VLOOKUP($B70,DB!$I$3:$CA$1001,32,FALSE)&amp;"","　")</f>
        <v/>
      </c>
      <c r="M70" s="18" t="str">
        <f>IFERROR(VLOOKUP($B70,DB!$I$3:$CA$1001,33,FALSE)&amp;"","　")</f>
        <v/>
      </c>
      <c r="N70" s="21" t="str">
        <f>IFERROR(VLOOKUP($B70,DB!$I$3:$CA$1001,34,FALSE)&amp;"","　")</f>
        <v/>
      </c>
      <c r="O70" s="23" t="str">
        <f>IFERROR(VLOOKUP($B70,DB!$I$3:$CA$1001,35,FALSE)&amp;"","　")</f>
        <v/>
      </c>
      <c r="P70" s="18" t="str">
        <f>IFERROR(VLOOKUP($B70,DB!$I$3:$CA$1001,36,FALSE)&amp;"","　")</f>
        <v/>
      </c>
      <c r="Q70" s="18" t="str">
        <f>IFERROR(VLOOKUP($B70,DB!$I$3:$CA$1001,37,FALSE)&amp;"","　")</f>
        <v/>
      </c>
      <c r="R70" s="18" t="str">
        <f>IFERROR(VLOOKUP($B70,DB!$I$3:$CA$1001,38,FALSE)&amp;"","　")</f>
        <v/>
      </c>
      <c r="S70" s="18" t="str">
        <f>IFERROR(VLOOKUP($B70,DB!$I$3:$CA$1001,39,FALSE)&amp;"","　")</f>
        <v/>
      </c>
      <c r="T70" s="18" t="str">
        <f>IFERROR(VLOOKUP($B70,DB!$I$3:$CA$1001,40,FALSE)&amp;"","　")</f>
        <v/>
      </c>
      <c r="U70" s="18" t="str">
        <f>IFERROR(VLOOKUP($B70,DB!$I$3:$CA$1001,41,FALSE)&amp;"","　")</f>
        <v/>
      </c>
      <c r="V70" s="18" t="str">
        <f>IFERROR(VLOOKUP($B70,DB!$I$3:$CA$1001,42,FALSE)&amp;"","　")</f>
        <v/>
      </c>
      <c r="W70" s="18" t="str">
        <f>IFERROR(VLOOKUP($B70,DB!$I$3:$CA$1001,43,FALSE)&amp;"","　")</f>
        <v/>
      </c>
      <c r="X70" s="18" t="str">
        <f>IFERROR(VLOOKUP($B70,DB!$I$3:$CA$1001,44,FALSE)&amp;"","　")</f>
        <v/>
      </c>
      <c r="Y70" s="18" t="str">
        <f>IFERROR(VLOOKUP($B70,DB!$I$3:$CA$1001,45,FALSE)&amp;"","　")</f>
        <v>◯</v>
      </c>
      <c r="Z70" s="18" t="str">
        <f>IFERROR(VLOOKUP($B70,DB!$I$3:$CA$1001,46,FALSE)&amp;"","　")</f>
        <v/>
      </c>
      <c r="AA70" s="18" t="str">
        <f>IFERROR(VLOOKUP($B70,DB!$I$3:$CA$1001,47,FALSE)&amp;"","　")</f>
        <v/>
      </c>
      <c r="AB70" s="18" t="str">
        <f>IFERROR(VLOOKUP($B70,DB!$I$3:$CA$1001,48,FALSE)&amp;"","　")</f>
        <v/>
      </c>
      <c r="AC70" s="18" t="str">
        <f>IFERROR(VLOOKUP($B70,DB!$I$3:$CA$1001,49,FALSE)&amp;"","　")</f>
        <v/>
      </c>
      <c r="AD70" s="18" t="str">
        <f>IFERROR(VLOOKUP($B70,DB!$I$3:$CA$1001,50,FALSE)&amp;"","　")</f>
        <v/>
      </c>
      <c r="AE70" s="18" t="str">
        <f>IFERROR(VLOOKUP($B70,DB!$I$3:$CA$1001,51,FALSE)&amp;"","　")</f>
        <v/>
      </c>
      <c r="AF70" s="18" t="str">
        <f>IFERROR(VLOOKUP($B70,DB!$I$3:$CA$1001,52,FALSE)&amp;"","　")</f>
        <v/>
      </c>
      <c r="AG70" s="18" t="str">
        <f>IFERROR(VLOOKUP($B70,DB!$I$3:$CA$1001,53,FALSE)&amp;"","　")</f>
        <v/>
      </c>
      <c r="AH70" s="18" t="str">
        <f>IFERROR(VLOOKUP($B70,DB!$I$3:$CA$1001,54,FALSE)&amp;"","　")</f>
        <v/>
      </c>
      <c r="AI70" s="25" t="str">
        <f>IFERROR(VLOOKUP($B70,DB!$I$3:$CA$1001,55,FALSE)&amp;"","　")</f>
        <v/>
      </c>
      <c r="AJ70" s="16" t="str">
        <f>IFERROR(VLOOKUP($B70,DB!$I$3:$CA$1001,56,FALSE)&amp;"","　")</f>
        <v/>
      </c>
      <c r="AK70" s="18" t="str">
        <f>IFERROR(VLOOKUP($B70,DB!$I$3:$CA$1001,57,FALSE)&amp;"","　")</f>
        <v/>
      </c>
      <c r="AL70" s="18" t="str">
        <f>IFERROR(VLOOKUP($B70,DB!$I$3:$CA$1001,58,FALSE)&amp;"","　")</f>
        <v/>
      </c>
      <c r="AM70" s="18" t="str">
        <f>IFERROR(VLOOKUP($B70,DB!$I$3:$CA$1001,59,FALSE)&amp;"","　")</f>
        <v/>
      </c>
      <c r="AN70" s="18" t="str">
        <f>IFERROR(VLOOKUP($B70,DB!$I$3:$CA$1001,60,FALSE)&amp;"","　")</f>
        <v/>
      </c>
      <c r="AO70" s="18" t="str">
        <f>IFERROR(VLOOKUP($B70,DB!$I$3:$CA$1001,61,FALSE)&amp;"","　")</f>
        <v/>
      </c>
      <c r="AP70" s="18" t="str">
        <f>IFERROR(VLOOKUP($B70,DB!$I$3:$CA$1001,62,FALSE)&amp;"","　")</f>
        <v/>
      </c>
      <c r="AQ70" s="21" t="str">
        <f>IFERROR(VLOOKUP($B70,DB!$I$3:$CA$1001,63,FALSE)&amp;"","　")</f>
        <v/>
      </c>
      <c r="AR70" s="23" t="str">
        <f>IFERROR(VLOOKUP($B70,DB!$I$3:$CA$1001,64,FALSE)&amp;"","　")</f>
        <v/>
      </c>
      <c r="AS70" s="18" t="str">
        <f>IFERROR(VLOOKUP($B70,DB!$I$3:$CA$1001,65,FALSE)&amp;"","　")</f>
        <v/>
      </c>
      <c r="AT70" s="18" t="str">
        <f>IFERROR(VLOOKUP($B70,DB!$I$3:$CA$1001,66,FALSE)&amp;"","　")</f>
        <v/>
      </c>
      <c r="AU70" s="18" t="str">
        <f>IFERROR(VLOOKUP($B70,DB!$I$3:$CA$1001,67,FALSE)&amp;"","　")</f>
        <v/>
      </c>
      <c r="AV70" s="18" t="str">
        <f>IFERROR(VLOOKUP($B70,DB!$I$3:$CA$1001,68,FALSE)&amp;"","　")</f>
        <v/>
      </c>
      <c r="AW70" s="18" t="str">
        <f>IFERROR(VLOOKUP($B70,DB!$I$3:$CA$1001,69,FALSE)&amp;"","　")</f>
        <v/>
      </c>
      <c r="AX70" s="18" t="str">
        <f>IFERROR(VLOOKUP($B70,DB!$I$3:$CA$1001,70,FALSE)&amp;"","　")</f>
        <v/>
      </c>
      <c r="AY70" s="21" t="str">
        <f>IFERROR(VLOOKUP($B70,DB!$I$3:$CA$1001,71,FALSE)&amp;"","　")</f>
        <v/>
      </c>
      <c r="AZ70" s="29"/>
    </row>
    <row r="71" spans="2:52" ht="20.100000000000001" customHeight="1">
      <c r="B71" s="6">
        <v>2208</v>
      </c>
      <c r="C71" s="8" t="str">
        <f>IFERROR(VLOOKUP(B71,DB!$I$3:$Z$1001,4,FALSE)&amp;"","")</f>
        <v>環境クリエイト株式会社</v>
      </c>
      <c r="D71" s="10" t="str">
        <f>IFERROR(VLOOKUP(B71,DB!$I$2:$CD$1001,7,FALSE)&amp;"","")</f>
        <v>北海道</v>
      </c>
      <c r="E71" s="11" t="str">
        <f>IFERROR(VLOOKUP(B71,DB!$I$2:$CD$1001,8,FALSE)&amp;"","")</f>
        <v>札幌市東区</v>
      </c>
      <c r="F71" s="12" t="str">
        <f>IFERROR(VLOOKUP(B71,DB!$I$2:$CD$1001,10,FALSE)&amp;"","")</f>
        <v>代表取締役</v>
      </c>
      <c r="G71" s="11" t="str">
        <f>IFERROR(VLOOKUP(B71,DB!$I$2:$CD$1001,11,FALSE)&amp;"","")</f>
        <v>福岡　浩尚</v>
      </c>
      <c r="H71" s="14" t="str">
        <f>IFERROR(IF(VLOOKUP(B71,DB!$I$2:$CD$1001,20,FALSE)&amp;""="","","○"),"")</f>
        <v/>
      </c>
      <c r="I71" s="16" t="str">
        <f>IFERROR(VLOOKUP($B71,DB!$I$3:$CA$1001,29,FALSE)&amp;"","　")</f>
        <v/>
      </c>
      <c r="J71" s="18" t="str">
        <f>IFERROR(VLOOKUP($B71,DB!$I$3:$CA$1001,30,FALSE)&amp;"","　")</f>
        <v/>
      </c>
      <c r="K71" s="18" t="str">
        <f>IFERROR(VLOOKUP($B71,DB!$I$3:$CA$1001,31,FALSE)&amp;"","　")</f>
        <v/>
      </c>
      <c r="L71" s="18" t="str">
        <f>IFERROR(VLOOKUP($B71,DB!$I$3:$CA$1001,32,FALSE)&amp;"","　")</f>
        <v/>
      </c>
      <c r="M71" s="18" t="str">
        <f>IFERROR(VLOOKUP($B71,DB!$I$3:$CA$1001,33,FALSE)&amp;"","　")</f>
        <v>◯</v>
      </c>
      <c r="N71" s="21" t="str">
        <f>IFERROR(VLOOKUP($B71,DB!$I$3:$CA$1001,34,FALSE)&amp;"","　")</f>
        <v/>
      </c>
      <c r="O71" s="23" t="str">
        <f>IFERROR(VLOOKUP($B71,DB!$I$3:$CA$1001,35,FALSE)&amp;"","　")</f>
        <v/>
      </c>
      <c r="P71" s="18" t="str">
        <f>IFERROR(VLOOKUP($B71,DB!$I$3:$CA$1001,36,FALSE)&amp;"","　")</f>
        <v/>
      </c>
      <c r="Q71" s="18" t="str">
        <f>IFERROR(VLOOKUP($B71,DB!$I$3:$CA$1001,37,FALSE)&amp;"","　")</f>
        <v/>
      </c>
      <c r="R71" s="18" t="str">
        <f>IFERROR(VLOOKUP($B71,DB!$I$3:$CA$1001,38,FALSE)&amp;"","　")</f>
        <v/>
      </c>
      <c r="S71" s="18" t="str">
        <f>IFERROR(VLOOKUP($B71,DB!$I$3:$CA$1001,39,FALSE)&amp;"","　")</f>
        <v/>
      </c>
      <c r="T71" s="18" t="str">
        <f>IFERROR(VLOOKUP($B71,DB!$I$3:$CA$1001,40,FALSE)&amp;"","　")</f>
        <v/>
      </c>
      <c r="U71" s="18" t="str">
        <f>IFERROR(VLOOKUP($B71,DB!$I$3:$CA$1001,41,FALSE)&amp;"","　")</f>
        <v/>
      </c>
      <c r="V71" s="18" t="str">
        <f>IFERROR(VLOOKUP($B71,DB!$I$3:$CA$1001,42,FALSE)&amp;"","　")</f>
        <v/>
      </c>
      <c r="W71" s="18" t="str">
        <f>IFERROR(VLOOKUP($B71,DB!$I$3:$CA$1001,43,FALSE)&amp;"","　")</f>
        <v/>
      </c>
      <c r="X71" s="18" t="str">
        <f>IFERROR(VLOOKUP($B71,DB!$I$3:$CA$1001,44,FALSE)&amp;"","　")</f>
        <v/>
      </c>
      <c r="Y71" s="18" t="str">
        <f>IFERROR(VLOOKUP($B71,DB!$I$3:$CA$1001,45,FALSE)&amp;"","　")</f>
        <v/>
      </c>
      <c r="Z71" s="18" t="str">
        <f>IFERROR(VLOOKUP($B71,DB!$I$3:$CA$1001,46,FALSE)&amp;"","　")</f>
        <v/>
      </c>
      <c r="AA71" s="18" t="str">
        <f>IFERROR(VLOOKUP($B71,DB!$I$3:$CA$1001,47,FALSE)&amp;"","　")</f>
        <v/>
      </c>
      <c r="AB71" s="18" t="str">
        <f>IFERROR(VLOOKUP($B71,DB!$I$3:$CA$1001,48,FALSE)&amp;"","　")</f>
        <v/>
      </c>
      <c r="AC71" s="18" t="str">
        <f>IFERROR(VLOOKUP($B71,DB!$I$3:$CA$1001,49,FALSE)&amp;"","　")</f>
        <v/>
      </c>
      <c r="AD71" s="18" t="str">
        <f>IFERROR(VLOOKUP($B71,DB!$I$3:$CA$1001,50,FALSE)&amp;"","　")</f>
        <v/>
      </c>
      <c r="AE71" s="18" t="str">
        <f>IFERROR(VLOOKUP($B71,DB!$I$3:$CA$1001,51,FALSE)&amp;"","　")</f>
        <v/>
      </c>
      <c r="AF71" s="18" t="str">
        <f>IFERROR(VLOOKUP($B71,DB!$I$3:$CA$1001,52,FALSE)&amp;"","　")</f>
        <v/>
      </c>
      <c r="AG71" s="18" t="str">
        <f>IFERROR(VLOOKUP($B71,DB!$I$3:$CA$1001,53,FALSE)&amp;"","　")</f>
        <v/>
      </c>
      <c r="AH71" s="18" t="str">
        <f>IFERROR(VLOOKUP($B71,DB!$I$3:$CA$1001,54,FALSE)&amp;"","　")</f>
        <v/>
      </c>
      <c r="AI71" s="25" t="str">
        <f>IFERROR(VLOOKUP($B71,DB!$I$3:$CA$1001,55,FALSE)&amp;"","　")</f>
        <v/>
      </c>
      <c r="AJ71" s="16" t="str">
        <f>IFERROR(VLOOKUP($B71,DB!$I$3:$CA$1001,56,FALSE)&amp;"","　")</f>
        <v/>
      </c>
      <c r="AK71" s="18" t="str">
        <f>IFERROR(VLOOKUP($B71,DB!$I$3:$CA$1001,57,FALSE)&amp;"","　")</f>
        <v/>
      </c>
      <c r="AL71" s="18" t="str">
        <f>IFERROR(VLOOKUP($B71,DB!$I$3:$CA$1001,58,FALSE)&amp;"","　")</f>
        <v/>
      </c>
      <c r="AM71" s="18" t="str">
        <f>IFERROR(VLOOKUP($B71,DB!$I$3:$CA$1001,59,FALSE)&amp;"","　")</f>
        <v/>
      </c>
      <c r="AN71" s="18" t="str">
        <f>IFERROR(VLOOKUP($B71,DB!$I$3:$CA$1001,60,FALSE)&amp;"","　")</f>
        <v/>
      </c>
      <c r="AO71" s="18" t="str">
        <f>IFERROR(VLOOKUP($B71,DB!$I$3:$CA$1001,61,FALSE)&amp;"","　")</f>
        <v/>
      </c>
      <c r="AP71" s="18" t="str">
        <f>IFERROR(VLOOKUP($B71,DB!$I$3:$CA$1001,62,FALSE)&amp;"","　")</f>
        <v/>
      </c>
      <c r="AQ71" s="21" t="str">
        <f>IFERROR(VLOOKUP($B71,DB!$I$3:$CA$1001,63,FALSE)&amp;"","　")</f>
        <v/>
      </c>
      <c r="AR71" s="23" t="str">
        <f>IFERROR(VLOOKUP($B71,DB!$I$3:$CA$1001,64,FALSE)&amp;"","　")</f>
        <v/>
      </c>
      <c r="AS71" s="18" t="str">
        <f>IFERROR(VLOOKUP($B71,DB!$I$3:$CA$1001,65,FALSE)&amp;"","　")</f>
        <v/>
      </c>
      <c r="AT71" s="18" t="str">
        <f>IFERROR(VLOOKUP($B71,DB!$I$3:$CA$1001,66,FALSE)&amp;"","　")</f>
        <v/>
      </c>
      <c r="AU71" s="18" t="str">
        <f>IFERROR(VLOOKUP($B71,DB!$I$3:$CA$1001,67,FALSE)&amp;"","　")</f>
        <v/>
      </c>
      <c r="AV71" s="18" t="str">
        <f>IFERROR(VLOOKUP($B71,DB!$I$3:$CA$1001,68,FALSE)&amp;"","　")</f>
        <v/>
      </c>
      <c r="AW71" s="18" t="str">
        <f>IFERROR(VLOOKUP($B71,DB!$I$3:$CA$1001,69,FALSE)&amp;"","　")</f>
        <v>◯</v>
      </c>
      <c r="AX71" s="18" t="str">
        <f>IFERROR(VLOOKUP($B71,DB!$I$3:$CA$1001,70,FALSE)&amp;"","　")</f>
        <v>◯</v>
      </c>
      <c r="AY71" s="21" t="str">
        <f>IFERROR(VLOOKUP($B71,DB!$I$3:$CA$1001,71,FALSE)&amp;"","　")</f>
        <v>◯</v>
      </c>
      <c r="AZ71" s="29"/>
    </row>
    <row r="72" spans="2:52" ht="20.100000000000001" customHeight="1">
      <c r="B72" s="6">
        <v>2209</v>
      </c>
      <c r="C72" s="8" t="str">
        <f>IFERROR(VLOOKUP(B72,DB!$I$3:$Z$1001,4,FALSE)&amp;"","")</f>
        <v>株式会社カミトリュウジ建築設計事務所</v>
      </c>
      <c r="D72" s="10" t="str">
        <f>IFERROR(VLOOKUP(B72,DB!$I$2:$CD$1001,7,FALSE)&amp;"","")</f>
        <v>北海道</v>
      </c>
      <c r="E72" s="11" t="str">
        <f>IFERROR(VLOOKUP(B72,DB!$I$2:$CD$1001,8,FALSE)&amp;"","")</f>
        <v>札幌市中央区</v>
      </c>
      <c r="F72" s="12" t="str">
        <f>IFERROR(VLOOKUP(B72,DB!$I$2:$CD$1001,10,FALSE)&amp;"","")</f>
        <v>代表取締役</v>
      </c>
      <c r="G72" s="11" t="str">
        <f>IFERROR(VLOOKUP(B72,DB!$I$2:$CD$1001,11,FALSE)&amp;"","")</f>
        <v>上戸　龍二</v>
      </c>
      <c r="H72" s="14" t="str">
        <f>IFERROR(IF(VLOOKUP(B72,DB!$I$2:$CD$1001,20,FALSE)&amp;""="","","○"),"")</f>
        <v/>
      </c>
      <c r="I72" s="16" t="str">
        <f>IFERROR(VLOOKUP($B72,DB!$I$3:$CA$1001,29,FALSE)&amp;"","　")</f>
        <v/>
      </c>
      <c r="J72" s="18" t="str">
        <f>IFERROR(VLOOKUP($B72,DB!$I$3:$CA$1001,30,FALSE)&amp;"","　")</f>
        <v/>
      </c>
      <c r="K72" s="18" t="str">
        <f>IFERROR(VLOOKUP($B72,DB!$I$3:$CA$1001,31,FALSE)&amp;"","　")</f>
        <v/>
      </c>
      <c r="L72" s="18" t="str">
        <f>IFERROR(VLOOKUP($B72,DB!$I$3:$CA$1001,32,FALSE)&amp;"","　")</f>
        <v>◯</v>
      </c>
      <c r="M72" s="18" t="str">
        <f>IFERROR(VLOOKUP($B72,DB!$I$3:$CA$1001,33,FALSE)&amp;"","　")</f>
        <v/>
      </c>
      <c r="N72" s="21" t="str">
        <f>IFERROR(VLOOKUP($B72,DB!$I$3:$CA$1001,34,FALSE)&amp;"","　")</f>
        <v/>
      </c>
      <c r="O72" s="23" t="str">
        <f>IFERROR(VLOOKUP($B72,DB!$I$3:$CA$1001,35,FALSE)&amp;"","　")</f>
        <v/>
      </c>
      <c r="P72" s="18" t="str">
        <f>IFERROR(VLOOKUP($B72,DB!$I$3:$CA$1001,36,FALSE)&amp;"","　")</f>
        <v/>
      </c>
      <c r="Q72" s="18" t="str">
        <f>IFERROR(VLOOKUP($B72,DB!$I$3:$CA$1001,37,FALSE)&amp;"","　")</f>
        <v/>
      </c>
      <c r="R72" s="18" t="str">
        <f>IFERROR(VLOOKUP($B72,DB!$I$3:$CA$1001,38,FALSE)&amp;"","　")</f>
        <v/>
      </c>
      <c r="S72" s="18" t="str">
        <f>IFERROR(VLOOKUP($B72,DB!$I$3:$CA$1001,39,FALSE)&amp;"","　")</f>
        <v/>
      </c>
      <c r="T72" s="18" t="str">
        <f>IFERROR(VLOOKUP($B72,DB!$I$3:$CA$1001,40,FALSE)&amp;"","　")</f>
        <v/>
      </c>
      <c r="U72" s="18" t="str">
        <f>IFERROR(VLOOKUP($B72,DB!$I$3:$CA$1001,41,FALSE)&amp;"","　")</f>
        <v/>
      </c>
      <c r="V72" s="18" t="str">
        <f>IFERROR(VLOOKUP($B72,DB!$I$3:$CA$1001,42,FALSE)&amp;"","　")</f>
        <v/>
      </c>
      <c r="W72" s="18" t="str">
        <f>IFERROR(VLOOKUP($B72,DB!$I$3:$CA$1001,43,FALSE)&amp;"","　")</f>
        <v/>
      </c>
      <c r="X72" s="18" t="str">
        <f>IFERROR(VLOOKUP($B72,DB!$I$3:$CA$1001,44,FALSE)&amp;"","　")</f>
        <v/>
      </c>
      <c r="Y72" s="18" t="str">
        <f>IFERROR(VLOOKUP($B72,DB!$I$3:$CA$1001,45,FALSE)&amp;"","　")</f>
        <v/>
      </c>
      <c r="Z72" s="18" t="str">
        <f>IFERROR(VLOOKUP($B72,DB!$I$3:$CA$1001,46,FALSE)&amp;"","　")</f>
        <v/>
      </c>
      <c r="AA72" s="18" t="str">
        <f>IFERROR(VLOOKUP($B72,DB!$I$3:$CA$1001,47,FALSE)&amp;"","　")</f>
        <v/>
      </c>
      <c r="AB72" s="18" t="str">
        <f>IFERROR(VLOOKUP($B72,DB!$I$3:$CA$1001,48,FALSE)&amp;"","　")</f>
        <v/>
      </c>
      <c r="AC72" s="18" t="str">
        <f>IFERROR(VLOOKUP($B72,DB!$I$3:$CA$1001,49,FALSE)&amp;"","　")</f>
        <v/>
      </c>
      <c r="AD72" s="18" t="str">
        <f>IFERROR(VLOOKUP($B72,DB!$I$3:$CA$1001,50,FALSE)&amp;"","　")</f>
        <v/>
      </c>
      <c r="AE72" s="18" t="str">
        <f>IFERROR(VLOOKUP($B72,DB!$I$3:$CA$1001,51,FALSE)&amp;"","　")</f>
        <v/>
      </c>
      <c r="AF72" s="18" t="str">
        <f>IFERROR(VLOOKUP($B72,DB!$I$3:$CA$1001,52,FALSE)&amp;"","　")</f>
        <v/>
      </c>
      <c r="AG72" s="18" t="str">
        <f>IFERROR(VLOOKUP($B72,DB!$I$3:$CA$1001,53,FALSE)&amp;"","　")</f>
        <v/>
      </c>
      <c r="AH72" s="18" t="str">
        <f>IFERROR(VLOOKUP($B72,DB!$I$3:$CA$1001,54,FALSE)&amp;"","　")</f>
        <v/>
      </c>
      <c r="AI72" s="25" t="str">
        <f>IFERROR(VLOOKUP($B72,DB!$I$3:$CA$1001,55,FALSE)&amp;"","　")</f>
        <v/>
      </c>
      <c r="AJ72" s="16" t="str">
        <f>IFERROR(VLOOKUP($B72,DB!$I$3:$CA$1001,56,FALSE)&amp;"","　")</f>
        <v/>
      </c>
      <c r="AK72" s="18" t="str">
        <f>IFERROR(VLOOKUP($B72,DB!$I$3:$CA$1001,57,FALSE)&amp;"","　")</f>
        <v/>
      </c>
      <c r="AL72" s="18" t="str">
        <f>IFERROR(VLOOKUP($B72,DB!$I$3:$CA$1001,58,FALSE)&amp;"","　")</f>
        <v/>
      </c>
      <c r="AM72" s="18" t="str">
        <f>IFERROR(VLOOKUP($B72,DB!$I$3:$CA$1001,59,FALSE)&amp;"","　")</f>
        <v/>
      </c>
      <c r="AN72" s="18" t="str">
        <f>IFERROR(VLOOKUP($B72,DB!$I$3:$CA$1001,60,FALSE)&amp;"","　")</f>
        <v/>
      </c>
      <c r="AO72" s="18" t="str">
        <f>IFERROR(VLOOKUP($B72,DB!$I$3:$CA$1001,61,FALSE)&amp;"","　")</f>
        <v/>
      </c>
      <c r="AP72" s="18" t="str">
        <f>IFERROR(VLOOKUP($B72,DB!$I$3:$CA$1001,62,FALSE)&amp;"","　")</f>
        <v/>
      </c>
      <c r="AQ72" s="21" t="str">
        <f>IFERROR(VLOOKUP($B72,DB!$I$3:$CA$1001,63,FALSE)&amp;"","　")</f>
        <v/>
      </c>
      <c r="AR72" s="23" t="str">
        <f>IFERROR(VLOOKUP($B72,DB!$I$3:$CA$1001,64,FALSE)&amp;"","　")</f>
        <v/>
      </c>
      <c r="AS72" s="18" t="str">
        <f>IFERROR(VLOOKUP($B72,DB!$I$3:$CA$1001,65,FALSE)&amp;"","　")</f>
        <v/>
      </c>
      <c r="AT72" s="18" t="str">
        <f>IFERROR(VLOOKUP($B72,DB!$I$3:$CA$1001,66,FALSE)&amp;"","　")</f>
        <v/>
      </c>
      <c r="AU72" s="18" t="str">
        <f>IFERROR(VLOOKUP($B72,DB!$I$3:$CA$1001,67,FALSE)&amp;"","　")</f>
        <v/>
      </c>
      <c r="AV72" s="18" t="str">
        <f>IFERROR(VLOOKUP($B72,DB!$I$3:$CA$1001,68,FALSE)&amp;"","　")</f>
        <v/>
      </c>
      <c r="AW72" s="18" t="str">
        <f>IFERROR(VLOOKUP($B72,DB!$I$3:$CA$1001,69,FALSE)&amp;"","　")</f>
        <v/>
      </c>
      <c r="AX72" s="18" t="str">
        <f>IFERROR(VLOOKUP($B72,DB!$I$3:$CA$1001,70,FALSE)&amp;"","　")</f>
        <v/>
      </c>
      <c r="AY72" s="21" t="str">
        <f>IFERROR(VLOOKUP($B72,DB!$I$3:$CA$1001,71,FALSE)&amp;"","　")</f>
        <v/>
      </c>
      <c r="AZ72" s="29"/>
    </row>
    <row r="73" spans="2:52" ht="20.100000000000001" customHeight="1">
      <c r="B73" s="6">
        <v>2210</v>
      </c>
      <c r="C73" s="8" t="str">
        <f>IFERROR(VLOOKUP(B73,DB!$I$3:$Z$1001,4,FALSE)&amp;"","")</f>
        <v>株式会社開発工営社</v>
      </c>
      <c r="D73" s="10" t="str">
        <f>IFERROR(VLOOKUP(B73,DB!$I$2:$CD$1001,7,FALSE)&amp;"","")</f>
        <v>北海道</v>
      </c>
      <c r="E73" s="11" t="str">
        <f>IFERROR(VLOOKUP(B73,DB!$I$2:$CD$1001,8,FALSE)&amp;"","")</f>
        <v>札幌市中央区</v>
      </c>
      <c r="F73" s="12" t="str">
        <f>IFERROR(VLOOKUP(B73,DB!$I$2:$CD$1001,10,FALSE)&amp;"","")</f>
        <v>代表取締役社長</v>
      </c>
      <c r="G73" s="11" t="str">
        <f>IFERROR(VLOOKUP(B73,DB!$I$2:$CD$1001,11,FALSE)&amp;"","")</f>
        <v>渡邊　政義</v>
      </c>
      <c r="H73" s="14" t="str">
        <f>IFERROR(IF(VLOOKUP(B73,DB!$I$2:$CD$1001,20,FALSE)&amp;""="","","○"),"")</f>
        <v/>
      </c>
      <c r="I73" s="16" t="str">
        <f>IFERROR(VLOOKUP($B73,DB!$I$3:$CA$1001,29,FALSE)&amp;"","　")</f>
        <v>◯</v>
      </c>
      <c r="J73" s="18" t="str">
        <f>IFERROR(VLOOKUP($B73,DB!$I$3:$CA$1001,30,FALSE)&amp;"","　")</f>
        <v>◯</v>
      </c>
      <c r="K73" s="18" t="str">
        <f>IFERROR(VLOOKUP($B73,DB!$I$3:$CA$1001,31,FALSE)&amp;"","　")</f>
        <v>◯</v>
      </c>
      <c r="L73" s="18" t="str">
        <f>IFERROR(VLOOKUP($B73,DB!$I$3:$CA$1001,32,FALSE)&amp;"","　")</f>
        <v>◯</v>
      </c>
      <c r="M73" s="18" t="str">
        <f>IFERROR(VLOOKUP($B73,DB!$I$3:$CA$1001,33,FALSE)&amp;"","　")</f>
        <v>◯</v>
      </c>
      <c r="N73" s="21" t="str">
        <f>IFERROR(VLOOKUP($B73,DB!$I$3:$CA$1001,34,FALSE)&amp;"","　")</f>
        <v/>
      </c>
      <c r="O73" s="23" t="str">
        <f>IFERROR(VLOOKUP($B73,DB!$I$3:$CA$1001,35,FALSE)&amp;"","　")</f>
        <v>◯</v>
      </c>
      <c r="P73" s="18" t="str">
        <f>IFERROR(VLOOKUP($B73,DB!$I$3:$CA$1001,36,FALSE)&amp;"","　")</f>
        <v/>
      </c>
      <c r="Q73" s="18" t="str">
        <f>IFERROR(VLOOKUP($B73,DB!$I$3:$CA$1001,37,FALSE)&amp;"","　")</f>
        <v/>
      </c>
      <c r="R73" s="18" t="str">
        <f>IFERROR(VLOOKUP($B73,DB!$I$3:$CA$1001,38,FALSE)&amp;"","　")</f>
        <v>◯</v>
      </c>
      <c r="S73" s="18" t="str">
        <f>IFERROR(VLOOKUP($B73,DB!$I$3:$CA$1001,39,FALSE)&amp;"","　")</f>
        <v>◯</v>
      </c>
      <c r="T73" s="18" t="str">
        <f>IFERROR(VLOOKUP($B73,DB!$I$3:$CA$1001,40,FALSE)&amp;"","　")</f>
        <v/>
      </c>
      <c r="U73" s="18" t="str">
        <f>IFERROR(VLOOKUP($B73,DB!$I$3:$CA$1001,41,FALSE)&amp;"","　")</f>
        <v>◯</v>
      </c>
      <c r="V73" s="18" t="str">
        <f>IFERROR(VLOOKUP($B73,DB!$I$3:$CA$1001,42,FALSE)&amp;"","　")</f>
        <v/>
      </c>
      <c r="W73" s="18" t="str">
        <f>IFERROR(VLOOKUP($B73,DB!$I$3:$CA$1001,43,FALSE)&amp;"","　")</f>
        <v/>
      </c>
      <c r="X73" s="18" t="str">
        <f>IFERROR(VLOOKUP($B73,DB!$I$3:$CA$1001,44,FALSE)&amp;"","　")</f>
        <v/>
      </c>
      <c r="Y73" s="18" t="str">
        <f>IFERROR(VLOOKUP($B73,DB!$I$3:$CA$1001,45,FALSE)&amp;"","　")</f>
        <v/>
      </c>
      <c r="Z73" s="18" t="str">
        <f>IFERROR(VLOOKUP($B73,DB!$I$3:$CA$1001,46,FALSE)&amp;"","　")</f>
        <v/>
      </c>
      <c r="AA73" s="18" t="str">
        <f>IFERROR(VLOOKUP($B73,DB!$I$3:$CA$1001,47,FALSE)&amp;"","　")</f>
        <v>◯</v>
      </c>
      <c r="AB73" s="18" t="str">
        <f>IFERROR(VLOOKUP($B73,DB!$I$3:$CA$1001,48,FALSE)&amp;"","　")</f>
        <v>◯</v>
      </c>
      <c r="AC73" s="18" t="str">
        <f>IFERROR(VLOOKUP($B73,DB!$I$3:$CA$1001,49,FALSE)&amp;"","　")</f>
        <v>◯</v>
      </c>
      <c r="AD73" s="18" t="str">
        <f>IFERROR(VLOOKUP($B73,DB!$I$3:$CA$1001,50,FALSE)&amp;"","　")</f>
        <v>◯</v>
      </c>
      <c r="AE73" s="18" t="str">
        <f>IFERROR(VLOOKUP($B73,DB!$I$3:$CA$1001,51,FALSE)&amp;"","　")</f>
        <v>◯</v>
      </c>
      <c r="AF73" s="18" t="str">
        <f>IFERROR(VLOOKUP($B73,DB!$I$3:$CA$1001,52,FALSE)&amp;"","　")</f>
        <v>◯</v>
      </c>
      <c r="AG73" s="18" t="str">
        <f>IFERROR(VLOOKUP($B73,DB!$I$3:$CA$1001,53,FALSE)&amp;"","　")</f>
        <v>◯</v>
      </c>
      <c r="AH73" s="18" t="str">
        <f>IFERROR(VLOOKUP($B73,DB!$I$3:$CA$1001,54,FALSE)&amp;"","　")</f>
        <v/>
      </c>
      <c r="AI73" s="25" t="str">
        <f>IFERROR(VLOOKUP($B73,DB!$I$3:$CA$1001,55,FALSE)&amp;"","　")</f>
        <v>◯</v>
      </c>
      <c r="AJ73" s="16" t="str">
        <f>IFERROR(VLOOKUP($B73,DB!$I$3:$CA$1001,56,FALSE)&amp;"","　")</f>
        <v/>
      </c>
      <c r="AK73" s="18" t="str">
        <f>IFERROR(VLOOKUP($B73,DB!$I$3:$CA$1001,57,FALSE)&amp;"","　")</f>
        <v/>
      </c>
      <c r="AL73" s="18" t="str">
        <f>IFERROR(VLOOKUP($B73,DB!$I$3:$CA$1001,58,FALSE)&amp;"","　")</f>
        <v/>
      </c>
      <c r="AM73" s="18" t="str">
        <f>IFERROR(VLOOKUP($B73,DB!$I$3:$CA$1001,59,FALSE)&amp;"","　")</f>
        <v/>
      </c>
      <c r="AN73" s="18" t="str">
        <f>IFERROR(VLOOKUP($B73,DB!$I$3:$CA$1001,60,FALSE)&amp;"","　")</f>
        <v/>
      </c>
      <c r="AO73" s="18" t="str">
        <f>IFERROR(VLOOKUP($B73,DB!$I$3:$CA$1001,61,FALSE)&amp;"","　")</f>
        <v/>
      </c>
      <c r="AP73" s="18" t="str">
        <f>IFERROR(VLOOKUP($B73,DB!$I$3:$CA$1001,62,FALSE)&amp;"","　")</f>
        <v/>
      </c>
      <c r="AQ73" s="21" t="str">
        <f>IFERROR(VLOOKUP($B73,DB!$I$3:$CA$1001,63,FALSE)&amp;"","　")</f>
        <v/>
      </c>
      <c r="AR73" s="23" t="str">
        <f>IFERROR(VLOOKUP($B73,DB!$I$3:$CA$1001,64,FALSE)&amp;"","　")</f>
        <v/>
      </c>
      <c r="AS73" s="18" t="str">
        <f>IFERROR(VLOOKUP($B73,DB!$I$3:$CA$1001,65,FALSE)&amp;"","　")</f>
        <v/>
      </c>
      <c r="AT73" s="18" t="str">
        <f>IFERROR(VLOOKUP($B73,DB!$I$3:$CA$1001,66,FALSE)&amp;"","　")</f>
        <v/>
      </c>
      <c r="AU73" s="18" t="str">
        <f>IFERROR(VLOOKUP($B73,DB!$I$3:$CA$1001,67,FALSE)&amp;"","　")</f>
        <v/>
      </c>
      <c r="AV73" s="18" t="str">
        <f>IFERROR(VLOOKUP($B73,DB!$I$3:$CA$1001,68,FALSE)&amp;"","　")</f>
        <v/>
      </c>
      <c r="AW73" s="18" t="str">
        <f>IFERROR(VLOOKUP($B73,DB!$I$3:$CA$1001,69,FALSE)&amp;"","　")</f>
        <v/>
      </c>
      <c r="AX73" s="18" t="str">
        <f>IFERROR(VLOOKUP($B73,DB!$I$3:$CA$1001,70,FALSE)&amp;"","　")</f>
        <v/>
      </c>
      <c r="AY73" s="21" t="str">
        <f>IFERROR(VLOOKUP($B73,DB!$I$3:$CA$1001,71,FALSE)&amp;"","　")</f>
        <v/>
      </c>
      <c r="AZ73" s="29"/>
    </row>
    <row r="74" spans="2:52" ht="20.100000000000001" customHeight="1">
      <c r="B74" s="6">
        <v>2211</v>
      </c>
      <c r="C74" s="8" t="str">
        <f>IFERROR(VLOOKUP(B74,DB!$I$3:$Z$1001,4,FALSE)&amp;"","")</f>
        <v>株式会社北企画エンジニアリング</v>
      </c>
      <c r="D74" s="10" t="str">
        <f>IFERROR(VLOOKUP(B74,DB!$I$2:$CD$1001,7,FALSE)&amp;"","")</f>
        <v>北海道</v>
      </c>
      <c r="E74" s="11" t="str">
        <f>IFERROR(VLOOKUP(B74,DB!$I$2:$CD$1001,8,FALSE)&amp;"","")</f>
        <v>札幌市中央区</v>
      </c>
      <c r="F74" s="12" t="str">
        <f>IFERROR(VLOOKUP(B74,DB!$I$2:$CD$1001,10,FALSE)&amp;"","")</f>
        <v>代表取締役</v>
      </c>
      <c r="G74" s="11" t="str">
        <f>IFERROR(VLOOKUP(B74,DB!$I$2:$CD$1001,11,FALSE)&amp;"","")</f>
        <v>長尾　充雄</v>
      </c>
      <c r="H74" s="14" t="str">
        <f>IFERROR(IF(VLOOKUP(B74,DB!$I$2:$CD$1001,20,FALSE)&amp;""="","","○"),"")</f>
        <v/>
      </c>
      <c r="I74" s="16" t="str">
        <f>IFERROR(VLOOKUP($B74,DB!$I$3:$CA$1001,29,FALSE)&amp;"","　")</f>
        <v>◯</v>
      </c>
      <c r="J74" s="18" t="str">
        <f>IFERROR(VLOOKUP($B74,DB!$I$3:$CA$1001,30,FALSE)&amp;"","　")</f>
        <v/>
      </c>
      <c r="K74" s="18" t="str">
        <f>IFERROR(VLOOKUP($B74,DB!$I$3:$CA$1001,31,FALSE)&amp;"","　")</f>
        <v>◯</v>
      </c>
      <c r="L74" s="18" t="str">
        <f>IFERROR(VLOOKUP($B74,DB!$I$3:$CA$1001,32,FALSE)&amp;"","　")</f>
        <v/>
      </c>
      <c r="M74" s="18" t="str">
        <f>IFERROR(VLOOKUP($B74,DB!$I$3:$CA$1001,33,FALSE)&amp;"","　")</f>
        <v>◯</v>
      </c>
      <c r="N74" s="21" t="str">
        <f>IFERROR(VLOOKUP($B74,DB!$I$3:$CA$1001,34,FALSE)&amp;"","　")</f>
        <v/>
      </c>
      <c r="O74" s="23" t="str">
        <f>IFERROR(VLOOKUP($B74,DB!$I$3:$CA$1001,35,FALSE)&amp;"","　")</f>
        <v/>
      </c>
      <c r="P74" s="18" t="str">
        <f>IFERROR(VLOOKUP($B74,DB!$I$3:$CA$1001,36,FALSE)&amp;"","　")</f>
        <v/>
      </c>
      <c r="Q74" s="18" t="str">
        <f>IFERROR(VLOOKUP($B74,DB!$I$3:$CA$1001,37,FALSE)&amp;"","　")</f>
        <v/>
      </c>
      <c r="R74" s="18" t="str">
        <f>IFERROR(VLOOKUP($B74,DB!$I$3:$CA$1001,38,FALSE)&amp;"","　")</f>
        <v>◯</v>
      </c>
      <c r="S74" s="18" t="str">
        <f>IFERROR(VLOOKUP($B74,DB!$I$3:$CA$1001,39,FALSE)&amp;"","　")</f>
        <v/>
      </c>
      <c r="T74" s="18" t="str">
        <f>IFERROR(VLOOKUP($B74,DB!$I$3:$CA$1001,40,FALSE)&amp;"","　")</f>
        <v/>
      </c>
      <c r="U74" s="18" t="str">
        <f>IFERROR(VLOOKUP($B74,DB!$I$3:$CA$1001,41,FALSE)&amp;"","　")</f>
        <v/>
      </c>
      <c r="V74" s="18" t="str">
        <f>IFERROR(VLOOKUP($B74,DB!$I$3:$CA$1001,42,FALSE)&amp;"","　")</f>
        <v/>
      </c>
      <c r="W74" s="18" t="str">
        <f>IFERROR(VLOOKUP($B74,DB!$I$3:$CA$1001,43,FALSE)&amp;"","　")</f>
        <v/>
      </c>
      <c r="X74" s="18" t="str">
        <f>IFERROR(VLOOKUP($B74,DB!$I$3:$CA$1001,44,FALSE)&amp;"","　")</f>
        <v/>
      </c>
      <c r="Y74" s="18" t="str">
        <f>IFERROR(VLOOKUP($B74,DB!$I$3:$CA$1001,45,FALSE)&amp;"","　")</f>
        <v/>
      </c>
      <c r="Z74" s="18" t="str">
        <f>IFERROR(VLOOKUP($B74,DB!$I$3:$CA$1001,46,FALSE)&amp;"","　")</f>
        <v/>
      </c>
      <c r="AA74" s="18" t="str">
        <f>IFERROR(VLOOKUP($B74,DB!$I$3:$CA$1001,47,FALSE)&amp;"","　")</f>
        <v/>
      </c>
      <c r="AB74" s="18" t="str">
        <f>IFERROR(VLOOKUP($B74,DB!$I$3:$CA$1001,48,FALSE)&amp;"","　")</f>
        <v/>
      </c>
      <c r="AC74" s="18" t="str">
        <f>IFERROR(VLOOKUP($B74,DB!$I$3:$CA$1001,49,FALSE)&amp;"","　")</f>
        <v/>
      </c>
      <c r="AD74" s="18" t="str">
        <f>IFERROR(VLOOKUP($B74,DB!$I$3:$CA$1001,50,FALSE)&amp;"","　")</f>
        <v>◯</v>
      </c>
      <c r="AE74" s="18" t="str">
        <f>IFERROR(VLOOKUP($B74,DB!$I$3:$CA$1001,51,FALSE)&amp;"","　")</f>
        <v/>
      </c>
      <c r="AF74" s="18" t="str">
        <f>IFERROR(VLOOKUP($B74,DB!$I$3:$CA$1001,52,FALSE)&amp;"","　")</f>
        <v/>
      </c>
      <c r="AG74" s="18" t="str">
        <f>IFERROR(VLOOKUP($B74,DB!$I$3:$CA$1001,53,FALSE)&amp;"","　")</f>
        <v/>
      </c>
      <c r="AH74" s="18" t="str">
        <f>IFERROR(VLOOKUP($B74,DB!$I$3:$CA$1001,54,FALSE)&amp;"","　")</f>
        <v/>
      </c>
      <c r="AI74" s="25" t="str">
        <f>IFERROR(VLOOKUP($B74,DB!$I$3:$CA$1001,55,FALSE)&amp;"","　")</f>
        <v/>
      </c>
      <c r="AJ74" s="16" t="str">
        <f>IFERROR(VLOOKUP($B74,DB!$I$3:$CA$1001,56,FALSE)&amp;"","　")</f>
        <v/>
      </c>
      <c r="AK74" s="18" t="str">
        <f>IFERROR(VLOOKUP($B74,DB!$I$3:$CA$1001,57,FALSE)&amp;"","　")</f>
        <v/>
      </c>
      <c r="AL74" s="18" t="str">
        <f>IFERROR(VLOOKUP($B74,DB!$I$3:$CA$1001,58,FALSE)&amp;"","　")</f>
        <v/>
      </c>
      <c r="AM74" s="18" t="str">
        <f>IFERROR(VLOOKUP($B74,DB!$I$3:$CA$1001,59,FALSE)&amp;"","　")</f>
        <v/>
      </c>
      <c r="AN74" s="18" t="str">
        <f>IFERROR(VLOOKUP($B74,DB!$I$3:$CA$1001,60,FALSE)&amp;"","　")</f>
        <v/>
      </c>
      <c r="AO74" s="18" t="str">
        <f>IFERROR(VLOOKUP($B74,DB!$I$3:$CA$1001,61,FALSE)&amp;"","　")</f>
        <v/>
      </c>
      <c r="AP74" s="18" t="str">
        <f>IFERROR(VLOOKUP($B74,DB!$I$3:$CA$1001,62,FALSE)&amp;"","　")</f>
        <v/>
      </c>
      <c r="AQ74" s="21" t="str">
        <f>IFERROR(VLOOKUP($B74,DB!$I$3:$CA$1001,63,FALSE)&amp;"","　")</f>
        <v/>
      </c>
      <c r="AR74" s="23" t="str">
        <f>IFERROR(VLOOKUP($B74,DB!$I$3:$CA$1001,64,FALSE)&amp;"","　")</f>
        <v/>
      </c>
      <c r="AS74" s="18" t="str">
        <f>IFERROR(VLOOKUP($B74,DB!$I$3:$CA$1001,65,FALSE)&amp;"","　")</f>
        <v/>
      </c>
      <c r="AT74" s="18" t="str">
        <f>IFERROR(VLOOKUP($B74,DB!$I$3:$CA$1001,66,FALSE)&amp;"","　")</f>
        <v/>
      </c>
      <c r="AU74" s="18" t="str">
        <f>IFERROR(VLOOKUP($B74,DB!$I$3:$CA$1001,67,FALSE)&amp;"","　")</f>
        <v/>
      </c>
      <c r="AV74" s="18" t="str">
        <f>IFERROR(VLOOKUP($B74,DB!$I$3:$CA$1001,68,FALSE)&amp;"","　")</f>
        <v/>
      </c>
      <c r="AW74" s="18" t="str">
        <f>IFERROR(VLOOKUP($B74,DB!$I$3:$CA$1001,69,FALSE)&amp;"","　")</f>
        <v/>
      </c>
      <c r="AX74" s="18" t="str">
        <f>IFERROR(VLOOKUP($B74,DB!$I$3:$CA$1001,70,FALSE)&amp;"","　")</f>
        <v/>
      </c>
      <c r="AY74" s="21" t="str">
        <f>IFERROR(VLOOKUP($B74,DB!$I$3:$CA$1001,71,FALSE)&amp;"","　")</f>
        <v/>
      </c>
      <c r="AZ74" s="29"/>
    </row>
    <row r="75" spans="2:52" ht="20.100000000000001" customHeight="1">
      <c r="B75" s="6">
        <v>2212</v>
      </c>
      <c r="C75" s="8" t="str">
        <f>IFERROR(VLOOKUP(B75,DB!$I$3:$Z$1001,4,FALSE)&amp;"","")</f>
        <v>株式会社北日本技術コンサル</v>
      </c>
      <c r="D75" s="10" t="str">
        <f>IFERROR(VLOOKUP(B75,DB!$I$2:$CD$1001,7,FALSE)&amp;"","")</f>
        <v>北海道</v>
      </c>
      <c r="E75" s="11" t="str">
        <f>IFERROR(VLOOKUP(B75,DB!$I$2:$CD$1001,8,FALSE)&amp;"","")</f>
        <v>札幌市豊平区</v>
      </c>
      <c r="F75" s="12" t="str">
        <f>IFERROR(VLOOKUP(B75,DB!$I$2:$CD$1001,10,FALSE)&amp;"","")</f>
        <v>代表取締役</v>
      </c>
      <c r="G75" s="11" t="str">
        <f>IFERROR(VLOOKUP(B75,DB!$I$2:$CD$1001,11,FALSE)&amp;"","")</f>
        <v>宮田　泰輔</v>
      </c>
      <c r="H75" s="14" t="str">
        <f>IFERROR(IF(VLOOKUP(B75,DB!$I$2:$CD$1001,20,FALSE)&amp;""="","","○"),"")</f>
        <v/>
      </c>
      <c r="I75" s="16" t="str">
        <f>IFERROR(VLOOKUP($B75,DB!$I$3:$CA$1001,29,FALSE)&amp;"","　")</f>
        <v/>
      </c>
      <c r="J75" s="18" t="str">
        <f>IFERROR(VLOOKUP($B75,DB!$I$3:$CA$1001,30,FALSE)&amp;"","　")</f>
        <v/>
      </c>
      <c r="K75" s="18" t="str">
        <f>IFERROR(VLOOKUP($B75,DB!$I$3:$CA$1001,31,FALSE)&amp;"","　")</f>
        <v>◯</v>
      </c>
      <c r="L75" s="18" t="str">
        <f>IFERROR(VLOOKUP($B75,DB!$I$3:$CA$1001,32,FALSE)&amp;"","　")</f>
        <v>◯</v>
      </c>
      <c r="M75" s="18" t="str">
        <f>IFERROR(VLOOKUP($B75,DB!$I$3:$CA$1001,33,FALSE)&amp;"","　")</f>
        <v/>
      </c>
      <c r="N75" s="21" t="str">
        <f>IFERROR(VLOOKUP($B75,DB!$I$3:$CA$1001,34,FALSE)&amp;"","　")</f>
        <v/>
      </c>
      <c r="O75" s="23" t="str">
        <f>IFERROR(VLOOKUP($B75,DB!$I$3:$CA$1001,35,FALSE)&amp;"","　")</f>
        <v/>
      </c>
      <c r="P75" s="18" t="str">
        <f>IFERROR(VLOOKUP($B75,DB!$I$3:$CA$1001,36,FALSE)&amp;"","　")</f>
        <v/>
      </c>
      <c r="Q75" s="18" t="str">
        <f>IFERROR(VLOOKUP($B75,DB!$I$3:$CA$1001,37,FALSE)&amp;"","　")</f>
        <v/>
      </c>
      <c r="R75" s="18" t="str">
        <f>IFERROR(VLOOKUP($B75,DB!$I$3:$CA$1001,38,FALSE)&amp;"","　")</f>
        <v/>
      </c>
      <c r="S75" s="18" t="str">
        <f>IFERROR(VLOOKUP($B75,DB!$I$3:$CA$1001,39,FALSE)&amp;"","　")</f>
        <v/>
      </c>
      <c r="T75" s="18" t="str">
        <f>IFERROR(VLOOKUP($B75,DB!$I$3:$CA$1001,40,FALSE)&amp;"","　")</f>
        <v/>
      </c>
      <c r="U75" s="18" t="str">
        <f>IFERROR(VLOOKUP($B75,DB!$I$3:$CA$1001,41,FALSE)&amp;"","　")</f>
        <v>◯</v>
      </c>
      <c r="V75" s="18" t="str">
        <f>IFERROR(VLOOKUP($B75,DB!$I$3:$CA$1001,42,FALSE)&amp;"","　")</f>
        <v/>
      </c>
      <c r="W75" s="18" t="str">
        <f>IFERROR(VLOOKUP($B75,DB!$I$3:$CA$1001,43,FALSE)&amp;"","　")</f>
        <v/>
      </c>
      <c r="X75" s="18" t="str">
        <f>IFERROR(VLOOKUP($B75,DB!$I$3:$CA$1001,44,FALSE)&amp;"","　")</f>
        <v/>
      </c>
      <c r="Y75" s="18" t="str">
        <f>IFERROR(VLOOKUP($B75,DB!$I$3:$CA$1001,45,FALSE)&amp;"","　")</f>
        <v/>
      </c>
      <c r="Z75" s="18" t="str">
        <f>IFERROR(VLOOKUP($B75,DB!$I$3:$CA$1001,46,FALSE)&amp;"","　")</f>
        <v/>
      </c>
      <c r="AA75" s="18" t="str">
        <f>IFERROR(VLOOKUP($B75,DB!$I$3:$CA$1001,47,FALSE)&amp;"","　")</f>
        <v/>
      </c>
      <c r="AB75" s="18" t="str">
        <f>IFERROR(VLOOKUP($B75,DB!$I$3:$CA$1001,48,FALSE)&amp;"","　")</f>
        <v/>
      </c>
      <c r="AC75" s="18" t="str">
        <f>IFERROR(VLOOKUP($B75,DB!$I$3:$CA$1001,49,FALSE)&amp;"","　")</f>
        <v/>
      </c>
      <c r="AD75" s="18" t="str">
        <f>IFERROR(VLOOKUP($B75,DB!$I$3:$CA$1001,50,FALSE)&amp;"","　")</f>
        <v/>
      </c>
      <c r="AE75" s="18" t="str">
        <f>IFERROR(VLOOKUP($B75,DB!$I$3:$CA$1001,51,FALSE)&amp;"","　")</f>
        <v/>
      </c>
      <c r="AF75" s="18" t="str">
        <f>IFERROR(VLOOKUP($B75,DB!$I$3:$CA$1001,52,FALSE)&amp;"","　")</f>
        <v/>
      </c>
      <c r="AG75" s="18" t="str">
        <f>IFERROR(VLOOKUP($B75,DB!$I$3:$CA$1001,53,FALSE)&amp;"","　")</f>
        <v/>
      </c>
      <c r="AH75" s="18" t="str">
        <f>IFERROR(VLOOKUP($B75,DB!$I$3:$CA$1001,54,FALSE)&amp;"","　")</f>
        <v/>
      </c>
      <c r="AI75" s="25" t="str">
        <f>IFERROR(VLOOKUP($B75,DB!$I$3:$CA$1001,55,FALSE)&amp;"","　")</f>
        <v>◯</v>
      </c>
      <c r="AJ75" s="16" t="str">
        <f>IFERROR(VLOOKUP($B75,DB!$I$3:$CA$1001,56,FALSE)&amp;"","　")</f>
        <v/>
      </c>
      <c r="AK75" s="18" t="str">
        <f>IFERROR(VLOOKUP($B75,DB!$I$3:$CA$1001,57,FALSE)&amp;"","　")</f>
        <v/>
      </c>
      <c r="AL75" s="18" t="str">
        <f>IFERROR(VLOOKUP($B75,DB!$I$3:$CA$1001,58,FALSE)&amp;"","　")</f>
        <v/>
      </c>
      <c r="AM75" s="18" t="str">
        <f>IFERROR(VLOOKUP($B75,DB!$I$3:$CA$1001,59,FALSE)&amp;"","　")</f>
        <v/>
      </c>
      <c r="AN75" s="18" t="str">
        <f>IFERROR(VLOOKUP($B75,DB!$I$3:$CA$1001,60,FALSE)&amp;"","　")</f>
        <v/>
      </c>
      <c r="AO75" s="18" t="str">
        <f>IFERROR(VLOOKUP($B75,DB!$I$3:$CA$1001,61,FALSE)&amp;"","　")</f>
        <v/>
      </c>
      <c r="AP75" s="18" t="str">
        <f>IFERROR(VLOOKUP($B75,DB!$I$3:$CA$1001,62,FALSE)&amp;"","　")</f>
        <v/>
      </c>
      <c r="AQ75" s="21" t="str">
        <f>IFERROR(VLOOKUP($B75,DB!$I$3:$CA$1001,63,FALSE)&amp;"","　")</f>
        <v/>
      </c>
      <c r="AR75" s="23" t="str">
        <f>IFERROR(VLOOKUP($B75,DB!$I$3:$CA$1001,64,FALSE)&amp;"","　")</f>
        <v/>
      </c>
      <c r="AS75" s="18" t="str">
        <f>IFERROR(VLOOKUP($B75,DB!$I$3:$CA$1001,65,FALSE)&amp;"","　")</f>
        <v/>
      </c>
      <c r="AT75" s="18" t="str">
        <f>IFERROR(VLOOKUP($B75,DB!$I$3:$CA$1001,66,FALSE)&amp;"","　")</f>
        <v/>
      </c>
      <c r="AU75" s="18" t="str">
        <f>IFERROR(VLOOKUP($B75,DB!$I$3:$CA$1001,67,FALSE)&amp;"","　")</f>
        <v/>
      </c>
      <c r="AV75" s="18" t="str">
        <f>IFERROR(VLOOKUP($B75,DB!$I$3:$CA$1001,68,FALSE)&amp;"","　")</f>
        <v/>
      </c>
      <c r="AW75" s="18" t="str">
        <f>IFERROR(VLOOKUP($B75,DB!$I$3:$CA$1001,69,FALSE)&amp;"","　")</f>
        <v/>
      </c>
      <c r="AX75" s="18" t="str">
        <f>IFERROR(VLOOKUP($B75,DB!$I$3:$CA$1001,70,FALSE)&amp;"","　")</f>
        <v/>
      </c>
      <c r="AY75" s="21" t="str">
        <f>IFERROR(VLOOKUP($B75,DB!$I$3:$CA$1001,71,FALSE)&amp;"","　")</f>
        <v/>
      </c>
      <c r="AZ75" s="29"/>
    </row>
    <row r="76" spans="2:52" ht="20.100000000000001" customHeight="1">
      <c r="B76" s="6">
        <v>2213</v>
      </c>
      <c r="C76" s="8" t="str">
        <f>IFERROR(VLOOKUP(B76,DB!$I$3:$Z$1001,4,FALSE)&amp;"","")</f>
        <v>株式会社協和コンサルタント</v>
      </c>
      <c r="D76" s="10" t="str">
        <f>IFERROR(VLOOKUP(B76,DB!$I$2:$CD$1001,7,FALSE)&amp;"","")</f>
        <v>北海道</v>
      </c>
      <c r="E76" s="11" t="str">
        <f>IFERROR(VLOOKUP(B76,DB!$I$2:$CD$1001,8,FALSE)&amp;"","")</f>
        <v>旭川市</v>
      </c>
      <c r="F76" s="12" t="str">
        <f>IFERROR(VLOOKUP(B76,DB!$I$2:$CD$1001,10,FALSE)&amp;"","")</f>
        <v>代表取締役社長</v>
      </c>
      <c r="G76" s="11" t="str">
        <f>IFERROR(VLOOKUP(B76,DB!$I$2:$CD$1001,11,FALSE)&amp;"","")</f>
        <v>若井　克文</v>
      </c>
      <c r="H76" s="14" t="str">
        <f>IFERROR(IF(VLOOKUP(B76,DB!$I$2:$CD$1001,20,FALSE)&amp;""="","","○"),"")</f>
        <v/>
      </c>
      <c r="I76" s="16" t="str">
        <f>IFERROR(VLOOKUP($B76,DB!$I$3:$CA$1001,29,FALSE)&amp;"","　")</f>
        <v>◯</v>
      </c>
      <c r="J76" s="18" t="str">
        <f>IFERROR(VLOOKUP($B76,DB!$I$3:$CA$1001,30,FALSE)&amp;"","　")</f>
        <v/>
      </c>
      <c r="K76" s="18" t="str">
        <f>IFERROR(VLOOKUP($B76,DB!$I$3:$CA$1001,31,FALSE)&amp;"","　")</f>
        <v>◯</v>
      </c>
      <c r="L76" s="18" t="str">
        <f>IFERROR(VLOOKUP($B76,DB!$I$3:$CA$1001,32,FALSE)&amp;"","　")</f>
        <v/>
      </c>
      <c r="M76" s="18" t="str">
        <f>IFERROR(VLOOKUP($B76,DB!$I$3:$CA$1001,33,FALSE)&amp;"","　")</f>
        <v>◯</v>
      </c>
      <c r="N76" s="21" t="str">
        <f>IFERROR(VLOOKUP($B76,DB!$I$3:$CA$1001,34,FALSE)&amp;"","　")</f>
        <v/>
      </c>
      <c r="O76" s="23" t="str">
        <f>IFERROR(VLOOKUP($B76,DB!$I$3:$CA$1001,35,FALSE)&amp;"","　")</f>
        <v/>
      </c>
      <c r="P76" s="18" t="str">
        <f>IFERROR(VLOOKUP($B76,DB!$I$3:$CA$1001,36,FALSE)&amp;"","　")</f>
        <v/>
      </c>
      <c r="Q76" s="18" t="str">
        <f>IFERROR(VLOOKUP($B76,DB!$I$3:$CA$1001,37,FALSE)&amp;"","　")</f>
        <v/>
      </c>
      <c r="R76" s="18" t="str">
        <f>IFERROR(VLOOKUP($B76,DB!$I$3:$CA$1001,38,FALSE)&amp;"","　")</f>
        <v/>
      </c>
      <c r="S76" s="18" t="str">
        <f>IFERROR(VLOOKUP($B76,DB!$I$3:$CA$1001,39,FALSE)&amp;"","　")</f>
        <v/>
      </c>
      <c r="T76" s="18" t="str">
        <f>IFERROR(VLOOKUP($B76,DB!$I$3:$CA$1001,40,FALSE)&amp;"","　")</f>
        <v/>
      </c>
      <c r="U76" s="18" t="str">
        <f>IFERROR(VLOOKUP($B76,DB!$I$3:$CA$1001,41,FALSE)&amp;"","　")</f>
        <v/>
      </c>
      <c r="V76" s="18" t="str">
        <f>IFERROR(VLOOKUP($B76,DB!$I$3:$CA$1001,42,FALSE)&amp;"","　")</f>
        <v>◯</v>
      </c>
      <c r="W76" s="18" t="str">
        <f>IFERROR(VLOOKUP($B76,DB!$I$3:$CA$1001,43,FALSE)&amp;"","　")</f>
        <v/>
      </c>
      <c r="X76" s="18" t="str">
        <f>IFERROR(VLOOKUP($B76,DB!$I$3:$CA$1001,44,FALSE)&amp;"","　")</f>
        <v/>
      </c>
      <c r="Y76" s="18" t="str">
        <f>IFERROR(VLOOKUP($B76,DB!$I$3:$CA$1001,45,FALSE)&amp;"","　")</f>
        <v/>
      </c>
      <c r="Z76" s="18" t="str">
        <f>IFERROR(VLOOKUP($B76,DB!$I$3:$CA$1001,46,FALSE)&amp;"","　")</f>
        <v/>
      </c>
      <c r="AA76" s="18" t="str">
        <f>IFERROR(VLOOKUP($B76,DB!$I$3:$CA$1001,47,FALSE)&amp;"","　")</f>
        <v/>
      </c>
      <c r="AB76" s="18" t="str">
        <f>IFERROR(VLOOKUP($B76,DB!$I$3:$CA$1001,48,FALSE)&amp;"","　")</f>
        <v/>
      </c>
      <c r="AC76" s="18" t="str">
        <f>IFERROR(VLOOKUP($B76,DB!$I$3:$CA$1001,49,FALSE)&amp;"","　")</f>
        <v/>
      </c>
      <c r="AD76" s="18" t="str">
        <f>IFERROR(VLOOKUP($B76,DB!$I$3:$CA$1001,50,FALSE)&amp;"","　")</f>
        <v/>
      </c>
      <c r="AE76" s="18" t="str">
        <f>IFERROR(VLOOKUP($B76,DB!$I$3:$CA$1001,51,FALSE)&amp;"","　")</f>
        <v/>
      </c>
      <c r="AF76" s="18" t="str">
        <f>IFERROR(VLOOKUP($B76,DB!$I$3:$CA$1001,52,FALSE)&amp;"","　")</f>
        <v/>
      </c>
      <c r="AG76" s="18" t="str">
        <f>IFERROR(VLOOKUP($B76,DB!$I$3:$CA$1001,53,FALSE)&amp;"","　")</f>
        <v/>
      </c>
      <c r="AH76" s="18" t="str">
        <f>IFERROR(VLOOKUP($B76,DB!$I$3:$CA$1001,54,FALSE)&amp;"","　")</f>
        <v/>
      </c>
      <c r="AI76" s="25" t="str">
        <f>IFERROR(VLOOKUP($B76,DB!$I$3:$CA$1001,55,FALSE)&amp;"","　")</f>
        <v/>
      </c>
      <c r="AJ76" s="16" t="str">
        <f>IFERROR(VLOOKUP($B76,DB!$I$3:$CA$1001,56,FALSE)&amp;"","　")</f>
        <v>◯</v>
      </c>
      <c r="AK76" s="18" t="str">
        <f>IFERROR(VLOOKUP($B76,DB!$I$3:$CA$1001,57,FALSE)&amp;"","　")</f>
        <v/>
      </c>
      <c r="AL76" s="18" t="str">
        <f>IFERROR(VLOOKUP($B76,DB!$I$3:$CA$1001,58,FALSE)&amp;"","　")</f>
        <v/>
      </c>
      <c r="AM76" s="18" t="str">
        <f>IFERROR(VLOOKUP($B76,DB!$I$3:$CA$1001,59,FALSE)&amp;"","　")</f>
        <v/>
      </c>
      <c r="AN76" s="18" t="str">
        <f>IFERROR(VLOOKUP($B76,DB!$I$3:$CA$1001,60,FALSE)&amp;"","　")</f>
        <v/>
      </c>
      <c r="AO76" s="18" t="str">
        <f>IFERROR(VLOOKUP($B76,DB!$I$3:$CA$1001,61,FALSE)&amp;"","　")</f>
        <v>◯</v>
      </c>
      <c r="AP76" s="18" t="str">
        <f>IFERROR(VLOOKUP($B76,DB!$I$3:$CA$1001,62,FALSE)&amp;"","　")</f>
        <v/>
      </c>
      <c r="AQ76" s="21" t="str">
        <f>IFERROR(VLOOKUP($B76,DB!$I$3:$CA$1001,63,FALSE)&amp;"","　")</f>
        <v/>
      </c>
      <c r="AR76" s="23" t="str">
        <f>IFERROR(VLOOKUP($B76,DB!$I$3:$CA$1001,64,FALSE)&amp;"","　")</f>
        <v/>
      </c>
      <c r="AS76" s="18" t="str">
        <f>IFERROR(VLOOKUP($B76,DB!$I$3:$CA$1001,65,FALSE)&amp;"","　")</f>
        <v/>
      </c>
      <c r="AT76" s="18" t="str">
        <f>IFERROR(VLOOKUP($B76,DB!$I$3:$CA$1001,66,FALSE)&amp;"","　")</f>
        <v/>
      </c>
      <c r="AU76" s="18" t="str">
        <f>IFERROR(VLOOKUP($B76,DB!$I$3:$CA$1001,67,FALSE)&amp;"","　")</f>
        <v/>
      </c>
      <c r="AV76" s="18" t="str">
        <f>IFERROR(VLOOKUP($B76,DB!$I$3:$CA$1001,68,FALSE)&amp;"","　")</f>
        <v/>
      </c>
      <c r="AW76" s="18" t="str">
        <f>IFERROR(VLOOKUP($B76,DB!$I$3:$CA$1001,69,FALSE)&amp;"","　")</f>
        <v>◯</v>
      </c>
      <c r="AX76" s="18" t="str">
        <f>IFERROR(VLOOKUP($B76,DB!$I$3:$CA$1001,70,FALSE)&amp;"","　")</f>
        <v>◯</v>
      </c>
      <c r="AY76" s="21" t="str">
        <f>IFERROR(VLOOKUP($B76,DB!$I$3:$CA$1001,71,FALSE)&amp;"","　")</f>
        <v>◯</v>
      </c>
      <c r="AZ76" s="29"/>
    </row>
    <row r="77" spans="2:52" ht="20.100000000000001" customHeight="1">
      <c r="B77" s="6">
        <v>2214</v>
      </c>
      <c r="C77" s="8" t="str">
        <f>IFERROR(VLOOKUP(B77,DB!$I$3:$Z$1001,4,FALSE)&amp;"","")</f>
        <v>菊地技術コンサルタント株式会社</v>
      </c>
      <c r="D77" s="10" t="str">
        <f>IFERROR(VLOOKUP(B77,DB!$I$2:$CD$1001,7,FALSE)&amp;"","")</f>
        <v>北海道</v>
      </c>
      <c r="E77" s="11" t="str">
        <f>IFERROR(VLOOKUP(B77,DB!$I$2:$CD$1001,8,FALSE)&amp;"","")</f>
        <v>中川郡幕別町</v>
      </c>
      <c r="F77" s="12" t="str">
        <f>IFERROR(VLOOKUP(B77,DB!$I$2:$CD$1001,10,FALSE)&amp;"","")</f>
        <v>代表取締役</v>
      </c>
      <c r="G77" s="11" t="str">
        <f>IFERROR(VLOOKUP(B77,DB!$I$2:$CD$1001,11,FALSE)&amp;"","")</f>
        <v>菊地　教之</v>
      </c>
      <c r="H77" s="14" t="str">
        <f>IFERROR(IF(VLOOKUP(B77,DB!$I$2:$CD$1001,20,FALSE)&amp;""="","","○"),"")</f>
        <v/>
      </c>
      <c r="I77" s="16" t="str">
        <f>IFERROR(VLOOKUP($B77,DB!$I$3:$CA$1001,29,FALSE)&amp;"","　")</f>
        <v>◯</v>
      </c>
      <c r="J77" s="18" t="str">
        <f>IFERROR(VLOOKUP($B77,DB!$I$3:$CA$1001,30,FALSE)&amp;"","　")</f>
        <v/>
      </c>
      <c r="K77" s="18" t="str">
        <f>IFERROR(VLOOKUP($B77,DB!$I$3:$CA$1001,31,FALSE)&amp;"","　")</f>
        <v>◯</v>
      </c>
      <c r="L77" s="18" t="str">
        <f>IFERROR(VLOOKUP($B77,DB!$I$3:$CA$1001,32,FALSE)&amp;"","　")</f>
        <v/>
      </c>
      <c r="M77" s="18" t="str">
        <f>IFERROR(VLOOKUP($B77,DB!$I$3:$CA$1001,33,FALSE)&amp;"","　")</f>
        <v>◯</v>
      </c>
      <c r="N77" s="21" t="str">
        <f>IFERROR(VLOOKUP($B77,DB!$I$3:$CA$1001,34,FALSE)&amp;"","　")</f>
        <v/>
      </c>
      <c r="O77" s="23" t="str">
        <f>IFERROR(VLOOKUP($B77,DB!$I$3:$CA$1001,35,FALSE)&amp;"","　")</f>
        <v/>
      </c>
      <c r="P77" s="18" t="str">
        <f>IFERROR(VLOOKUP($B77,DB!$I$3:$CA$1001,36,FALSE)&amp;"","　")</f>
        <v/>
      </c>
      <c r="Q77" s="18" t="str">
        <f>IFERROR(VLOOKUP($B77,DB!$I$3:$CA$1001,37,FALSE)&amp;"","　")</f>
        <v/>
      </c>
      <c r="R77" s="18" t="str">
        <f>IFERROR(VLOOKUP($B77,DB!$I$3:$CA$1001,38,FALSE)&amp;"","　")</f>
        <v>◯</v>
      </c>
      <c r="S77" s="18" t="str">
        <f>IFERROR(VLOOKUP($B77,DB!$I$3:$CA$1001,39,FALSE)&amp;"","　")</f>
        <v/>
      </c>
      <c r="T77" s="18" t="str">
        <f>IFERROR(VLOOKUP($B77,DB!$I$3:$CA$1001,40,FALSE)&amp;"","　")</f>
        <v/>
      </c>
      <c r="U77" s="18" t="str">
        <f>IFERROR(VLOOKUP($B77,DB!$I$3:$CA$1001,41,FALSE)&amp;"","　")</f>
        <v/>
      </c>
      <c r="V77" s="18" t="str">
        <f>IFERROR(VLOOKUP($B77,DB!$I$3:$CA$1001,42,FALSE)&amp;"","　")</f>
        <v/>
      </c>
      <c r="W77" s="18" t="str">
        <f>IFERROR(VLOOKUP($B77,DB!$I$3:$CA$1001,43,FALSE)&amp;"","　")</f>
        <v/>
      </c>
      <c r="X77" s="18" t="str">
        <f>IFERROR(VLOOKUP($B77,DB!$I$3:$CA$1001,44,FALSE)&amp;"","　")</f>
        <v/>
      </c>
      <c r="Y77" s="18" t="str">
        <f>IFERROR(VLOOKUP($B77,DB!$I$3:$CA$1001,45,FALSE)&amp;"","　")</f>
        <v/>
      </c>
      <c r="Z77" s="18" t="str">
        <f>IFERROR(VLOOKUP($B77,DB!$I$3:$CA$1001,46,FALSE)&amp;"","　")</f>
        <v/>
      </c>
      <c r="AA77" s="18" t="str">
        <f>IFERROR(VLOOKUP($B77,DB!$I$3:$CA$1001,47,FALSE)&amp;"","　")</f>
        <v/>
      </c>
      <c r="AB77" s="18" t="str">
        <f>IFERROR(VLOOKUP($B77,DB!$I$3:$CA$1001,48,FALSE)&amp;"","　")</f>
        <v/>
      </c>
      <c r="AC77" s="18" t="str">
        <f>IFERROR(VLOOKUP($B77,DB!$I$3:$CA$1001,49,FALSE)&amp;"","　")</f>
        <v/>
      </c>
      <c r="AD77" s="18" t="str">
        <f>IFERROR(VLOOKUP($B77,DB!$I$3:$CA$1001,50,FALSE)&amp;"","　")</f>
        <v/>
      </c>
      <c r="AE77" s="18" t="str">
        <f>IFERROR(VLOOKUP($B77,DB!$I$3:$CA$1001,51,FALSE)&amp;"","　")</f>
        <v/>
      </c>
      <c r="AF77" s="18" t="str">
        <f>IFERROR(VLOOKUP($B77,DB!$I$3:$CA$1001,52,FALSE)&amp;"","　")</f>
        <v/>
      </c>
      <c r="AG77" s="18" t="str">
        <f>IFERROR(VLOOKUP($B77,DB!$I$3:$CA$1001,53,FALSE)&amp;"","　")</f>
        <v/>
      </c>
      <c r="AH77" s="18" t="str">
        <f>IFERROR(VLOOKUP($B77,DB!$I$3:$CA$1001,54,FALSE)&amp;"","　")</f>
        <v/>
      </c>
      <c r="AI77" s="25" t="str">
        <f>IFERROR(VLOOKUP($B77,DB!$I$3:$CA$1001,55,FALSE)&amp;"","　")</f>
        <v/>
      </c>
      <c r="AJ77" s="16" t="str">
        <f>IFERROR(VLOOKUP($B77,DB!$I$3:$CA$1001,56,FALSE)&amp;"","　")</f>
        <v/>
      </c>
      <c r="AK77" s="18" t="str">
        <f>IFERROR(VLOOKUP($B77,DB!$I$3:$CA$1001,57,FALSE)&amp;"","　")</f>
        <v/>
      </c>
      <c r="AL77" s="18" t="str">
        <f>IFERROR(VLOOKUP($B77,DB!$I$3:$CA$1001,58,FALSE)&amp;"","　")</f>
        <v/>
      </c>
      <c r="AM77" s="18" t="str">
        <f>IFERROR(VLOOKUP($B77,DB!$I$3:$CA$1001,59,FALSE)&amp;"","　")</f>
        <v/>
      </c>
      <c r="AN77" s="18" t="str">
        <f>IFERROR(VLOOKUP($B77,DB!$I$3:$CA$1001,60,FALSE)&amp;"","　")</f>
        <v/>
      </c>
      <c r="AO77" s="18" t="str">
        <f>IFERROR(VLOOKUP($B77,DB!$I$3:$CA$1001,61,FALSE)&amp;"","　")</f>
        <v/>
      </c>
      <c r="AP77" s="18" t="str">
        <f>IFERROR(VLOOKUP($B77,DB!$I$3:$CA$1001,62,FALSE)&amp;"","　")</f>
        <v/>
      </c>
      <c r="AQ77" s="21" t="str">
        <f>IFERROR(VLOOKUP($B77,DB!$I$3:$CA$1001,63,FALSE)&amp;"","　")</f>
        <v/>
      </c>
      <c r="AR77" s="23" t="str">
        <f>IFERROR(VLOOKUP($B77,DB!$I$3:$CA$1001,64,FALSE)&amp;"","　")</f>
        <v/>
      </c>
      <c r="AS77" s="18" t="str">
        <f>IFERROR(VLOOKUP($B77,DB!$I$3:$CA$1001,65,FALSE)&amp;"","　")</f>
        <v/>
      </c>
      <c r="AT77" s="18" t="str">
        <f>IFERROR(VLOOKUP($B77,DB!$I$3:$CA$1001,66,FALSE)&amp;"","　")</f>
        <v/>
      </c>
      <c r="AU77" s="18" t="str">
        <f>IFERROR(VLOOKUP($B77,DB!$I$3:$CA$1001,67,FALSE)&amp;"","　")</f>
        <v/>
      </c>
      <c r="AV77" s="18" t="str">
        <f>IFERROR(VLOOKUP($B77,DB!$I$3:$CA$1001,68,FALSE)&amp;"","　")</f>
        <v/>
      </c>
      <c r="AW77" s="18" t="str">
        <f>IFERROR(VLOOKUP($B77,DB!$I$3:$CA$1001,69,FALSE)&amp;"","　")</f>
        <v/>
      </c>
      <c r="AX77" s="18" t="str">
        <f>IFERROR(VLOOKUP($B77,DB!$I$3:$CA$1001,70,FALSE)&amp;"","　")</f>
        <v/>
      </c>
      <c r="AY77" s="21" t="str">
        <f>IFERROR(VLOOKUP($B77,DB!$I$3:$CA$1001,71,FALSE)&amp;"","　")</f>
        <v/>
      </c>
      <c r="AZ77" s="29"/>
    </row>
    <row r="78" spans="2:52" ht="20.100000000000001" customHeight="1">
      <c r="B78" s="6">
        <v>2215</v>
      </c>
      <c r="C78" s="8" t="str">
        <f>IFERROR(VLOOKUP(B78,DB!$I$3:$Z$1001,4,FALSE)&amp;"","")</f>
        <v>株式会社共立測量設計</v>
      </c>
      <c r="D78" s="10" t="str">
        <f>IFERROR(VLOOKUP(B78,DB!$I$2:$CD$1001,7,FALSE)&amp;"","")</f>
        <v>北海道</v>
      </c>
      <c r="E78" s="11" t="str">
        <f>IFERROR(VLOOKUP(B78,DB!$I$2:$CD$1001,8,FALSE)&amp;"","")</f>
        <v>札幌市豊平区</v>
      </c>
      <c r="F78" s="12" t="str">
        <f>IFERROR(VLOOKUP(B78,DB!$I$2:$CD$1001,10,FALSE)&amp;"","")</f>
        <v>代表取締役</v>
      </c>
      <c r="G78" s="11" t="str">
        <f>IFERROR(VLOOKUP(B78,DB!$I$2:$CD$1001,11,FALSE)&amp;"","")</f>
        <v>干谷　浩</v>
      </c>
      <c r="H78" s="14" t="str">
        <f>IFERROR(IF(VLOOKUP(B78,DB!$I$2:$CD$1001,20,FALSE)&amp;""="","","○"),"")</f>
        <v/>
      </c>
      <c r="I78" s="16" t="str">
        <f>IFERROR(VLOOKUP($B78,DB!$I$3:$CA$1001,29,FALSE)&amp;"","　")</f>
        <v>◯</v>
      </c>
      <c r="J78" s="18" t="str">
        <f>IFERROR(VLOOKUP($B78,DB!$I$3:$CA$1001,30,FALSE)&amp;"","　")</f>
        <v>◯</v>
      </c>
      <c r="K78" s="18" t="str">
        <f>IFERROR(VLOOKUP($B78,DB!$I$3:$CA$1001,31,FALSE)&amp;"","　")</f>
        <v>◯</v>
      </c>
      <c r="L78" s="18" t="str">
        <f>IFERROR(VLOOKUP($B78,DB!$I$3:$CA$1001,32,FALSE)&amp;"","　")</f>
        <v/>
      </c>
      <c r="M78" s="18" t="str">
        <f>IFERROR(VLOOKUP($B78,DB!$I$3:$CA$1001,33,FALSE)&amp;"","　")</f>
        <v>◯</v>
      </c>
      <c r="N78" s="21" t="str">
        <f>IFERROR(VLOOKUP($B78,DB!$I$3:$CA$1001,34,FALSE)&amp;"","　")</f>
        <v/>
      </c>
      <c r="O78" s="23" t="str">
        <f>IFERROR(VLOOKUP($B78,DB!$I$3:$CA$1001,35,FALSE)&amp;"","　")</f>
        <v/>
      </c>
      <c r="P78" s="18" t="str">
        <f>IFERROR(VLOOKUP($B78,DB!$I$3:$CA$1001,36,FALSE)&amp;"","　")</f>
        <v/>
      </c>
      <c r="Q78" s="18" t="str">
        <f>IFERROR(VLOOKUP($B78,DB!$I$3:$CA$1001,37,FALSE)&amp;"","　")</f>
        <v/>
      </c>
      <c r="R78" s="18" t="str">
        <f>IFERROR(VLOOKUP($B78,DB!$I$3:$CA$1001,38,FALSE)&amp;"","　")</f>
        <v/>
      </c>
      <c r="S78" s="18" t="str">
        <f>IFERROR(VLOOKUP($B78,DB!$I$3:$CA$1001,39,FALSE)&amp;"","　")</f>
        <v/>
      </c>
      <c r="T78" s="18" t="str">
        <f>IFERROR(VLOOKUP($B78,DB!$I$3:$CA$1001,40,FALSE)&amp;"","　")</f>
        <v/>
      </c>
      <c r="U78" s="18" t="str">
        <f>IFERROR(VLOOKUP($B78,DB!$I$3:$CA$1001,41,FALSE)&amp;"","　")</f>
        <v/>
      </c>
      <c r="V78" s="18" t="str">
        <f>IFERROR(VLOOKUP($B78,DB!$I$3:$CA$1001,42,FALSE)&amp;"","　")</f>
        <v/>
      </c>
      <c r="W78" s="18" t="str">
        <f>IFERROR(VLOOKUP($B78,DB!$I$3:$CA$1001,43,FALSE)&amp;"","　")</f>
        <v>◯</v>
      </c>
      <c r="X78" s="18" t="str">
        <f>IFERROR(VLOOKUP($B78,DB!$I$3:$CA$1001,44,FALSE)&amp;"","　")</f>
        <v/>
      </c>
      <c r="Y78" s="18" t="str">
        <f>IFERROR(VLOOKUP($B78,DB!$I$3:$CA$1001,45,FALSE)&amp;"","　")</f>
        <v/>
      </c>
      <c r="Z78" s="18" t="str">
        <f>IFERROR(VLOOKUP($B78,DB!$I$3:$CA$1001,46,FALSE)&amp;"","　")</f>
        <v/>
      </c>
      <c r="AA78" s="18" t="str">
        <f>IFERROR(VLOOKUP($B78,DB!$I$3:$CA$1001,47,FALSE)&amp;"","　")</f>
        <v/>
      </c>
      <c r="AB78" s="18" t="str">
        <f>IFERROR(VLOOKUP($B78,DB!$I$3:$CA$1001,48,FALSE)&amp;"","　")</f>
        <v/>
      </c>
      <c r="AC78" s="18" t="str">
        <f>IFERROR(VLOOKUP($B78,DB!$I$3:$CA$1001,49,FALSE)&amp;"","　")</f>
        <v/>
      </c>
      <c r="AD78" s="18" t="str">
        <f>IFERROR(VLOOKUP($B78,DB!$I$3:$CA$1001,50,FALSE)&amp;"","　")</f>
        <v/>
      </c>
      <c r="AE78" s="18" t="str">
        <f>IFERROR(VLOOKUP($B78,DB!$I$3:$CA$1001,51,FALSE)&amp;"","　")</f>
        <v/>
      </c>
      <c r="AF78" s="18" t="str">
        <f>IFERROR(VLOOKUP($B78,DB!$I$3:$CA$1001,52,FALSE)&amp;"","　")</f>
        <v/>
      </c>
      <c r="AG78" s="18" t="str">
        <f>IFERROR(VLOOKUP($B78,DB!$I$3:$CA$1001,53,FALSE)&amp;"","　")</f>
        <v/>
      </c>
      <c r="AH78" s="18" t="str">
        <f>IFERROR(VLOOKUP($B78,DB!$I$3:$CA$1001,54,FALSE)&amp;"","　")</f>
        <v/>
      </c>
      <c r="AI78" s="25" t="str">
        <f>IFERROR(VLOOKUP($B78,DB!$I$3:$CA$1001,55,FALSE)&amp;"","　")</f>
        <v/>
      </c>
      <c r="AJ78" s="16" t="str">
        <f>IFERROR(VLOOKUP($B78,DB!$I$3:$CA$1001,56,FALSE)&amp;"","　")</f>
        <v/>
      </c>
      <c r="AK78" s="18" t="str">
        <f>IFERROR(VLOOKUP($B78,DB!$I$3:$CA$1001,57,FALSE)&amp;"","　")</f>
        <v/>
      </c>
      <c r="AL78" s="18" t="str">
        <f>IFERROR(VLOOKUP($B78,DB!$I$3:$CA$1001,58,FALSE)&amp;"","　")</f>
        <v/>
      </c>
      <c r="AM78" s="18" t="str">
        <f>IFERROR(VLOOKUP($B78,DB!$I$3:$CA$1001,59,FALSE)&amp;"","　")</f>
        <v/>
      </c>
      <c r="AN78" s="18" t="str">
        <f>IFERROR(VLOOKUP($B78,DB!$I$3:$CA$1001,60,FALSE)&amp;"","　")</f>
        <v/>
      </c>
      <c r="AO78" s="18" t="str">
        <f>IFERROR(VLOOKUP($B78,DB!$I$3:$CA$1001,61,FALSE)&amp;"","　")</f>
        <v/>
      </c>
      <c r="AP78" s="18" t="str">
        <f>IFERROR(VLOOKUP($B78,DB!$I$3:$CA$1001,62,FALSE)&amp;"","　")</f>
        <v/>
      </c>
      <c r="AQ78" s="21" t="str">
        <f>IFERROR(VLOOKUP($B78,DB!$I$3:$CA$1001,63,FALSE)&amp;"","　")</f>
        <v/>
      </c>
      <c r="AR78" s="23" t="str">
        <f>IFERROR(VLOOKUP($B78,DB!$I$3:$CA$1001,64,FALSE)&amp;"","　")</f>
        <v/>
      </c>
      <c r="AS78" s="18" t="str">
        <f>IFERROR(VLOOKUP($B78,DB!$I$3:$CA$1001,65,FALSE)&amp;"","　")</f>
        <v/>
      </c>
      <c r="AT78" s="18" t="str">
        <f>IFERROR(VLOOKUP($B78,DB!$I$3:$CA$1001,66,FALSE)&amp;"","　")</f>
        <v/>
      </c>
      <c r="AU78" s="18" t="str">
        <f>IFERROR(VLOOKUP($B78,DB!$I$3:$CA$1001,67,FALSE)&amp;"","　")</f>
        <v/>
      </c>
      <c r="AV78" s="18" t="str">
        <f>IFERROR(VLOOKUP($B78,DB!$I$3:$CA$1001,68,FALSE)&amp;"","　")</f>
        <v/>
      </c>
      <c r="AW78" s="18" t="str">
        <f>IFERROR(VLOOKUP($B78,DB!$I$3:$CA$1001,69,FALSE)&amp;"","　")</f>
        <v/>
      </c>
      <c r="AX78" s="18" t="str">
        <f>IFERROR(VLOOKUP($B78,DB!$I$3:$CA$1001,70,FALSE)&amp;"","　")</f>
        <v/>
      </c>
      <c r="AY78" s="21" t="str">
        <f>IFERROR(VLOOKUP($B78,DB!$I$3:$CA$1001,71,FALSE)&amp;"","　")</f>
        <v/>
      </c>
      <c r="AZ78" s="29"/>
    </row>
    <row r="79" spans="2:52" ht="20.100000000000001" customHeight="1">
      <c r="B79" s="6">
        <v>2216</v>
      </c>
      <c r="C79" s="8" t="str">
        <f>IFERROR(VLOOKUP(B79,DB!$I$3:$Z$1001,4,FALSE)&amp;"","")</f>
        <v>株式会社ＫＩＴＡＢＡ</v>
      </c>
      <c r="D79" s="10" t="str">
        <f>IFERROR(VLOOKUP(B79,DB!$I$2:$CD$1001,7,FALSE)&amp;"","")</f>
        <v>北海道</v>
      </c>
      <c r="E79" s="11" t="str">
        <f>IFERROR(VLOOKUP(B79,DB!$I$2:$CD$1001,8,FALSE)&amp;"","")</f>
        <v>札幌市中央区</v>
      </c>
      <c r="F79" s="12" t="str">
        <f>IFERROR(VLOOKUP(B79,DB!$I$2:$CD$1001,10,FALSE)&amp;"","")</f>
        <v>代表取締役</v>
      </c>
      <c r="G79" s="11" t="str">
        <f>IFERROR(VLOOKUP(B79,DB!$I$2:$CD$1001,11,FALSE)&amp;"","")</f>
        <v>酒本　宏</v>
      </c>
      <c r="H79" s="14" t="str">
        <f>IFERROR(IF(VLOOKUP(B79,DB!$I$2:$CD$1001,20,FALSE)&amp;""="","","○"),"")</f>
        <v/>
      </c>
      <c r="I79" s="16" t="str">
        <f>IFERROR(VLOOKUP($B79,DB!$I$3:$CA$1001,29,FALSE)&amp;"","　")</f>
        <v/>
      </c>
      <c r="J79" s="18" t="str">
        <f>IFERROR(VLOOKUP($B79,DB!$I$3:$CA$1001,30,FALSE)&amp;"","　")</f>
        <v/>
      </c>
      <c r="K79" s="18" t="str">
        <f>IFERROR(VLOOKUP($B79,DB!$I$3:$CA$1001,31,FALSE)&amp;"","　")</f>
        <v>◯</v>
      </c>
      <c r="L79" s="18" t="str">
        <f>IFERROR(VLOOKUP($B79,DB!$I$3:$CA$1001,32,FALSE)&amp;"","　")</f>
        <v/>
      </c>
      <c r="M79" s="18" t="str">
        <f>IFERROR(VLOOKUP($B79,DB!$I$3:$CA$1001,33,FALSE)&amp;"","　")</f>
        <v>◯</v>
      </c>
      <c r="N79" s="21" t="str">
        <f>IFERROR(VLOOKUP($B79,DB!$I$3:$CA$1001,34,FALSE)&amp;"","　")</f>
        <v/>
      </c>
      <c r="O79" s="23" t="str">
        <f>IFERROR(VLOOKUP($B79,DB!$I$3:$CA$1001,35,FALSE)&amp;"","　")</f>
        <v/>
      </c>
      <c r="P79" s="18" t="str">
        <f>IFERROR(VLOOKUP($B79,DB!$I$3:$CA$1001,36,FALSE)&amp;"","　")</f>
        <v/>
      </c>
      <c r="Q79" s="18" t="str">
        <f>IFERROR(VLOOKUP($B79,DB!$I$3:$CA$1001,37,FALSE)&amp;"","　")</f>
        <v/>
      </c>
      <c r="R79" s="18" t="str">
        <f>IFERROR(VLOOKUP($B79,DB!$I$3:$CA$1001,38,FALSE)&amp;"","　")</f>
        <v/>
      </c>
      <c r="S79" s="18" t="str">
        <f>IFERROR(VLOOKUP($B79,DB!$I$3:$CA$1001,39,FALSE)&amp;"","　")</f>
        <v/>
      </c>
      <c r="T79" s="18" t="str">
        <f>IFERROR(VLOOKUP($B79,DB!$I$3:$CA$1001,40,FALSE)&amp;"","　")</f>
        <v/>
      </c>
      <c r="U79" s="18" t="str">
        <f>IFERROR(VLOOKUP($B79,DB!$I$3:$CA$1001,41,FALSE)&amp;"","　")</f>
        <v/>
      </c>
      <c r="V79" s="18" t="str">
        <f>IFERROR(VLOOKUP($B79,DB!$I$3:$CA$1001,42,FALSE)&amp;"","　")</f>
        <v/>
      </c>
      <c r="W79" s="18" t="str">
        <f>IFERROR(VLOOKUP($B79,DB!$I$3:$CA$1001,43,FALSE)&amp;"","　")</f>
        <v/>
      </c>
      <c r="X79" s="18" t="str">
        <f>IFERROR(VLOOKUP($B79,DB!$I$3:$CA$1001,44,FALSE)&amp;"","　")</f>
        <v/>
      </c>
      <c r="Y79" s="18" t="str">
        <f>IFERROR(VLOOKUP($B79,DB!$I$3:$CA$1001,45,FALSE)&amp;"","　")</f>
        <v/>
      </c>
      <c r="Z79" s="18" t="str">
        <f>IFERROR(VLOOKUP($B79,DB!$I$3:$CA$1001,46,FALSE)&amp;"","　")</f>
        <v/>
      </c>
      <c r="AA79" s="18" t="str">
        <f>IFERROR(VLOOKUP($B79,DB!$I$3:$CA$1001,47,FALSE)&amp;"","　")</f>
        <v>◯</v>
      </c>
      <c r="AB79" s="18" t="str">
        <f>IFERROR(VLOOKUP($B79,DB!$I$3:$CA$1001,48,FALSE)&amp;"","　")</f>
        <v/>
      </c>
      <c r="AC79" s="18" t="str">
        <f>IFERROR(VLOOKUP($B79,DB!$I$3:$CA$1001,49,FALSE)&amp;"","　")</f>
        <v/>
      </c>
      <c r="AD79" s="18" t="str">
        <f>IFERROR(VLOOKUP($B79,DB!$I$3:$CA$1001,50,FALSE)&amp;"","　")</f>
        <v/>
      </c>
      <c r="AE79" s="18" t="str">
        <f>IFERROR(VLOOKUP($B79,DB!$I$3:$CA$1001,51,FALSE)&amp;"","　")</f>
        <v/>
      </c>
      <c r="AF79" s="18" t="str">
        <f>IFERROR(VLOOKUP($B79,DB!$I$3:$CA$1001,52,FALSE)&amp;"","　")</f>
        <v/>
      </c>
      <c r="AG79" s="18" t="str">
        <f>IFERROR(VLOOKUP($B79,DB!$I$3:$CA$1001,53,FALSE)&amp;"","　")</f>
        <v/>
      </c>
      <c r="AH79" s="18" t="str">
        <f>IFERROR(VLOOKUP($B79,DB!$I$3:$CA$1001,54,FALSE)&amp;"","　")</f>
        <v/>
      </c>
      <c r="AI79" s="25" t="str">
        <f>IFERROR(VLOOKUP($B79,DB!$I$3:$CA$1001,55,FALSE)&amp;"","　")</f>
        <v/>
      </c>
      <c r="AJ79" s="16" t="str">
        <f>IFERROR(VLOOKUP($B79,DB!$I$3:$CA$1001,56,FALSE)&amp;"","　")</f>
        <v/>
      </c>
      <c r="AK79" s="18" t="str">
        <f>IFERROR(VLOOKUP($B79,DB!$I$3:$CA$1001,57,FALSE)&amp;"","　")</f>
        <v/>
      </c>
      <c r="AL79" s="18" t="str">
        <f>IFERROR(VLOOKUP($B79,DB!$I$3:$CA$1001,58,FALSE)&amp;"","　")</f>
        <v/>
      </c>
      <c r="AM79" s="18" t="str">
        <f>IFERROR(VLOOKUP($B79,DB!$I$3:$CA$1001,59,FALSE)&amp;"","　")</f>
        <v/>
      </c>
      <c r="AN79" s="18" t="str">
        <f>IFERROR(VLOOKUP($B79,DB!$I$3:$CA$1001,60,FALSE)&amp;"","　")</f>
        <v/>
      </c>
      <c r="AO79" s="18" t="str">
        <f>IFERROR(VLOOKUP($B79,DB!$I$3:$CA$1001,61,FALSE)&amp;"","　")</f>
        <v/>
      </c>
      <c r="AP79" s="18" t="str">
        <f>IFERROR(VLOOKUP($B79,DB!$I$3:$CA$1001,62,FALSE)&amp;"","　")</f>
        <v/>
      </c>
      <c r="AQ79" s="21" t="str">
        <f>IFERROR(VLOOKUP($B79,DB!$I$3:$CA$1001,63,FALSE)&amp;"","　")</f>
        <v/>
      </c>
      <c r="AR79" s="23" t="str">
        <f>IFERROR(VLOOKUP($B79,DB!$I$3:$CA$1001,64,FALSE)&amp;"","　")</f>
        <v/>
      </c>
      <c r="AS79" s="18" t="str">
        <f>IFERROR(VLOOKUP($B79,DB!$I$3:$CA$1001,65,FALSE)&amp;"","　")</f>
        <v/>
      </c>
      <c r="AT79" s="18" t="str">
        <f>IFERROR(VLOOKUP($B79,DB!$I$3:$CA$1001,66,FALSE)&amp;"","　")</f>
        <v/>
      </c>
      <c r="AU79" s="18" t="str">
        <f>IFERROR(VLOOKUP($B79,DB!$I$3:$CA$1001,67,FALSE)&amp;"","　")</f>
        <v/>
      </c>
      <c r="AV79" s="18" t="str">
        <f>IFERROR(VLOOKUP($B79,DB!$I$3:$CA$1001,68,FALSE)&amp;"","　")</f>
        <v/>
      </c>
      <c r="AW79" s="18" t="str">
        <f>IFERROR(VLOOKUP($B79,DB!$I$3:$CA$1001,69,FALSE)&amp;"","　")</f>
        <v/>
      </c>
      <c r="AX79" s="18" t="str">
        <f>IFERROR(VLOOKUP($B79,DB!$I$3:$CA$1001,70,FALSE)&amp;"","　")</f>
        <v/>
      </c>
      <c r="AY79" s="21" t="str">
        <f>IFERROR(VLOOKUP($B79,DB!$I$3:$CA$1001,71,FALSE)&amp;"","　")</f>
        <v/>
      </c>
      <c r="AZ79" s="29"/>
    </row>
    <row r="80" spans="2:52" ht="20.100000000000001" customHeight="1">
      <c r="B80" s="6">
        <v>2217</v>
      </c>
      <c r="C80" s="8" t="str">
        <f>IFERROR(VLOOKUP(B80,DB!$I$3:$Z$1001,4,FALSE)&amp;"","")</f>
        <v>基礎地盤コンサルタンツ株式会社</v>
      </c>
      <c r="D80" s="10" t="str">
        <f>IFERROR(VLOOKUP(B80,DB!$I$2:$CD$1001,7,FALSE)&amp;"","")</f>
        <v>東京都</v>
      </c>
      <c r="E80" s="11" t="str">
        <f>IFERROR(VLOOKUP(B80,DB!$I$2:$CD$1001,8,FALSE)&amp;"","")</f>
        <v>江東区</v>
      </c>
      <c r="F80" s="12" t="str">
        <f>IFERROR(VLOOKUP(B80,DB!$I$2:$CD$1001,10,FALSE)&amp;"","")</f>
        <v>代表取締役</v>
      </c>
      <c r="G80" s="11" t="str">
        <f>IFERROR(VLOOKUP(B80,DB!$I$2:$CD$1001,11,FALSE)&amp;"","")</f>
        <v>野村　英雄</v>
      </c>
      <c r="H80" s="14" t="str">
        <f>IFERROR(IF(VLOOKUP(B80,DB!$I$2:$CD$1001,20,FALSE)&amp;""="","","○"),"")</f>
        <v>○</v>
      </c>
      <c r="I80" s="16" t="str">
        <f>IFERROR(VLOOKUP($B80,DB!$I$3:$CA$1001,29,FALSE)&amp;"","　")</f>
        <v>◯</v>
      </c>
      <c r="J80" s="18" t="str">
        <f>IFERROR(VLOOKUP($B80,DB!$I$3:$CA$1001,30,FALSE)&amp;"","　")</f>
        <v>◯</v>
      </c>
      <c r="K80" s="18" t="str">
        <f>IFERROR(VLOOKUP($B80,DB!$I$3:$CA$1001,31,FALSE)&amp;"","　")</f>
        <v>◯</v>
      </c>
      <c r="L80" s="18" t="str">
        <f>IFERROR(VLOOKUP($B80,DB!$I$3:$CA$1001,32,FALSE)&amp;"","　")</f>
        <v/>
      </c>
      <c r="M80" s="18" t="str">
        <f>IFERROR(VLOOKUP($B80,DB!$I$3:$CA$1001,33,FALSE)&amp;"","　")</f>
        <v>◯</v>
      </c>
      <c r="N80" s="21" t="str">
        <f>IFERROR(VLOOKUP($B80,DB!$I$3:$CA$1001,34,FALSE)&amp;"","　")</f>
        <v/>
      </c>
      <c r="O80" s="23" t="str">
        <f>IFERROR(VLOOKUP($B80,DB!$I$3:$CA$1001,35,FALSE)&amp;"","　")</f>
        <v>◯</v>
      </c>
      <c r="P80" s="18" t="str">
        <f>IFERROR(VLOOKUP($B80,DB!$I$3:$CA$1001,36,FALSE)&amp;"","　")</f>
        <v>◯</v>
      </c>
      <c r="Q80" s="18" t="str">
        <f>IFERROR(VLOOKUP($B80,DB!$I$3:$CA$1001,37,FALSE)&amp;"","　")</f>
        <v/>
      </c>
      <c r="R80" s="18" t="str">
        <f>IFERROR(VLOOKUP($B80,DB!$I$3:$CA$1001,38,FALSE)&amp;"","　")</f>
        <v>◯</v>
      </c>
      <c r="S80" s="18" t="str">
        <f>IFERROR(VLOOKUP($B80,DB!$I$3:$CA$1001,39,FALSE)&amp;"","　")</f>
        <v/>
      </c>
      <c r="T80" s="18" t="str">
        <f>IFERROR(VLOOKUP($B80,DB!$I$3:$CA$1001,40,FALSE)&amp;"","　")</f>
        <v>◯</v>
      </c>
      <c r="U80" s="18" t="str">
        <f>IFERROR(VLOOKUP($B80,DB!$I$3:$CA$1001,41,FALSE)&amp;"","　")</f>
        <v>◯</v>
      </c>
      <c r="V80" s="18" t="str">
        <f>IFERROR(VLOOKUP($B80,DB!$I$3:$CA$1001,42,FALSE)&amp;"","　")</f>
        <v>◯</v>
      </c>
      <c r="W80" s="18" t="str">
        <f>IFERROR(VLOOKUP($B80,DB!$I$3:$CA$1001,43,FALSE)&amp;"","　")</f>
        <v/>
      </c>
      <c r="X80" s="18" t="str">
        <f>IFERROR(VLOOKUP($B80,DB!$I$3:$CA$1001,44,FALSE)&amp;"","　")</f>
        <v>◯</v>
      </c>
      <c r="Y80" s="18" t="str">
        <f>IFERROR(VLOOKUP($B80,DB!$I$3:$CA$1001,45,FALSE)&amp;"","　")</f>
        <v/>
      </c>
      <c r="Z80" s="18" t="str">
        <f>IFERROR(VLOOKUP($B80,DB!$I$3:$CA$1001,46,FALSE)&amp;"","　")</f>
        <v/>
      </c>
      <c r="AA80" s="18" t="str">
        <f>IFERROR(VLOOKUP($B80,DB!$I$3:$CA$1001,47,FALSE)&amp;"","　")</f>
        <v>◯</v>
      </c>
      <c r="AB80" s="18" t="str">
        <f>IFERROR(VLOOKUP($B80,DB!$I$3:$CA$1001,48,FALSE)&amp;"","　")</f>
        <v>◯</v>
      </c>
      <c r="AC80" s="18" t="str">
        <f>IFERROR(VLOOKUP($B80,DB!$I$3:$CA$1001,49,FALSE)&amp;"","　")</f>
        <v>◯</v>
      </c>
      <c r="AD80" s="18" t="str">
        <f>IFERROR(VLOOKUP($B80,DB!$I$3:$CA$1001,50,FALSE)&amp;"","　")</f>
        <v>◯</v>
      </c>
      <c r="AE80" s="18" t="str">
        <f>IFERROR(VLOOKUP($B80,DB!$I$3:$CA$1001,51,FALSE)&amp;"","　")</f>
        <v>◯</v>
      </c>
      <c r="AF80" s="18" t="str">
        <f>IFERROR(VLOOKUP($B80,DB!$I$3:$CA$1001,52,FALSE)&amp;"","　")</f>
        <v/>
      </c>
      <c r="AG80" s="18" t="str">
        <f>IFERROR(VLOOKUP($B80,DB!$I$3:$CA$1001,53,FALSE)&amp;"","　")</f>
        <v>◯</v>
      </c>
      <c r="AH80" s="18" t="str">
        <f>IFERROR(VLOOKUP($B80,DB!$I$3:$CA$1001,54,FALSE)&amp;"","　")</f>
        <v/>
      </c>
      <c r="AI80" s="25" t="str">
        <f>IFERROR(VLOOKUP($B80,DB!$I$3:$CA$1001,55,FALSE)&amp;"","　")</f>
        <v/>
      </c>
      <c r="AJ80" s="16" t="str">
        <f>IFERROR(VLOOKUP($B80,DB!$I$3:$CA$1001,56,FALSE)&amp;"","　")</f>
        <v>◯</v>
      </c>
      <c r="AK80" s="18" t="str">
        <f>IFERROR(VLOOKUP($B80,DB!$I$3:$CA$1001,57,FALSE)&amp;"","　")</f>
        <v/>
      </c>
      <c r="AL80" s="18" t="str">
        <f>IFERROR(VLOOKUP($B80,DB!$I$3:$CA$1001,58,FALSE)&amp;"","　")</f>
        <v/>
      </c>
      <c r="AM80" s="18" t="str">
        <f>IFERROR(VLOOKUP($B80,DB!$I$3:$CA$1001,59,FALSE)&amp;"","　")</f>
        <v/>
      </c>
      <c r="AN80" s="18" t="str">
        <f>IFERROR(VLOOKUP($B80,DB!$I$3:$CA$1001,60,FALSE)&amp;"","　")</f>
        <v/>
      </c>
      <c r="AO80" s="18" t="str">
        <f>IFERROR(VLOOKUP($B80,DB!$I$3:$CA$1001,61,FALSE)&amp;"","　")</f>
        <v/>
      </c>
      <c r="AP80" s="18" t="str">
        <f>IFERROR(VLOOKUP($B80,DB!$I$3:$CA$1001,62,FALSE)&amp;"","　")</f>
        <v/>
      </c>
      <c r="AQ80" s="21" t="str">
        <f>IFERROR(VLOOKUP($B80,DB!$I$3:$CA$1001,63,FALSE)&amp;"","　")</f>
        <v/>
      </c>
      <c r="AR80" s="23" t="str">
        <f>IFERROR(VLOOKUP($B80,DB!$I$3:$CA$1001,64,FALSE)&amp;"","　")</f>
        <v/>
      </c>
      <c r="AS80" s="18" t="str">
        <f>IFERROR(VLOOKUP($B80,DB!$I$3:$CA$1001,65,FALSE)&amp;"","　")</f>
        <v/>
      </c>
      <c r="AT80" s="18" t="str">
        <f>IFERROR(VLOOKUP($B80,DB!$I$3:$CA$1001,66,FALSE)&amp;"","　")</f>
        <v/>
      </c>
      <c r="AU80" s="18" t="str">
        <f>IFERROR(VLOOKUP($B80,DB!$I$3:$CA$1001,67,FALSE)&amp;"","　")</f>
        <v/>
      </c>
      <c r="AV80" s="18" t="str">
        <f>IFERROR(VLOOKUP($B80,DB!$I$3:$CA$1001,68,FALSE)&amp;"","　")</f>
        <v/>
      </c>
      <c r="AW80" s="18" t="str">
        <f>IFERROR(VLOOKUP($B80,DB!$I$3:$CA$1001,69,FALSE)&amp;"","　")</f>
        <v>◯</v>
      </c>
      <c r="AX80" s="18" t="str">
        <f>IFERROR(VLOOKUP($B80,DB!$I$3:$CA$1001,70,FALSE)&amp;"","　")</f>
        <v/>
      </c>
      <c r="AY80" s="21" t="str">
        <f>IFERROR(VLOOKUP($B80,DB!$I$3:$CA$1001,71,FALSE)&amp;"","　")</f>
        <v/>
      </c>
      <c r="AZ80" s="29"/>
    </row>
    <row r="81" spans="2:52" ht="20.100000000000001" customHeight="1">
      <c r="B81" s="6">
        <v>2218</v>
      </c>
      <c r="C81" s="8" t="str">
        <f>IFERROR(VLOOKUP(B81,DB!$I$3:$Z$1001,4,FALSE)&amp;"","")</f>
        <v>株式会社極東コンサルタント</v>
      </c>
      <c r="D81" s="10" t="str">
        <f>IFERROR(VLOOKUP(B81,DB!$I$2:$CD$1001,7,FALSE)&amp;"","")</f>
        <v>北海道</v>
      </c>
      <c r="E81" s="11" t="str">
        <f>IFERROR(VLOOKUP(B81,DB!$I$2:$CD$1001,8,FALSE)&amp;"","")</f>
        <v>札幌市西区</v>
      </c>
      <c r="F81" s="12" t="str">
        <f>IFERROR(VLOOKUP(B81,DB!$I$2:$CD$1001,10,FALSE)&amp;"","")</f>
        <v>代表取締役</v>
      </c>
      <c r="G81" s="11" t="str">
        <f>IFERROR(VLOOKUP(B81,DB!$I$2:$CD$1001,11,FALSE)&amp;"","")</f>
        <v>井内　寛二</v>
      </c>
      <c r="H81" s="14" t="str">
        <f>IFERROR(IF(VLOOKUP(B81,DB!$I$2:$CD$1001,20,FALSE)&amp;""="","","○"),"")</f>
        <v/>
      </c>
      <c r="I81" s="16" t="str">
        <f>IFERROR(VLOOKUP($B81,DB!$I$3:$CA$1001,29,FALSE)&amp;"","　")</f>
        <v>◯</v>
      </c>
      <c r="J81" s="18" t="str">
        <f>IFERROR(VLOOKUP($B81,DB!$I$3:$CA$1001,30,FALSE)&amp;"","　")</f>
        <v/>
      </c>
      <c r="K81" s="18" t="str">
        <f>IFERROR(VLOOKUP($B81,DB!$I$3:$CA$1001,31,FALSE)&amp;"","　")</f>
        <v/>
      </c>
      <c r="L81" s="18" t="str">
        <f>IFERROR(VLOOKUP($B81,DB!$I$3:$CA$1001,32,FALSE)&amp;"","　")</f>
        <v/>
      </c>
      <c r="M81" s="18" t="str">
        <f>IFERROR(VLOOKUP($B81,DB!$I$3:$CA$1001,33,FALSE)&amp;"","　")</f>
        <v/>
      </c>
      <c r="N81" s="21" t="str">
        <f>IFERROR(VLOOKUP($B81,DB!$I$3:$CA$1001,34,FALSE)&amp;"","　")</f>
        <v/>
      </c>
      <c r="O81" s="23" t="str">
        <f>IFERROR(VLOOKUP($B81,DB!$I$3:$CA$1001,35,FALSE)&amp;"","　")</f>
        <v/>
      </c>
      <c r="P81" s="18" t="str">
        <f>IFERROR(VLOOKUP($B81,DB!$I$3:$CA$1001,36,FALSE)&amp;"","　")</f>
        <v/>
      </c>
      <c r="Q81" s="18" t="str">
        <f>IFERROR(VLOOKUP($B81,DB!$I$3:$CA$1001,37,FALSE)&amp;"","　")</f>
        <v/>
      </c>
      <c r="R81" s="18" t="str">
        <f>IFERROR(VLOOKUP($B81,DB!$I$3:$CA$1001,38,FALSE)&amp;"","　")</f>
        <v/>
      </c>
      <c r="S81" s="18" t="str">
        <f>IFERROR(VLOOKUP($B81,DB!$I$3:$CA$1001,39,FALSE)&amp;"","　")</f>
        <v/>
      </c>
      <c r="T81" s="18" t="str">
        <f>IFERROR(VLOOKUP($B81,DB!$I$3:$CA$1001,40,FALSE)&amp;"","　")</f>
        <v/>
      </c>
      <c r="U81" s="18" t="str">
        <f>IFERROR(VLOOKUP($B81,DB!$I$3:$CA$1001,41,FALSE)&amp;"","　")</f>
        <v/>
      </c>
      <c r="V81" s="18" t="str">
        <f>IFERROR(VLOOKUP($B81,DB!$I$3:$CA$1001,42,FALSE)&amp;"","　")</f>
        <v/>
      </c>
      <c r="W81" s="18" t="str">
        <f>IFERROR(VLOOKUP($B81,DB!$I$3:$CA$1001,43,FALSE)&amp;"","　")</f>
        <v/>
      </c>
      <c r="X81" s="18" t="str">
        <f>IFERROR(VLOOKUP($B81,DB!$I$3:$CA$1001,44,FALSE)&amp;"","　")</f>
        <v/>
      </c>
      <c r="Y81" s="18" t="str">
        <f>IFERROR(VLOOKUP($B81,DB!$I$3:$CA$1001,45,FALSE)&amp;"","　")</f>
        <v/>
      </c>
      <c r="Z81" s="18" t="str">
        <f>IFERROR(VLOOKUP($B81,DB!$I$3:$CA$1001,46,FALSE)&amp;"","　")</f>
        <v/>
      </c>
      <c r="AA81" s="18" t="str">
        <f>IFERROR(VLOOKUP($B81,DB!$I$3:$CA$1001,47,FALSE)&amp;"","　")</f>
        <v/>
      </c>
      <c r="AB81" s="18" t="str">
        <f>IFERROR(VLOOKUP($B81,DB!$I$3:$CA$1001,48,FALSE)&amp;"","　")</f>
        <v/>
      </c>
      <c r="AC81" s="18" t="str">
        <f>IFERROR(VLOOKUP($B81,DB!$I$3:$CA$1001,49,FALSE)&amp;"","　")</f>
        <v/>
      </c>
      <c r="AD81" s="18" t="str">
        <f>IFERROR(VLOOKUP($B81,DB!$I$3:$CA$1001,50,FALSE)&amp;"","　")</f>
        <v/>
      </c>
      <c r="AE81" s="18" t="str">
        <f>IFERROR(VLOOKUP($B81,DB!$I$3:$CA$1001,51,FALSE)&amp;"","　")</f>
        <v/>
      </c>
      <c r="AF81" s="18" t="str">
        <f>IFERROR(VLOOKUP($B81,DB!$I$3:$CA$1001,52,FALSE)&amp;"","　")</f>
        <v/>
      </c>
      <c r="AG81" s="18" t="str">
        <f>IFERROR(VLOOKUP($B81,DB!$I$3:$CA$1001,53,FALSE)&amp;"","　")</f>
        <v/>
      </c>
      <c r="AH81" s="18" t="str">
        <f>IFERROR(VLOOKUP($B81,DB!$I$3:$CA$1001,54,FALSE)&amp;"","　")</f>
        <v/>
      </c>
      <c r="AI81" s="25" t="str">
        <f>IFERROR(VLOOKUP($B81,DB!$I$3:$CA$1001,55,FALSE)&amp;"","　")</f>
        <v/>
      </c>
      <c r="AJ81" s="16" t="str">
        <f>IFERROR(VLOOKUP($B81,DB!$I$3:$CA$1001,56,FALSE)&amp;"","　")</f>
        <v/>
      </c>
      <c r="AK81" s="18" t="str">
        <f>IFERROR(VLOOKUP($B81,DB!$I$3:$CA$1001,57,FALSE)&amp;"","　")</f>
        <v/>
      </c>
      <c r="AL81" s="18" t="str">
        <f>IFERROR(VLOOKUP($B81,DB!$I$3:$CA$1001,58,FALSE)&amp;"","　")</f>
        <v/>
      </c>
      <c r="AM81" s="18" t="str">
        <f>IFERROR(VLOOKUP($B81,DB!$I$3:$CA$1001,59,FALSE)&amp;"","　")</f>
        <v/>
      </c>
      <c r="AN81" s="18" t="str">
        <f>IFERROR(VLOOKUP($B81,DB!$I$3:$CA$1001,60,FALSE)&amp;"","　")</f>
        <v/>
      </c>
      <c r="AO81" s="18" t="str">
        <f>IFERROR(VLOOKUP($B81,DB!$I$3:$CA$1001,61,FALSE)&amp;"","　")</f>
        <v/>
      </c>
      <c r="AP81" s="18" t="str">
        <f>IFERROR(VLOOKUP($B81,DB!$I$3:$CA$1001,62,FALSE)&amp;"","　")</f>
        <v/>
      </c>
      <c r="AQ81" s="21" t="str">
        <f>IFERROR(VLOOKUP($B81,DB!$I$3:$CA$1001,63,FALSE)&amp;"","　")</f>
        <v/>
      </c>
      <c r="AR81" s="23" t="str">
        <f>IFERROR(VLOOKUP($B81,DB!$I$3:$CA$1001,64,FALSE)&amp;"","　")</f>
        <v/>
      </c>
      <c r="AS81" s="18" t="str">
        <f>IFERROR(VLOOKUP($B81,DB!$I$3:$CA$1001,65,FALSE)&amp;"","　")</f>
        <v/>
      </c>
      <c r="AT81" s="18" t="str">
        <f>IFERROR(VLOOKUP($B81,DB!$I$3:$CA$1001,66,FALSE)&amp;"","　")</f>
        <v/>
      </c>
      <c r="AU81" s="18" t="str">
        <f>IFERROR(VLOOKUP($B81,DB!$I$3:$CA$1001,67,FALSE)&amp;"","　")</f>
        <v/>
      </c>
      <c r="AV81" s="18" t="str">
        <f>IFERROR(VLOOKUP($B81,DB!$I$3:$CA$1001,68,FALSE)&amp;"","　")</f>
        <v/>
      </c>
      <c r="AW81" s="18" t="str">
        <f>IFERROR(VLOOKUP($B81,DB!$I$3:$CA$1001,69,FALSE)&amp;"","　")</f>
        <v/>
      </c>
      <c r="AX81" s="18" t="str">
        <f>IFERROR(VLOOKUP($B81,DB!$I$3:$CA$1001,70,FALSE)&amp;"","　")</f>
        <v/>
      </c>
      <c r="AY81" s="21" t="str">
        <f>IFERROR(VLOOKUP($B81,DB!$I$3:$CA$1001,71,FALSE)&amp;"","　")</f>
        <v/>
      </c>
      <c r="AZ81" s="29"/>
    </row>
    <row r="82" spans="2:52" ht="20.100000000000001" customHeight="1">
      <c r="B82" s="6">
        <v>2219</v>
      </c>
      <c r="C82" s="8" t="str">
        <f>IFERROR(VLOOKUP(B82,DB!$I$3:$Z$1001,4,FALSE)&amp;"","")</f>
        <v>株式会社キミコン</v>
      </c>
      <c r="D82" s="10" t="str">
        <f>IFERROR(VLOOKUP(B82,DB!$I$2:$CD$1001,7,FALSE)&amp;"","")</f>
        <v>福井県</v>
      </c>
      <c r="E82" s="11" t="str">
        <f>IFERROR(VLOOKUP(B82,DB!$I$2:$CD$1001,8,FALSE)&amp;"","")</f>
        <v>鯖江市</v>
      </c>
      <c r="F82" s="12" t="str">
        <f>IFERROR(VLOOKUP(B82,DB!$I$2:$CD$1001,10,FALSE)&amp;"","")</f>
        <v>代表取締役</v>
      </c>
      <c r="G82" s="11" t="str">
        <f>IFERROR(VLOOKUP(B82,DB!$I$2:$CD$1001,11,FALSE)&amp;"","")</f>
        <v>木水　淳文</v>
      </c>
      <c r="H82" s="14" t="str">
        <f>IFERROR(IF(VLOOKUP(B82,DB!$I$2:$CD$1001,20,FALSE)&amp;""="","","○"),"")</f>
        <v>○</v>
      </c>
      <c r="I82" s="16" t="str">
        <f>IFERROR(VLOOKUP($B82,DB!$I$3:$CA$1001,29,FALSE)&amp;"","　")</f>
        <v>◯</v>
      </c>
      <c r="J82" s="18" t="str">
        <f>IFERROR(VLOOKUP($B82,DB!$I$3:$CA$1001,30,FALSE)&amp;"","　")</f>
        <v>◯</v>
      </c>
      <c r="K82" s="18" t="str">
        <f>IFERROR(VLOOKUP($B82,DB!$I$3:$CA$1001,31,FALSE)&amp;"","　")</f>
        <v>◯</v>
      </c>
      <c r="L82" s="18" t="str">
        <f>IFERROR(VLOOKUP($B82,DB!$I$3:$CA$1001,32,FALSE)&amp;"","　")</f>
        <v/>
      </c>
      <c r="M82" s="18" t="str">
        <f>IFERROR(VLOOKUP($B82,DB!$I$3:$CA$1001,33,FALSE)&amp;"","　")</f>
        <v/>
      </c>
      <c r="N82" s="21" t="str">
        <f>IFERROR(VLOOKUP($B82,DB!$I$3:$CA$1001,34,FALSE)&amp;"","　")</f>
        <v/>
      </c>
      <c r="O82" s="23" t="str">
        <f>IFERROR(VLOOKUP($B82,DB!$I$3:$CA$1001,35,FALSE)&amp;"","　")</f>
        <v>◯</v>
      </c>
      <c r="P82" s="18" t="str">
        <f>IFERROR(VLOOKUP($B82,DB!$I$3:$CA$1001,36,FALSE)&amp;"","　")</f>
        <v/>
      </c>
      <c r="Q82" s="18" t="str">
        <f>IFERROR(VLOOKUP($B82,DB!$I$3:$CA$1001,37,FALSE)&amp;"","　")</f>
        <v/>
      </c>
      <c r="R82" s="18" t="str">
        <f>IFERROR(VLOOKUP($B82,DB!$I$3:$CA$1001,38,FALSE)&amp;"","　")</f>
        <v>◯</v>
      </c>
      <c r="S82" s="18" t="str">
        <f>IFERROR(VLOOKUP($B82,DB!$I$3:$CA$1001,39,FALSE)&amp;"","　")</f>
        <v/>
      </c>
      <c r="T82" s="18" t="str">
        <f>IFERROR(VLOOKUP($B82,DB!$I$3:$CA$1001,40,FALSE)&amp;"","　")</f>
        <v>◯</v>
      </c>
      <c r="U82" s="18" t="str">
        <f>IFERROR(VLOOKUP($B82,DB!$I$3:$CA$1001,41,FALSE)&amp;"","　")</f>
        <v>◯</v>
      </c>
      <c r="V82" s="18" t="str">
        <f>IFERROR(VLOOKUP($B82,DB!$I$3:$CA$1001,42,FALSE)&amp;"","　")</f>
        <v>◯</v>
      </c>
      <c r="W82" s="18" t="str">
        <f>IFERROR(VLOOKUP($B82,DB!$I$3:$CA$1001,43,FALSE)&amp;"","　")</f>
        <v/>
      </c>
      <c r="X82" s="18" t="str">
        <f>IFERROR(VLOOKUP($B82,DB!$I$3:$CA$1001,44,FALSE)&amp;"","　")</f>
        <v/>
      </c>
      <c r="Y82" s="18" t="str">
        <f>IFERROR(VLOOKUP($B82,DB!$I$3:$CA$1001,45,FALSE)&amp;"","　")</f>
        <v/>
      </c>
      <c r="Z82" s="18" t="str">
        <f>IFERROR(VLOOKUP($B82,DB!$I$3:$CA$1001,46,FALSE)&amp;"","　")</f>
        <v/>
      </c>
      <c r="AA82" s="18" t="str">
        <f>IFERROR(VLOOKUP($B82,DB!$I$3:$CA$1001,47,FALSE)&amp;"","　")</f>
        <v>◯</v>
      </c>
      <c r="AB82" s="18" t="str">
        <f>IFERROR(VLOOKUP($B82,DB!$I$3:$CA$1001,48,FALSE)&amp;"","　")</f>
        <v>◯</v>
      </c>
      <c r="AC82" s="18" t="str">
        <f>IFERROR(VLOOKUP($B82,DB!$I$3:$CA$1001,49,FALSE)&amp;"","　")</f>
        <v>◯</v>
      </c>
      <c r="AD82" s="18" t="str">
        <f>IFERROR(VLOOKUP($B82,DB!$I$3:$CA$1001,50,FALSE)&amp;"","　")</f>
        <v>◯</v>
      </c>
      <c r="AE82" s="18" t="str">
        <f>IFERROR(VLOOKUP($B82,DB!$I$3:$CA$1001,51,FALSE)&amp;"","　")</f>
        <v>◯</v>
      </c>
      <c r="AF82" s="18" t="str">
        <f>IFERROR(VLOOKUP($B82,DB!$I$3:$CA$1001,52,FALSE)&amp;"","　")</f>
        <v>◯</v>
      </c>
      <c r="AG82" s="18" t="str">
        <f>IFERROR(VLOOKUP($B82,DB!$I$3:$CA$1001,53,FALSE)&amp;"","　")</f>
        <v>◯</v>
      </c>
      <c r="AH82" s="18" t="str">
        <f>IFERROR(VLOOKUP($B82,DB!$I$3:$CA$1001,54,FALSE)&amp;"","　")</f>
        <v/>
      </c>
      <c r="AI82" s="25" t="str">
        <f>IFERROR(VLOOKUP($B82,DB!$I$3:$CA$1001,55,FALSE)&amp;"","　")</f>
        <v/>
      </c>
      <c r="AJ82" s="16" t="str">
        <f>IFERROR(VLOOKUP($B82,DB!$I$3:$CA$1001,56,FALSE)&amp;"","　")</f>
        <v>◯</v>
      </c>
      <c r="AK82" s="18" t="str">
        <f>IFERROR(VLOOKUP($B82,DB!$I$3:$CA$1001,57,FALSE)&amp;"","　")</f>
        <v/>
      </c>
      <c r="AL82" s="18" t="str">
        <f>IFERROR(VLOOKUP($B82,DB!$I$3:$CA$1001,58,FALSE)&amp;"","　")</f>
        <v>◯</v>
      </c>
      <c r="AM82" s="18" t="str">
        <f>IFERROR(VLOOKUP($B82,DB!$I$3:$CA$1001,59,FALSE)&amp;"","　")</f>
        <v>◯</v>
      </c>
      <c r="AN82" s="18" t="str">
        <f>IFERROR(VLOOKUP($B82,DB!$I$3:$CA$1001,60,FALSE)&amp;"","　")</f>
        <v>◯</v>
      </c>
      <c r="AO82" s="18" t="str">
        <f>IFERROR(VLOOKUP($B82,DB!$I$3:$CA$1001,61,FALSE)&amp;"","　")</f>
        <v>◯</v>
      </c>
      <c r="AP82" s="18" t="str">
        <f>IFERROR(VLOOKUP($B82,DB!$I$3:$CA$1001,62,FALSE)&amp;"","　")</f>
        <v>◯</v>
      </c>
      <c r="AQ82" s="21" t="str">
        <f>IFERROR(VLOOKUP($B82,DB!$I$3:$CA$1001,63,FALSE)&amp;"","　")</f>
        <v>◯</v>
      </c>
      <c r="AR82" s="23" t="str">
        <f>IFERROR(VLOOKUP($B82,DB!$I$3:$CA$1001,64,FALSE)&amp;"","　")</f>
        <v/>
      </c>
      <c r="AS82" s="18" t="str">
        <f>IFERROR(VLOOKUP($B82,DB!$I$3:$CA$1001,65,FALSE)&amp;"","　")</f>
        <v/>
      </c>
      <c r="AT82" s="18" t="str">
        <f>IFERROR(VLOOKUP($B82,DB!$I$3:$CA$1001,66,FALSE)&amp;"","　")</f>
        <v/>
      </c>
      <c r="AU82" s="18" t="str">
        <f>IFERROR(VLOOKUP($B82,DB!$I$3:$CA$1001,67,FALSE)&amp;"","　")</f>
        <v/>
      </c>
      <c r="AV82" s="18" t="str">
        <f>IFERROR(VLOOKUP($B82,DB!$I$3:$CA$1001,68,FALSE)&amp;"","　")</f>
        <v/>
      </c>
      <c r="AW82" s="18" t="str">
        <f>IFERROR(VLOOKUP($B82,DB!$I$3:$CA$1001,69,FALSE)&amp;"","　")</f>
        <v/>
      </c>
      <c r="AX82" s="18" t="str">
        <f>IFERROR(VLOOKUP($B82,DB!$I$3:$CA$1001,70,FALSE)&amp;"","　")</f>
        <v/>
      </c>
      <c r="AY82" s="21" t="str">
        <f>IFERROR(VLOOKUP($B82,DB!$I$3:$CA$1001,71,FALSE)&amp;"","　")</f>
        <v/>
      </c>
      <c r="AZ82" s="29"/>
    </row>
    <row r="83" spans="2:52" ht="20.100000000000001" customHeight="1">
      <c r="B83" s="6">
        <v>2220</v>
      </c>
      <c r="C83" s="8" t="str">
        <f>IFERROR(VLOOKUP(B83,DB!$I$3:$Z$1001,4,FALSE)&amp;"","")</f>
        <v>株式会社共伸設備設計事務所</v>
      </c>
      <c r="D83" s="10" t="str">
        <f>IFERROR(VLOOKUP(B83,DB!$I$2:$CD$1001,7,FALSE)&amp;"","")</f>
        <v>北海道</v>
      </c>
      <c r="E83" s="11" t="str">
        <f>IFERROR(VLOOKUP(B83,DB!$I$2:$CD$1001,8,FALSE)&amp;"","")</f>
        <v>札幌市中央区</v>
      </c>
      <c r="F83" s="12" t="str">
        <f>IFERROR(VLOOKUP(B83,DB!$I$2:$CD$1001,10,FALSE)&amp;"","")</f>
        <v>代表取締役</v>
      </c>
      <c r="G83" s="11" t="str">
        <f>IFERROR(VLOOKUP(B83,DB!$I$2:$CD$1001,11,FALSE)&amp;"","")</f>
        <v>早川　浩基</v>
      </c>
      <c r="H83" s="14" t="str">
        <f>IFERROR(IF(VLOOKUP(B83,DB!$I$2:$CD$1001,20,FALSE)&amp;""="","","○"),"")</f>
        <v/>
      </c>
      <c r="I83" s="16" t="str">
        <f>IFERROR(VLOOKUP($B83,DB!$I$3:$CA$1001,29,FALSE)&amp;"","　")</f>
        <v/>
      </c>
      <c r="J83" s="18" t="str">
        <f>IFERROR(VLOOKUP($B83,DB!$I$3:$CA$1001,30,FALSE)&amp;"","　")</f>
        <v/>
      </c>
      <c r="K83" s="18" t="str">
        <f>IFERROR(VLOOKUP($B83,DB!$I$3:$CA$1001,31,FALSE)&amp;"","　")</f>
        <v/>
      </c>
      <c r="L83" s="18" t="str">
        <f>IFERROR(VLOOKUP($B83,DB!$I$3:$CA$1001,32,FALSE)&amp;"","　")</f>
        <v>◯</v>
      </c>
      <c r="M83" s="18" t="str">
        <f>IFERROR(VLOOKUP($B83,DB!$I$3:$CA$1001,33,FALSE)&amp;"","　")</f>
        <v/>
      </c>
      <c r="N83" s="21" t="str">
        <f>IFERROR(VLOOKUP($B83,DB!$I$3:$CA$1001,34,FALSE)&amp;"","　")</f>
        <v/>
      </c>
      <c r="O83" s="23" t="str">
        <f>IFERROR(VLOOKUP($B83,DB!$I$3:$CA$1001,35,FALSE)&amp;"","　")</f>
        <v/>
      </c>
      <c r="P83" s="18" t="str">
        <f>IFERROR(VLOOKUP($B83,DB!$I$3:$CA$1001,36,FALSE)&amp;"","　")</f>
        <v/>
      </c>
      <c r="Q83" s="18" t="str">
        <f>IFERROR(VLOOKUP($B83,DB!$I$3:$CA$1001,37,FALSE)&amp;"","　")</f>
        <v/>
      </c>
      <c r="R83" s="18" t="str">
        <f>IFERROR(VLOOKUP($B83,DB!$I$3:$CA$1001,38,FALSE)&amp;"","　")</f>
        <v/>
      </c>
      <c r="S83" s="18" t="str">
        <f>IFERROR(VLOOKUP($B83,DB!$I$3:$CA$1001,39,FALSE)&amp;"","　")</f>
        <v/>
      </c>
      <c r="T83" s="18" t="str">
        <f>IFERROR(VLOOKUP($B83,DB!$I$3:$CA$1001,40,FALSE)&amp;"","　")</f>
        <v/>
      </c>
      <c r="U83" s="18" t="str">
        <f>IFERROR(VLOOKUP($B83,DB!$I$3:$CA$1001,41,FALSE)&amp;"","　")</f>
        <v/>
      </c>
      <c r="V83" s="18" t="str">
        <f>IFERROR(VLOOKUP($B83,DB!$I$3:$CA$1001,42,FALSE)&amp;"","　")</f>
        <v/>
      </c>
      <c r="W83" s="18" t="str">
        <f>IFERROR(VLOOKUP($B83,DB!$I$3:$CA$1001,43,FALSE)&amp;"","　")</f>
        <v/>
      </c>
      <c r="X83" s="18" t="str">
        <f>IFERROR(VLOOKUP($B83,DB!$I$3:$CA$1001,44,FALSE)&amp;"","　")</f>
        <v/>
      </c>
      <c r="Y83" s="18" t="str">
        <f>IFERROR(VLOOKUP($B83,DB!$I$3:$CA$1001,45,FALSE)&amp;"","　")</f>
        <v/>
      </c>
      <c r="Z83" s="18" t="str">
        <f>IFERROR(VLOOKUP($B83,DB!$I$3:$CA$1001,46,FALSE)&amp;"","　")</f>
        <v/>
      </c>
      <c r="AA83" s="18" t="str">
        <f>IFERROR(VLOOKUP($B83,DB!$I$3:$CA$1001,47,FALSE)&amp;"","　")</f>
        <v/>
      </c>
      <c r="AB83" s="18" t="str">
        <f>IFERROR(VLOOKUP($B83,DB!$I$3:$CA$1001,48,FALSE)&amp;"","　")</f>
        <v/>
      </c>
      <c r="AC83" s="18" t="str">
        <f>IFERROR(VLOOKUP($B83,DB!$I$3:$CA$1001,49,FALSE)&amp;"","　")</f>
        <v/>
      </c>
      <c r="AD83" s="18" t="str">
        <f>IFERROR(VLOOKUP($B83,DB!$I$3:$CA$1001,50,FALSE)&amp;"","　")</f>
        <v/>
      </c>
      <c r="AE83" s="18" t="str">
        <f>IFERROR(VLOOKUP($B83,DB!$I$3:$CA$1001,51,FALSE)&amp;"","　")</f>
        <v/>
      </c>
      <c r="AF83" s="18" t="str">
        <f>IFERROR(VLOOKUP($B83,DB!$I$3:$CA$1001,52,FALSE)&amp;"","　")</f>
        <v/>
      </c>
      <c r="AG83" s="18" t="str">
        <f>IFERROR(VLOOKUP($B83,DB!$I$3:$CA$1001,53,FALSE)&amp;"","　")</f>
        <v/>
      </c>
      <c r="AH83" s="18" t="str">
        <f>IFERROR(VLOOKUP($B83,DB!$I$3:$CA$1001,54,FALSE)&amp;"","　")</f>
        <v/>
      </c>
      <c r="AI83" s="25" t="str">
        <f>IFERROR(VLOOKUP($B83,DB!$I$3:$CA$1001,55,FALSE)&amp;"","　")</f>
        <v/>
      </c>
      <c r="AJ83" s="16" t="str">
        <f>IFERROR(VLOOKUP($B83,DB!$I$3:$CA$1001,56,FALSE)&amp;"","　")</f>
        <v/>
      </c>
      <c r="AK83" s="18" t="str">
        <f>IFERROR(VLOOKUP($B83,DB!$I$3:$CA$1001,57,FALSE)&amp;"","　")</f>
        <v/>
      </c>
      <c r="AL83" s="18" t="str">
        <f>IFERROR(VLOOKUP($B83,DB!$I$3:$CA$1001,58,FALSE)&amp;"","　")</f>
        <v/>
      </c>
      <c r="AM83" s="18" t="str">
        <f>IFERROR(VLOOKUP($B83,DB!$I$3:$CA$1001,59,FALSE)&amp;"","　")</f>
        <v/>
      </c>
      <c r="AN83" s="18" t="str">
        <f>IFERROR(VLOOKUP($B83,DB!$I$3:$CA$1001,60,FALSE)&amp;"","　")</f>
        <v/>
      </c>
      <c r="AO83" s="18" t="str">
        <f>IFERROR(VLOOKUP($B83,DB!$I$3:$CA$1001,61,FALSE)&amp;"","　")</f>
        <v/>
      </c>
      <c r="AP83" s="18" t="str">
        <f>IFERROR(VLOOKUP($B83,DB!$I$3:$CA$1001,62,FALSE)&amp;"","　")</f>
        <v/>
      </c>
      <c r="AQ83" s="21" t="str">
        <f>IFERROR(VLOOKUP($B83,DB!$I$3:$CA$1001,63,FALSE)&amp;"","　")</f>
        <v/>
      </c>
      <c r="AR83" s="23" t="str">
        <f>IFERROR(VLOOKUP($B83,DB!$I$3:$CA$1001,64,FALSE)&amp;"","　")</f>
        <v/>
      </c>
      <c r="AS83" s="18" t="str">
        <f>IFERROR(VLOOKUP($B83,DB!$I$3:$CA$1001,65,FALSE)&amp;"","　")</f>
        <v/>
      </c>
      <c r="AT83" s="18" t="str">
        <f>IFERROR(VLOOKUP($B83,DB!$I$3:$CA$1001,66,FALSE)&amp;"","　")</f>
        <v/>
      </c>
      <c r="AU83" s="18" t="str">
        <f>IFERROR(VLOOKUP($B83,DB!$I$3:$CA$1001,67,FALSE)&amp;"","　")</f>
        <v/>
      </c>
      <c r="AV83" s="18" t="str">
        <f>IFERROR(VLOOKUP($B83,DB!$I$3:$CA$1001,68,FALSE)&amp;"","　")</f>
        <v/>
      </c>
      <c r="AW83" s="18" t="str">
        <f>IFERROR(VLOOKUP($B83,DB!$I$3:$CA$1001,69,FALSE)&amp;"","　")</f>
        <v/>
      </c>
      <c r="AX83" s="18" t="str">
        <f>IFERROR(VLOOKUP($B83,DB!$I$3:$CA$1001,70,FALSE)&amp;"","　")</f>
        <v/>
      </c>
      <c r="AY83" s="21" t="str">
        <f>IFERROR(VLOOKUP($B83,DB!$I$3:$CA$1001,71,FALSE)&amp;"","　")</f>
        <v/>
      </c>
      <c r="AZ83" s="29"/>
    </row>
    <row r="84" spans="2:52" ht="20.100000000000001" customHeight="1">
      <c r="B84" s="6">
        <v>2221</v>
      </c>
      <c r="C84" s="8" t="str">
        <f>IFERROR(VLOOKUP(B84,DB!$I$3:$Z$1001,4,FALSE)&amp;"","")</f>
        <v>株式会社久米設計</v>
      </c>
      <c r="D84" s="10" t="str">
        <f>IFERROR(VLOOKUP(B84,DB!$I$2:$CD$1001,7,FALSE)&amp;"","")</f>
        <v>東京都</v>
      </c>
      <c r="E84" s="11" t="str">
        <f>IFERROR(VLOOKUP(B84,DB!$I$2:$CD$1001,8,FALSE)&amp;"","")</f>
        <v>江東区</v>
      </c>
      <c r="F84" s="12" t="str">
        <f>IFERROR(VLOOKUP(B84,DB!$I$2:$CD$1001,10,FALSE)&amp;"","")</f>
        <v>代表取締役</v>
      </c>
      <c r="G84" s="11" t="str">
        <f>IFERROR(VLOOKUP(B84,DB!$I$2:$CD$1001,11,FALSE)&amp;"","")</f>
        <v>能口　卓也</v>
      </c>
      <c r="H84" s="14" t="str">
        <f>IFERROR(IF(VLOOKUP(B84,DB!$I$2:$CD$1001,20,FALSE)&amp;""="","","○"),"")</f>
        <v>○</v>
      </c>
      <c r="I84" s="16" t="str">
        <f>IFERROR(VLOOKUP($B84,DB!$I$3:$CA$1001,29,FALSE)&amp;"","　")</f>
        <v/>
      </c>
      <c r="J84" s="18" t="str">
        <f>IFERROR(VLOOKUP($B84,DB!$I$3:$CA$1001,30,FALSE)&amp;"","　")</f>
        <v/>
      </c>
      <c r="K84" s="18" t="str">
        <f>IFERROR(VLOOKUP($B84,DB!$I$3:$CA$1001,31,FALSE)&amp;"","　")</f>
        <v>◯</v>
      </c>
      <c r="L84" s="18" t="str">
        <f>IFERROR(VLOOKUP($B84,DB!$I$3:$CA$1001,32,FALSE)&amp;"","　")</f>
        <v>◯</v>
      </c>
      <c r="M84" s="18" t="str">
        <f>IFERROR(VLOOKUP($B84,DB!$I$3:$CA$1001,33,FALSE)&amp;"","　")</f>
        <v/>
      </c>
      <c r="N84" s="21" t="str">
        <f>IFERROR(VLOOKUP($B84,DB!$I$3:$CA$1001,34,FALSE)&amp;"","　")</f>
        <v/>
      </c>
      <c r="O84" s="23" t="str">
        <f>IFERROR(VLOOKUP($B84,DB!$I$3:$CA$1001,35,FALSE)&amp;"","　")</f>
        <v/>
      </c>
      <c r="P84" s="18" t="str">
        <f>IFERROR(VLOOKUP($B84,DB!$I$3:$CA$1001,36,FALSE)&amp;"","　")</f>
        <v/>
      </c>
      <c r="Q84" s="18" t="str">
        <f>IFERROR(VLOOKUP($B84,DB!$I$3:$CA$1001,37,FALSE)&amp;"","　")</f>
        <v/>
      </c>
      <c r="R84" s="18" t="str">
        <f>IFERROR(VLOOKUP($B84,DB!$I$3:$CA$1001,38,FALSE)&amp;"","　")</f>
        <v/>
      </c>
      <c r="S84" s="18" t="str">
        <f>IFERROR(VLOOKUP($B84,DB!$I$3:$CA$1001,39,FALSE)&amp;"","　")</f>
        <v/>
      </c>
      <c r="T84" s="18" t="str">
        <f>IFERROR(VLOOKUP($B84,DB!$I$3:$CA$1001,40,FALSE)&amp;"","　")</f>
        <v/>
      </c>
      <c r="U84" s="18" t="str">
        <f>IFERROR(VLOOKUP($B84,DB!$I$3:$CA$1001,41,FALSE)&amp;"","　")</f>
        <v/>
      </c>
      <c r="V84" s="18" t="str">
        <f>IFERROR(VLOOKUP($B84,DB!$I$3:$CA$1001,42,FALSE)&amp;"","　")</f>
        <v/>
      </c>
      <c r="W84" s="18" t="str">
        <f>IFERROR(VLOOKUP($B84,DB!$I$3:$CA$1001,43,FALSE)&amp;"","　")</f>
        <v/>
      </c>
      <c r="X84" s="18" t="str">
        <f>IFERROR(VLOOKUP($B84,DB!$I$3:$CA$1001,44,FALSE)&amp;"","　")</f>
        <v/>
      </c>
      <c r="Y84" s="18" t="str">
        <f>IFERROR(VLOOKUP($B84,DB!$I$3:$CA$1001,45,FALSE)&amp;"","　")</f>
        <v/>
      </c>
      <c r="Z84" s="18" t="str">
        <f>IFERROR(VLOOKUP($B84,DB!$I$3:$CA$1001,46,FALSE)&amp;"","　")</f>
        <v/>
      </c>
      <c r="AA84" s="18" t="str">
        <f>IFERROR(VLOOKUP($B84,DB!$I$3:$CA$1001,47,FALSE)&amp;"","　")</f>
        <v>◯</v>
      </c>
      <c r="AB84" s="18" t="str">
        <f>IFERROR(VLOOKUP($B84,DB!$I$3:$CA$1001,48,FALSE)&amp;"","　")</f>
        <v/>
      </c>
      <c r="AC84" s="18" t="str">
        <f>IFERROR(VLOOKUP($B84,DB!$I$3:$CA$1001,49,FALSE)&amp;"","　")</f>
        <v/>
      </c>
      <c r="AD84" s="18" t="str">
        <f>IFERROR(VLOOKUP($B84,DB!$I$3:$CA$1001,50,FALSE)&amp;"","　")</f>
        <v/>
      </c>
      <c r="AE84" s="18" t="str">
        <f>IFERROR(VLOOKUP($B84,DB!$I$3:$CA$1001,51,FALSE)&amp;"","　")</f>
        <v/>
      </c>
      <c r="AF84" s="18" t="str">
        <f>IFERROR(VLOOKUP($B84,DB!$I$3:$CA$1001,52,FALSE)&amp;"","　")</f>
        <v/>
      </c>
      <c r="AG84" s="18" t="str">
        <f>IFERROR(VLOOKUP($B84,DB!$I$3:$CA$1001,53,FALSE)&amp;"","　")</f>
        <v/>
      </c>
      <c r="AH84" s="18" t="str">
        <f>IFERROR(VLOOKUP($B84,DB!$I$3:$CA$1001,54,FALSE)&amp;"","　")</f>
        <v/>
      </c>
      <c r="AI84" s="25" t="str">
        <f>IFERROR(VLOOKUP($B84,DB!$I$3:$CA$1001,55,FALSE)&amp;"","　")</f>
        <v/>
      </c>
      <c r="AJ84" s="16" t="str">
        <f>IFERROR(VLOOKUP($B84,DB!$I$3:$CA$1001,56,FALSE)&amp;"","　")</f>
        <v/>
      </c>
      <c r="AK84" s="18" t="str">
        <f>IFERROR(VLOOKUP($B84,DB!$I$3:$CA$1001,57,FALSE)&amp;"","　")</f>
        <v/>
      </c>
      <c r="AL84" s="18" t="str">
        <f>IFERROR(VLOOKUP($B84,DB!$I$3:$CA$1001,58,FALSE)&amp;"","　")</f>
        <v/>
      </c>
      <c r="AM84" s="18" t="str">
        <f>IFERROR(VLOOKUP($B84,DB!$I$3:$CA$1001,59,FALSE)&amp;"","　")</f>
        <v/>
      </c>
      <c r="AN84" s="18" t="str">
        <f>IFERROR(VLOOKUP($B84,DB!$I$3:$CA$1001,60,FALSE)&amp;"","　")</f>
        <v/>
      </c>
      <c r="AO84" s="18" t="str">
        <f>IFERROR(VLOOKUP($B84,DB!$I$3:$CA$1001,61,FALSE)&amp;"","　")</f>
        <v/>
      </c>
      <c r="AP84" s="18" t="str">
        <f>IFERROR(VLOOKUP($B84,DB!$I$3:$CA$1001,62,FALSE)&amp;"","　")</f>
        <v/>
      </c>
      <c r="AQ84" s="21" t="str">
        <f>IFERROR(VLOOKUP($B84,DB!$I$3:$CA$1001,63,FALSE)&amp;"","　")</f>
        <v/>
      </c>
      <c r="AR84" s="23" t="str">
        <f>IFERROR(VLOOKUP($B84,DB!$I$3:$CA$1001,64,FALSE)&amp;"","　")</f>
        <v/>
      </c>
      <c r="AS84" s="18" t="str">
        <f>IFERROR(VLOOKUP($B84,DB!$I$3:$CA$1001,65,FALSE)&amp;"","　")</f>
        <v/>
      </c>
      <c r="AT84" s="18" t="str">
        <f>IFERROR(VLOOKUP($B84,DB!$I$3:$CA$1001,66,FALSE)&amp;"","　")</f>
        <v/>
      </c>
      <c r="AU84" s="18" t="str">
        <f>IFERROR(VLOOKUP($B84,DB!$I$3:$CA$1001,67,FALSE)&amp;"","　")</f>
        <v/>
      </c>
      <c r="AV84" s="18" t="str">
        <f>IFERROR(VLOOKUP($B84,DB!$I$3:$CA$1001,68,FALSE)&amp;"","　")</f>
        <v/>
      </c>
      <c r="AW84" s="18" t="str">
        <f>IFERROR(VLOOKUP($B84,DB!$I$3:$CA$1001,69,FALSE)&amp;"","　")</f>
        <v/>
      </c>
      <c r="AX84" s="18" t="str">
        <f>IFERROR(VLOOKUP($B84,DB!$I$3:$CA$1001,70,FALSE)&amp;"","　")</f>
        <v/>
      </c>
      <c r="AY84" s="21" t="str">
        <f>IFERROR(VLOOKUP($B84,DB!$I$3:$CA$1001,71,FALSE)&amp;"","　")</f>
        <v/>
      </c>
      <c r="AZ84" s="29"/>
    </row>
    <row r="85" spans="2:52" ht="20.100000000000001" customHeight="1">
      <c r="B85" s="6">
        <v>2222</v>
      </c>
      <c r="C85" s="8" t="str">
        <f>IFERROR(VLOOKUP(B85,DB!$I$3:$Z$1001,4,FALSE)&amp;"","")</f>
        <v>グローバル設計株式会社</v>
      </c>
      <c r="D85" s="10" t="str">
        <f>IFERROR(VLOOKUP(B85,DB!$I$2:$CD$1001,7,FALSE)&amp;"","")</f>
        <v>北海道</v>
      </c>
      <c r="E85" s="11" t="str">
        <f>IFERROR(VLOOKUP(B85,DB!$I$2:$CD$1001,8,FALSE)&amp;"","")</f>
        <v>札幌市中央区</v>
      </c>
      <c r="F85" s="12" t="str">
        <f>IFERROR(VLOOKUP(B85,DB!$I$2:$CD$1001,10,FALSE)&amp;"","")</f>
        <v>代表取締役</v>
      </c>
      <c r="G85" s="11" t="str">
        <f>IFERROR(VLOOKUP(B85,DB!$I$2:$CD$1001,11,FALSE)&amp;"","")</f>
        <v>増田　誠</v>
      </c>
      <c r="H85" s="14" t="str">
        <f>IFERROR(IF(VLOOKUP(B85,DB!$I$2:$CD$1001,20,FALSE)&amp;""="","","○"),"")</f>
        <v/>
      </c>
      <c r="I85" s="16" t="str">
        <f>IFERROR(VLOOKUP($B85,DB!$I$3:$CA$1001,29,FALSE)&amp;"","　")</f>
        <v>◯</v>
      </c>
      <c r="J85" s="18" t="str">
        <f>IFERROR(VLOOKUP($B85,DB!$I$3:$CA$1001,30,FALSE)&amp;"","　")</f>
        <v>◯</v>
      </c>
      <c r="K85" s="18" t="str">
        <f>IFERROR(VLOOKUP($B85,DB!$I$3:$CA$1001,31,FALSE)&amp;"","　")</f>
        <v>◯</v>
      </c>
      <c r="L85" s="18" t="str">
        <f>IFERROR(VLOOKUP($B85,DB!$I$3:$CA$1001,32,FALSE)&amp;"","　")</f>
        <v>◯</v>
      </c>
      <c r="M85" s="18" t="str">
        <f>IFERROR(VLOOKUP($B85,DB!$I$3:$CA$1001,33,FALSE)&amp;"","　")</f>
        <v>◯</v>
      </c>
      <c r="N85" s="21" t="str">
        <f>IFERROR(VLOOKUP($B85,DB!$I$3:$CA$1001,34,FALSE)&amp;"","　")</f>
        <v/>
      </c>
      <c r="O85" s="23" t="str">
        <f>IFERROR(VLOOKUP($B85,DB!$I$3:$CA$1001,35,FALSE)&amp;"","　")</f>
        <v/>
      </c>
      <c r="P85" s="18" t="str">
        <f>IFERROR(VLOOKUP($B85,DB!$I$3:$CA$1001,36,FALSE)&amp;"","　")</f>
        <v/>
      </c>
      <c r="Q85" s="18" t="str">
        <f>IFERROR(VLOOKUP($B85,DB!$I$3:$CA$1001,37,FALSE)&amp;"","　")</f>
        <v/>
      </c>
      <c r="R85" s="18" t="str">
        <f>IFERROR(VLOOKUP($B85,DB!$I$3:$CA$1001,38,FALSE)&amp;"","　")</f>
        <v/>
      </c>
      <c r="S85" s="18" t="str">
        <f>IFERROR(VLOOKUP($B85,DB!$I$3:$CA$1001,39,FALSE)&amp;"","　")</f>
        <v/>
      </c>
      <c r="T85" s="18" t="str">
        <f>IFERROR(VLOOKUP($B85,DB!$I$3:$CA$1001,40,FALSE)&amp;"","　")</f>
        <v>◯</v>
      </c>
      <c r="U85" s="18" t="str">
        <f>IFERROR(VLOOKUP($B85,DB!$I$3:$CA$1001,41,FALSE)&amp;"","　")</f>
        <v>◯</v>
      </c>
      <c r="V85" s="18" t="str">
        <f>IFERROR(VLOOKUP($B85,DB!$I$3:$CA$1001,42,FALSE)&amp;"","　")</f>
        <v/>
      </c>
      <c r="W85" s="18" t="str">
        <f>IFERROR(VLOOKUP($B85,DB!$I$3:$CA$1001,43,FALSE)&amp;"","　")</f>
        <v/>
      </c>
      <c r="X85" s="18" t="str">
        <f>IFERROR(VLOOKUP($B85,DB!$I$3:$CA$1001,44,FALSE)&amp;"","　")</f>
        <v/>
      </c>
      <c r="Y85" s="18" t="str">
        <f>IFERROR(VLOOKUP($B85,DB!$I$3:$CA$1001,45,FALSE)&amp;"","　")</f>
        <v>◯</v>
      </c>
      <c r="Z85" s="18" t="str">
        <f>IFERROR(VLOOKUP($B85,DB!$I$3:$CA$1001,46,FALSE)&amp;"","　")</f>
        <v/>
      </c>
      <c r="AA85" s="18" t="str">
        <f>IFERROR(VLOOKUP($B85,DB!$I$3:$CA$1001,47,FALSE)&amp;"","　")</f>
        <v/>
      </c>
      <c r="AB85" s="18" t="str">
        <f>IFERROR(VLOOKUP($B85,DB!$I$3:$CA$1001,48,FALSE)&amp;"","　")</f>
        <v/>
      </c>
      <c r="AC85" s="18" t="str">
        <f>IFERROR(VLOOKUP($B85,DB!$I$3:$CA$1001,49,FALSE)&amp;"","　")</f>
        <v/>
      </c>
      <c r="AD85" s="18" t="str">
        <f>IFERROR(VLOOKUP($B85,DB!$I$3:$CA$1001,50,FALSE)&amp;"","　")</f>
        <v/>
      </c>
      <c r="AE85" s="18" t="str">
        <f>IFERROR(VLOOKUP($B85,DB!$I$3:$CA$1001,51,FALSE)&amp;"","　")</f>
        <v/>
      </c>
      <c r="AF85" s="18" t="str">
        <f>IFERROR(VLOOKUP($B85,DB!$I$3:$CA$1001,52,FALSE)&amp;"","　")</f>
        <v/>
      </c>
      <c r="AG85" s="18" t="str">
        <f>IFERROR(VLOOKUP($B85,DB!$I$3:$CA$1001,53,FALSE)&amp;"","　")</f>
        <v/>
      </c>
      <c r="AH85" s="18" t="str">
        <f>IFERROR(VLOOKUP($B85,DB!$I$3:$CA$1001,54,FALSE)&amp;"","　")</f>
        <v/>
      </c>
      <c r="AI85" s="25" t="str">
        <f>IFERROR(VLOOKUP($B85,DB!$I$3:$CA$1001,55,FALSE)&amp;"","　")</f>
        <v/>
      </c>
      <c r="AJ85" s="16" t="str">
        <f>IFERROR(VLOOKUP($B85,DB!$I$3:$CA$1001,56,FALSE)&amp;"","　")</f>
        <v/>
      </c>
      <c r="AK85" s="18" t="str">
        <f>IFERROR(VLOOKUP($B85,DB!$I$3:$CA$1001,57,FALSE)&amp;"","　")</f>
        <v/>
      </c>
      <c r="AL85" s="18" t="str">
        <f>IFERROR(VLOOKUP($B85,DB!$I$3:$CA$1001,58,FALSE)&amp;"","　")</f>
        <v/>
      </c>
      <c r="AM85" s="18" t="str">
        <f>IFERROR(VLOOKUP($B85,DB!$I$3:$CA$1001,59,FALSE)&amp;"","　")</f>
        <v/>
      </c>
      <c r="AN85" s="18" t="str">
        <f>IFERROR(VLOOKUP($B85,DB!$I$3:$CA$1001,60,FALSE)&amp;"","　")</f>
        <v/>
      </c>
      <c r="AO85" s="18" t="str">
        <f>IFERROR(VLOOKUP($B85,DB!$I$3:$CA$1001,61,FALSE)&amp;"","　")</f>
        <v/>
      </c>
      <c r="AP85" s="18" t="str">
        <f>IFERROR(VLOOKUP($B85,DB!$I$3:$CA$1001,62,FALSE)&amp;"","　")</f>
        <v/>
      </c>
      <c r="AQ85" s="21" t="str">
        <f>IFERROR(VLOOKUP($B85,DB!$I$3:$CA$1001,63,FALSE)&amp;"","　")</f>
        <v/>
      </c>
      <c r="AR85" s="23" t="str">
        <f>IFERROR(VLOOKUP($B85,DB!$I$3:$CA$1001,64,FALSE)&amp;"","　")</f>
        <v/>
      </c>
      <c r="AS85" s="18" t="str">
        <f>IFERROR(VLOOKUP($B85,DB!$I$3:$CA$1001,65,FALSE)&amp;"","　")</f>
        <v/>
      </c>
      <c r="AT85" s="18" t="str">
        <f>IFERROR(VLOOKUP($B85,DB!$I$3:$CA$1001,66,FALSE)&amp;"","　")</f>
        <v/>
      </c>
      <c r="AU85" s="18" t="str">
        <f>IFERROR(VLOOKUP($B85,DB!$I$3:$CA$1001,67,FALSE)&amp;"","　")</f>
        <v/>
      </c>
      <c r="AV85" s="18" t="str">
        <f>IFERROR(VLOOKUP($B85,DB!$I$3:$CA$1001,68,FALSE)&amp;"","　")</f>
        <v/>
      </c>
      <c r="AW85" s="18" t="str">
        <f>IFERROR(VLOOKUP($B85,DB!$I$3:$CA$1001,69,FALSE)&amp;"","　")</f>
        <v/>
      </c>
      <c r="AX85" s="18" t="str">
        <f>IFERROR(VLOOKUP($B85,DB!$I$3:$CA$1001,70,FALSE)&amp;"","　")</f>
        <v/>
      </c>
      <c r="AY85" s="21" t="str">
        <f>IFERROR(VLOOKUP($B85,DB!$I$3:$CA$1001,71,FALSE)&amp;"","　")</f>
        <v/>
      </c>
      <c r="AZ85" s="29"/>
    </row>
    <row r="86" spans="2:52" ht="20.100000000000001" customHeight="1">
      <c r="B86" s="6">
        <v>2223</v>
      </c>
      <c r="C86" s="8" t="str">
        <f>IFERROR(VLOOKUP(B86,DB!$I$3:$Z$1001,4,FALSE)&amp;"","")</f>
        <v>一般財団法人建設物価調査会</v>
      </c>
      <c r="D86" s="10" t="str">
        <f>IFERROR(VLOOKUP(B86,DB!$I$2:$CD$1001,7,FALSE)&amp;"","")</f>
        <v>東京都</v>
      </c>
      <c r="E86" s="11" t="str">
        <f>IFERROR(VLOOKUP(B86,DB!$I$2:$CD$1001,8,FALSE)&amp;"","")</f>
        <v>中央区</v>
      </c>
      <c r="F86" s="12" t="str">
        <f>IFERROR(VLOOKUP(B86,DB!$I$2:$CD$1001,10,FALSE)&amp;"","")</f>
        <v>理事長</v>
      </c>
      <c r="G86" s="11" t="str">
        <f>IFERROR(VLOOKUP(B86,DB!$I$2:$CD$1001,11,FALSE)&amp;"","")</f>
        <v>白土　昌則</v>
      </c>
      <c r="H86" s="14" t="str">
        <f>IFERROR(IF(VLOOKUP(B86,DB!$I$2:$CD$1001,20,FALSE)&amp;""="","","○"),"")</f>
        <v>○</v>
      </c>
      <c r="I86" s="16" t="str">
        <f>IFERROR(VLOOKUP($B86,DB!$I$3:$CA$1001,29,FALSE)&amp;"","　")</f>
        <v/>
      </c>
      <c r="J86" s="18" t="str">
        <f>IFERROR(VLOOKUP($B86,DB!$I$3:$CA$1001,30,FALSE)&amp;"","　")</f>
        <v/>
      </c>
      <c r="K86" s="18" t="str">
        <f>IFERROR(VLOOKUP($B86,DB!$I$3:$CA$1001,31,FALSE)&amp;"","　")</f>
        <v/>
      </c>
      <c r="L86" s="18" t="str">
        <f>IFERROR(VLOOKUP($B86,DB!$I$3:$CA$1001,32,FALSE)&amp;"","　")</f>
        <v/>
      </c>
      <c r="M86" s="18" t="str">
        <f>IFERROR(VLOOKUP($B86,DB!$I$3:$CA$1001,33,FALSE)&amp;"","　")</f>
        <v>◯</v>
      </c>
      <c r="N86" s="21" t="str">
        <f>IFERROR(VLOOKUP($B86,DB!$I$3:$CA$1001,34,FALSE)&amp;"","　")</f>
        <v/>
      </c>
      <c r="O86" s="23" t="str">
        <f>IFERROR(VLOOKUP($B86,DB!$I$3:$CA$1001,35,FALSE)&amp;"","　")</f>
        <v/>
      </c>
      <c r="P86" s="18" t="str">
        <f>IFERROR(VLOOKUP($B86,DB!$I$3:$CA$1001,36,FALSE)&amp;"","　")</f>
        <v/>
      </c>
      <c r="Q86" s="18" t="str">
        <f>IFERROR(VLOOKUP($B86,DB!$I$3:$CA$1001,37,FALSE)&amp;"","　")</f>
        <v/>
      </c>
      <c r="R86" s="18" t="str">
        <f>IFERROR(VLOOKUP($B86,DB!$I$3:$CA$1001,38,FALSE)&amp;"","　")</f>
        <v/>
      </c>
      <c r="S86" s="18" t="str">
        <f>IFERROR(VLOOKUP($B86,DB!$I$3:$CA$1001,39,FALSE)&amp;"","　")</f>
        <v/>
      </c>
      <c r="T86" s="18" t="str">
        <f>IFERROR(VLOOKUP($B86,DB!$I$3:$CA$1001,40,FALSE)&amp;"","　")</f>
        <v/>
      </c>
      <c r="U86" s="18" t="str">
        <f>IFERROR(VLOOKUP($B86,DB!$I$3:$CA$1001,41,FALSE)&amp;"","　")</f>
        <v/>
      </c>
      <c r="V86" s="18" t="str">
        <f>IFERROR(VLOOKUP($B86,DB!$I$3:$CA$1001,42,FALSE)&amp;"","　")</f>
        <v/>
      </c>
      <c r="W86" s="18" t="str">
        <f>IFERROR(VLOOKUP($B86,DB!$I$3:$CA$1001,43,FALSE)&amp;"","　")</f>
        <v/>
      </c>
      <c r="X86" s="18" t="str">
        <f>IFERROR(VLOOKUP($B86,DB!$I$3:$CA$1001,44,FALSE)&amp;"","　")</f>
        <v/>
      </c>
      <c r="Y86" s="18" t="str">
        <f>IFERROR(VLOOKUP($B86,DB!$I$3:$CA$1001,45,FALSE)&amp;"","　")</f>
        <v/>
      </c>
      <c r="Z86" s="18" t="str">
        <f>IFERROR(VLOOKUP($B86,DB!$I$3:$CA$1001,46,FALSE)&amp;"","　")</f>
        <v/>
      </c>
      <c r="AA86" s="18" t="str">
        <f>IFERROR(VLOOKUP($B86,DB!$I$3:$CA$1001,47,FALSE)&amp;"","　")</f>
        <v/>
      </c>
      <c r="AB86" s="18" t="str">
        <f>IFERROR(VLOOKUP($B86,DB!$I$3:$CA$1001,48,FALSE)&amp;"","　")</f>
        <v/>
      </c>
      <c r="AC86" s="18" t="str">
        <f>IFERROR(VLOOKUP($B86,DB!$I$3:$CA$1001,49,FALSE)&amp;"","　")</f>
        <v/>
      </c>
      <c r="AD86" s="18" t="str">
        <f>IFERROR(VLOOKUP($B86,DB!$I$3:$CA$1001,50,FALSE)&amp;"","　")</f>
        <v/>
      </c>
      <c r="AE86" s="18" t="str">
        <f>IFERROR(VLOOKUP($B86,DB!$I$3:$CA$1001,51,FALSE)&amp;"","　")</f>
        <v/>
      </c>
      <c r="AF86" s="18" t="str">
        <f>IFERROR(VLOOKUP($B86,DB!$I$3:$CA$1001,52,FALSE)&amp;"","　")</f>
        <v>◯</v>
      </c>
      <c r="AG86" s="18" t="str">
        <f>IFERROR(VLOOKUP($B86,DB!$I$3:$CA$1001,53,FALSE)&amp;"","　")</f>
        <v/>
      </c>
      <c r="AH86" s="18" t="str">
        <f>IFERROR(VLOOKUP($B86,DB!$I$3:$CA$1001,54,FALSE)&amp;"","　")</f>
        <v/>
      </c>
      <c r="AI86" s="25" t="str">
        <f>IFERROR(VLOOKUP($B86,DB!$I$3:$CA$1001,55,FALSE)&amp;"","　")</f>
        <v/>
      </c>
      <c r="AJ86" s="16" t="str">
        <f>IFERROR(VLOOKUP($B86,DB!$I$3:$CA$1001,56,FALSE)&amp;"","　")</f>
        <v/>
      </c>
      <c r="AK86" s="18" t="str">
        <f>IFERROR(VLOOKUP($B86,DB!$I$3:$CA$1001,57,FALSE)&amp;"","　")</f>
        <v/>
      </c>
      <c r="AL86" s="18" t="str">
        <f>IFERROR(VLOOKUP($B86,DB!$I$3:$CA$1001,58,FALSE)&amp;"","　")</f>
        <v/>
      </c>
      <c r="AM86" s="18" t="str">
        <f>IFERROR(VLOOKUP($B86,DB!$I$3:$CA$1001,59,FALSE)&amp;"","　")</f>
        <v/>
      </c>
      <c r="AN86" s="18" t="str">
        <f>IFERROR(VLOOKUP($B86,DB!$I$3:$CA$1001,60,FALSE)&amp;"","　")</f>
        <v/>
      </c>
      <c r="AO86" s="18" t="str">
        <f>IFERROR(VLOOKUP($B86,DB!$I$3:$CA$1001,61,FALSE)&amp;"","　")</f>
        <v/>
      </c>
      <c r="AP86" s="18" t="str">
        <f>IFERROR(VLOOKUP($B86,DB!$I$3:$CA$1001,62,FALSE)&amp;"","　")</f>
        <v/>
      </c>
      <c r="AQ86" s="21" t="str">
        <f>IFERROR(VLOOKUP($B86,DB!$I$3:$CA$1001,63,FALSE)&amp;"","　")</f>
        <v/>
      </c>
      <c r="AR86" s="23" t="str">
        <f>IFERROR(VLOOKUP($B86,DB!$I$3:$CA$1001,64,FALSE)&amp;"","　")</f>
        <v/>
      </c>
      <c r="AS86" s="18" t="str">
        <f>IFERROR(VLOOKUP($B86,DB!$I$3:$CA$1001,65,FALSE)&amp;"","　")</f>
        <v/>
      </c>
      <c r="AT86" s="18" t="str">
        <f>IFERROR(VLOOKUP($B86,DB!$I$3:$CA$1001,66,FALSE)&amp;"","　")</f>
        <v/>
      </c>
      <c r="AU86" s="18" t="str">
        <f>IFERROR(VLOOKUP($B86,DB!$I$3:$CA$1001,67,FALSE)&amp;"","　")</f>
        <v/>
      </c>
      <c r="AV86" s="18" t="str">
        <f>IFERROR(VLOOKUP($B86,DB!$I$3:$CA$1001,68,FALSE)&amp;"","　")</f>
        <v/>
      </c>
      <c r="AW86" s="18" t="str">
        <f>IFERROR(VLOOKUP($B86,DB!$I$3:$CA$1001,69,FALSE)&amp;"","　")</f>
        <v/>
      </c>
      <c r="AX86" s="18" t="str">
        <f>IFERROR(VLOOKUP($B86,DB!$I$3:$CA$1001,70,FALSE)&amp;"","　")</f>
        <v/>
      </c>
      <c r="AY86" s="21" t="str">
        <f>IFERROR(VLOOKUP($B86,DB!$I$3:$CA$1001,71,FALSE)&amp;"","　")</f>
        <v/>
      </c>
      <c r="AZ86" s="29"/>
    </row>
    <row r="87" spans="2:52" ht="20.100000000000001" customHeight="1">
      <c r="B87" s="6">
        <v>2224</v>
      </c>
      <c r="C87" s="8" t="str">
        <f>IFERROR(VLOOKUP(B87,DB!$I$3:$Z$1001,4,FALSE)&amp;"","")</f>
        <v>株式会社ケイジー技研</v>
      </c>
      <c r="D87" s="10" t="str">
        <f>IFERROR(VLOOKUP(B87,DB!$I$2:$CD$1001,7,FALSE)&amp;"","")</f>
        <v>北海道</v>
      </c>
      <c r="E87" s="11" t="str">
        <f>IFERROR(VLOOKUP(B87,DB!$I$2:$CD$1001,8,FALSE)&amp;"","")</f>
        <v>札幌市中央区</v>
      </c>
      <c r="F87" s="12" t="str">
        <f>IFERROR(VLOOKUP(B87,DB!$I$2:$CD$1001,10,FALSE)&amp;"","")</f>
        <v>代表取締役社長</v>
      </c>
      <c r="G87" s="11" t="str">
        <f>IFERROR(VLOOKUP(B87,DB!$I$2:$CD$1001,11,FALSE)&amp;"","")</f>
        <v>原　俊哉</v>
      </c>
      <c r="H87" s="14" t="str">
        <f>IFERROR(IF(VLOOKUP(B87,DB!$I$2:$CD$1001,20,FALSE)&amp;""="","","○"),"")</f>
        <v/>
      </c>
      <c r="I87" s="16" t="str">
        <f>IFERROR(VLOOKUP($B87,DB!$I$3:$CA$1001,29,FALSE)&amp;"","　")</f>
        <v>◯</v>
      </c>
      <c r="J87" s="18" t="str">
        <f>IFERROR(VLOOKUP($B87,DB!$I$3:$CA$1001,30,FALSE)&amp;"","　")</f>
        <v>◯</v>
      </c>
      <c r="K87" s="18" t="str">
        <f>IFERROR(VLOOKUP($B87,DB!$I$3:$CA$1001,31,FALSE)&amp;"","　")</f>
        <v>◯</v>
      </c>
      <c r="L87" s="18" t="str">
        <f>IFERROR(VLOOKUP($B87,DB!$I$3:$CA$1001,32,FALSE)&amp;"","　")</f>
        <v/>
      </c>
      <c r="M87" s="18" t="str">
        <f>IFERROR(VLOOKUP($B87,DB!$I$3:$CA$1001,33,FALSE)&amp;"","　")</f>
        <v>◯</v>
      </c>
      <c r="N87" s="21" t="str">
        <f>IFERROR(VLOOKUP($B87,DB!$I$3:$CA$1001,34,FALSE)&amp;"","　")</f>
        <v/>
      </c>
      <c r="O87" s="23" t="str">
        <f>IFERROR(VLOOKUP($B87,DB!$I$3:$CA$1001,35,FALSE)&amp;"","　")</f>
        <v>◯</v>
      </c>
      <c r="P87" s="18" t="str">
        <f>IFERROR(VLOOKUP($B87,DB!$I$3:$CA$1001,36,FALSE)&amp;"","　")</f>
        <v/>
      </c>
      <c r="Q87" s="18" t="str">
        <f>IFERROR(VLOOKUP($B87,DB!$I$3:$CA$1001,37,FALSE)&amp;"","　")</f>
        <v/>
      </c>
      <c r="R87" s="18" t="str">
        <f>IFERROR(VLOOKUP($B87,DB!$I$3:$CA$1001,38,FALSE)&amp;"","　")</f>
        <v/>
      </c>
      <c r="S87" s="18" t="str">
        <f>IFERROR(VLOOKUP($B87,DB!$I$3:$CA$1001,39,FALSE)&amp;"","　")</f>
        <v/>
      </c>
      <c r="T87" s="18" t="str">
        <f>IFERROR(VLOOKUP($B87,DB!$I$3:$CA$1001,40,FALSE)&amp;"","　")</f>
        <v/>
      </c>
      <c r="U87" s="18" t="str">
        <f>IFERROR(VLOOKUP($B87,DB!$I$3:$CA$1001,41,FALSE)&amp;"","　")</f>
        <v/>
      </c>
      <c r="V87" s="18" t="str">
        <f>IFERROR(VLOOKUP($B87,DB!$I$3:$CA$1001,42,FALSE)&amp;"","　")</f>
        <v/>
      </c>
      <c r="W87" s="18" t="str">
        <f>IFERROR(VLOOKUP($B87,DB!$I$3:$CA$1001,43,FALSE)&amp;"","　")</f>
        <v/>
      </c>
      <c r="X87" s="18" t="str">
        <f>IFERROR(VLOOKUP($B87,DB!$I$3:$CA$1001,44,FALSE)&amp;"","　")</f>
        <v/>
      </c>
      <c r="Y87" s="18" t="str">
        <f>IFERROR(VLOOKUP($B87,DB!$I$3:$CA$1001,45,FALSE)&amp;"","　")</f>
        <v/>
      </c>
      <c r="Z87" s="18" t="str">
        <f>IFERROR(VLOOKUP($B87,DB!$I$3:$CA$1001,46,FALSE)&amp;"","　")</f>
        <v/>
      </c>
      <c r="AA87" s="18" t="str">
        <f>IFERROR(VLOOKUP($B87,DB!$I$3:$CA$1001,47,FALSE)&amp;"","　")</f>
        <v/>
      </c>
      <c r="AB87" s="18" t="str">
        <f>IFERROR(VLOOKUP($B87,DB!$I$3:$CA$1001,48,FALSE)&amp;"","　")</f>
        <v/>
      </c>
      <c r="AC87" s="18" t="str">
        <f>IFERROR(VLOOKUP($B87,DB!$I$3:$CA$1001,49,FALSE)&amp;"","　")</f>
        <v>◯</v>
      </c>
      <c r="AD87" s="18" t="str">
        <f>IFERROR(VLOOKUP($B87,DB!$I$3:$CA$1001,50,FALSE)&amp;"","　")</f>
        <v/>
      </c>
      <c r="AE87" s="18" t="str">
        <f>IFERROR(VLOOKUP($B87,DB!$I$3:$CA$1001,51,FALSE)&amp;"","　")</f>
        <v/>
      </c>
      <c r="AF87" s="18" t="str">
        <f>IFERROR(VLOOKUP($B87,DB!$I$3:$CA$1001,52,FALSE)&amp;"","　")</f>
        <v/>
      </c>
      <c r="AG87" s="18" t="str">
        <f>IFERROR(VLOOKUP($B87,DB!$I$3:$CA$1001,53,FALSE)&amp;"","　")</f>
        <v/>
      </c>
      <c r="AH87" s="18" t="str">
        <f>IFERROR(VLOOKUP($B87,DB!$I$3:$CA$1001,54,FALSE)&amp;"","　")</f>
        <v/>
      </c>
      <c r="AI87" s="25" t="str">
        <f>IFERROR(VLOOKUP($B87,DB!$I$3:$CA$1001,55,FALSE)&amp;"","　")</f>
        <v/>
      </c>
      <c r="AJ87" s="16" t="str">
        <f>IFERROR(VLOOKUP($B87,DB!$I$3:$CA$1001,56,FALSE)&amp;"","　")</f>
        <v>◯</v>
      </c>
      <c r="AK87" s="18" t="str">
        <f>IFERROR(VLOOKUP($B87,DB!$I$3:$CA$1001,57,FALSE)&amp;"","　")</f>
        <v/>
      </c>
      <c r="AL87" s="18" t="str">
        <f>IFERROR(VLOOKUP($B87,DB!$I$3:$CA$1001,58,FALSE)&amp;"","　")</f>
        <v/>
      </c>
      <c r="AM87" s="18" t="str">
        <f>IFERROR(VLOOKUP($B87,DB!$I$3:$CA$1001,59,FALSE)&amp;"","　")</f>
        <v/>
      </c>
      <c r="AN87" s="18" t="str">
        <f>IFERROR(VLOOKUP($B87,DB!$I$3:$CA$1001,60,FALSE)&amp;"","　")</f>
        <v/>
      </c>
      <c r="AO87" s="18" t="str">
        <f>IFERROR(VLOOKUP($B87,DB!$I$3:$CA$1001,61,FALSE)&amp;"","　")</f>
        <v/>
      </c>
      <c r="AP87" s="18" t="str">
        <f>IFERROR(VLOOKUP($B87,DB!$I$3:$CA$1001,62,FALSE)&amp;"","　")</f>
        <v/>
      </c>
      <c r="AQ87" s="21" t="str">
        <f>IFERROR(VLOOKUP($B87,DB!$I$3:$CA$1001,63,FALSE)&amp;"","　")</f>
        <v/>
      </c>
      <c r="AR87" s="23" t="str">
        <f>IFERROR(VLOOKUP($B87,DB!$I$3:$CA$1001,64,FALSE)&amp;"","　")</f>
        <v/>
      </c>
      <c r="AS87" s="18" t="str">
        <f>IFERROR(VLOOKUP($B87,DB!$I$3:$CA$1001,65,FALSE)&amp;"","　")</f>
        <v/>
      </c>
      <c r="AT87" s="18" t="str">
        <f>IFERROR(VLOOKUP($B87,DB!$I$3:$CA$1001,66,FALSE)&amp;"","　")</f>
        <v/>
      </c>
      <c r="AU87" s="18" t="str">
        <f>IFERROR(VLOOKUP($B87,DB!$I$3:$CA$1001,67,FALSE)&amp;"","　")</f>
        <v/>
      </c>
      <c r="AV87" s="18" t="str">
        <f>IFERROR(VLOOKUP($B87,DB!$I$3:$CA$1001,68,FALSE)&amp;"","　")</f>
        <v/>
      </c>
      <c r="AW87" s="18" t="str">
        <f>IFERROR(VLOOKUP($B87,DB!$I$3:$CA$1001,69,FALSE)&amp;"","　")</f>
        <v/>
      </c>
      <c r="AX87" s="18" t="str">
        <f>IFERROR(VLOOKUP($B87,DB!$I$3:$CA$1001,70,FALSE)&amp;"","　")</f>
        <v/>
      </c>
      <c r="AY87" s="21" t="str">
        <f>IFERROR(VLOOKUP($B87,DB!$I$3:$CA$1001,71,FALSE)&amp;"","　")</f>
        <v/>
      </c>
      <c r="AZ87" s="29"/>
    </row>
    <row r="88" spans="2:52" ht="20.100000000000001" customHeight="1">
      <c r="B88" s="6">
        <v>2225</v>
      </c>
      <c r="C88" s="8" t="str">
        <f>IFERROR(VLOOKUP(B88,DB!$I$3:$Z$1001,4,FALSE)&amp;"","")</f>
        <v>株式会社建設技術研究所</v>
      </c>
      <c r="D88" s="10" t="str">
        <f>IFERROR(VLOOKUP(B88,DB!$I$2:$CD$1001,7,FALSE)&amp;"","")</f>
        <v>東京都</v>
      </c>
      <c r="E88" s="11" t="str">
        <f>IFERROR(VLOOKUP(B88,DB!$I$2:$CD$1001,8,FALSE)&amp;"","")</f>
        <v>中央区</v>
      </c>
      <c r="F88" s="12" t="str">
        <f>IFERROR(VLOOKUP(B88,DB!$I$2:$CD$1001,10,FALSE)&amp;"","")</f>
        <v>代表取締役社長</v>
      </c>
      <c r="G88" s="11" t="str">
        <f>IFERROR(VLOOKUP(B88,DB!$I$2:$CD$1001,11,FALSE)&amp;"","")</f>
        <v>西村　達也</v>
      </c>
      <c r="H88" s="14" t="str">
        <f>IFERROR(IF(VLOOKUP(B88,DB!$I$2:$CD$1001,20,FALSE)&amp;""="","","○"),"")</f>
        <v>○</v>
      </c>
      <c r="I88" s="16" t="str">
        <f>IFERROR(VLOOKUP($B88,DB!$I$3:$CA$1001,29,FALSE)&amp;"","　")</f>
        <v>◯</v>
      </c>
      <c r="J88" s="18" t="str">
        <f>IFERROR(VLOOKUP($B88,DB!$I$3:$CA$1001,30,FALSE)&amp;"","　")</f>
        <v>◯</v>
      </c>
      <c r="K88" s="18" t="str">
        <f>IFERROR(VLOOKUP($B88,DB!$I$3:$CA$1001,31,FALSE)&amp;"","　")</f>
        <v>◯</v>
      </c>
      <c r="L88" s="18" t="str">
        <f>IFERROR(VLOOKUP($B88,DB!$I$3:$CA$1001,32,FALSE)&amp;"","　")</f>
        <v/>
      </c>
      <c r="M88" s="18" t="str">
        <f>IFERROR(VLOOKUP($B88,DB!$I$3:$CA$1001,33,FALSE)&amp;"","　")</f>
        <v>◯</v>
      </c>
      <c r="N88" s="21" t="str">
        <f>IFERROR(VLOOKUP($B88,DB!$I$3:$CA$1001,34,FALSE)&amp;"","　")</f>
        <v/>
      </c>
      <c r="O88" s="23" t="str">
        <f>IFERROR(VLOOKUP($B88,DB!$I$3:$CA$1001,35,FALSE)&amp;"","　")</f>
        <v>◯</v>
      </c>
      <c r="P88" s="18" t="str">
        <f>IFERROR(VLOOKUP($B88,DB!$I$3:$CA$1001,36,FALSE)&amp;"","　")</f>
        <v>◯</v>
      </c>
      <c r="Q88" s="18" t="str">
        <f>IFERROR(VLOOKUP($B88,DB!$I$3:$CA$1001,37,FALSE)&amp;"","　")</f>
        <v>◯</v>
      </c>
      <c r="R88" s="18" t="str">
        <f>IFERROR(VLOOKUP($B88,DB!$I$3:$CA$1001,38,FALSE)&amp;"","　")</f>
        <v>◯</v>
      </c>
      <c r="S88" s="18" t="str">
        <f>IFERROR(VLOOKUP($B88,DB!$I$3:$CA$1001,39,FALSE)&amp;"","　")</f>
        <v>◯</v>
      </c>
      <c r="T88" s="18" t="str">
        <f>IFERROR(VLOOKUP($B88,DB!$I$3:$CA$1001,40,FALSE)&amp;"","　")</f>
        <v>◯</v>
      </c>
      <c r="U88" s="18" t="str">
        <f>IFERROR(VLOOKUP($B88,DB!$I$3:$CA$1001,41,FALSE)&amp;"","　")</f>
        <v>◯</v>
      </c>
      <c r="V88" s="18" t="str">
        <f>IFERROR(VLOOKUP($B88,DB!$I$3:$CA$1001,42,FALSE)&amp;"","　")</f>
        <v>◯</v>
      </c>
      <c r="W88" s="18" t="str">
        <f>IFERROR(VLOOKUP($B88,DB!$I$3:$CA$1001,43,FALSE)&amp;"","　")</f>
        <v>◯</v>
      </c>
      <c r="X88" s="18" t="str">
        <f>IFERROR(VLOOKUP($B88,DB!$I$3:$CA$1001,44,FALSE)&amp;"","　")</f>
        <v>◯</v>
      </c>
      <c r="Y88" s="18" t="str">
        <f>IFERROR(VLOOKUP($B88,DB!$I$3:$CA$1001,45,FALSE)&amp;"","　")</f>
        <v>◯</v>
      </c>
      <c r="Z88" s="18" t="str">
        <f>IFERROR(VLOOKUP($B88,DB!$I$3:$CA$1001,46,FALSE)&amp;"","　")</f>
        <v>◯</v>
      </c>
      <c r="AA88" s="18" t="str">
        <f>IFERROR(VLOOKUP($B88,DB!$I$3:$CA$1001,47,FALSE)&amp;"","　")</f>
        <v>◯</v>
      </c>
      <c r="AB88" s="18" t="str">
        <f>IFERROR(VLOOKUP($B88,DB!$I$3:$CA$1001,48,FALSE)&amp;"","　")</f>
        <v>◯</v>
      </c>
      <c r="AC88" s="18" t="str">
        <f>IFERROR(VLOOKUP($B88,DB!$I$3:$CA$1001,49,FALSE)&amp;"","　")</f>
        <v>◯</v>
      </c>
      <c r="AD88" s="18" t="str">
        <f>IFERROR(VLOOKUP($B88,DB!$I$3:$CA$1001,50,FALSE)&amp;"","　")</f>
        <v>◯</v>
      </c>
      <c r="AE88" s="18" t="str">
        <f>IFERROR(VLOOKUP($B88,DB!$I$3:$CA$1001,51,FALSE)&amp;"","　")</f>
        <v>◯</v>
      </c>
      <c r="AF88" s="18" t="str">
        <f>IFERROR(VLOOKUP($B88,DB!$I$3:$CA$1001,52,FALSE)&amp;"","　")</f>
        <v>◯</v>
      </c>
      <c r="AG88" s="18" t="str">
        <f>IFERROR(VLOOKUP($B88,DB!$I$3:$CA$1001,53,FALSE)&amp;"","　")</f>
        <v>◯</v>
      </c>
      <c r="AH88" s="18" t="str">
        <f>IFERROR(VLOOKUP($B88,DB!$I$3:$CA$1001,54,FALSE)&amp;"","　")</f>
        <v>◯</v>
      </c>
      <c r="AI88" s="25" t="str">
        <f>IFERROR(VLOOKUP($B88,DB!$I$3:$CA$1001,55,FALSE)&amp;"","　")</f>
        <v>◯</v>
      </c>
      <c r="AJ88" s="16" t="str">
        <f>IFERROR(VLOOKUP($B88,DB!$I$3:$CA$1001,56,FALSE)&amp;"","　")</f>
        <v/>
      </c>
      <c r="AK88" s="18" t="str">
        <f>IFERROR(VLOOKUP($B88,DB!$I$3:$CA$1001,57,FALSE)&amp;"","　")</f>
        <v/>
      </c>
      <c r="AL88" s="18" t="str">
        <f>IFERROR(VLOOKUP($B88,DB!$I$3:$CA$1001,58,FALSE)&amp;"","　")</f>
        <v/>
      </c>
      <c r="AM88" s="18" t="str">
        <f>IFERROR(VLOOKUP($B88,DB!$I$3:$CA$1001,59,FALSE)&amp;"","　")</f>
        <v/>
      </c>
      <c r="AN88" s="18" t="str">
        <f>IFERROR(VLOOKUP($B88,DB!$I$3:$CA$1001,60,FALSE)&amp;"","　")</f>
        <v/>
      </c>
      <c r="AO88" s="18" t="str">
        <f>IFERROR(VLOOKUP($B88,DB!$I$3:$CA$1001,61,FALSE)&amp;"","　")</f>
        <v/>
      </c>
      <c r="AP88" s="18" t="str">
        <f>IFERROR(VLOOKUP($B88,DB!$I$3:$CA$1001,62,FALSE)&amp;"","　")</f>
        <v>◯</v>
      </c>
      <c r="AQ88" s="21" t="str">
        <f>IFERROR(VLOOKUP($B88,DB!$I$3:$CA$1001,63,FALSE)&amp;"","　")</f>
        <v/>
      </c>
      <c r="AR88" s="23" t="str">
        <f>IFERROR(VLOOKUP($B88,DB!$I$3:$CA$1001,64,FALSE)&amp;"","　")</f>
        <v/>
      </c>
      <c r="AS88" s="18" t="str">
        <f>IFERROR(VLOOKUP($B88,DB!$I$3:$CA$1001,65,FALSE)&amp;"","　")</f>
        <v/>
      </c>
      <c r="AT88" s="18" t="str">
        <f>IFERROR(VLOOKUP($B88,DB!$I$3:$CA$1001,66,FALSE)&amp;"","　")</f>
        <v/>
      </c>
      <c r="AU88" s="18" t="str">
        <f>IFERROR(VLOOKUP($B88,DB!$I$3:$CA$1001,67,FALSE)&amp;"","　")</f>
        <v/>
      </c>
      <c r="AV88" s="18" t="str">
        <f>IFERROR(VLOOKUP($B88,DB!$I$3:$CA$1001,68,FALSE)&amp;"","　")</f>
        <v/>
      </c>
      <c r="AW88" s="18" t="str">
        <f>IFERROR(VLOOKUP($B88,DB!$I$3:$CA$1001,69,FALSE)&amp;"","　")</f>
        <v>◯</v>
      </c>
      <c r="AX88" s="18" t="str">
        <f>IFERROR(VLOOKUP($B88,DB!$I$3:$CA$1001,70,FALSE)&amp;"","　")</f>
        <v/>
      </c>
      <c r="AY88" s="21" t="str">
        <f>IFERROR(VLOOKUP($B88,DB!$I$3:$CA$1001,71,FALSE)&amp;"","　")</f>
        <v/>
      </c>
      <c r="AZ88" s="29"/>
    </row>
    <row r="89" spans="2:52" ht="20.100000000000001" customHeight="1">
      <c r="B89" s="6">
        <v>2226</v>
      </c>
      <c r="C89" s="8" t="str">
        <f>IFERROR(VLOOKUP(B89,DB!$I$3:$Z$1001,4,FALSE)&amp;"","")</f>
        <v>株式会社建設コンサルタント</v>
      </c>
      <c r="D89" s="10" t="str">
        <f>IFERROR(VLOOKUP(B89,DB!$I$2:$CD$1001,7,FALSE)&amp;"","")</f>
        <v>北海道</v>
      </c>
      <c r="E89" s="11" t="str">
        <f>IFERROR(VLOOKUP(B89,DB!$I$2:$CD$1001,8,FALSE)&amp;"","")</f>
        <v>札幌市北区</v>
      </c>
      <c r="F89" s="12" t="str">
        <f>IFERROR(VLOOKUP(B89,DB!$I$2:$CD$1001,10,FALSE)&amp;"","")</f>
        <v>代表取締役</v>
      </c>
      <c r="G89" s="11" t="str">
        <f>IFERROR(VLOOKUP(B89,DB!$I$2:$CD$1001,11,FALSE)&amp;"","")</f>
        <v>笠原　成悟</v>
      </c>
      <c r="H89" s="14" t="str">
        <f>IFERROR(IF(VLOOKUP(B89,DB!$I$2:$CD$1001,20,FALSE)&amp;""="","","○"),"")</f>
        <v/>
      </c>
      <c r="I89" s="16" t="str">
        <f>IFERROR(VLOOKUP($B89,DB!$I$3:$CA$1001,29,FALSE)&amp;"","　")</f>
        <v/>
      </c>
      <c r="J89" s="18" t="str">
        <f>IFERROR(VLOOKUP($B89,DB!$I$3:$CA$1001,30,FALSE)&amp;"","　")</f>
        <v>◯</v>
      </c>
      <c r="K89" s="18" t="str">
        <f>IFERROR(VLOOKUP($B89,DB!$I$3:$CA$1001,31,FALSE)&amp;"","　")</f>
        <v/>
      </c>
      <c r="L89" s="18" t="str">
        <f>IFERROR(VLOOKUP($B89,DB!$I$3:$CA$1001,32,FALSE)&amp;"","　")</f>
        <v>◯</v>
      </c>
      <c r="M89" s="18" t="str">
        <f>IFERROR(VLOOKUP($B89,DB!$I$3:$CA$1001,33,FALSE)&amp;"","　")</f>
        <v/>
      </c>
      <c r="N89" s="21" t="str">
        <f>IFERROR(VLOOKUP($B89,DB!$I$3:$CA$1001,34,FALSE)&amp;"","　")</f>
        <v/>
      </c>
      <c r="O89" s="23" t="str">
        <f>IFERROR(VLOOKUP($B89,DB!$I$3:$CA$1001,35,FALSE)&amp;"","　")</f>
        <v/>
      </c>
      <c r="P89" s="18" t="str">
        <f>IFERROR(VLOOKUP($B89,DB!$I$3:$CA$1001,36,FALSE)&amp;"","　")</f>
        <v/>
      </c>
      <c r="Q89" s="18" t="str">
        <f>IFERROR(VLOOKUP($B89,DB!$I$3:$CA$1001,37,FALSE)&amp;"","　")</f>
        <v/>
      </c>
      <c r="R89" s="18" t="str">
        <f>IFERROR(VLOOKUP($B89,DB!$I$3:$CA$1001,38,FALSE)&amp;"","　")</f>
        <v/>
      </c>
      <c r="S89" s="18" t="str">
        <f>IFERROR(VLOOKUP($B89,DB!$I$3:$CA$1001,39,FALSE)&amp;"","　")</f>
        <v/>
      </c>
      <c r="T89" s="18" t="str">
        <f>IFERROR(VLOOKUP($B89,DB!$I$3:$CA$1001,40,FALSE)&amp;"","　")</f>
        <v/>
      </c>
      <c r="U89" s="18" t="str">
        <f>IFERROR(VLOOKUP($B89,DB!$I$3:$CA$1001,41,FALSE)&amp;"","　")</f>
        <v/>
      </c>
      <c r="V89" s="18" t="str">
        <f>IFERROR(VLOOKUP($B89,DB!$I$3:$CA$1001,42,FALSE)&amp;"","　")</f>
        <v/>
      </c>
      <c r="W89" s="18" t="str">
        <f>IFERROR(VLOOKUP($B89,DB!$I$3:$CA$1001,43,FALSE)&amp;"","　")</f>
        <v/>
      </c>
      <c r="X89" s="18" t="str">
        <f>IFERROR(VLOOKUP($B89,DB!$I$3:$CA$1001,44,FALSE)&amp;"","　")</f>
        <v/>
      </c>
      <c r="Y89" s="18" t="str">
        <f>IFERROR(VLOOKUP($B89,DB!$I$3:$CA$1001,45,FALSE)&amp;"","　")</f>
        <v/>
      </c>
      <c r="Z89" s="18" t="str">
        <f>IFERROR(VLOOKUP($B89,DB!$I$3:$CA$1001,46,FALSE)&amp;"","　")</f>
        <v/>
      </c>
      <c r="AA89" s="18" t="str">
        <f>IFERROR(VLOOKUP($B89,DB!$I$3:$CA$1001,47,FALSE)&amp;"","　")</f>
        <v/>
      </c>
      <c r="AB89" s="18" t="str">
        <f>IFERROR(VLOOKUP($B89,DB!$I$3:$CA$1001,48,FALSE)&amp;"","　")</f>
        <v/>
      </c>
      <c r="AC89" s="18" t="str">
        <f>IFERROR(VLOOKUP($B89,DB!$I$3:$CA$1001,49,FALSE)&amp;"","　")</f>
        <v/>
      </c>
      <c r="AD89" s="18" t="str">
        <f>IFERROR(VLOOKUP($B89,DB!$I$3:$CA$1001,50,FALSE)&amp;"","　")</f>
        <v/>
      </c>
      <c r="AE89" s="18" t="str">
        <f>IFERROR(VLOOKUP($B89,DB!$I$3:$CA$1001,51,FALSE)&amp;"","　")</f>
        <v/>
      </c>
      <c r="AF89" s="18" t="str">
        <f>IFERROR(VLOOKUP($B89,DB!$I$3:$CA$1001,52,FALSE)&amp;"","　")</f>
        <v/>
      </c>
      <c r="AG89" s="18" t="str">
        <f>IFERROR(VLOOKUP($B89,DB!$I$3:$CA$1001,53,FALSE)&amp;"","　")</f>
        <v/>
      </c>
      <c r="AH89" s="18" t="str">
        <f>IFERROR(VLOOKUP($B89,DB!$I$3:$CA$1001,54,FALSE)&amp;"","　")</f>
        <v/>
      </c>
      <c r="AI89" s="25" t="str">
        <f>IFERROR(VLOOKUP($B89,DB!$I$3:$CA$1001,55,FALSE)&amp;"","　")</f>
        <v/>
      </c>
      <c r="AJ89" s="16" t="str">
        <f>IFERROR(VLOOKUP($B89,DB!$I$3:$CA$1001,56,FALSE)&amp;"","　")</f>
        <v/>
      </c>
      <c r="AK89" s="18" t="str">
        <f>IFERROR(VLOOKUP($B89,DB!$I$3:$CA$1001,57,FALSE)&amp;"","　")</f>
        <v/>
      </c>
      <c r="AL89" s="18" t="str">
        <f>IFERROR(VLOOKUP($B89,DB!$I$3:$CA$1001,58,FALSE)&amp;"","　")</f>
        <v/>
      </c>
      <c r="AM89" s="18" t="str">
        <f>IFERROR(VLOOKUP($B89,DB!$I$3:$CA$1001,59,FALSE)&amp;"","　")</f>
        <v/>
      </c>
      <c r="AN89" s="18" t="str">
        <f>IFERROR(VLOOKUP($B89,DB!$I$3:$CA$1001,60,FALSE)&amp;"","　")</f>
        <v/>
      </c>
      <c r="AO89" s="18" t="str">
        <f>IFERROR(VLOOKUP($B89,DB!$I$3:$CA$1001,61,FALSE)&amp;"","　")</f>
        <v/>
      </c>
      <c r="AP89" s="18" t="str">
        <f>IFERROR(VLOOKUP($B89,DB!$I$3:$CA$1001,62,FALSE)&amp;"","　")</f>
        <v/>
      </c>
      <c r="AQ89" s="21" t="str">
        <f>IFERROR(VLOOKUP($B89,DB!$I$3:$CA$1001,63,FALSE)&amp;"","　")</f>
        <v/>
      </c>
      <c r="AR89" s="23" t="str">
        <f>IFERROR(VLOOKUP($B89,DB!$I$3:$CA$1001,64,FALSE)&amp;"","　")</f>
        <v/>
      </c>
      <c r="AS89" s="18" t="str">
        <f>IFERROR(VLOOKUP($B89,DB!$I$3:$CA$1001,65,FALSE)&amp;"","　")</f>
        <v/>
      </c>
      <c r="AT89" s="18" t="str">
        <f>IFERROR(VLOOKUP($B89,DB!$I$3:$CA$1001,66,FALSE)&amp;"","　")</f>
        <v/>
      </c>
      <c r="AU89" s="18" t="str">
        <f>IFERROR(VLOOKUP($B89,DB!$I$3:$CA$1001,67,FALSE)&amp;"","　")</f>
        <v/>
      </c>
      <c r="AV89" s="18" t="str">
        <f>IFERROR(VLOOKUP($B89,DB!$I$3:$CA$1001,68,FALSE)&amp;"","　")</f>
        <v/>
      </c>
      <c r="AW89" s="18" t="str">
        <f>IFERROR(VLOOKUP($B89,DB!$I$3:$CA$1001,69,FALSE)&amp;"","　")</f>
        <v/>
      </c>
      <c r="AX89" s="18" t="str">
        <f>IFERROR(VLOOKUP($B89,DB!$I$3:$CA$1001,70,FALSE)&amp;"","　")</f>
        <v/>
      </c>
      <c r="AY89" s="21" t="str">
        <f>IFERROR(VLOOKUP($B89,DB!$I$3:$CA$1001,71,FALSE)&amp;"","　")</f>
        <v/>
      </c>
      <c r="AZ89" s="29"/>
    </row>
    <row r="90" spans="2:52" ht="20.100000000000001" customHeight="1">
      <c r="B90" s="6">
        <v>2227</v>
      </c>
      <c r="C90" s="8" t="str">
        <f>IFERROR(VLOOKUP(B90,DB!$I$3:$Z$1001,4,FALSE)&amp;"","")</f>
        <v>株式会社建築工房</v>
      </c>
      <c r="D90" s="10" t="str">
        <f>IFERROR(VLOOKUP(B90,DB!$I$2:$CD$1001,7,FALSE)&amp;"","")</f>
        <v>北海道</v>
      </c>
      <c r="E90" s="11" t="str">
        <f>IFERROR(VLOOKUP(B90,DB!$I$2:$CD$1001,8,FALSE)&amp;"","")</f>
        <v>札幌市中央区</v>
      </c>
      <c r="F90" s="12" t="str">
        <f>IFERROR(VLOOKUP(B90,DB!$I$2:$CD$1001,10,FALSE)&amp;"","")</f>
        <v>代表取締役</v>
      </c>
      <c r="G90" s="11" t="str">
        <f>IFERROR(VLOOKUP(B90,DB!$I$2:$CD$1001,11,FALSE)&amp;"","")</f>
        <v>北川　隆治</v>
      </c>
      <c r="H90" s="14" t="str">
        <f>IFERROR(IF(VLOOKUP(B90,DB!$I$2:$CD$1001,20,FALSE)&amp;""="","","○"),"")</f>
        <v/>
      </c>
      <c r="I90" s="16" t="str">
        <f>IFERROR(VLOOKUP($B90,DB!$I$3:$CA$1001,29,FALSE)&amp;"","　")</f>
        <v/>
      </c>
      <c r="J90" s="18" t="str">
        <f>IFERROR(VLOOKUP($B90,DB!$I$3:$CA$1001,30,FALSE)&amp;"","　")</f>
        <v/>
      </c>
      <c r="K90" s="18" t="str">
        <f>IFERROR(VLOOKUP($B90,DB!$I$3:$CA$1001,31,FALSE)&amp;"","　")</f>
        <v/>
      </c>
      <c r="L90" s="18" t="str">
        <f>IFERROR(VLOOKUP($B90,DB!$I$3:$CA$1001,32,FALSE)&amp;"","　")</f>
        <v>◯</v>
      </c>
      <c r="M90" s="18" t="str">
        <f>IFERROR(VLOOKUP($B90,DB!$I$3:$CA$1001,33,FALSE)&amp;"","　")</f>
        <v/>
      </c>
      <c r="N90" s="21" t="str">
        <f>IFERROR(VLOOKUP($B90,DB!$I$3:$CA$1001,34,FALSE)&amp;"","　")</f>
        <v/>
      </c>
      <c r="O90" s="23" t="str">
        <f>IFERROR(VLOOKUP($B90,DB!$I$3:$CA$1001,35,FALSE)&amp;"","　")</f>
        <v/>
      </c>
      <c r="P90" s="18" t="str">
        <f>IFERROR(VLOOKUP($B90,DB!$I$3:$CA$1001,36,FALSE)&amp;"","　")</f>
        <v/>
      </c>
      <c r="Q90" s="18" t="str">
        <f>IFERROR(VLOOKUP($B90,DB!$I$3:$CA$1001,37,FALSE)&amp;"","　")</f>
        <v/>
      </c>
      <c r="R90" s="18" t="str">
        <f>IFERROR(VLOOKUP($B90,DB!$I$3:$CA$1001,38,FALSE)&amp;"","　")</f>
        <v/>
      </c>
      <c r="S90" s="18" t="str">
        <f>IFERROR(VLOOKUP($B90,DB!$I$3:$CA$1001,39,FALSE)&amp;"","　")</f>
        <v/>
      </c>
      <c r="T90" s="18" t="str">
        <f>IFERROR(VLOOKUP($B90,DB!$I$3:$CA$1001,40,FALSE)&amp;"","　")</f>
        <v/>
      </c>
      <c r="U90" s="18" t="str">
        <f>IFERROR(VLOOKUP($B90,DB!$I$3:$CA$1001,41,FALSE)&amp;"","　")</f>
        <v/>
      </c>
      <c r="V90" s="18" t="str">
        <f>IFERROR(VLOOKUP($B90,DB!$I$3:$CA$1001,42,FALSE)&amp;"","　")</f>
        <v/>
      </c>
      <c r="W90" s="18" t="str">
        <f>IFERROR(VLOOKUP($B90,DB!$I$3:$CA$1001,43,FALSE)&amp;"","　")</f>
        <v/>
      </c>
      <c r="X90" s="18" t="str">
        <f>IFERROR(VLOOKUP($B90,DB!$I$3:$CA$1001,44,FALSE)&amp;"","　")</f>
        <v/>
      </c>
      <c r="Y90" s="18" t="str">
        <f>IFERROR(VLOOKUP($B90,DB!$I$3:$CA$1001,45,FALSE)&amp;"","　")</f>
        <v/>
      </c>
      <c r="Z90" s="18" t="str">
        <f>IFERROR(VLOOKUP($B90,DB!$I$3:$CA$1001,46,FALSE)&amp;"","　")</f>
        <v/>
      </c>
      <c r="AA90" s="18" t="str">
        <f>IFERROR(VLOOKUP($B90,DB!$I$3:$CA$1001,47,FALSE)&amp;"","　")</f>
        <v/>
      </c>
      <c r="AB90" s="18" t="str">
        <f>IFERROR(VLOOKUP($B90,DB!$I$3:$CA$1001,48,FALSE)&amp;"","　")</f>
        <v/>
      </c>
      <c r="AC90" s="18" t="str">
        <f>IFERROR(VLOOKUP($B90,DB!$I$3:$CA$1001,49,FALSE)&amp;"","　")</f>
        <v/>
      </c>
      <c r="AD90" s="18" t="str">
        <f>IFERROR(VLOOKUP($B90,DB!$I$3:$CA$1001,50,FALSE)&amp;"","　")</f>
        <v/>
      </c>
      <c r="AE90" s="18" t="str">
        <f>IFERROR(VLOOKUP($B90,DB!$I$3:$CA$1001,51,FALSE)&amp;"","　")</f>
        <v/>
      </c>
      <c r="AF90" s="18" t="str">
        <f>IFERROR(VLOOKUP($B90,DB!$I$3:$CA$1001,52,FALSE)&amp;"","　")</f>
        <v/>
      </c>
      <c r="AG90" s="18" t="str">
        <f>IFERROR(VLOOKUP($B90,DB!$I$3:$CA$1001,53,FALSE)&amp;"","　")</f>
        <v/>
      </c>
      <c r="AH90" s="18" t="str">
        <f>IFERROR(VLOOKUP($B90,DB!$I$3:$CA$1001,54,FALSE)&amp;"","　")</f>
        <v/>
      </c>
      <c r="AI90" s="25" t="str">
        <f>IFERROR(VLOOKUP($B90,DB!$I$3:$CA$1001,55,FALSE)&amp;"","　")</f>
        <v/>
      </c>
      <c r="AJ90" s="16" t="str">
        <f>IFERROR(VLOOKUP($B90,DB!$I$3:$CA$1001,56,FALSE)&amp;"","　")</f>
        <v/>
      </c>
      <c r="AK90" s="18" t="str">
        <f>IFERROR(VLOOKUP($B90,DB!$I$3:$CA$1001,57,FALSE)&amp;"","　")</f>
        <v/>
      </c>
      <c r="AL90" s="18" t="str">
        <f>IFERROR(VLOOKUP($B90,DB!$I$3:$CA$1001,58,FALSE)&amp;"","　")</f>
        <v/>
      </c>
      <c r="AM90" s="18" t="str">
        <f>IFERROR(VLOOKUP($B90,DB!$I$3:$CA$1001,59,FALSE)&amp;"","　")</f>
        <v/>
      </c>
      <c r="AN90" s="18" t="str">
        <f>IFERROR(VLOOKUP($B90,DB!$I$3:$CA$1001,60,FALSE)&amp;"","　")</f>
        <v/>
      </c>
      <c r="AO90" s="18" t="str">
        <f>IFERROR(VLOOKUP($B90,DB!$I$3:$CA$1001,61,FALSE)&amp;"","　")</f>
        <v/>
      </c>
      <c r="AP90" s="18" t="str">
        <f>IFERROR(VLOOKUP($B90,DB!$I$3:$CA$1001,62,FALSE)&amp;"","　")</f>
        <v/>
      </c>
      <c r="AQ90" s="21" t="str">
        <f>IFERROR(VLOOKUP($B90,DB!$I$3:$CA$1001,63,FALSE)&amp;"","　")</f>
        <v/>
      </c>
      <c r="AR90" s="23" t="str">
        <f>IFERROR(VLOOKUP($B90,DB!$I$3:$CA$1001,64,FALSE)&amp;"","　")</f>
        <v/>
      </c>
      <c r="AS90" s="18" t="str">
        <f>IFERROR(VLOOKUP($B90,DB!$I$3:$CA$1001,65,FALSE)&amp;"","　")</f>
        <v/>
      </c>
      <c r="AT90" s="18" t="str">
        <f>IFERROR(VLOOKUP($B90,DB!$I$3:$CA$1001,66,FALSE)&amp;"","　")</f>
        <v/>
      </c>
      <c r="AU90" s="18" t="str">
        <f>IFERROR(VLOOKUP($B90,DB!$I$3:$CA$1001,67,FALSE)&amp;"","　")</f>
        <v/>
      </c>
      <c r="AV90" s="18" t="str">
        <f>IFERROR(VLOOKUP($B90,DB!$I$3:$CA$1001,68,FALSE)&amp;"","　")</f>
        <v/>
      </c>
      <c r="AW90" s="18" t="str">
        <f>IFERROR(VLOOKUP($B90,DB!$I$3:$CA$1001,69,FALSE)&amp;"","　")</f>
        <v/>
      </c>
      <c r="AX90" s="18" t="str">
        <f>IFERROR(VLOOKUP($B90,DB!$I$3:$CA$1001,70,FALSE)&amp;"","　")</f>
        <v/>
      </c>
      <c r="AY90" s="21" t="str">
        <f>IFERROR(VLOOKUP($B90,DB!$I$3:$CA$1001,71,FALSE)&amp;"","　")</f>
        <v/>
      </c>
      <c r="AZ90" s="29"/>
    </row>
    <row r="91" spans="2:52" ht="20.100000000000001" customHeight="1">
      <c r="B91" s="6">
        <v>2228</v>
      </c>
      <c r="C91" s="8" t="str">
        <f>IFERROR(VLOOKUP(B91,DB!$I$3:$Z$1001,4,FALSE)&amp;"","")</f>
        <v>建築アトリエケスターバ・アルッキ</v>
      </c>
      <c r="D91" s="10" t="str">
        <f>IFERROR(VLOOKUP(B91,DB!$I$2:$CD$1001,7,FALSE)&amp;"","")</f>
        <v>北海道</v>
      </c>
      <c r="E91" s="11" t="str">
        <f>IFERROR(VLOOKUP(B91,DB!$I$2:$CD$1001,8,FALSE)&amp;"","")</f>
        <v>札幌市白石区</v>
      </c>
      <c r="F91" s="12" t="str">
        <f>IFERROR(VLOOKUP(B91,DB!$I$2:$CD$1001,10,FALSE)&amp;"","")</f>
        <v>代表</v>
      </c>
      <c r="G91" s="11" t="str">
        <f>IFERROR(VLOOKUP(B91,DB!$I$2:$CD$1001,11,FALSE)&amp;"","")</f>
        <v>小林　厚志</v>
      </c>
      <c r="H91" s="14" t="str">
        <f>IFERROR(IF(VLOOKUP(B91,DB!$I$2:$CD$1001,20,FALSE)&amp;""="","","○"),"")</f>
        <v/>
      </c>
      <c r="I91" s="16" t="str">
        <f>IFERROR(VLOOKUP($B91,DB!$I$3:$CA$1001,29,FALSE)&amp;"","　")</f>
        <v/>
      </c>
      <c r="J91" s="18" t="str">
        <f>IFERROR(VLOOKUP($B91,DB!$I$3:$CA$1001,30,FALSE)&amp;"","　")</f>
        <v/>
      </c>
      <c r="K91" s="18" t="str">
        <f>IFERROR(VLOOKUP($B91,DB!$I$3:$CA$1001,31,FALSE)&amp;"","　")</f>
        <v/>
      </c>
      <c r="L91" s="18" t="str">
        <f>IFERROR(VLOOKUP($B91,DB!$I$3:$CA$1001,32,FALSE)&amp;"","　")</f>
        <v>◯</v>
      </c>
      <c r="M91" s="18" t="str">
        <f>IFERROR(VLOOKUP($B91,DB!$I$3:$CA$1001,33,FALSE)&amp;"","　")</f>
        <v/>
      </c>
      <c r="N91" s="21" t="str">
        <f>IFERROR(VLOOKUP($B91,DB!$I$3:$CA$1001,34,FALSE)&amp;"","　")</f>
        <v/>
      </c>
      <c r="O91" s="23" t="str">
        <f>IFERROR(VLOOKUP($B91,DB!$I$3:$CA$1001,35,FALSE)&amp;"","　")</f>
        <v/>
      </c>
      <c r="P91" s="18" t="str">
        <f>IFERROR(VLOOKUP($B91,DB!$I$3:$CA$1001,36,FALSE)&amp;"","　")</f>
        <v/>
      </c>
      <c r="Q91" s="18" t="str">
        <f>IFERROR(VLOOKUP($B91,DB!$I$3:$CA$1001,37,FALSE)&amp;"","　")</f>
        <v/>
      </c>
      <c r="R91" s="18" t="str">
        <f>IFERROR(VLOOKUP($B91,DB!$I$3:$CA$1001,38,FALSE)&amp;"","　")</f>
        <v/>
      </c>
      <c r="S91" s="18" t="str">
        <f>IFERROR(VLOOKUP($B91,DB!$I$3:$CA$1001,39,FALSE)&amp;"","　")</f>
        <v/>
      </c>
      <c r="T91" s="18" t="str">
        <f>IFERROR(VLOOKUP($B91,DB!$I$3:$CA$1001,40,FALSE)&amp;"","　")</f>
        <v/>
      </c>
      <c r="U91" s="18" t="str">
        <f>IFERROR(VLOOKUP($B91,DB!$I$3:$CA$1001,41,FALSE)&amp;"","　")</f>
        <v/>
      </c>
      <c r="V91" s="18" t="str">
        <f>IFERROR(VLOOKUP($B91,DB!$I$3:$CA$1001,42,FALSE)&amp;"","　")</f>
        <v/>
      </c>
      <c r="W91" s="18" t="str">
        <f>IFERROR(VLOOKUP($B91,DB!$I$3:$CA$1001,43,FALSE)&amp;"","　")</f>
        <v/>
      </c>
      <c r="X91" s="18" t="str">
        <f>IFERROR(VLOOKUP($B91,DB!$I$3:$CA$1001,44,FALSE)&amp;"","　")</f>
        <v/>
      </c>
      <c r="Y91" s="18" t="str">
        <f>IFERROR(VLOOKUP($B91,DB!$I$3:$CA$1001,45,FALSE)&amp;"","　")</f>
        <v/>
      </c>
      <c r="Z91" s="18" t="str">
        <f>IFERROR(VLOOKUP($B91,DB!$I$3:$CA$1001,46,FALSE)&amp;"","　")</f>
        <v/>
      </c>
      <c r="AA91" s="18" t="str">
        <f>IFERROR(VLOOKUP($B91,DB!$I$3:$CA$1001,47,FALSE)&amp;"","　")</f>
        <v/>
      </c>
      <c r="AB91" s="18" t="str">
        <f>IFERROR(VLOOKUP($B91,DB!$I$3:$CA$1001,48,FALSE)&amp;"","　")</f>
        <v/>
      </c>
      <c r="AC91" s="18" t="str">
        <f>IFERROR(VLOOKUP($B91,DB!$I$3:$CA$1001,49,FALSE)&amp;"","　")</f>
        <v/>
      </c>
      <c r="AD91" s="18" t="str">
        <f>IFERROR(VLOOKUP($B91,DB!$I$3:$CA$1001,50,FALSE)&amp;"","　")</f>
        <v/>
      </c>
      <c r="AE91" s="18" t="str">
        <f>IFERROR(VLOOKUP($B91,DB!$I$3:$CA$1001,51,FALSE)&amp;"","　")</f>
        <v/>
      </c>
      <c r="AF91" s="18" t="str">
        <f>IFERROR(VLOOKUP($B91,DB!$I$3:$CA$1001,52,FALSE)&amp;"","　")</f>
        <v/>
      </c>
      <c r="AG91" s="18" t="str">
        <f>IFERROR(VLOOKUP($B91,DB!$I$3:$CA$1001,53,FALSE)&amp;"","　")</f>
        <v/>
      </c>
      <c r="AH91" s="18" t="str">
        <f>IFERROR(VLOOKUP($B91,DB!$I$3:$CA$1001,54,FALSE)&amp;"","　")</f>
        <v/>
      </c>
      <c r="AI91" s="25" t="str">
        <f>IFERROR(VLOOKUP($B91,DB!$I$3:$CA$1001,55,FALSE)&amp;"","　")</f>
        <v/>
      </c>
      <c r="AJ91" s="16" t="str">
        <f>IFERROR(VLOOKUP($B91,DB!$I$3:$CA$1001,56,FALSE)&amp;"","　")</f>
        <v/>
      </c>
      <c r="AK91" s="18" t="str">
        <f>IFERROR(VLOOKUP($B91,DB!$I$3:$CA$1001,57,FALSE)&amp;"","　")</f>
        <v/>
      </c>
      <c r="AL91" s="18" t="str">
        <f>IFERROR(VLOOKUP($B91,DB!$I$3:$CA$1001,58,FALSE)&amp;"","　")</f>
        <v/>
      </c>
      <c r="AM91" s="18" t="str">
        <f>IFERROR(VLOOKUP($B91,DB!$I$3:$CA$1001,59,FALSE)&amp;"","　")</f>
        <v/>
      </c>
      <c r="AN91" s="18" t="str">
        <f>IFERROR(VLOOKUP($B91,DB!$I$3:$CA$1001,60,FALSE)&amp;"","　")</f>
        <v/>
      </c>
      <c r="AO91" s="18" t="str">
        <f>IFERROR(VLOOKUP($B91,DB!$I$3:$CA$1001,61,FALSE)&amp;"","　")</f>
        <v/>
      </c>
      <c r="AP91" s="18" t="str">
        <f>IFERROR(VLOOKUP($B91,DB!$I$3:$CA$1001,62,FALSE)&amp;"","　")</f>
        <v/>
      </c>
      <c r="AQ91" s="21" t="str">
        <f>IFERROR(VLOOKUP($B91,DB!$I$3:$CA$1001,63,FALSE)&amp;"","　")</f>
        <v/>
      </c>
      <c r="AR91" s="23" t="str">
        <f>IFERROR(VLOOKUP($B91,DB!$I$3:$CA$1001,64,FALSE)&amp;"","　")</f>
        <v/>
      </c>
      <c r="AS91" s="18" t="str">
        <f>IFERROR(VLOOKUP($B91,DB!$I$3:$CA$1001,65,FALSE)&amp;"","　")</f>
        <v/>
      </c>
      <c r="AT91" s="18" t="str">
        <f>IFERROR(VLOOKUP($B91,DB!$I$3:$CA$1001,66,FALSE)&amp;"","　")</f>
        <v/>
      </c>
      <c r="AU91" s="18" t="str">
        <f>IFERROR(VLOOKUP($B91,DB!$I$3:$CA$1001,67,FALSE)&amp;"","　")</f>
        <v/>
      </c>
      <c r="AV91" s="18" t="str">
        <f>IFERROR(VLOOKUP($B91,DB!$I$3:$CA$1001,68,FALSE)&amp;"","　")</f>
        <v/>
      </c>
      <c r="AW91" s="18" t="str">
        <f>IFERROR(VLOOKUP($B91,DB!$I$3:$CA$1001,69,FALSE)&amp;"","　")</f>
        <v/>
      </c>
      <c r="AX91" s="18" t="str">
        <f>IFERROR(VLOOKUP($B91,DB!$I$3:$CA$1001,70,FALSE)&amp;"","　")</f>
        <v/>
      </c>
      <c r="AY91" s="21" t="str">
        <f>IFERROR(VLOOKUP($B91,DB!$I$3:$CA$1001,71,FALSE)&amp;"","　")</f>
        <v/>
      </c>
      <c r="AZ91" s="29"/>
    </row>
    <row r="92" spans="2:52" ht="20.100000000000001" customHeight="1">
      <c r="B92" s="6">
        <v>2229</v>
      </c>
      <c r="C92" s="8" t="str">
        <f>IFERROR(VLOOKUP(B92,DB!$I$3:$Z$1001,4,FALSE)&amp;"","")</f>
        <v>国際航業株式会社</v>
      </c>
      <c r="D92" s="10" t="str">
        <f>IFERROR(VLOOKUP(B92,DB!$I$2:$CD$1001,7,FALSE)&amp;"","")</f>
        <v>東京都</v>
      </c>
      <c r="E92" s="11" t="str">
        <f>IFERROR(VLOOKUP(B92,DB!$I$2:$CD$1001,8,FALSE)&amp;"","")</f>
        <v>新宿区</v>
      </c>
      <c r="F92" s="12" t="str">
        <f>IFERROR(VLOOKUP(B92,DB!$I$2:$CD$1001,10,FALSE)&amp;"","")</f>
        <v>代表取締役社長</v>
      </c>
      <c r="G92" s="11" t="str">
        <f>IFERROR(VLOOKUP(B92,DB!$I$2:$CD$1001,11,FALSE)&amp;"","")</f>
        <v>藤原　協</v>
      </c>
      <c r="H92" s="14" t="str">
        <f>IFERROR(IF(VLOOKUP(B92,DB!$I$2:$CD$1001,20,FALSE)&amp;""="","","○"),"")</f>
        <v>○</v>
      </c>
      <c r="I92" s="16" t="str">
        <f>IFERROR(VLOOKUP($B92,DB!$I$3:$CA$1001,29,FALSE)&amp;"","　")</f>
        <v>◯</v>
      </c>
      <c r="J92" s="18" t="str">
        <f>IFERROR(VLOOKUP($B92,DB!$I$3:$CA$1001,30,FALSE)&amp;"","　")</f>
        <v>◯</v>
      </c>
      <c r="K92" s="18" t="str">
        <f>IFERROR(VLOOKUP($B92,DB!$I$3:$CA$1001,31,FALSE)&amp;"","　")</f>
        <v>◯</v>
      </c>
      <c r="L92" s="18" t="str">
        <f>IFERROR(VLOOKUP($B92,DB!$I$3:$CA$1001,32,FALSE)&amp;"","　")</f>
        <v/>
      </c>
      <c r="M92" s="18" t="str">
        <f>IFERROR(VLOOKUP($B92,DB!$I$3:$CA$1001,33,FALSE)&amp;"","　")</f>
        <v>◯</v>
      </c>
      <c r="N92" s="21" t="str">
        <f>IFERROR(VLOOKUP($B92,DB!$I$3:$CA$1001,34,FALSE)&amp;"","　")</f>
        <v/>
      </c>
      <c r="O92" s="23" t="str">
        <f>IFERROR(VLOOKUP($B92,DB!$I$3:$CA$1001,35,FALSE)&amp;"","　")</f>
        <v>◯</v>
      </c>
      <c r="P92" s="18" t="str">
        <f>IFERROR(VLOOKUP($B92,DB!$I$3:$CA$1001,36,FALSE)&amp;"","　")</f>
        <v>◯</v>
      </c>
      <c r="Q92" s="18" t="str">
        <f>IFERROR(VLOOKUP($B92,DB!$I$3:$CA$1001,37,FALSE)&amp;"","　")</f>
        <v/>
      </c>
      <c r="R92" s="18" t="str">
        <f>IFERROR(VLOOKUP($B92,DB!$I$3:$CA$1001,38,FALSE)&amp;"","　")</f>
        <v>◯</v>
      </c>
      <c r="S92" s="18" t="str">
        <f>IFERROR(VLOOKUP($B92,DB!$I$3:$CA$1001,39,FALSE)&amp;"","　")</f>
        <v>◯</v>
      </c>
      <c r="T92" s="18" t="str">
        <f>IFERROR(VLOOKUP($B92,DB!$I$3:$CA$1001,40,FALSE)&amp;"","　")</f>
        <v>◯</v>
      </c>
      <c r="U92" s="18" t="str">
        <f>IFERROR(VLOOKUP($B92,DB!$I$3:$CA$1001,41,FALSE)&amp;"","　")</f>
        <v>◯</v>
      </c>
      <c r="V92" s="18" t="str">
        <f>IFERROR(VLOOKUP($B92,DB!$I$3:$CA$1001,42,FALSE)&amp;"","　")</f>
        <v>◯</v>
      </c>
      <c r="W92" s="18" t="str">
        <f>IFERROR(VLOOKUP($B92,DB!$I$3:$CA$1001,43,FALSE)&amp;"","　")</f>
        <v>◯</v>
      </c>
      <c r="X92" s="18" t="str">
        <f>IFERROR(VLOOKUP($B92,DB!$I$3:$CA$1001,44,FALSE)&amp;"","　")</f>
        <v>◯</v>
      </c>
      <c r="Y92" s="18" t="str">
        <f>IFERROR(VLOOKUP($B92,DB!$I$3:$CA$1001,45,FALSE)&amp;"","　")</f>
        <v>◯</v>
      </c>
      <c r="Z92" s="18" t="str">
        <f>IFERROR(VLOOKUP($B92,DB!$I$3:$CA$1001,46,FALSE)&amp;"","　")</f>
        <v>◯</v>
      </c>
      <c r="AA92" s="18" t="str">
        <f>IFERROR(VLOOKUP($B92,DB!$I$3:$CA$1001,47,FALSE)&amp;"","　")</f>
        <v>◯</v>
      </c>
      <c r="AB92" s="18" t="str">
        <f>IFERROR(VLOOKUP($B92,DB!$I$3:$CA$1001,48,FALSE)&amp;"","　")</f>
        <v>◯</v>
      </c>
      <c r="AC92" s="18" t="str">
        <f>IFERROR(VLOOKUP($B92,DB!$I$3:$CA$1001,49,FALSE)&amp;"","　")</f>
        <v>◯</v>
      </c>
      <c r="AD92" s="18" t="str">
        <f>IFERROR(VLOOKUP($B92,DB!$I$3:$CA$1001,50,FALSE)&amp;"","　")</f>
        <v>◯</v>
      </c>
      <c r="AE92" s="18" t="str">
        <f>IFERROR(VLOOKUP($B92,DB!$I$3:$CA$1001,51,FALSE)&amp;"","　")</f>
        <v>◯</v>
      </c>
      <c r="AF92" s="18" t="str">
        <f>IFERROR(VLOOKUP($B92,DB!$I$3:$CA$1001,52,FALSE)&amp;"","　")</f>
        <v>◯</v>
      </c>
      <c r="AG92" s="18" t="str">
        <f>IFERROR(VLOOKUP($B92,DB!$I$3:$CA$1001,53,FALSE)&amp;"","　")</f>
        <v>◯</v>
      </c>
      <c r="AH92" s="18" t="str">
        <f>IFERROR(VLOOKUP($B92,DB!$I$3:$CA$1001,54,FALSE)&amp;"","　")</f>
        <v/>
      </c>
      <c r="AI92" s="25" t="str">
        <f>IFERROR(VLOOKUP($B92,DB!$I$3:$CA$1001,55,FALSE)&amp;"","　")</f>
        <v>◯</v>
      </c>
      <c r="AJ92" s="16" t="str">
        <f>IFERROR(VLOOKUP($B92,DB!$I$3:$CA$1001,56,FALSE)&amp;"","　")</f>
        <v>◯</v>
      </c>
      <c r="AK92" s="18" t="str">
        <f>IFERROR(VLOOKUP($B92,DB!$I$3:$CA$1001,57,FALSE)&amp;"","　")</f>
        <v/>
      </c>
      <c r="AL92" s="18" t="str">
        <f>IFERROR(VLOOKUP($B92,DB!$I$3:$CA$1001,58,FALSE)&amp;"","　")</f>
        <v/>
      </c>
      <c r="AM92" s="18" t="str">
        <f>IFERROR(VLOOKUP($B92,DB!$I$3:$CA$1001,59,FALSE)&amp;"","　")</f>
        <v/>
      </c>
      <c r="AN92" s="18" t="str">
        <f>IFERROR(VLOOKUP($B92,DB!$I$3:$CA$1001,60,FALSE)&amp;"","　")</f>
        <v/>
      </c>
      <c r="AO92" s="18" t="str">
        <f>IFERROR(VLOOKUP($B92,DB!$I$3:$CA$1001,61,FALSE)&amp;"","　")</f>
        <v/>
      </c>
      <c r="AP92" s="18" t="str">
        <f>IFERROR(VLOOKUP($B92,DB!$I$3:$CA$1001,62,FALSE)&amp;"","　")</f>
        <v/>
      </c>
      <c r="AQ92" s="21" t="str">
        <f>IFERROR(VLOOKUP($B92,DB!$I$3:$CA$1001,63,FALSE)&amp;"","　")</f>
        <v/>
      </c>
      <c r="AR92" s="23" t="str">
        <f>IFERROR(VLOOKUP($B92,DB!$I$3:$CA$1001,64,FALSE)&amp;"","　")</f>
        <v/>
      </c>
      <c r="AS92" s="18" t="str">
        <f>IFERROR(VLOOKUP($B92,DB!$I$3:$CA$1001,65,FALSE)&amp;"","　")</f>
        <v/>
      </c>
      <c r="AT92" s="18" t="str">
        <f>IFERROR(VLOOKUP($B92,DB!$I$3:$CA$1001,66,FALSE)&amp;"","　")</f>
        <v/>
      </c>
      <c r="AU92" s="18" t="str">
        <f>IFERROR(VLOOKUP($B92,DB!$I$3:$CA$1001,67,FALSE)&amp;"","　")</f>
        <v/>
      </c>
      <c r="AV92" s="18" t="str">
        <f>IFERROR(VLOOKUP($B92,DB!$I$3:$CA$1001,68,FALSE)&amp;"","　")</f>
        <v/>
      </c>
      <c r="AW92" s="18" t="str">
        <f>IFERROR(VLOOKUP($B92,DB!$I$3:$CA$1001,69,FALSE)&amp;"","　")</f>
        <v/>
      </c>
      <c r="AX92" s="18" t="str">
        <f>IFERROR(VLOOKUP($B92,DB!$I$3:$CA$1001,70,FALSE)&amp;"","　")</f>
        <v>◯</v>
      </c>
      <c r="AY92" s="21" t="str">
        <f>IFERROR(VLOOKUP($B92,DB!$I$3:$CA$1001,71,FALSE)&amp;"","　")</f>
        <v>◯</v>
      </c>
      <c r="AZ92" s="29"/>
    </row>
    <row r="93" spans="2:52" ht="20.100000000000001" customHeight="1">
      <c r="B93" s="6">
        <v>2230</v>
      </c>
      <c r="C93" s="8" t="str">
        <f>IFERROR(VLOOKUP(B93,DB!$I$3:$Z$1001,4,FALSE)&amp;"","")</f>
        <v>株式会社コンストラクションサポート藤井</v>
      </c>
      <c r="D93" s="10" t="str">
        <f>IFERROR(VLOOKUP(B93,DB!$I$2:$CD$1001,7,FALSE)&amp;"","")</f>
        <v>北海道</v>
      </c>
      <c r="E93" s="11" t="str">
        <f>IFERROR(VLOOKUP(B93,DB!$I$2:$CD$1001,8,FALSE)&amp;"","")</f>
        <v>旭川市</v>
      </c>
      <c r="F93" s="12" t="str">
        <f>IFERROR(VLOOKUP(B93,DB!$I$2:$CD$1001,10,FALSE)&amp;"","")</f>
        <v>代表取締役</v>
      </c>
      <c r="G93" s="11" t="str">
        <f>IFERROR(VLOOKUP(B93,DB!$I$2:$CD$1001,11,FALSE)&amp;"","")</f>
        <v>菊田　寛</v>
      </c>
      <c r="H93" s="14" t="str">
        <f>IFERROR(IF(VLOOKUP(B93,DB!$I$2:$CD$1001,20,FALSE)&amp;""="","","○"),"")</f>
        <v/>
      </c>
      <c r="I93" s="16" t="str">
        <f>IFERROR(VLOOKUP($B93,DB!$I$3:$CA$1001,29,FALSE)&amp;"","　")</f>
        <v>◯</v>
      </c>
      <c r="J93" s="18" t="str">
        <f>IFERROR(VLOOKUP($B93,DB!$I$3:$CA$1001,30,FALSE)&amp;"","　")</f>
        <v>◯</v>
      </c>
      <c r="K93" s="18" t="str">
        <f>IFERROR(VLOOKUP($B93,DB!$I$3:$CA$1001,31,FALSE)&amp;"","　")</f>
        <v>◯</v>
      </c>
      <c r="L93" s="18" t="str">
        <f>IFERROR(VLOOKUP($B93,DB!$I$3:$CA$1001,32,FALSE)&amp;"","　")</f>
        <v/>
      </c>
      <c r="M93" s="18" t="str">
        <f>IFERROR(VLOOKUP($B93,DB!$I$3:$CA$1001,33,FALSE)&amp;"","　")</f>
        <v>◯</v>
      </c>
      <c r="N93" s="21" t="str">
        <f>IFERROR(VLOOKUP($B93,DB!$I$3:$CA$1001,34,FALSE)&amp;"","　")</f>
        <v/>
      </c>
      <c r="O93" s="23" t="str">
        <f>IFERROR(VLOOKUP($B93,DB!$I$3:$CA$1001,35,FALSE)&amp;"","　")</f>
        <v/>
      </c>
      <c r="P93" s="18" t="str">
        <f>IFERROR(VLOOKUP($B93,DB!$I$3:$CA$1001,36,FALSE)&amp;"","　")</f>
        <v/>
      </c>
      <c r="Q93" s="18" t="str">
        <f>IFERROR(VLOOKUP($B93,DB!$I$3:$CA$1001,37,FALSE)&amp;"","　")</f>
        <v/>
      </c>
      <c r="R93" s="18" t="str">
        <f>IFERROR(VLOOKUP($B93,DB!$I$3:$CA$1001,38,FALSE)&amp;"","　")</f>
        <v>◯</v>
      </c>
      <c r="S93" s="18" t="str">
        <f>IFERROR(VLOOKUP($B93,DB!$I$3:$CA$1001,39,FALSE)&amp;"","　")</f>
        <v/>
      </c>
      <c r="T93" s="18" t="str">
        <f>IFERROR(VLOOKUP($B93,DB!$I$3:$CA$1001,40,FALSE)&amp;"","　")</f>
        <v/>
      </c>
      <c r="U93" s="18" t="str">
        <f>IFERROR(VLOOKUP($B93,DB!$I$3:$CA$1001,41,FALSE)&amp;"","　")</f>
        <v/>
      </c>
      <c r="V93" s="18" t="str">
        <f>IFERROR(VLOOKUP($B93,DB!$I$3:$CA$1001,42,FALSE)&amp;"","　")</f>
        <v>◯</v>
      </c>
      <c r="W93" s="18" t="str">
        <f>IFERROR(VLOOKUP($B93,DB!$I$3:$CA$1001,43,FALSE)&amp;"","　")</f>
        <v>◯</v>
      </c>
      <c r="X93" s="18" t="str">
        <f>IFERROR(VLOOKUP($B93,DB!$I$3:$CA$1001,44,FALSE)&amp;"","　")</f>
        <v/>
      </c>
      <c r="Y93" s="18" t="str">
        <f>IFERROR(VLOOKUP($B93,DB!$I$3:$CA$1001,45,FALSE)&amp;"","　")</f>
        <v/>
      </c>
      <c r="Z93" s="18" t="str">
        <f>IFERROR(VLOOKUP($B93,DB!$I$3:$CA$1001,46,FALSE)&amp;"","　")</f>
        <v/>
      </c>
      <c r="AA93" s="18" t="str">
        <f>IFERROR(VLOOKUP($B93,DB!$I$3:$CA$1001,47,FALSE)&amp;"","　")</f>
        <v/>
      </c>
      <c r="AB93" s="18" t="str">
        <f>IFERROR(VLOOKUP($B93,DB!$I$3:$CA$1001,48,FALSE)&amp;"","　")</f>
        <v/>
      </c>
      <c r="AC93" s="18" t="str">
        <f>IFERROR(VLOOKUP($B93,DB!$I$3:$CA$1001,49,FALSE)&amp;"","　")</f>
        <v/>
      </c>
      <c r="AD93" s="18" t="str">
        <f>IFERROR(VLOOKUP($B93,DB!$I$3:$CA$1001,50,FALSE)&amp;"","　")</f>
        <v/>
      </c>
      <c r="AE93" s="18" t="str">
        <f>IFERROR(VLOOKUP($B93,DB!$I$3:$CA$1001,51,FALSE)&amp;"","　")</f>
        <v/>
      </c>
      <c r="AF93" s="18" t="str">
        <f>IFERROR(VLOOKUP($B93,DB!$I$3:$CA$1001,52,FALSE)&amp;"","　")</f>
        <v/>
      </c>
      <c r="AG93" s="18" t="str">
        <f>IFERROR(VLOOKUP($B93,DB!$I$3:$CA$1001,53,FALSE)&amp;"","　")</f>
        <v>◯</v>
      </c>
      <c r="AH93" s="18" t="str">
        <f>IFERROR(VLOOKUP($B93,DB!$I$3:$CA$1001,54,FALSE)&amp;"","　")</f>
        <v/>
      </c>
      <c r="AI93" s="25" t="str">
        <f>IFERROR(VLOOKUP($B93,DB!$I$3:$CA$1001,55,FALSE)&amp;"","　")</f>
        <v/>
      </c>
      <c r="AJ93" s="16" t="str">
        <f>IFERROR(VLOOKUP($B93,DB!$I$3:$CA$1001,56,FALSE)&amp;"","　")</f>
        <v/>
      </c>
      <c r="AK93" s="18" t="str">
        <f>IFERROR(VLOOKUP($B93,DB!$I$3:$CA$1001,57,FALSE)&amp;"","　")</f>
        <v/>
      </c>
      <c r="AL93" s="18" t="str">
        <f>IFERROR(VLOOKUP($B93,DB!$I$3:$CA$1001,58,FALSE)&amp;"","　")</f>
        <v>◯</v>
      </c>
      <c r="AM93" s="18" t="str">
        <f>IFERROR(VLOOKUP($B93,DB!$I$3:$CA$1001,59,FALSE)&amp;"","　")</f>
        <v/>
      </c>
      <c r="AN93" s="18" t="str">
        <f>IFERROR(VLOOKUP($B93,DB!$I$3:$CA$1001,60,FALSE)&amp;"","　")</f>
        <v/>
      </c>
      <c r="AO93" s="18" t="str">
        <f>IFERROR(VLOOKUP($B93,DB!$I$3:$CA$1001,61,FALSE)&amp;"","　")</f>
        <v>◯</v>
      </c>
      <c r="AP93" s="18" t="str">
        <f>IFERROR(VLOOKUP($B93,DB!$I$3:$CA$1001,62,FALSE)&amp;"","　")</f>
        <v/>
      </c>
      <c r="AQ93" s="21" t="str">
        <f>IFERROR(VLOOKUP($B93,DB!$I$3:$CA$1001,63,FALSE)&amp;"","　")</f>
        <v/>
      </c>
      <c r="AR93" s="23" t="str">
        <f>IFERROR(VLOOKUP($B93,DB!$I$3:$CA$1001,64,FALSE)&amp;"","　")</f>
        <v/>
      </c>
      <c r="AS93" s="18" t="str">
        <f>IFERROR(VLOOKUP($B93,DB!$I$3:$CA$1001,65,FALSE)&amp;"","　")</f>
        <v/>
      </c>
      <c r="AT93" s="18" t="str">
        <f>IFERROR(VLOOKUP($B93,DB!$I$3:$CA$1001,66,FALSE)&amp;"","　")</f>
        <v/>
      </c>
      <c r="AU93" s="18" t="str">
        <f>IFERROR(VLOOKUP($B93,DB!$I$3:$CA$1001,67,FALSE)&amp;"","　")</f>
        <v/>
      </c>
      <c r="AV93" s="18" t="str">
        <f>IFERROR(VLOOKUP($B93,DB!$I$3:$CA$1001,68,FALSE)&amp;"","　")</f>
        <v/>
      </c>
      <c r="AW93" s="18" t="str">
        <f>IFERROR(VLOOKUP($B93,DB!$I$3:$CA$1001,69,FALSE)&amp;"","　")</f>
        <v>◯</v>
      </c>
      <c r="AX93" s="18" t="str">
        <f>IFERROR(VLOOKUP($B93,DB!$I$3:$CA$1001,70,FALSE)&amp;"","　")</f>
        <v>◯</v>
      </c>
      <c r="AY93" s="21" t="str">
        <f>IFERROR(VLOOKUP($B93,DB!$I$3:$CA$1001,71,FALSE)&amp;"","　")</f>
        <v>◯</v>
      </c>
      <c r="AZ93" s="29"/>
    </row>
    <row r="94" spans="2:52" ht="20.100000000000001" customHeight="1">
      <c r="B94" s="6">
        <v>2231</v>
      </c>
      <c r="C94" s="8" t="str">
        <f>IFERROR(VLOOKUP(B94,DB!$I$3:$Z$1001,4,FALSE)&amp;"","")</f>
        <v>株式会社コムズワーク</v>
      </c>
      <c r="D94" s="10" t="str">
        <f>IFERROR(VLOOKUP(B94,DB!$I$2:$CD$1001,7,FALSE)&amp;"","")</f>
        <v>北海道</v>
      </c>
      <c r="E94" s="11" t="str">
        <f>IFERROR(VLOOKUP(B94,DB!$I$2:$CD$1001,8,FALSE)&amp;"","")</f>
        <v>札幌市西区</v>
      </c>
      <c r="F94" s="12" t="str">
        <f>IFERROR(VLOOKUP(B94,DB!$I$2:$CD$1001,10,FALSE)&amp;"","")</f>
        <v>代表取締役</v>
      </c>
      <c r="G94" s="11" t="str">
        <f>IFERROR(VLOOKUP(B94,DB!$I$2:$CD$1001,11,FALSE)&amp;"","")</f>
        <v>竹ノ内　久</v>
      </c>
      <c r="H94" s="14" t="str">
        <f>IFERROR(IF(VLOOKUP(B94,DB!$I$2:$CD$1001,20,FALSE)&amp;""="","","○"),"")</f>
        <v/>
      </c>
      <c r="I94" s="16" t="str">
        <f>IFERROR(VLOOKUP($B94,DB!$I$3:$CA$1001,29,FALSE)&amp;"","　")</f>
        <v/>
      </c>
      <c r="J94" s="18" t="str">
        <f>IFERROR(VLOOKUP($B94,DB!$I$3:$CA$1001,30,FALSE)&amp;"","　")</f>
        <v/>
      </c>
      <c r="K94" s="18" t="str">
        <f>IFERROR(VLOOKUP($B94,DB!$I$3:$CA$1001,31,FALSE)&amp;"","　")</f>
        <v/>
      </c>
      <c r="L94" s="18" t="str">
        <f>IFERROR(VLOOKUP($B94,DB!$I$3:$CA$1001,32,FALSE)&amp;"","　")</f>
        <v>◯</v>
      </c>
      <c r="M94" s="18" t="str">
        <f>IFERROR(VLOOKUP($B94,DB!$I$3:$CA$1001,33,FALSE)&amp;"","　")</f>
        <v>◯</v>
      </c>
      <c r="N94" s="21" t="str">
        <f>IFERROR(VLOOKUP($B94,DB!$I$3:$CA$1001,34,FALSE)&amp;"","　")</f>
        <v/>
      </c>
      <c r="O94" s="23" t="str">
        <f>IFERROR(VLOOKUP($B94,DB!$I$3:$CA$1001,35,FALSE)&amp;"","　")</f>
        <v/>
      </c>
      <c r="P94" s="18" t="str">
        <f>IFERROR(VLOOKUP($B94,DB!$I$3:$CA$1001,36,FALSE)&amp;"","　")</f>
        <v/>
      </c>
      <c r="Q94" s="18" t="str">
        <f>IFERROR(VLOOKUP($B94,DB!$I$3:$CA$1001,37,FALSE)&amp;"","　")</f>
        <v/>
      </c>
      <c r="R94" s="18" t="str">
        <f>IFERROR(VLOOKUP($B94,DB!$I$3:$CA$1001,38,FALSE)&amp;"","　")</f>
        <v/>
      </c>
      <c r="S94" s="18" t="str">
        <f>IFERROR(VLOOKUP($B94,DB!$I$3:$CA$1001,39,FALSE)&amp;"","　")</f>
        <v/>
      </c>
      <c r="T94" s="18" t="str">
        <f>IFERROR(VLOOKUP($B94,DB!$I$3:$CA$1001,40,FALSE)&amp;"","　")</f>
        <v/>
      </c>
      <c r="U94" s="18" t="str">
        <f>IFERROR(VLOOKUP($B94,DB!$I$3:$CA$1001,41,FALSE)&amp;"","　")</f>
        <v/>
      </c>
      <c r="V94" s="18" t="str">
        <f>IFERROR(VLOOKUP($B94,DB!$I$3:$CA$1001,42,FALSE)&amp;"","　")</f>
        <v/>
      </c>
      <c r="W94" s="18" t="str">
        <f>IFERROR(VLOOKUP($B94,DB!$I$3:$CA$1001,43,FALSE)&amp;"","　")</f>
        <v/>
      </c>
      <c r="X94" s="18" t="str">
        <f>IFERROR(VLOOKUP($B94,DB!$I$3:$CA$1001,44,FALSE)&amp;"","　")</f>
        <v/>
      </c>
      <c r="Y94" s="18" t="str">
        <f>IFERROR(VLOOKUP($B94,DB!$I$3:$CA$1001,45,FALSE)&amp;"","　")</f>
        <v/>
      </c>
      <c r="Z94" s="18" t="str">
        <f>IFERROR(VLOOKUP($B94,DB!$I$3:$CA$1001,46,FALSE)&amp;"","　")</f>
        <v/>
      </c>
      <c r="AA94" s="18" t="str">
        <f>IFERROR(VLOOKUP($B94,DB!$I$3:$CA$1001,47,FALSE)&amp;"","　")</f>
        <v/>
      </c>
      <c r="AB94" s="18" t="str">
        <f>IFERROR(VLOOKUP($B94,DB!$I$3:$CA$1001,48,FALSE)&amp;"","　")</f>
        <v/>
      </c>
      <c r="AC94" s="18" t="str">
        <f>IFERROR(VLOOKUP($B94,DB!$I$3:$CA$1001,49,FALSE)&amp;"","　")</f>
        <v/>
      </c>
      <c r="AD94" s="18" t="str">
        <f>IFERROR(VLOOKUP($B94,DB!$I$3:$CA$1001,50,FALSE)&amp;"","　")</f>
        <v/>
      </c>
      <c r="AE94" s="18" t="str">
        <f>IFERROR(VLOOKUP($B94,DB!$I$3:$CA$1001,51,FALSE)&amp;"","　")</f>
        <v/>
      </c>
      <c r="AF94" s="18" t="str">
        <f>IFERROR(VLOOKUP($B94,DB!$I$3:$CA$1001,52,FALSE)&amp;"","　")</f>
        <v/>
      </c>
      <c r="AG94" s="18" t="str">
        <f>IFERROR(VLOOKUP($B94,DB!$I$3:$CA$1001,53,FALSE)&amp;"","　")</f>
        <v/>
      </c>
      <c r="AH94" s="18" t="str">
        <f>IFERROR(VLOOKUP($B94,DB!$I$3:$CA$1001,54,FALSE)&amp;"","　")</f>
        <v/>
      </c>
      <c r="AI94" s="25" t="str">
        <f>IFERROR(VLOOKUP($B94,DB!$I$3:$CA$1001,55,FALSE)&amp;"","　")</f>
        <v/>
      </c>
      <c r="AJ94" s="16" t="str">
        <f>IFERROR(VLOOKUP($B94,DB!$I$3:$CA$1001,56,FALSE)&amp;"","　")</f>
        <v/>
      </c>
      <c r="AK94" s="18" t="str">
        <f>IFERROR(VLOOKUP($B94,DB!$I$3:$CA$1001,57,FALSE)&amp;"","　")</f>
        <v/>
      </c>
      <c r="AL94" s="18" t="str">
        <f>IFERROR(VLOOKUP($B94,DB!$I$3:$CA$1001,58,FALSE)&amp;"","　")</f>
        <v/>
      </c>
      <c r="AM94" s="18" t="str">
        <f>IFERROR(VLOOKUP($B94,DB!$I$3:$CA$1001,59,FALSE)&amp;"","　")</f>
        <v/>
      </c>
      <c r="AN94" s="18" t="str">
        <f>IFERROR(VLOOKUP($B94,DB!$I$3:$CA$1001,60,FALSE)&amp;"","　")</f>
        <v/>
      </c>
      <c r="AO94" s="18" t="str">
        <f>IFERROR(VLOOKUP($B94,DB!$I$3:$CA$1001,61,FALSE)&amp;"","　")</f>
        <v/>
      </c>
      <c r="AP94" s="18" t="str">
        <f>IFERROR(VLOOKUP($B94,DB!$I$3:$CA$1001,62,FALSE)&amp;"","　")</f>
        <v/>
      </c>
      <c r="AQ94" s="21" t="str">
        <f>IFERROR(VLOOKUP($B94,DB!$I$3:$CA$1001,63,FALSE)&amp;"","　")</f>
        <v/>
      </c>
      <c r="AR94" s="23" t="str">
        <f>IFERROR(VLOOKUP($B94,DB!$I$3:$CA$1001,64,FALSE)&amp;"","　")</f>
        <v/>
      </c>
      <c r="AS94" s="18" t="str">
        <f>IFERROR(VLOOKUP($B94,DB!$I$3:$CA$1001,65,FALSE)&amp;"","　")</f>
        <v/>
      </c>
      <c r="AT94" s="18" t="str">
        <f>IFERROR(VLOOKUP($B94,DB!$I$3:$CA$1001,66,FALSE)&amp;"","　")</f>
        <v/>
      </c>
      <c r="AU94" s="18" t="str">
        <f>IFERROR(VLOOKUP($B94,DB!$I$3:$CA$1001,67,FALSE)&amp;"","　")</f>
        <v/>
      </c>
      <c r="AV94" s="18" t="str">
        <f>IFERROR(VLOOKUP($B94,DB!$I$3:$CA$1001,68,FALSE)&amp;"","　")</f>
        <v/>
      </c>
      <c r="AW94" s="18" t="str">
        <f>IFERROR(VLOOKUP($B94,DB!$I$3:$CA$1001,69,FALSE)&amp;"","　")</f>
        <v/>
      </c>
      <c r="AX94" s="18" t="str">
        <f>IFERROR(VLOOKUP($B94,DB!$I$3:$CA$1001,70,FALSE)&amp;"","　")</f>
        <v/>
      </c>
      <c r="AY94" s="21" t="str">
        <f>IFERROR(VLOOKUP($B94,DB!$I$3:$CA$1001,71,FALSE)&amp;"","　")</f>
        <v/>
      </c>
      <c r="AZ94" s="29"/>
    </row>
    <row r="95" spans="2:52" ht="20.100000000000001" customHeight="1">
      <c r="B95" s="6">
        <v>2232</v>
      </c>
      <c r="C95" s="8" t="str">
        <f>IFERROR(VLOOKUP(B95,DB!$I$3:$Z$1001,4,FALSE)&amp;"","")</f>
        <v>株式会社構研エンジニアリング</v>
      </c>
      <c r="D95" s="10" t="str">
        <f>IFERROR(VLOOKUP(B95,DB!$I$2:$CD$1001,7,FALSE)&amp;"","")</f>
        <v>北海道</v>
      </c>
      <c r="E95" s="11" t="str">
        <f>IFERROR(VLOOKUP(B95,DB!$I$2:$CD$1001,8,FALSE)&amp;"","")</f>
        <v>札幌市中央区</v>
      </c>
      <c r="F95" s="12" t="str">
        <f>IFERROR(VLOOKUP(B95,DB!$I$2:$CD$1001,10,FALSE)&amp;"","")</f>
        <v>代表取締役社長</v>
      </c>
      <c r="G95" s="11" t="str">
        <f>IFERROR(VLOOKUP(B95,DB!$I$2:$CD$1001,11,FALSE)&amp;"","")</f>
        <v>池田　憲二</v>
      </c>
      <c r="H95" s="14" t="str">
        <f>IFERROR(IF(VLOOKUP(B95,DB!$I$2:$CD$1001,20,FALSE)&amp;""="","","○"),"")</f>
        <v/>
      </c>
      <c r="I95" s="16" t="str">
        <f>IFERROR(VLOOKUP($B95,DB!$I$3:$CA$1001,29,FALSE)&amp;"","　")</f>
        <v>◯</v>
      </c>
      <c r="J95" s="18" t="str">
        <f>IFERROR(VLOOKUP($B95,DB!$I$3:$CA$1001,30,FALSE)&amp;"","　")</f>
        <v>◯</v>
      </c>
      <c r="K95" s="18" t="str">
        <f>IFERROR(VLOOKUP($B95,DB!$I$3:$CA$1001,31,FALSE)&amp;"","　")</f>
        <v>◯</v>
      </c>
      <c r="L95" s="18" t="str">
        <f>IFERROR(VLOOKUP($B95,DB!$I$3:$CA$1001,32,FALSE)&amp;"","　")</f>
        <v/>
      </c>
      <c r="M95" s="18" t="str">
        <f>IFERROR(VLOOKUP($B95,DB!$I$3:$CA$1001,33,FALSE)&amp;"","　")</f>
        <v>◯</v>
      </c>
      <c r="N95" s="21" t="str">
        <f>IFERROR(VLOOKUP($B95,DB!$I$3:$CA$1001,34,FALSE)&amp;"","　")</f>
        <v/>
      </c>
      <c r="O95" s="23" t="str">
        <f>IFERROR(VLOOKUP($B95,DB!$I$3:$CA$1001,35,FALSE)&amp;"","　")</f>
        <v>◯</v>
      </c>
      <c r="P95" s="18" t="str">
        <f>IFERROR(VLOOKUP($B95,DB!$I$3:$CA$1001,36,FALSE)&amp;"","　")</f>
        <v/>
      </c>
      <c r="Q95" s="18" t="str">
        <f>IFERROR(VLOOKUP($B95,DB!$I$3:$CA$1001,37,FALSE)&amp;"","　")</f>
        <v/>
      </c>
      <c r="R95" s="18" t="str">
        <f>IFERROR(VLOOKUP($B95,DB!$I$3:$CA$1001,38,FALSE)&amp;"","　")</f>
        <v>◯</v>
      </c>
      <c r="S95" s="18" t="str">
        <f>IFERROR(VLOOKUP($B95,DB!$I$3:$CA$1001,39,FALSE)&amp;"","　")</f>
        <v/>
      </c>
      <c r="T95" s="18" t="str">
        <f>IFERROR(VLOOKUP($B95,DB!$I$3:$CA$1001,40,FALSE)&amp;"","　")</f>
        <v/>
      </c>
      <c r="U95" s="18" t="str">
        <f>IFERROR(VLOOKUP($B95,DB!$I$3:$CA$1001,41,FALSE)&amp;"","　")</f>
        <v/>
      </c>
      <c r="V95" s="18" t="str">
        <f>IFERROR(VLOOKUP($B95,DB!$I$3:$CA$1001,42,FALSE)&amp;"","　")</f>
        <v/>
      </c>
      <c r="W95" s="18" t="str">
        <f>IFERROR(VLOOKUP($B95,DB!$I$3:$CA$1001,43,FALSE)&amp;"","　")</f>
        <v/>
      </c>
      <c r="X95" s="18" t="str">
        <f>IFERROR(VLOOKUP($B95,DB!$I$3:$CA$1001,44,FALSE)&amp;"","　")</f>
        <v/>
      </c>
      <c r="Y95" s="18" t="str">
        <f>IFERROR(VLOOKUP($B95,DB!$I$3:$CA$1001,45,FALSE)&amp;"","　")</f>
        <v/>
      </c>
      <c r="Z95" s="18" t="str">
        <f>IFERROR(VLOOKUP($B95,DB!$I$3:$CA$1001,46,FALSE)&amp;"","　")</f>
        <v/>
      </c>
      <c r="AA95" s="18" t="str">
        <f>IFERROR(VLOOKUP($B95,DB!$I$3:$CA$1001,47,FALSE)&amp;"","　")</f>
        <v/>
      </c>
      <c r="AB95" s="18" t="str">
        <f>IFERROR(VLOOKUP($B95,DB!$I$3:$CA$1001,48,FALSE)&amp;"","　")</f>
        <v>◯</v>
      </c>
      <c r="AC95" s="18" t="str">
        <f>IFERROR(VLOOKUP($B95,DB!$I$3:$CA$1001,49,FALSE)&amp;"","　")</f>
        <v>◯</v>
      </c>
      <c r="AD95" s="18" t="str">
        <f>IFERROR(VLOOKUP($B95,DB!$I$3:$CA$1001,50,FALSE)&amp;"","　")</f>
        <v>◯</v>
      </c>
      <c r="AE95" s="18" t="str">
        <f>IFERROR(VLOOKUP($B95,DB!$I$3:$CA$1001,51,FALSE)&amp;"","　")</f>
        <v>◯</v>
      </c>
      <c r="AF95" s="18" t="str">
        <f>IFERROR(VLOOKUP($B95,DB!$I$3:$CA$1001,52,FALSE)&amp;"","　")</f>
        <v/>
      </c>
      <c r="AG95" s="18" t="str">
        <f>IFERROR(VLOOKUP($B95,DB!$I$3:$CA$1001,53,FALSE)&amp;"","　")</f>
        <v>◯</v>
      </c>
      <c r="AH95" s="18" t="str">
        <f>IFERROR(VLOOKUP($B95,DB!$I$3:$CA$1001,54,FALSE)&amp;"","　")</f>
        <v/>
      </c>
      <c r="AI95" s="25" t="str">
        <f>IFERROR(VLOOKUP($B95,DB!$I$3:$CA$1001,55,FALSE)&amp;"","　")</f>
        <v/>
      </c>
      <c r="AJ95" s="16" t="str">
        <f>IFERROR(VLOOKUP($B95,DB!$I$3:$CA$1001,56,FALSE)&amp;"","　")</f>
        <v/>
      </c>
      <c r="AK95" s="18" t="str">
        <f>IFERROR(VLOOKUP($B95,DB!$I$3:$CA$1001,57,FALSE)&amp;"","　")</f>
        <v/>
      </c>
      <c r="AL95" s="18" t="str">
        <f>IFERROR(VLOOKUP($B95,DB!$I$3:$CA$1001,58,FALSE)&amp;"","　")</f>
        <v/>
      </c>
      <c r="AM95" s="18" t="str">
        <f>IFERROR(VLOOKUP($B95,DB!$I$3:$CA$1001,59,FALSE)&amp;"","　")</f>
        <v/>
      </c>
      <c r="AN95" s="18" t="str">
        <f>IFERROR(VLOOKUP($B95,DB!$I$3:$CA$1001,60,FALSE)&amp;"","　")</f>
        <v/>
      </c>
      <c r="AO95" s="18" t="str">
        <f>IFERROR(VLOOKUP($B95,DB!$I$3:$CA$1001,61,FALSE)&amp;"","　")</f>
        <v/>
      </c>
      <c r="AP95" s="18" t="str">
        <f>IFERROR(VLOOKUP($B95,DB!$I$3:$CA$1001,62,FALSE)&amp;"","　")</f>
        <v/>
      </c>
      <c r="AQ95" s="21" t="str">
        <f>IFERROR(VLOOKUP($B95,DB!$I$3:$CA$1001,63,FALSE)&amp;"","　")</f>
        <v/>
      </c>
      <c r="AR95" s="23" t="str">
        <f>IFERROR(VLOOKUP($B95,DB!$I$3:$CA$1001,64,FALSE)&amp;"","　")</f>
        <v/>
      </c>
      <c r="AS95" s="18" t="str">
        <f>IFERROR(VLOOKUP($B95,DB!$I$3:$CA$1001,65,FALSE)&amp;"","　")</f>
        <v/>
      </c>
      <c r="AT95" s="18" t="str">
        <f>IFERROR(VLOOKUP($B95,DB!$I$3:$CA$1001,66,FALSE)&amp;"","　")</f>
        <v/>
      </c>
      <c r="AU95" s="18" t="str">
        <f>IFERROR(VLOOKUP($B95,DB!$I$3:$CA$1001,67,FALSE)&amp;"","　")</f>
        <v/>
      </c>
      <c r="AV95" s="18" t="str">
        <f>IFERROR(VLOOKUP($B95,DB!$I$3:$CA$1001,68,FALSE)&amp;"","　")</f>
        <v/>
      </c>
      <c r="AW95" s="18" t="str">
        <f>IFERROR(VLOOKUP($B95,DB!$I$3:$CA$1001,69,FALSE)&amp;"","　")</f>
        <v/>
      </c>
      <c r="AX95" s="18" t="str">
        <f>IFERROR(VLOOKUP($B95,DB!$I$3:$CA$1001,70,FALSE)&amp;"","　")</f>
        <v/>
      </c>
      <c r="AY95" s="21" t="str">
        <f>IFERROR(VLOOKUP($B95,DB!$I$3:$CA$1001,71,FALSE)&amp;"","　")</f>
        <v/>
      </c>
      <c r="AZ95" s="29"/>
    </row>
    <row r="96" spans="2:52" ht="20.100000000000001" customHeight="1">
      <c r="B96" s="6">
        <v>2233</v>
      </c>
      <c r="C96" s="8" t="str">
        <f>IFERROR(VLOOKUP(B96,DB!$I$3:$Z$1001,4,FALSE)&amp;"","")</f>
        <v>国土防災技術北海道株式会社</v>
      </c>
      <c r="D96" s="10" t="str">
        <f>IFERROR(VLOOKUP(B96,DB!$I$2:$CD$1001,7,FALSE)&amp;"","")</f>
        <v>北海道</v>
      </c>
      <c r="E96" s="11" t="str">
        <f>IFERROR(VLOOKUP(B96,DB!$I$2:$CD$1001,8,FALSE)&amp;"","")</f>
        <v>札幌市中央区</v>
      </c>
      <c r="F96" s="12" t="str">
        <f>IFERROR(VLOOKUP(B96,DB!$I$2:$CD$1001,10,FALSE)&amp;"","")</f>
        <v>代表取締役</v>
      </c>
      <c r="G96" s="11" t="str">
        <f>IFERROR(VLOOKUP(B96,DB!$I$2:$CD$1001,11,FALSE)&amp;"","")</f>
        <v>塩野　康浩</v>
      </c>
      <c r="H96" s="14" t="str">
        <f>IFERROR(IF(VLOOKUP(B96,DB!$I$2:$CD$1001,20,FALSE)&amp;""="","","○"),"")</f>
        <v/>
      </c>
      <c r="I96" s="16" t="str">
        <f>IFERROR(VLOOKUP($B96,DB!$I$3:$CA$1001,29,FALSE)&amp;"","　")</f>
        <v>◯</v>
      </c>
      <c r="J96" s="18" t="str">
        <f>IFERROR(VLOOKUP($B96,DB!$I$3:$CA$1001,30,FALSE)&amp;"","　")</f>
        <v>◯</v>
      </c>
      <c r="K96" s="18" t="str">
        <f>IFERROR(VLOOKUP($B96,DB!$I$3:$CA$1001,31,FALSE)&amp;"","　")</f>
        <v>◯</v>
      </c>
      <c r="L96" s="18" t="str">
        <f>IFERROR(VLOOKUP($B96,DB!$I$3:$CA$1001,32,FALSE)&amp;"","　")</f>
        <v/>
      </c>
      <c r="M96" s="18" t="str">
        <f>IFERROR(VLOOKUP($B96,DB!$I$3:$CA$1001,33,FALSE)&amp;"","　")</f>
        <v>◯</v>
      </c>
      <c r="N96" s="21" t="str">
        <f>IFERROR(VLOOKUP($B96,DB!$I$3:$CA$1001,34,FALSE)&amp;"","　")</f>
        <v/>
      </c>
      <c r="O96" s="23" t="str">
        <f>IFERROR(VLOOKUP($B96,DB!$I$3:$CA$1001,35,FALSE)&amp;"","　")</f>
        <v>◯</v>
      </c>
      <c r="P96" s="18" t="str">
        <f>IFERROR(VLOOKUP($B96,DB!$I$3:$CA$1001,36,FALSE)&amp;"","　")</f>
        <v/>
      </c>
      <c r="Q96" s="18" t="str">
        <f>IFERROR(VLOOKUP($B96,DB!$I$3:$CA$1001,37,FALSE)&amp;"","　")</f>
        <v/>
      </c>
      <c r="R96" s="18" t="str">
        <f>IFERROR(VLOOKUP($B96,DB!$I$3:$CA$1001,38,FALSE)&amp;"","　")</f>
        <v>◯</v>
      </c>
      <c r="S96" s="18" t="str">
        <f>IFERROR(VLOOKUP($B96,DB!$I$3:$CA$1001,39,FALSE)&amp;"","　")</f>
        <v/>
      </c>
      <c r="T96" s="18" t="str">
        <f>IFERROR(VLOOKUP($B96,DB!$I$3:$CA$1001,40,FALSE)&amp;"","　")</f>
        <v/>
      </c>
      <c r="U96" s="18" t="str">
        <f>IFERROR(VLOOKUP($B96,DB!$I$3:$CA$1001,41,FALSE)&amp;"","　")</f>
        <v/>
      </c>
      <c r="V96" s="18" t="str">
        <f>IFERROR(VLOOKUP($B96,DB!$I$3:$CA$1001,42,FALSE)&amp;"","　")</f>
        <v/>
      </c>
      <c r="W96" s="18" t="str">
        <f>IFERROR(VLOOKUP($B96,DB!$I$3:$CA$1001,43,FALSE)&amp;"","　")</f>
        <v>◯</v>
      </c>
      <c r="X96" s="18" t="str">
        <f>IFERROR(VLOOKUP($B96,DB!$I$3:$CA$1001,44,FALSE)&amp;"","　")</f>
        <v/>
      </c>
      <c r="Y96" s="18" t="str">
        <f>IFERROR(VLOOKUP($B96,DB!$I$3:$CA$1001,45,FALSE)&amp;"","　")</f>
        <v/>
      </c>
      <c r="Z96" s="18" t="str">
        <f>IFERROR(VLOOKUP($B96,DB!$I$3:$CA$1001,46,FALSE)&amp;"","　")</f>
        <v/>
      </c>
      <c r="AA96" s="18" t="str">
        <f>IFERROR(VLOOKUP($B96,DB!$I$3:$CA$1001,47,FALSE)&amp;"","　")</f>
        <v/>
      </c>
      <c r="AB96" s="18" t="str">
        <f>IFERROR(VLOOKUP($B96,DB!$I$3:$CA$1001,48,FALSE)&amp;"","　")</f>
        <v>◯</v>
      </c>
      <c r="AC96" s="18" t="str">
        <f>IFERROR(VLOOKUP($B96,DB!$I$3:$CA$1001,49,FALSE)&amp;"","　")</f>
        <v>◯</v>
      </c>
      <c r="AD96" s="18" t="str">
        <f>IFERROR(VLOOKUP($B96,DB!$I$3:$CA$1001,50,FALSE)&amp;"","　")</f>
        <v/>
      </c>
      <c r="AE96" s="18" t="str">
        <f>IFERROR(VLOOKUP($B96,DB!$I$3:$CA$1001,51,FALSE)&amp;"","　")</f>
        <v/>
      </c>
      <c r="AF96" s="18" t="str">
        <f>IFERROR(VLOOKUP($B96,DB!$I$3:$CA$1001,52,FALSE)&amp;"","　")</f>
        <v/>
      </c>
      <c r="AG96" s="18" t="str">
        <f>IFERROR(VLOOKUP($B96,DB!$I$3:$CA$1001,53,FALSE)&amp;"","　")</f>
        <v/>
      </c>
      <c r="AH96" s="18" t="str">
        <f>IFERROR(VLOOKUP($B96,DB!$I$3:$CA$1001,54,FALSE)&amp;"","　")</f>
        <v/>
      </c>
      <c r="AI96" s="25" t="str">
        <f>IFERROR(VLOOKUP($B96,DB!$I$3:$CA$1001,55,FALSE)&amp;"","　")</f>
        <v/>
      </c>
      <c r="AJ96" s="16" t="str">
        <f>IFERROR(VLOOKUP($B96,DB!$I$3:$CA$1001,56,FALSE)&amp;"","　")</f>
        <v/>
      </c>
      <c r="AK96" s="18" t="str">
        <f>IFERROR(VLOOKUP($B96,DB!$I$3:$CA$1001,57,FALSE)&amp;"","　")</f>
        <v/>
      </c>
      <c r="AL96" s="18" t="str">
        <f>IFERROR(VLOOKUP($B96,DB!$I$3:$CA$1001,58,FALSE)&amp;"","　")</f>
        <v/>
      </c>
      <c r="AM96" s="18" t="str">
        <f>IFERROR(VLOOKUP($B96,DB!$I$3:$CA$1001,59,FALSE)&amp;"","　")</f>
        <v/>
      </c>
      <c r="AN96" s="18" t="str">
        <f>IFERROR(VLOOKUP($B96,DB!$I$3:$CA$1001,60,FALSE)&amp;"","　")</f>
        <v/>
      </c>
      <c r="AO96" s="18" t="str">
        <f>IFERROR(VLOOKUP($B96,DB!$I$3:$CA$1001,61,FALSE)&amp;"","　")</f>
        <v/>
      </c>
      <c r="AP96" s="18" t="str">
        <f>IFERROR(VLOOKUP($B96,DB!$I$3:$CA$1001,62,FALSE)&amp;"","　")</f>
        <v/>
      </c>
      <c r="AQ96" s="21" t="str">
        <f>IFERROR(VLOOKUP($B96,DB!$I$3:$CA$1001,63,FALSE)&amp;"","　")</f>
        <v/>
      </c>
      <c r="AR96" s="23" t="str">
        <f>IFERROR(VLOOKUP($B96,DB!$I$3:$CA$1001,64,FALSE)&amp;"","　")</f>
        <v/>
      </c>
      <c r="AS96" s="18" t="str">
        <f>IFERROR(VLOOKUP($B96,DB!$I$3:$CA$1001,65,FALSE)&amp;"","　")</f>
        <v/>
      </c>
      <c r="AT96" s="18" t="str">
        <f>IFERROR(VLOOKUP($B96,DB!$I$3:$CA$1001,66,FALSE)&amp;"","　")</f>
        <v/>
      </c>
      <c r="AU96" s="18" t="str">
        <f>IFERROR(VLOOKUP($B96,DB!$I$3:$CA$1001,67,FALSE)&amp;"","　")</f>
        <v/>
      </c>
      <c r="AV96" s="18" t="str">
        <f>IFERROR(VLOOKUP($B96,DB!$I$3:$CA$1001,68,FALSE)&amp;"","　")</f>
        <v/>
      </c>
      <c r="AW96" s="18" t="str">
        <f>IFERROR(VLOOKUP($B96,DB!$I$3:$CA$1001,69,FALSE)&amp;"","　")</f>
        <v/>
      </c>
      <c r="AX96" s="18" t="str">
        <f>IFERROR(VLOOKUP($B96,DB!$I$3:$CA$1001,70,FALSE)&amp;"","　")</f>
        <v/>
      </c>
      <c r="AY96" s="21" t="str">
        <f>IFERROR(VLOOKUP($B96,DB!$I$3:$CA$1001,71,FALSE)&amp;"","　")</f>
        <v/>
      </c>
      <c r="AZ96" s="29"/>
    </row>
    <row r="97" spans="2:52" ht="20.100000000000001" customHeight="1">
      <c r="B97" s="6">
        <v>2234</v>
      </c>
      <c r="C97" s="8" t="str">
        <f>IFERROR(VLOOKUP(B97,DB!$I$3:$Z$1001,4,FALSE)&amp;"","")</f>
        <v>株式会社光栄コンサルタント</v>
      </c>
      <c r="D97" s="10" t="str">
        <f>IFERROR(VLOOKUP(B97,DB!$I$2:$CD$1001,7,FALSE)&amp;"","")</f>
        <v>北海道</v>
      </c>
      <c r="E97" s="11" t="str">
        <f>IFERROR(VLOOKUP(B97,DB!$I$2:$CD$1001,8,FALSE)&amp;"","")</f>
        <v>函館市</v>
      </c>
      <c r="F97" s="12" t="str">
        <f>IFERROR(VLOOKUP(B97,DB!$I$2:$CD$1001,10,FALSE)&amp;"","")</f>
        <v>代表取締役</v>
      </c>
      <c r="G97" s="11" t="str">
        <f>IFERROR(VLOOKUP(B97,DB!$I$2:$CD$1001,11,FALSE)&amp;"","")</f>
        <v>西村　知晴</v>
      </c>
      <c r="H97" s="14" t="str">
        <f>IFERROR(IF(VLOOKUP(B97,DB!$I$2:$CD$1001,20,FALSE)&amp;""="","","○"),"")</f>
        <v/>
      </c>
      <c r="I97" s="16" t="str">
        <f>IFERROR(VLOOKUP($B97,DB!$I$3:$CA$1001,29,FALSE)&amp;"","　")</f>
        <v>◯</v>
      </c>
      <c r="J97" s="18" t="str">
        <f>IFERROR(VLOOKUP($B97,DB!$I$3:$CA$1001,30,FALSE)&amp;"","　")</f>
        <v/>
      </c>
      <c r="K97" s="18" t="str">
        <f>IFERROR(VLOOKUP($B97,DB!$I$3:$CA$1001,31,FALSE)&amp;"","　")</f>
        <v>◯</v>
      </c>
      <c r="L97" s="18" t="str">
        <f>IFERROR(VLOOKUP($B97,DB!$I$3:$CA$1001,32,FALSE)&amp;"","　")</f>
        <v/>
      </c>
      <c r="M97" s="18" t="str">
        <f>IFERROR(VLOOKUP($B97,DB!$I$3:$CA$1001,33,FALSE)&amp;"","　")</f>
        <v>◯</v>
      </c>
      <c r="N97" s="21" t="str">
        <f>IFERROR(VLOOKUP($B97,DB!$I$3:$CA$1001,34,FALSE)&amp;"","　")</f>
        <v/>
      </c>
      <c r="O97" s="23" t="str">
        <f>IFERROR(VLOOKUP($B97,DB!$I$3:$CA$1001,35,FALSE)&amp;"","　")</f>
        <v/>
      </c>
      <c r="P97" s="18" t="str">
        <f>IFERROR(VLOOKUP($B97,DB!$I$3:$CA$1001,36,FALSE)&amp;"","　")</f>
        <v/>
      </c>
      <c r="Q97" s="18" t="str">
        <f>IFERROR(VLOOKUP($B97,DB!$I$3:$CA$1001,37,FALSE)&amp;"","　")</f>
        <v/>
      </c>
      <c r="R97" s="18" t="str">
        <f>IFERROR(VLOOKUP($B97,DB!$I$3:$CA$1001,38,FALSE)&amp;"","　")</f>
        <v>◯</v>
      </c>
      <c r="S97" s="18" t="str">
        <f>IFERROR(VLOOKUP($B97,DB!$I$3:$CA$1001,39,FALSE)&amp;"","　")</f>
        <v/>
      </c>
      <c r="T97" s="18" t="str">
        <f>IFERROR(VLOOKUP($B97,DB!$I$3:$CA$1001,40,FALSE)&amp;"","　")</f>
        <v/>
      </c>
      <c r="U97" s="18" t="str">
        <f>IFERROR(VLOOKUP($B97,DB!$I$3:$CA$1001,41,FALSE)&amp;"","　")</f>
        <v/>
      </c>
      <c r="V97" s="18" t="str">
        <f>IFERROR(VLOOKUP($B97,DB!$I$3:$CA$1001,42,FALSE)&amp;"","　")</f>
        <v/>
      </c>
      <c r="W97" s="18" t="str">
        <f>IFERROR(VLOOKUP($B97,DB!$I$3:$CA$1001,43,FALSE)&amp;"","　")</f>
        <v/>
      </c>
      <c r="X97" s="18" t="str">
        <f>IFERROR(VLOOKUP($B97,DB!$I$3:$CA$1001,44,FALSE)&amp;"","　")</f>
        <v/>
      </c>
      <c r="Y97" s="18" t="str">
        <f>IFERROR(VLOOKUP($B97,DB!$I$3:$CA$1001,45,FALSE)&amp;"","　")</f>
        <v/>
      </c>
      <c r="Z97" s="18" t="str">
        <f>IFERROR(VLOOKUP($B97,DB!$I$3:$CA$1001,46,FALSE)&amp;"","　")</f>
        <v/>
      </c>
      <c r="AA97" s="18" t="str">
        <f>IFERROR(VLOOKUP($B97,DB!$I$3:$CA$1001,47,FALSE)&amp;"","　")</f>
        <v/>
      </c>
      <c r="AB97" s="18" t="str">
        <f>IFERROR(VLOOKUP($B97,DB!$I$3:$CA$1001,48,FALSE)&amp;"","　")</f>
        <v/>
      </c>
      <c r="AC97" s="18" t="str">
        <f>IFERROR(VLOOKUP($B97,DB!$I$3:$CA$1001,49,FALSE)&amp;"","　")</f>
        <v/>
      </c>
      <c r="AD97" s="18" t="str">
        <f>IFERROR(VLOOKUP($B97,DB!$I$3:$CA$1001,50,FALSE)&amp;"","　")</f>
        <v/>
      </c>
      <c r="AE97" s="18" t="str">
        <f>IFERROR(VLOOKUP($B97,DB!$I$3:$CA$1001,51,FALSE)&amp;"","　")</f>
        <v/>
      </c>
      <c r="AF97" s="18" t="str">
        <f>IFERROR(VLOOKUP($B97,DB!$I$3:$CA$1001,52,FALSE)&amp;"","　")</f>
        <v/>
      </c>
      <c r="AG97" s="18" t="str">
        <f>IFERROR(VLOOKUP($B97,DB!$I$3:$CA$1001,53,FALSE)&amp;"","　")</f>
        <v/>
      </c>
      <c r="AH97" s="18" t="str">
        <f>IFERROR(VLOOKUP($B97,DB!$I$3:$CA$1001,54,FALSE)&amp;"","　")</f>
        <v/>
      </c>
      <c r="AI97" s="25" t="str">
        <f>IFERROR(VLOOKUP($B97,DB!$I$3:$CA$1001,55,FALSE)&amp;"","　")</f>
        <v/>
      </c>
      <c r="AJ97" s="16" t="str">
        <f>IFERROR(VLOOKUP($B97,DB!$I$3:$CA$1001,56,FALSE)&amp;"","　")</f>
        <v>◯</v>
      </c>
      <c r="AK97" s="18" t="str">
        <f>IFERROR(VLOOKUP($B97,DB!$I$3:$CA$1001,57,FALSE)&amp;"","　")</f>
        <v>◯</v>
      </c>
      <c r="AL97" s="18" t="str">
        <f>IFERROR(VLOOKUP($B97,DB!$I$3:$CA$1001,58,FALSE)&amp;"","　")</f>
        <v>◯</v>
      </c>
      <c r="AM97" s="18" t="str">
        <f>IFERROR(VLOOKUP($B97,DB!$I$3:$CA$1001,59,FALSE)&amp;"","　")</f>
        <v>◯</v>
      </c>
      <c r="AN97" s="18" t="str">
        <f>IFERROR(VLOOKUP($B97,DB!$I$3:$CA$1001,60,FALSE)&amp;"","　")</f>
        <v>◯</v>
      </c>
      <c r="AO97" s="18" t="str">
        <f>IFERROR(VLOOKUP($B97,DB!$I$3:$CA$1001,61,FALSE)&amp;"","　")</f>
        <v>◯</v>
      </c>
      <c r="AP97" s="18" t="str">
        <f>IFERROR(VLOOKUP($B97,DB!$I$3:$CA$1001,62,FALSE)&amp;"","　")</f>
        <v>◯</v>
      </c>
      <c r="AQ97" s="21" t="str">
        <f>IFERROR(VLOOKUP($B97,DB!$I$3:$CA$1001,63,FALSE)&amp;"","　")</f>
        <v>◯</v>
      </c>
      <c r="AR97" s="23" t="str">
        <f>IFERROR(VLOOKUP($B97,DB!$I$3:$CA$1001,64,FALSE)&amp;"","　")</f>
        <v/>
      </c>
      <c r="AS97" s="18" t="str">
        <f>IFERROR(VLOOKUP($B97,DB!$I$3:$CA$1001,65,FALSE)&amp;"","　")</f>
        <v/>
      </c>
      <c r="AT97" s="18" t="str">
        <f>IFERROR(VLOOKUP($B97,DB!$I$3:$CA$1001,66,FALSE)&amp;"","　")</f>
        <v/>
      </c>
      <c r="AU97" s="18" t="str">
        <f>IFERROR(VLOOKUP($B97,DB!$I$3:$CA$1001,67,FALSE)&amp;"","　")</f>
        <v/>
      </c>
      <c r="AV97" s="18" t="str">
        <f>IFERROR(VLOOKUP($B97,DB!$I$3:$CA$1001,68,FALSE)&amp;"","　")</f>
        <v/>
      </c>
      <c r="AW97" s="18" t="str">
        <f>IFERROR(VLOOKUP($B97,DB!$I$3:$CA$1001,69,FALSE)&amp;"","　")</f>
        <v/>
      </c>
      <c r="AX97" s="18" t="str">
        <f>IFERROR(VLOOKUP($B97,DB!$I$3:$CA$1001,70,FALSE)&amp;"","　")</f>
        <v/>
      </c>
      <c r="AY97" s="21" t="str">
        <f>IFERROR(VLOOKUP($B97,DB!$I$3:$CA$1001,71,FALSE)&amp;"","　")</f>
        <v/>
      </c>
      <c r="AZ97" s="29"/>
    </row>
    <row r="98" spans="2:52" ht="20.100000000000001" customHeight="1">
      <c r="B98" s="6">
        <v>2235</v>
      </c>
      <c r="C98" s="8" t="str">
        <f>IFERROR(VLOOKUP(B98,DB!$I$3:$Z$1001,4,FALSE)&amp;"","")</f>
        <v>株式会社公清企業</v>
      </c>
      <c r="D98" s="10" t="str">
        <f>IFERROR(VLOOKUP(B98,DB!$I$2:$CD$1001,7,FALSE)&amp;"","")</f>
        <v>北海道</v>
      </c>
      <c r="E98" s="11" t="str">
        <f>IFERROR(VLOOKUP(B98,DB!$I$2:$CD$1001,8,FALSE)&amp;"","")</f>
        <v>札幌市中央区</v>
      </c>
      <c r="F98" s="12" t="str">
        <f>IFERROR(VLOOKUP(B98,DB!$I$2:$CD$1001,10,FALSE)&amp;"","")</f>
        <v>代表取締役</v>
      </c>
      <c r="G98" s="11" t="str">
        <f>IFERROR(VLOOKUP(B98,DB!$I$2:$CD$1001,11,FALSE)&amp;"","")</f>
        <v>福田　年勝</v>
      </c>
      <c r="H98" s="14" t="str">
        <f>IFERROR(IF(VLOOKUP(B98,DB!$I$2:$CD$1001,20,FALSE)&amp;""="","","○"),"")</f>
        <v/>
      </c>
      <c r="I98" s="16" t="str">
        <f>IFERROR(VLOOKUP($B98,DB!$I$3:$CA$1001,29,FALSE)&amp;"","　")</f>
        <v/>
      </c>
      <c r="J98" s="18" t="str">
        <f>IFERROR(VLOOKUP($B98,DB!$I$3:$CA$1001,30,FALSE)&amp;"","　")</f>
        <v/>
      </c>
      <c r="K98" s="18" t="str">
        <f>IFERROR(VLOOKUP($B98,DB!$I$3:$CA$1001,31,FALSE)&amp;"","　")</f>
        <v/>
      </c>
      <c r="L98" s="18" t="str">
        <f>IFERROR(VLOOKUP($B98,DB!$I$3:$CA$1001,32,FALSE)&amp;"","　")</f>
        <v/>
      </c>
      <c r="M98" s="18" t="str">
        <f>IFERROR(VLOOKUP($B98,DB!$I$3:$CA$1001,33,FALSE)&amp;"","　")</f>
        <v>◯</v>
      </c>
      <c r="N98" s="21" t="str">
        <f>IFERROR(VLOOKUP($B98,DB!$I$3:$CA$1001,34,FALSE)&amp;"","　")</f>
        <v/>
      </c>
      <c r="O98" s="23" t="str">
        <f>IFERROR(VLOOKUP($B98,DB!$I$3:$CA$1001,35,FALSE)&amp;"","　")</f>
        <v/>
      </c>
      <c r="P98" s="18" t="str">
        <f>IFERROR(VLOOKUP($B98,DB!$I$3:$CA$1001,36,FALSE)&amp;"","　")</f>
        <v/>
      </c>
      <c r="Q98" s="18" t="str">
        <f>IFERROR(VLOOKUP($B98,DB!$I$3:$CA$1001,37,FALSE)&amp;"","　")</f>
        <v/>
      </c>
      <c r="R98" s="18" t="str">
        <f>IFERROR(VLOOKUP($B98,DB!$I$3:$CA$1001,38,FALSE)&amp;"","　")</f>
        <v/>
      </c>
      <c r="S98" s="18" t="str">
        <f>IFERROR(VLOOKUP($B98,DB!$I$3:$CA$1001,39,FALSE)&amp;"","　")</f>
        <v/>
      </c>
      <c r="T98" s="18" t="str">
        <f>IFERROR(VLOOKUP($B98,DB!$I$3:$CA$1001,40,FALSE)&amp;"","　")</f>
        <v/>
      </c>
      <c r="U98" s="18" t="str">
        <f>IFERROR(VLOOKUP($B98,DB!$I$3:$CA$1001,41,FALSE)&amp;"","　")</f>
        <v/>
      </c>
      <c r="V98" s="18" t="str">
        <f>IFERROR(VLOOKUP($B98,DB!$I$3:$CA$1001,42,FALSE)&amp;"","　")</f>
        <v/>
      </c>
      <c r="W98" s="18" t="str">
        <f>IFERROR(VLOOKUP($B98,DB!$I$3:$CA$1001,43,FALSE)&amp;"","　")</f>
        <v/>
      </c>
      <c r="X98" s="18" t="str">
        <f>IFERROR(VLOOKUP($B98,DB!$I$3:$CA$1001,44,FALSE)&amp;"","　")</f>
        <v/>
      </c>
      <c r="Y98" s="18" t="str">
        <f>IFERROR(VLOOKUP($B98,DB!$I$3:$CA$1001,45,FALSE)&amp;"","　")</f>
        <v/>
      </c>
      <c r="Z98" s="18" t="str">
        <f>IFERROR(VLOOKUP($B98,DB!$I$3:$CA$1001,46,FALSE)&amp;"","　")</f>
        <v/>
      </c>
      <c r="AA98" s="18" t="str">
        <f>IFERROR(VLOOKUP($B98,DB!$I$3:$CA$1001,47,FALSE)&amp;"","　")</f>
        <v/>
      </c>
      <c r="AB98" s="18" t="str">
        <f>IFERROR(VLOOKUP($B98,DB!$I$3:$CA$1001,48,FALSE)&amp;"","　")</f>
        <v/>
      </c>
      <c r="AC98" s="18" t="str">
        <f>IFERROR(VLOOKUP($B98,DB!$I$3:$CA$1001,49,FALSE)&amp;"","　")</f>
        <v/>
      </c>
      <c r="AD98" s="18" t="str">
        <f>IFERROR(VLOOKUP($B98,DB!$I$3:$CA$1001,50,FALSE)&amp;"","　")</f>
        <v/>
      </c>
      <c r="AE98" s="18" t="str">
        <f>IFERROR(VLOOKUP($B98,DB!$I$3:$CA$1001,51,FALSE)&amp;"","　")</f>
        <v/>
      </c>
      <c r="AF98" s="18" t="str">
        <f>IFERROR(VLOOKUP($B98,DB!$I$3:$CA$1001,52,FALSE)&amp;"","　")</f>
        <v/>
      </c>
      <c r="AG98" s="18" t="str">
        <f>IFERROR(VLOOKUP($B98,DB!$I$3:$CA$1001,53,FALSE)&amp;"","　")</f>
        <v/>
      </c>
      <c r="AH98" s="18" t="str">
        <f>IFERROR(VLOOKUP($B98,DB!$I$3:$CA$1001,54,FALSE)&amp;"","　")</f>
        <v/>
      </c>
      <c r="AI98" s="25" t="str">
        <f>IFERROR(VLOOKUP($B98,DB!$I$3:$CA$1001,55,FALSE)&amp;"","　")</f>
        <v/>
      </c>
      <c r="AJ98" s="16" t="str">
        <f>IFERROR(VLOOKUP($B98,DB!$I$3:$CA$1001,56,FALSE)&amp;"","　")</f>
        <v/>
      </c>
      <c r="AK98" s="18" t="str">
        <f>IFERROR(VLOOKUP($B98,DB!$I$3:$CA$1001,57,FALSE)&amp;"","　")</f>
        <v/>
      </c>
      <c r="AL98" s="18" t="str">
        <f>IFERROR(VLOOKUP($B98,DB!$I$3:$CA$1001,58,FALSE)&amp;"","　")</f>
        <v/>
      </c>
      <c r="AM98" s="18" t="str">
        <f>IFERROR(VLOOKUP($B98,DB!$I$3:$CA$1001,59,FALSE)&amp;"","　")</f>
        <v/>
      </c>
      <c r="AN98" s="18" t="str">
        <f>IFERROR(VLOOKUP($B98,DB!$I$3:$CA$1001,60,FALSE)&amp;"","　")</f>
        <v/>
      </c>
      <c r="AO98" s="18" t="str">
        <f>IFERROR(VLOOKUP($B98,DB!$I$3:$CA$1001,61,FALSE)&amp;"","　")</f>
        <v/>
      </c>
      <c r="AP98" s="18" t="str">
        <f>IFERROR(VLOOKUP($B98,DB!$I$3:$CA$1001,62,FALSE)&amp;"","　")</f>
        <v/>
      </c>
      <c r="AQ98" s="21" t="str">
        <f>IFERROR(VLOOKUP($B98,DB!$I$3:$CA$1001,63,FALSE)&amp;"","　")</f>
        <v/>
      </c>
      <c r="AR98" s="23" t="str">
        <f>IFERROR(VLOOKUP($B98,DB!$I$3:$CA$1001,64,FALSE)&amp;"","　")</f>
        <v/>
      </c>
      <c r="AS98" s="18" t="str">
        <f>IFERROR(VLOOKUP($B98,DB!$I$3:$CA$1001,65,FALSE)&amp;"","　")</f>
        <v/>
      </c>
      <c r="AT98" s="18" t="str">
        <f>IFERROR(VLOOKUP($B98,DB!$I$3:$CA$1001,66,FALSE)&amp;"","　")</f>
        <v/>
      </c>
      <c r="AU98" s="18" t="str">
        <f>IFERROR(VLOOKUP($B98,DB!$I$3:$CA$1001,67,FALSE)&amp;"","　")</f>
        <v/>
      </c>
      <c r="AV98" s="18" t="str">
        <f>IFERROR(VLOOKUP($B98,DB!$I$3:$CA$1001,68,FALSE)&amp;"","　")</f>
        <v/>
      </c>
      <c r="AW98" s="18" t="str">
        <f>IFERROR(VLOOKUP($B98,DB!$I$3:$CA$1001,69,FALSE)&amp;"","　")</f>
        <v>◯</v>
      </c>
      <c r="AX98" s="18" t="str">
        <f>IFERROR(VLOOKUP($B98,DB!$I$3:$CA$1001,70,FALSE)&amp;"","　")</f>
        <v>◯</v>
      </c>
      <c r="AY98" s="21" t="str">
        <f>IFERROR(VLOOKUP($B98,DB!$I$3:$CA$1001,71,FALSE)&amp;"","　")</f>
        <v>◯</v>
      </c>
      <c r="AZ98" s="29"/>
    </row>
    <row r="99" spans="2:52" ht="20.100000000000001" customHeight="1">
      <c r="B99" s="6">
        <v>2236</v>
      </c>
      <c r="C99" s="8" t="str">
        <f>IFERROR(VLOOKUP(B99,DB!$I$3:$Z$1001,4,FALSE)&amp;"","")</f>
        <v>株式会社コンステック</v>
      </c>
      <c r="D99" s="10" t="str">
        <f>IFERROR(VLOOKUP(B99,DB!$I$2:$CD$1001,7,FALSE)&amp;"","")</f>
        <v>大阪府</v>
      </c>
      <c r="E99" s="11" t="str">
        <f>IFERROR(VLOOKUP(B99,DB!$I$2:$CD$1001,8,FALSE)&amp;"","")</f>
        <v>大阪市中央区</v>
      </c>
      <c r="F99" s="12" t="str">
        <f>IFERROR(VLOOKUP(B99,DB!$I$2:$CD$1001,10,FALSE)&amp;"","")</f>
        <v>代表取締役</v>
      </c>
      <c r="G99" s="11" t="str">
        <f>IFERROR(VLOOKUP(B99,DB!$I$2:$CD$1001,11,FALSE)&amp;"","")</f>
        <v>茶家　義明</v>
      </c>
      <c r="H99" s="14" t="str">
        <f>IFERROR(IF(VLOOKUP(B99,DB!$I$2:$CD$1001,20,FALSE)&amp;""="","","○"),"")</f>
        <v>○</v>
      </c>
      <c r="I99" s="16" t="str">
        <f>IFERROR(VLOOKUP($B99,DB!$I$3:$CA$1001,29,FALSE)&amp;"","　")</f>
        <v/>
      </c>
      <c r="J99" s="18" t="str">
        <f>IFERROR(VLOOKUP($B99,DB!$I$3:$CA$1001,30,FALSE)&amp;"","　")</f>
        <v/>
      </c>
      <c r="K99" s="18" t="str">
        <f>IFERROR(VLOOKUP($B99,DB!$I$3:$CA$1001,31,FALSE)&amp;"","　")</f>
        <v>◯</v>
      </c>
      <c r="L99" s="18" t="str">
        <f>IFERROR(VLOOKUP($B99,DB!$I$3:$CA$1001,32,FALSE)&amp;"","　")</f>
        <v>◯</v>
      </c>
      <c r="M99" s="18" t="str">
        <f>IFERROR(VLOOKUP($B99,DB!$I$3:$CA$1001,33,FALSE)&amp;"","　")</f>
        <v>◯</v>
      </c>
      <c r="N99" s="21" t="str">
        <f>IFERROR(VLOOKUP($B99,DB!$I$3:$CA$1001,34,FALSE)&amp;"","　")</f>
        <v/>
      </c>
      <c r="O99" s="23" t="str">
        <f>IFERROR(VLOOKUP($B99,DB!$I$3:$CA$1001,35,FALSE)&amp;"","　")</f>
        <v/>
      </c>
      <c r="P99" s="18" t="str">
        <f>IFERROR(VLOOKUP($B99,DB!$I$3:$CA$1001,36,FALSE)&amp;"","　")</f>
        <v/>
      </c>
      <c r="Q99" s="18" t="str">
        <f>IFERROR(VLOOKUP($B99,DB!$I$3:$CA$1001,37,FALSE)&amp;"","　")</f>
        <v/>
      </c>
      <c r="R99" s="18" t="str">
        <f>IFERROR(VLOOKUP($B99,DB!$I$3:$CA$1001,38,FALSE)&amp;"","　")</f>
        <v/>
      </c>
      <c r="S99" s="18" t="str">
        <f>IFERROR(VLOOKUP($B99,DB!$I$3:$CA$1001,39,FALSE)&amp;"","　")</f>
        <v/>
      </c>
      <c r="T99" s="18" t="str">
        <f>IFERROR(VLOOKUP($B99,DB!$I$3:$CA$1001,40,FALSE)&amp;"","　")</f>
        <v/>
      </c>
      <c r="U99" s="18" t="str">
        <f>IFERROR(VLOOKUP($B99,DB!$I$3:$CA$1001,41,FALSE)&amp;"","　")</f>
        <v/>
      </c>
      <c r="V99" s="18" t="str">
        <f>IFERROR(VLOOKUP($B99,DB!$I$3:$CA$1001,42,FALSE)&amp;"","　")</f>
        <v/>
      </c>
      <c r="W99" s="18" t="str">
        <f>IFERROR(VLOOKUP($B99,DB!$I$3:$CA$1001,43,FALSE)&amp;"","　")</f>
        <v/>
      </c>
      <c r="X99" s="18" t="str">
        <f>IFERROR(VLOOKUP($B99,DB!$I$3:$CA$1001,44,FALSE)&amp;"","　")</f>
        <v/>
      </c>
      <c r="Y99" s="18" t="str">
        <f>IFERROR(VLOOKUP($B99,DB!$I$3:$CA$1001,45,FALSE)&amp;"","　")</f>
        <v/>
      </c>
      <c r="Z99" s="18" t="str">
        <f>IFERROR(VLOOKUP($B99,DB!$I$3:$CA$1001,46,FALSE)&amp;"","　")</f>
        <v/>
      </c>
      <c r="AA99" s="18" t="str">
        <f>IFERROR(VLOOKUP($B99,DB!$I$3:$CA$1001,47,FALSE)&amp;"","　")</f>
        <v/>
      </c>
      <c r="AB99" s="18" t="str">
        <f>IFERROR(VLOOKUP($B99,DB!$I$3:$CA$1001,48,FALSE)&amp;"","　")</f>
        <v/>
      </c>
      <c r="AC99" s="18" t="str">
        <f>IFERROR(VLOOKUP($B99,DB!$I$3:$CA$1001,49,FALSE)&amp;"","　")</f>
        <v/>
      </c>
      <c r="AD99" s="18" t="str">
        <f>IFERROR(VLOOKUP($B99,DB!$I$3:$CA$1001,50,FALSE)&amp;"","　")</f>
        <v>◯</v>
      </c>
      <c r="AE99" s="18" t="str">
        <f>IFERROR(VLOOKUP($B99,DB!$I$3:$CA$1001,51,FALSE)&amp;"","　")</f>
        <v/>
      </c>
      <c r="AF99" s="18" t="str">
        <f>IFERROR(VLOOKUP($B99,DB!$I$3:$CA$1001,52,FALSE)&amp;"","　")</f>
        <v/>
      </c>
      <c r="AG99" s="18" t="str">
        <f>IFERROR(VLOOKUP($B99,DB!$I$3:$CA$1001,53,FALSE)&amp;"","　")</f>
        <v/>
      </c>
      <c r="AH99" s="18" t="str">
        <f>IFERROR(VLOOKUP($B99,DB!$I$3:$CA$1001,54,FALSE)&amp;"","　")</f>
        <v/>
      </c>
      <c r="AI99" s="25" t="str">
        <f>IFERROR(VLOOKUP($B99,DB!$I$3:$CA$1001,55,FALSE)&amp;"","　")</f>
        <v/>
      </c>
      <c r="AJ99" s="16" t="str">
        <f>IFERROR(VLOOKUP($B99,DB!$I$3:$CA$1001,56,FALSE)&amp;"","　")</f>
        <v/>
      </c>
      <c r="AK99" s="18" t="str">
        <f>IFERROR(VLOOKUP($B99,DB!$I$3:$CA$1001,57,FALSE)&amp;"","　")</f>
        <v/>
      </c>
      <c r="AL99" s="18" t="str">
        <f>IFERROR(VLOOKUP($B99,DB!$I$3:$CA$1001,58,FALSE)&amp;"","　")</f>
        <v/>
      </c>
      <c r="AM99" s="18" t="str">
        <f>IFERROR(VLOOKUP($B99,DB!$I$3:$CA$1001,59,FALSE)&amp;"","　")</f>
        <v/>
      </c>
      <c r="AN99" s="18" t="str">
        <f>IFERROR(VLOOKUP($B99,DB!$I$3:$CA$1001,60,FALSE)&amp;"","　")</f>
        <v/>
      </c>
      <c r="AO99" s="18" t="str">
        <f>IFERROR(VLOOKUP($B99,DB!$I$3:$CA$1001,61,FALSE)&amp;"","　")</f>
        <v/>
      </c>
      <c r="AP99" s="18" t="str">
        <f>IFERROR(VLOOKUP($B99,DB!$I$3:$CA$1001,62,FALSE)&amp;"","　")</f>
        <v/>
      </c>
      <c r="AQ99" s="21" t="str">
        <f>IFERROR(VLOOKUP($B99,DB!$I$3:$CA$1001,63,FALSE)&amp;"","　")</f>
        <v/>
      </c>
      <c r="AR99" s="23" t="str">
        <f>IFERROR(VLOOKUP($B99,DB!$I$3:$CA$1001,64,FALSE)&amp;"","　")</f>
        <v/>
      </c>
      <c r="AS99" s="18" t="str">
        <f>IFERROR(VLOOKUP($B99,DB!$I$3:$CA$1001,65,FALSE)&amp;"","　")</f>
        <v/>
      </c>
      <c r="AT99" s="18" t="str">
        <f>IFERROR(VLOOKUP($B99,DB!$I$3:$CA$1001,66,FALSE)&amp;"","　")</f>
        <v/>
      </c>
      <c r="AU99" s="18" t="str">
        <f>IFERROR(VLOOKUP($B99,DB!$I$3:$CA$1001,67,FALSE)&amp;"","　")</f>
        <v/>
      </c>
      <c r="AV99" s="18" t="str">
        <f>IFERROR(VLOOKUP($B99,DB!$I$3:$CA$1001,68,FALSE)&amp;"","　")</f>
        <v/>
      </c>
      <c r="AW99" s="18" t="str">
        <f>IFERROR(VLOOKUP($B99,DB!$I$3:$CA$1001,69,FALSE)&amp;"","　")</f>
        <v/>
      </c>
      <c r="AX99" s="18" t="str">
        <f>IFERROR(VLOOKUP($B99,DB!$I$3:$CA$1001,70,FALSE)&amp;"","　")</f>
        <v/>
      </c>
      <c r="AY99" s="21" t="str">
        <f>IFERROR(VLOOKUP($B99,DB!$I$3:$CA$1001,71,FALSE)&amp;"","　")</f>
        <v/>
      </c>
      <c r="AZ99" s="29"/>
    </row>
    <row r="100" spans="2:52" ht="20.100000000000001" customHeight="1">
      <c r="B100" s="6">
        <v>2237</v>
      </c>
      <c r="C100" s="8" t="str">
        <f>IFERROR(VLOOKUP(B100,DB!$I$3:$Z$1001,4,FALSE)&amp;"","")</f>
        <v>株式会社越山建築設計事務所</v>
      </c>
      <c r="D100" s="10" t="str">
        <f>IFERROR(VLOOKUP(B100,DB!$I$2:$CD$1001,7,FALSE)&amp;"","")</f>
        <v>北海道</v>
      </c>
      <c r="E100" s="11" t="str">
        <f>IFERROR(VLOOKUP(B100,DB!$I$2:$CD$1001,8,FALSE)&amp;"","")</f>
        <v>札幌市北区</v>
      </c>
      <c r="F100" s="12" t="str">
        <f>IFERROR(VLOOKUP(B100,DB!$I$2:$CD$1001,10,FALSE)&amp;"","")</f>
        <v>代表取締役</v>
      </c>
      <c r="G100" s="11" t="str">
        <f>IFERROR(VLOOKUP(B100,DB!$I$2:$CD$1001,11,FALSE)&amp;"","")</f>
        <v>越山　仁志</v>
      </c>
      <c r="H100" s="14" t="str">
        <f>IFERROR(IF(VLOOKUP(B100,DB!$I$2:$CD$1001,20,FALSE)&amp;""="","","○"),"")</f>
        <v/>
      </c>
      <c r="I100" s="16" t="str">
        <f>IFERROR(VLOOKUP($B100,DB!$I$3:$CA$1001,29,FALSE)&amp;"","　")</f>
        <v/>
      </c>
      <c r="J100" s="18" t="str">
        <f>IFERROR(VLOOKUP($B100,DB!$I$3:$CA$1001,30,FALSE)&amp;"","　")</f>
        <v/>
      </c>
      <c r="K100" s="18" t="str">
        <f>IFERROR(VLOOKUP($B100,DB!$I$3:$CA$1001,31,FALSE)&amp;"","　")</f>
        <v/>
      </c>
      <c r="L100" s="18" t="str">
        <f>IFERROR(VLOOKUP($B100,DB!$I$3:$CA$1001,32,FALSE)&amp;"","　")</f>
        <v>◯</v>
      </c>
      <c r="M100" s="18" t="str">
        <f>IFERROR(VLOOKUP($B100,DB!$I$3:$CA$1001,33,FALSE)&amp;"","　")</f>
        <v>◯</v>
      </c>
      <c r="N100" s="21" t="str">
        <f>IFERROR(VLOOKUP($B100,DB!$I$3:$CA$1001,34,FALSE)&amp;"","　")</f>
        <v/>
      </c>
      <c r="O100" s="23" t="str">
        <f>IFERROR(VLOOKUP($B100,DB!$I$3:$CA$1001,35,FALSE)&amp;"","　")</f>
        <v/>
      </c>
      <c r="P100" s="18" t="str">
        <f>IFERROR(VLOOKUP($B100,DB!$I$3:$CA$1001,36,FALSE)&amp;"","　")</f>
        <v/>
      </c>
      <c r="Q100" s="18" t="str">
        <f>IFERROR(VLOOKUP($B100,DB!$I$3:$CA$1001,37,FALSE)&amp;"","　")</f>
        <v/>
      </c>
      <c r="R100" s="18" t="str">
        <f>IFERROR(VLOOKUP($B100,DB!$I$3:$CA$1001,38,FALSE)&amp;"","　")</f>
        <v/>
      </c>
      <c r="S100" s="18" t="str">
        <f>IFERROR(VLOOKUP($B100,DB!$I$3:$CA$1001,39,FALSE)&amp;"","　")</f>
        <v/>
      </c>
      <c r="T100" s="18" t="str">
        <f>IFERROR(VLOOKUP($B100,DB!$I$3:$CA$1001,40,FALSE)&amp;"","　")</f>
        <v/>
      </c>
      <c r="U100" s="18" t="str">
        <f>IFERROR(VLOOKUP($B100,DB!$I$3:$CA$1001,41,FALSE)&amp;"","　")</f>
        <v/>
      </c>
      <c r="V100" s="18" t="str">
        <f>IFERROR(VLOOKUP($B100,DB!$I$3:$CA$1001,42,FALSE)&amp;"","　")</f>
        <v/>
      </c>
      <c r="W100" s="18" t="str">
        <f>IFERROR(VLOOKUP($B100,DB!$I$3:$CA$1001,43,FALSE)&amp;"","　")</f>
        <v/>
      </c>
      <c r="X100" s="18" t="str">
        <f>IFERROR(VLOOKUP($B100,DB!$I$3:$CA$1001,44,FALSE)&amp;"","　")</f>
        <v/>
      </c>
      <c r="Y100" s="18" t="str">
        <f>IFERROR(VLOOKUP($B100,DB!$I$3:$CA$1001,45,FALSE)&amp;"","　")</f>
        <v/>
      </c>
      <c r="Z100" s="18" t="str">
        <f>IFERROR(VLOOKUP($B100,DB!$I$3:$CA$1001,46,FALSE)&amp;"","　")</f>
        <v/>
      </c>
      <c r="AA100" s="18" t="str">
        <f>IFERROR(VLOOKUP($B100,DB!$I$3:$CA$1001,47,FALSE)&amp;"","　")</f>
        <v/>
      </c>
      <c r="AB100" s="18" t="str">
        <f>IFERROR(VLOOKUP($B100,DB!$I$3:$CA$1001,48,FALSE)&amp;"","　")</f>
        <v/>
      </c>
      <c r="AC100" s="18" t="str">
        <f>IFERROR(VLOOKUP($B100,DB!$I$3:$CA$1001,49,FALSE)&amp;"","　")</f>
        <v/>
      </c>
      <c r="AD100" s="18" t="str">
        <f>IFERROR(VLOOKUP($B100,DB!$I$3:$CA$1001,50,FALSE)&amp;"","　")</f>
        <v/>
      </c>
      <c r="AE100" s="18" t="str">
        <f>IFERROR(VLOOKUP($B100,DB!$I$3:$CA$1001,51,FALSE)&amp;"","　")</f>
        <v/>
      </c>
      <c r="AF100" s="18" t="str">
        <f>IFERROR(VLOOKUP($B100,DB!$I$3:$CA$1001,52,FALSE)&amp;"","　")</f>
        <v/>
      </c>
      <c r="AG100" s="18" t="str">
        <f>IFERROR(VLOOKUP($B100,DB!$I$3:$CA$1001,53,FALSE)&amp;"","　")</f>
        <v/>
      </c>
      <c r="AH100" s="18" t="str">
        <f>IFERROR(VLOOKUP($B100,DB!$I$3:$CA$1001,54,FALSE)&amp;"","　")</f>
        <v/>
      </c>
      <c r="AI100" s="25" t="str">
        <f>IFERROR(VLOOKUP($B100,DB!$I$3:$CA$1001,55,FALSE)&amp;"","　")</f>
        <v/>
      </c>
      <c r="AJ100" s="16" t="str">
        <f>IFERROR(VLOOKUP($B100,DB!$I$3:$CA$1001,56,FALSE)&amp;"","　")</f>
        <v/>
      </c>
      <c r="AK100" s="18" t="str">
        <f>IFERROR(VLOOKUP($B100,DB!$I$3:$CA$1001,57,FALSE)&amp;"","　")</f>
        <v/>
      </c>
      <c r="AL100" s="18" t="str">
        <f>IFERROR(VLOOKUP($B100,DB!$I$3:$CA$1001,58,FALSE)&amp;"","　")</f>
        <v>◯</v>
      </c>
      <c r="AM100" s="18" t="str">
        <f>IFERROR(VLOOKUP($B100,DB!$I$3:$CA$1001,59,FALSE)&amp;"","　")</f>
        <v/>
      </c>
      <c r="AN100" s="18" t="str">
        <f>IFERROR(VLOOKUP($B100,DB!$I$3:$CA$1001,60,FALSE)&amp;"","　")</f>
        <v/>
      </c>
      <c r="AO100" s="18" t="str">
        <f>IFERROR(VLOOKUP($B100,DB!$I$3:$CA$1001,61,FALSE)&amp;"","　")</f>
        <v>◯</v>
      </c>
      <c r="AP100" s="18" t="str">
        <f>IFERROR(VLOOKUP($B100,DB!$I$3:$CA$1001,62,FALSE)&amp;"","　")</f>
        <v/>
      </c>
      <c r="AQ100" s="21" t="str">
        <f>IFERROR(VLOOKUP($B100,DB!$I$3:$CA$1001,63,FALSE)&amp;"","　")</f>
        <v/>
      </c>
      <c r="AR100" s="23" t="str">
        <f>IFERROR(VLOOKUP($B100,DB!$I$3:$CA$1001,64,FALSE)&amp;"","　")</f>
        <v/>
      </c>
      <c r="AS100" s="18" t="str">
        <f>IFERROR(VLOOKUP($B100,DB!$I$3:$CA$1001,65,FALSE)&amp;"","　")</f>
        <v/>
      </c>
      <c r="AT100" s="18" t="str">
        <f>IFERROR(VLOOKUP($B100,DB!$I$3:$CA$1001,66,FALSE)&amp;"","　")</f>
        <v/>
      </c>
      <c r="AU100" s="18" t="str">
        <f>IFERROR(VLOOKUP($B100,DB!$I$3:$CA$1001,67,FALSE)&amp;"","　")</f>
        <v/>
      </c>
      <c r="AV100" s="18" t="str">
        <f>IFERROR(VLOOKUP($B100,DB!$I$3:$CA$1001,68,FALSE)&amp;"","　")</f>
        <v/>
      </c>
      <c r="AW100" s="18" t="str">
        <f>IFERROR(VLOOKUP($B100,DB!$I$3:$CA$1001,69,FALSE)&amp;"","　")</f>
        <v/>
      </c>
      <c r="AX100" s="18" t="str">
        <f>IFERROR(VLOOKUP($B100,DB!$I$3:$CA$1001,70,FALSE)&amp;"","　")</f>
        <v/>
      </c>
      <c r="AY100" s="21" t="str">
        <f>IFERROR(VLOOKUP($B100,DB!$I$3:$CA$1001,71,FALSE)&amp;"","　")</f>
        <v/>
      </c>
      <c r="AZ100" s="29"/>
    </row>
    <row r="101" spans="2:52" ht="20.100000000000001" customHeight="1">
      <c r="B101" s="6">
        <v>2300</v>
      </c>
      <c r="C101" s="8" t="str">
        <f>IFERROR(VLOOKUP(B101,DB!$I$3:$Z$1001,4,FALSE)&amp;"","")</f>
        <v>札幌インスペクション株式会社</v>
      </c>
      <c r="D101" s="10" t="str">
        <f>IFERROR(VLOOKUP(B101,DB!$I$2:$CD$1001,7,FALSE)&amp;"","")</f>
        <v>北海道</v>
      </c>
      <c r="E101" s="11" t="str">
        <f>IFERROR(VLOOKUP(B101,DB!$I$2:$CD$1001,8,FALSE)&amp;"","")</f>
        <v>札幌市東区</v>
      </c>
      <c r="F101" s="12" t="str">
        <f>IFERROR(VLOOKUP(B101,DB!$I$2:$CD$1001,10,FALSE)&amp;"","")</f>
        <v>代表取締役社長</v>
      </c>
      <c r="G101" s="11" t="str">
        <f>IFERROR(VLOOKUP(B101,DB!$I$2:$CD$1001,11,FALSE)&amp;"","")</f>
        <v>名畑　拓</v>
      </c>
      <c r="H101" s="14" t="str">
        <f>IFERROR(IF(VLOOKUP(B101,DB!$I$2:$CD$1001,20,FALSE)&amp;""="","","○"),"")</f>
        <v/>
      </c>
      <c r="I101" s="16" t="str">
        <f>IFERROR(VLOOKUP($B101,DB!$I$3:$CA$1001,29,FALSE)&amp;"","　")</f>
        <v/>
      </c>
      <c r="J101" s="18" t="str">
        <f>IFERROR(VLOOKUP($B101,DB!$I$3:$CA$1001,30,FALSE)&amp;"","　")</f>
        <v/>
      </c>
      <c r="K101" s="18" t="str">
        <f>IFERROR(VLOOKUP($B101,DB!$I$3:$CA$1001,31,FALSE)&amp;"","　")</f>
        <v/>
      </c>
      <c r="L101" s="18" t="str">
        <f>IFERROR(VLOOKUP($B101,DB!$I$3:$CA$1001,32,FALSE)&amp;"","　")</f>
        <v>◯</v>
      </c>
      <c r="M101" s="18" t="str">
        <f>IFERROR(VLOOKUP($B101,DB!$I$3:$CA$1001,33,FALSE)&amp;"","　")</f>
        <v/>
      </c>
      <c r="N101" s="21" t="str">
        <f>IFERROR(VLOOKUP($B101,DB!$I$3:$CA$1001,34,FALSE)&amp;"","　")</f>
        <v/>
      </c>
      <c r="O101" s="23" t="str">
        <f>IFERROR(VLOOKUP($B101,DB!$I$3:$CA$1001,35,FALSE)&amp;"","　")</f>
        <v/>
      </c>
      <c r="P101" s="18" t="str">
        <f>IFERROR(VLOOKUP($B101,DB!$I$3:$CA$1001,36,FALSE)&amp;"","　")</f>
        <v/>
      </c>
      <c r="Q101" s="18" t="str">
        <f>IFERROR(VLOOKUP($B101,DB!$I$3:$CA$1001,37,FALSE)&amp;"","　")</f>
        <v/>
      </c>
      <c r="R101" s="18" t="str">
        <f>IFERROR(VLOOKUP($B101,DB!$I$3:$CA$1001,38,FALSE)&amp;"","　")</f>
        <v/>
      </c>
      <c r="S101" s="18" t="str">
        <f>IFERROR(VLOOKUP($B101,DB!$I$3:$CA$1001,39,FALSE)&amp;"","　")</f>
        <v/>
      </c>
      <c r="T101" s="18" t="str">
        <f>IFERROR(VLOOKUP($B101,DB!$I$3:$CA$1001,40,FALSE)&amp;"","　")</f>
        <v/>
      </c>
      <c r="U101" s="18" t="str">
        <f>IFERROR(VLOOKUP($B101,DB!$I$3:$CA$1001,41,FALSE)&amp;"","　")</f>
        <v/>
      </c>
      <c r="V101" s="18" t="str">
        <f>IFERROR(VLOOKUP($B101,DB!$I$3:$CA$1001,42,FALSE)&amp;"","　")</f>
        <v/>
      </c>
      <c r="W101" s="18" t="str">
        <f>IFERROR(VLOOKUP($B101,DB!$I$3:$CA$1001,43,FALSE)&amp;"","　")</f>
        <v/>
      </c>
      <c r="X101" s="18" t="str">
        <f>IFERROR(VLOOKUP($B101,DB!$I$3:$CA$1001,44,FALSE)&amp;"","　")</f>
        <v/>
      </c>
      <c r="Y101" s="18" t="str">
        <f>IFERROR(VLOOKUP($B101,DB!$I$3:$CA$1001,45,FALSE)&amp;"","　")</f>
        <v/>
      </c>
      <c r="Z101" s="18" t="str">
        <f>IFERROR(VLOOKUP($B101,DB!$I$3:$CA$1001,46,FALSE)&amp;"","　")</f>
        <v/>
      </c>
      <c r="AA101" s="18" t="str">
        <f>IFERROR(VLOOKUP($B101,DB!$I$3:$CA$1001,47,FALSE)&amp;"","　")</f>
        <v/>
      </c>
      <c r="AB101" s="18" t="str">
        <f>IFERROR(VLOOKUP($B101,DB!$I$3:$CA$1001,48,FALSE)&amp;"","　")</f>
        <v/>
      </c>
      <c r="AC101" s="18" t="str">
        <f>IFERROR(VLOOKUP($B101,DB!$I$3:$CA$1001,49,FALSE)&amp;"","　")</f>
        <v/>
      </c>
      <c r="AD101" s="18" t="str">
        <f>IFERROR(VLOOKUP($B101,DB!$I$3:$CA$1001,50,FALSE)&amp;"","　")</f>
        <v/>
      </c>
      <c r="AE101" s="18" t="str">
        <f>IFERROR(VLOOKUP($B101,DB!$I$3:$CA$1001,51,FALSE)&amp;"","　")</f>
        <v/>
      </c>
      <c r="AF101" s="18" t="str">
        <f>IFERROR(VLOOKUP($B101,DB!$I$3:$CA$1001,52,FALSE)&amp;"","　")</f>
        <v/>
      </c>
      <c r="AG101" s="18" t="str">
        <f>IFERROR(VLOOKUP($B101,DB!$I$3:$CA$1001,53,FALSE)&amp;"","　")</f>
        <v/>
      </c>
      <c r="AH101" s="18" t="str">
        <f>IFERROR(VLOOKUP($B101,DB!$I$3:$CA$1001,54,FALSE)&amp;"","　")</f>
        <v/>
      </c>
      <c r="AI101" s="25" t="str">
        <f>IFERROR(VLOOKUP($B101,DB!$I$3:$CA$1001,55,FALSE)&amp;"","　")</f>
        <v/>
      </c>
      <c r="AJ101" s="16" t="str">
        <f>IFERROR(VLOOKUP($B101,DB!$I$3:$CA$1001,56,FALSE)&amp;"","　")</f>
        <v/>
      </c>
      <c r="AK101" s="18" t="str">
        <f>IFERROR(VLOOKUP($B101,DB!$I$3:$CA$1001,57,FALSE)&amp;"","　")</f>
        <v/>
      </c>
      <c r="AL101" s="18" t="str">
        <f>IFERROR(VLOOKUP($B101,DB!$I$3:$CA$1001,58,FALSE)&amp;"","　")</f>
        <v/>
      </c>
      <c r="AM101" s="18" t="str">
        <f>IFERROR(VLOOKUP($B101,DB!$I$3:$CA$1001,59,FALSE)&amp;"","　")</f>
        <v/>
      </c>
      <c r="AN101" s="18" t="str">
        <f>IFERROR(VLOOKUP($B101,DB!$I$3:$CA$1001,60,FALSE)&amp;"","　")</f>
        <v/>
      </c>
      <c r="AO101" s="18" t="str">
        <f>IFERROR(VLOOKUP($B101,DB!$I$3:$CA$1001,61,FALSE)&amp;"","　")</f>
        <v/>
      </c>
      <c r="AP101" s="18" t="str">
        <f>IFERROR(VLOOKUP($B101,DB!$I$3:$CA$1001,62,FALSE)&amp;"","　")</f>
        <v/>
      </c>
      <c r="AQ101" s="21" t="str">
        <f>IFERROR(VLOOKUP($B101,DB!$I$3:$CA$1001,63,FALSE)&amp;"","　")</f>
        <v/>
      </c>
      <c r="AR101" s="23" t="str">
        <f>IFERROR(VLOOKUP($B101,DB!$I$3:$CA$1001,64,FALSE)&amp;"","　")</f>
        <v/>
      </c>
      <c r="AS101" s="18" t="str">
        <f>IFERROR(VLOOKUP($B101,DB!$I$3:$CA$1001,65,FALSE)&amp;"","　")</f>
        <v/>
      </c>
      <c r="AT101" s="18" t="str">
        <f>IFERROR(VLOOKUP($B101,DB!$I$3:$CA$1001,66,FALSE)&amp;"","　")</f>
        <v/>
      </c>
      <c r="AU101" s="18" t="str">
        <f>IFERROR(VLOOKUP($B101,DB!$I$3:$CA$1001,67,FALSE)&amp;"","　")</f>
        <v/>
      </c>
      <c r="AV101" s="18" t="str">
        <f>IFERROR(VLOOKUP($B101,DB!$I$3:$CA$1001,68,FALSE)&amp;"","　")</f>
        <v/>
      </c>
      <c r="AW101" s="18" t="str">
        <f>IFERROR(VLOOKUP($B101,DB!$I$3:$CA$1001,69,FALSE)&amp;"","　")</f>
        <v/>
      </c>
      <c r="AX101" s="18" t="str">
        <f>IFERROR(VLOOKUP($B101,DB!$I$3:$CA$1001,70,FALSE)&amp;"","　")</f>
        <v/>
      </c>
      <c r="AY101" s="21" t="str">
        <f>IFERROR(VLOOKUP($B101,DB!$I$3:$CA$1001,71,FALSE)&amp;"","　")</f>
        <v/>
      </c>
      <c r="AZ101" s="29"/>
    </row>
    <row r="102" spans="2:52" ht="20.100000000000001" customHeight="1">
      <c r="B102" s="6">
        <v>2301</v>
      </c>
      <c r="C102" s="8" t="str">
        <f>IFERROR(VLOOKUP(B102,DB!$I$3:$Z$1001,4,FALSE)&amp;"","")</f>
        <v>公益社団法人札幌公共嘱託登記土地家屋調査士協会</v>
      </c>
      <c r="D102" s="10" t="str">
        <f>IFERROR(VLOOKUP(B102,DB!$I$2:$CD$1001,7,FALSE)&amp;"","")</f>
        <v>北海道</v>
      </c>
      <c r="E102" s="11" t="str">
        <f>IFERROR(VLOOKUP(B102,DB!$I$2:$CD$1001,8,FALSE)&amp;"","")</f>
        <v>札幌市中央区</v>
      </c>
      <c r="F102" s="12" t="str">
        <f>IFERROR(VLOOKUP(B102,DB!$I$2:$CD$1001,10,FALSE)&amp;"","")</f>
        <v>代表理事</v>
      </c>
      <c r="G102" s="11" t="str">
        <f>IFERROR(VLOOKUP(B102,DB!$I$2:$CD$1001,11,FALSE)&amp;"","")</f>
        <v>室田　尚人</v>
      </c>
      <c r="H102" s="14" t="str">
        <f>IFERROR(IF(VLOOKUP(B102,DB!$I$2:$CD$1001,20,FALSE)&amp;""="","","○"),"")</f>
        <v/>
      </c>
      <c r="I102" s="16" t="str">
        <f>IFERROR(VLOOKUP($B102,DB!$I$3:$CA$1001,29,FALSE)&amp;"","　")</f>
        <v>◯</v>
      </c>
      <c r="J102" s="18" t="str">
        <f>IFERROR(VLOOKUP($B102,DB!$I$3:$CA$1001,30,FALSE)&amp;"","　")</f>
        <v/>
      </c>
      <c r="K102" s="18" t="str">
        <f>IFERROR(VLOOKUP($B102,DB!$I$3:$CA$1001,31,FALSE)&amp;"","　")</f>
        <v/>
      </c>
      <c r="L102" s="18" t="str">
        <f>IFERROR(VLOOKUP($B102,DB!$I$3:$CA$1001,32,FALSE)&amp;"","　")</f>
        <v/>
      </c>
      <c r="M102" s="18" t="str">
        <f>IFERROR(VLOOKUP($B102,DB!$I$3:$CA$1001,33,FALSE)&amp;"","　")</f>
        <v>◯</v>
      </c>
      <c r="N102" s="21" t="str">
        <f>IFERROR(VLOOKUP($B102,DB!$I$3:$CA$1001,34,FALSE)&amp;"","　")</f>
        <v/>
      </c>
      <c r="O102" s="23" t="str">
        <f>IFERROR(VLOOKUP($B102,DB!$I$3:$CA$1001,35,FALSE)&amp;"","　")</f>
        <v/>
      </c>
      <c r="P102" s="18" t="str">
        <f>IFERROR(VLOOKUP($B102,DB!$I$3:$CA$1001,36,FALSE)&amp;"","　")</f>
        <v/>
      </c>
      <c r="Q102" s="18" t="str">
        <f>IFERROR(VLOOKUP($B102,DB!$I$3:$CA$1001,37,FALSE)&amp;"","　")</f>
        <v/>
      </c>
      <c r="R102" s="18" t="str">
        <f>IFERROR(VLOOKUP($B102,DB!$I$3:$CA$1001,38,FALSE)&amp;"","　")</f>
        <v/>
      </c>
      <c r="S102" s="18" t="str">
        <f>IFERROR(VLOOKUP($B102,DB!$I$3:$CA$1001,39,FALSE)&amp;"","　")</f>
        <v/>
      </c>
      <c r="T102" s="18" t="str">
        <f>IFERROR(VLOOKUP($B102,DB!$I$3:$CA$1001,40,FALSE)&amp;"","　")</f>
        <v/>
      </c>
      <c r="U102" s="18" t="str">
        <f>IFERROR(VLOOKUP($B102,DB!$I$3:$CA$1001,41,FALSE)&amp;"","　")</f>
        <v/>
      </c>
      <c r="V102" s="18" t="str">
        <f>IFERROR(VLOOKUP($B102,DB!$I$3:$CA$1001,42,FALSE)&amp;"","　")</f>
        <v/>
      </c>
      <c r="W102" s="18" t="str">
        <f>IFERROR(VLOOKUP($B102,DB!$I$3:$CA$1001,43,FALSE)&amp;"","　")</f>
        <v/>
      </c>
      <c r="X102" s="18" t="str">
        <f>IFERROR(VLOOKUP($B102,DB!$I$3:$CA$1001,44,FALSE)&amp;"","　")</f>
        <v/>
      </c>
      <c r="Y102" s="18" t="str">
        <f>IFERROR(VLOOKUP($B102,DB!$I$3:$CA$1001,45,FALSE)&amp;"","　")</f>
        <v/>
      </c>
      <c r="Z102" s="18" t="str">
        <f>IFERROR(VLOOKUP($B102,DB!$I$3:$CA$1001,46,FALSE)&amp;"","　")</f>
        <v/>
      </c>
      <c r="AA102" s="18" t="str">
        <f>IFERROR(VLOOKUP($B102,DB!$I$3:$CA$1001,47,FALSE)&amp;"","　")</f>
        <v/>
      </c>
      <c r="AB102" s="18" t="str">
        <f>IFERROR(VLOOKUP($B102,DB!$I$3:$CA$1001,48,FALSE)&amp;"","　")</f>
        <v/>
      </c>
      <c r="AC102" s="18" t="str">
        <f>IFERROR(VLOOKUP($B102,DB!$I$3:$CA$1001,49,FALSE)&amp;"","　")</f>
        <v/>
      </c>
      <c r="AD102" s="18" t="str">
        <f>IFERROR(VLOOKUP($B102,DB!$I$3:$CA$1001,50,FALSE)&amp;"","　")</f>
        <v/>
      </c>
      <c r="AE102" s="18" t="str">
        <f>IFERROR(VLOOKUP($B102,DB!$I$3:$CA$1001,51,FALSE)&amp;"","　")</f>
        <v/>
      </c>
      <c r="AF102" s="18" t="str">
        <f>IFERROR(VLOOKUP($B102,DB!$I$3:$CA$1001,52,FALSE)&amp;"","　")</f>
        <v/>
      </c>
      <c r="AG102" s="18" t="str">
        <f>IFERROR(VLOOKUP($B102,DB!$I$3:$CA$1001,53,FALSE)&amp;"","　")</f>
        <v/>
      </c>
      <c r="AH102" s="18" t="str">
        <f>IFERROR(VLOOKUP($B102,DB!$I$3:$CA$1001,54,FALSE)&amp;"","　")</f>
        <v/>
      </c>
      <c r="AI102" s="25" t="str">
        <f>IFERROR(VLOOKUP($B102,DB!$I$3:$CA$1001,55,FALSE)&amp;"","　")</f>
        <v/>
      </c>
      <c r="AJ102" s="16" t="str">
        <f>IFERROR(VLOOKUP($B102,DB!$I$3:$CA$1001,56,FALSE)&amp;"","　")</f>
        <v/>
      </c>
      <c r="AK102" s="18" t="str">
        <f>IFERROR(VLOOKUP($B102,DB!$I$3:$CA$1001,57,FALSE)&amp;"","　")</f>
        <v/>
      </c>
      <c r="AL102" s="18" t="str">
        <f>IFERROR(VLOOKUP($B102,DB!$I$3:$CA$1001,58,FALSE)&amp;"","　")</f>
        <v/>
      </c>
      <c r="AM102" s="18" t="str">
        <f>IFERROR(VLOOKUP($B102,DB!$I$3:$CA$1001,59,FALSE)&amp;"","　")</f>
        <v/>
      </c>
      <c r="AN102" s="18" t="str">
        <f>IFERROR(VLOOKUP($B102,DB!$I$3:$CA$1001,60,FALSE)&amp;"","　")</f>
        <v/>
      </c>
      <c r="AO102" s="18" t="str">
        <f>IFERROR(VLOOKUP($B102,DB!$I$3:$CA$1001,61,FALSE)&amp;"","　")</f>
        <v/>
      </c>
      <c r="AP102" s="18" t="str">
        <f>IFERROR(VLOOKUP($B102,DB!$I$3:$CA$1001,62,FALSE)&amp;"","　")</f>
        <v/>
      </c>
      <c r="AQ102" s="21" t="str">
        <f>IFERROR(VLOOKUP($B102,DB!$I$3:$CA$1001,63,FALSE)&amp;"","　")</f>
        <v/>
      </c>
      <c r="AR102" s="23" t="str">
        <f>IFERROR(VLOOKUP($B102,DB!$I$3:$CA$1001,64,FALSE)&amp;"","　")</f>
        <v/>
      </c>
      <c r="AS102" s="18" t="str">
        <f>IFERROR(VLOOKUP($B102,DB!$I$3:$CA$1001,65,FALSE)&amp;"","　")</f>
        <v/>
      </c>
      <c r="AT102" s="18" t="str">
        <f>IFERROR(VLOOKUP($B102,DB!$I$3:$CA$1001,66,FALSE)&amp;"","　")</f>
        <v/>
      </c>
      <c r="AU102" s="18" t="str">
        <f>IFERROR(VLOOKUP($B102,DB!$I$3:$CA$1001,67,FALSE)&amp;"","　")</f>
        <v/>
      </c>
      <c r="AV102" s="18" t="str">
        <f>IFERROR(VLOOKUP($B102,DB!$I$3:$CA$1001,68,FALSE)&amp;"","　")</f>
        <v/>
      </c>
      <c r="AW102" s="18" t="str">
        <f>IFERROR(VLOOKUP($B102,DB!$I$3:$CA$1001,69,FALSE)&amp;"","　")</f>
        <v/>
      </c>
      <c r="AX102" s="18" t="str">
        <f>IFERROR(VLOOKUP($B102,DB!$I$3:$CA$1001,70,FALSE)&amp;"","　")</f>
        <v/>
      </c>
      <c r="AY102" s="21" t="str">
        <f>IFERROR(VLOOKUP($B102,DB!$I$3:$CA$1001,71,FALSE)&amp;"","　")</f>
        <v/>
      </c>
      <c r="AZ102" s="29"/>
    </row>
    <row r="103" spans="2:52" ht="20.100000000000001" customHeight="1">
      <c r="B103" s="6">
        <v>2302</v>
      </c>
      <c r="C103" s="8" t="str">
        <f>IFERROR(VLOOKUP(B103,DB!$I$3:$Z$1001,4,FALSE)&amp;"","")</f>
        <v>株式会社三共コンサルタント</v>
      </c>
      <c r="D103" s="10" t="str">
        <f>IFERROR(VLOOKUP(B103,DB!$I$2:$CD$1001,7,FALSE)&amp;"","")</f>
        <v>北海道</v>
      </c>
      <c r="E103" s="11" t="str">
        <f>IFERROR(VLOOKUP(B103,DB!$I$2:$CD$1001,8,FALSE)&amp;"","")</f>
        <v>士別市</v>
      </c>
      <c r="F103" s="12" t="str">
        <f>IFERROR(VLOOKUP(B103,DB!$I$2:$CD$1001,10,FALSE)&amp;"","")</f>
        <v>代表取締役</v>
      </c>
      <c r="G103" s="11" t="str">
        <f>IFERROR(VLOOKUP(B103,DB!$I$2:$CD$1001,11,FALSE)&amp;"","")</f>
        <v>宮崎　剛</v>
      </c>
      <c r="H103" s="14" t="str">
        <f>IFERROR(IF(VLOOKUP(B103,DB!$I$2:$CD$1001,20,FALSE)&amp;""="","","○"),"")</f>
        <v/>
      </c>
      <c r="I103" s="16" t="str">
        <f>IFERROR(VLOOKUP($B103,DB!$I$3:$CA$1001,29,FALSE)&amp;"","　")</f>
        <v>◯</v>
      </c>
      <c r="J103" s="18" t="str">
        <f>IFERROR(VLOOKUP($B103,DB!$I$3:$CA$1001,30,FALSE)&amp;"","　")</f>
        <v>◯</v>
      </c>
      <c r="K103" s="18" t="str">
        <f>IFERROR(VLOOKUP($B103,DB!$I$3:$CA$1001,31,FALSE)&amp;"","　")</f>
        <v>◯</v>
      </c>
      <c r="L103" s="18" t="str">
        <f>IFERROR(VLOOKUP($B103,DB!$I$3:$CA$1001,32,FALSE)&amp;"","　")</f>
        <v/>
      </c>
      <c r="M103" s="18" t="str">
        <f>IFERROR(VLOOKUP($B103,DB!$I$3:$CA$1001,33,FALSE)&amp;"","　")</f>
        <v>◯</v>
      </c>
      <c r="N103" s="21" t="str">
        <f>IFERROR(VLOOKUP($B103,DB!$I$3:$CA$1001,34,FALSE)&amp;"","　")</f>
        <v/>
      </c>
      <c r="O103" s="23" t="str">
        <f>IFERROR(VLOOKUP($B103,DB!$I$3:$CA$1001,35,FALSE)&amp;"","　")</f>
        <v/>
      </c>
      <c r="P103" s="18" t="str">
        <f>IFERROR(VLOOKUP($B103,DB!$I$3:$CA$1001,36,FALSE)&amp;"","　")</f>
        <v/>
      </c>
      <c r="Q103" s="18" t="str">
        <f>IFERROR(VLOOKUP($B103,DB!$I$3:$CA$1001,37,FALSE)&amp;"","　")</f>
        <v/>
      </c>
      <c r="R103" s="18" t="str">
        <f>IFERROR(VLOOKUP($B103,DB!$I$3:$CA$1001,38,FALSE)&amp;"","　")</f>
        <v>◯</v>
      </c>
      <c r="S103" s="18" t="str">
        <f>IFERROR(VLOOKUP($B103,DB!$I$3:$CA$1001,39,FALSE)&amp;"","　")</f>
        <v/>
      </c>
      <c r="T103" s="18" t="str">
        <f>IFERROR(VLOOKUP($B103,DB!$I$3:$CA$1001,40,FALSE)&amp;"","　")</f>
        <v/>
      </c>
      <c r="U103" s="18" t="str">
        <f>IFERROR(VLOOKUP($B103,DB!$I$3:$CA$1001,41,FALSE)&amp;"","　")</f>
        <v/>
      </c>
      <c r="V103" s="18" t="str">
        <f>IFERROR(VLOOKUP($B103,DB!$I$3:$CA$1001,42,FALSE)&amp;"","　")</f>
        <v/>
      </c>
      <c r="W103" s="18" t="str">
        <f>IFERROR(VLOOKUP($B103,DB!$I$3:$CA$1001,43,FALSE)&amp;"","　")</f>
        <v>◯</v>
      </c>
      <c r="X103" s="18" t="str">
        <f>IFERROR(VLOOKUP($B103,DB!$I$3:$CA$1001,44,FALSE)&amp;"","　")</f>
        <v/>
      </c>
      <c r="Y103" s="18" t="str">
        <f>IFERROR(VLOOKUP($B103,DB!$I$3:$CA$1001,45,FALSE)&amp;"","　")</f>
        <v/>
      </c>
      <c r="Z103" s="18" t="str">
        <f>IFERROR(VLOOKUP($B103,DB!$I$3:$CA$1001,46,FALSE)&amp;"","　")</f>
        <v/>
      </c>
      <c r="AA103" s="18" t="str">
        <f>IFERROR(VLOOKUP($B103,DB!$I$3:$CA$1001,47,FALSE)&amp;"","　")</f>
        <v/>
      </c>
      <c r="AB103" s="18" t="str">
        <f>IFERROR(VLOOKUP($B103,DB!$I$3:$CA$1001,48,FALSE)&amp;"","　")</f>
        <v/>
      </c>
      <c r="AC103" s="18" t="str">
        <f>IFERROR(VLOOKUP($B103,DB!$I$3:$CA$1001,49,FALSE)&amp;"","　")</f>
        <v/>
      </c>
      <c r="AD103" s="18" t="str">
        <f>IFERROR(VLOOKUP($B103,DB!$I$3:$CA$1001,50,FALSE)&amp;"","　")</f>
        <v/>
      </c>
      <c r="AE103" s="18" t="str">
        <f>IFERROR(VLOOKUP($B103,DB!$I$3:$CA$1001,51,FALSE)&amp;"","　")</f>
        <v/>
      </c>
      <c r="AF103" s="18" t="str">
        <f>IFERROR(VLOOKUP($B103,DB!$I$3:$CA$1001,52,FALSE)&amp;"","　")</f>
        <v/>
      </c>
      <c r="AG103" s="18" t="str">
        <f>IFERROR(VLOOKUP($B103,DB!$I$3:$CA$1001,53,FALSE)&amp;"","　")</f>
        <v>◯</v>
      </c>
      <c r="AH103" s="18" t="str">
        <f>IFERROR(VLOOKUP($B103,DB!$I$3:$CA$1001,54,FALSE)&amp;"","　")</f>
        <v/>
      </c>
      <c r="AI103" s="25" t="str">
        <f>IFERROR(VLOOKUP($B103,DB!$I$3:$CA$1001,55,FALSE)&amp;"","　")</f>
        <v/>
      </c>
      <c r="AJ103" s="16" t="str">
        <f>IFERROR(VLOOKUP($B103,DB!$I$3:$CA$1001,56,FALSE)&amp;"","　")</f>
        <v/>
      </c>
      <c r="AK103" s="18" t="str">
        <f>IFERROR(VLOOKUP($B103,DB!$I$3:$CA$1001,57,FALSE)&amp;"","　")</f>
        <v/>
      </c>
      <c r="AL103" s="18" t="str">
        <f>IFERROR(VLOOKUP($B103,DB!$I$3:$CA$1001,58,FALSE)&amp;"","　")</f>
        <v/>
      </c>
      <c r="AM103" s="18" t="str">
        <f>IFERROR(VLOOKUP($B103,DB!$I$3:$CA$1001,59,FALSE)&amp;"","　")</f>
        <v/>
      </c>
      <c r="AN103" s="18" t="str">
        <f>IFERROR(VLOOKUP($B103,DB!$I$3:$CA$1001,60,FALSE)&amp;"","　")</f>
        <v/>
      </c>
      <c r="AO103" s="18" t="str">
        <f>IFERROR(VLOOKUP($B103,DB!$I$3:$CA$1001,61,FALSE)&amp;"","　")</f>
        <v/>
      </c>
      <c r="AP103" s="18" t="str">
        <f>IFERROR(VLOOKUP($B103,DB!$I$3:$CA$1001,62,FALSE)&amp;"","　")</f>
        <v/>
      </c>
      <c r="AQ103" s="21" t="str">
        <f>IFERROR(VLOOKUP($B103,DB!$I$3:$CA$1001,63,FALSE)&amp;"","　")</f>
        <v/>
      </c>
      <c r="AR103" s="23" t="str">
        <f>IFERROR(VLOOKUP($B103,DB!$I$3:$CA$1001,64,FALSE)&amp;"","　")</f>
        <v/>
      </c>
      <c r="AS103" s="18" t="str">
        <f>IFERROR(VLOOKUP($B103,DB!$I$3:$CA$1001,65,FALSE)&amp;"","　")</f>
        <v/>
      </c>
      <c r="AT103" s="18" t="str">
        <f>IFERROR(VLOOKUP($B103,DB!$I$3:$CA$1001,66,FALSE)&amp;"","　")</f>
        <v/>
      </c>
      <c r="AU103" s="18" t="str">
        <f>IFERROR(VLOOKUP($B103,DB!$I$3:$CA$1001,67,FALSE)&amp;"","　")</f>
        <v/>
      </c>
      <c r="AV103" s="18" t="str">
        <f>IFERROR(VLOOKUP($B103,DB!$I$3:$CA$1001,68,FALSE)&amp;"","　")</f>
        <v/>
      </c>
      <c r="AW103" s="18" t="str">
        <f>IFERROR(VLOOKUP($B103,DB!$I$3:$CA$1001,69,FALSE)&amp;"","　")</f>
        <v/>
      </c>
      <c r="AX103" s="18" t="str">
        <f>IFERROR(VLOOKUP($B103,DB!$I$3:$CA$1001,70,FALSE)&amp;"","　")</f>
        <v/>
      </c>
      <c r="AY103" s="21" t="str">
        <f>IFERROR(VLOOKUP($B103,DB!$I$3:$CA$1001,71,FALSE)&amp;"","　")</f>
        <v/>
      </c>
      <c r="AZ103" s="29"/>
    </row>
    <row r="104" spans="2:52" ht="20.100000000000001" customHeight="1">
      <c r="B104" s="6">
        <v>2303</v>
      </c>
      <c r="C104" s="8" t="str">
        <f>IFERROR(VLOOKUP(B104,DB!$I$3:$Z$1001,4,FALSE)&amp;"","")</f>
        <v>株式会社サーベイリサーチセンター</v>
      </c>
      <c r="D104" s="10" t="str">
        <f>IFERROR(VLOOKUP(B104,DB!$I$2:$CD$1001,7,FALSE)&amp;"","")</f>
        <v>東京都</v>
      </c>
      <c r="E104" s="11" t="str">
        <f>IFERROR(VLOOKUP(B104,DB!$I$2:$CD$1001,8,FALSE)&amp;"","")</f>
        <v>荒川区</v>
      </c>
      <c r="F104" s="12" t="str">
        <f>IFERROR(VLOOKUP(B104,DB!$I$2:$CD$1001,10,FALSE)&amp;"","")</f>
        <v>代表取締役</v>
      </c>
      <c r="G104" s="11" t="str">
        <f>IFERROR(VLOOKUP(B104,DB!$I$2:$CD$1001,11,FALSE)&amp;"","")</f>
        <v>藤澤　士朗</v>
      </c>
      <c r="H104" s="14" t="str">
        <f>IFERROR(IF(VLOOKUP(B104,DB!$I$2:$CD$1001,20,FALSE)&amp;""="","","○"),"")</f>
        <v>○</v>
      </c>
      <c r="I104" s="16" t="str">
        <f>IFERROR(VLOOKUP($B104,DB!$I$3:$CA$1001,29,FALSE)&amp;"","　")</f>
        <v/>
      </c>
      <c r="J104" s="18" t="str">
        <f>IFERROR(VLOOKUP($B104,DB!$I$3:$CA$1001,30,FALSE)&amp;"","　")</f>
        <v/>
      </c>
      <c r="K104" s="18" t="str">
        <f>IFERROR(VLOOKUP($B104,DB!$I$3:$CA$1001,31,FALSE)&amp;"","　")</f>
        <v>◯</v>
      </c>
      <c r="L104" s="18" t="str">
        <f>IFERROR(VLOOKUP($B104,DB!$I$3:$CA$1001,32,FALSE)&amp;"","　")</f>
        <v/>
      </c>
      <c r="M104" s="18" t="str">
        <f>IFERROR(VLOOKUP($B104,DB!$I$3:$CA$1001,33,FALSE)&amp;"","　")</f>
        <v>◯</v>
      </c>
      <c r="N104" s="21" t="str">
        <f>IFERROR(VLOOKUP($B104,DB!$I$3:$CA$1001,34,FALSE)&amp;"","　")</f>
        <v/>
      </c>
      <c r="O104" s="23" t="str">
        <f>IFERROR(VLOOKUP($B104,DB!$I$3:$CA$1001,35,FALSE)&amp;"","　")</f>
        <v/>
      </c>
      <c r="P104" s="18" t="str">
        <f>IFERROR(VLOOKUP($B104,DB!$I$3:$CA$1001,36,FALSE)&amp;"","　")</f>
        <v/>
      </c>
      <c r="Q104" s="18" t="str">
        <f>IFERROR(VLOOKUP($B104,DB!$I$3:$CA$1001,37,FALSE)&amp;"","　")</f>
        <v/>
      </c>
      <c r="R104" s="18" t="str">
        <f>IFERROR(VLOOKUP($B104,DB!$I$3:$CA$1001,38,FALSE)&amp;"","　")</f>
        <v>◯</v>
      </c>
      <c r="S104" s="18" t="str">
        <f>IFERROR(VLOOKUP($B104,DB!$I$3:$CA$1001,39,FALSE)&amp;"","　")</f>
        <v/>
      </c>
      <c r="T104" s="18" t="str">
        <f>IFERROR(VLOOKUP($B104,DB!$I$3:$CA$1001,40,FALSE)&amp;"","　")</f>
        <v/>
      </c>
      <c r="U104" s="18" t="str">
        <f>IFERROR(VLOOKUP($B104,DB!$I$3:$CA$1001,41,FALSE)&amp;"","　")</f>
        <v/>
      </c>
      <c r="V104" s="18" t="str">
        <f>IFERROR(VLOOKUP($B104,DB!$I$3:$CA$1001,42,FALSE)&amp;"","　")</f>
        <v/>
      </c>
      <c r="W104" s="18" t="str">
        <f>IFERROR(VLOOKUP($B104,DB!$I$3:$CA$1001,43,FALSE)&amp;"","　")</f>
        <v/>
      </c>
      <c r="X104" s="18" t="str">
        <f>IFERROR(VLOOKUP($B104,DB!$I$3:$CA$1001,44,FALSE)&amp;"","　")</f>
        <v/>
      </c>
      <c r="Y104" s="18" t="str">
        <f>IFERROR(VLOOKUP($B104,DB!$I$3:$CA$1001,45,FALSE)&amp;"","　")</f>
        <v/>
      </c>
      <c r="Z104" s="18" t="str">
        <f>IFERROR(VLOOKUP($B104,DB!$I$3:$CA$1001,46,FALSE)&amp;"","　")</f>
        <v/>
      </c>
      <c r="AA104" s="18" t="str">
        <f>IFERROR(VLOOKUP($B104,DB!$I$3:$CA$1001,47,FALSE)&amp;"","　")</f>
        <v>◯</v>
      </c>
      <c r="AB104" s="18" t="str">
        <f>IFERROR(VLOOKUP($B104,DB!$I$3:$CA$1001,48,FALSE)&amp;"","　")</f>
        <v/>
      </c>
      <c r="AC104" s="18" t="str">
        <f>IFERROR(VLOOKUP($B104,DB!$I$3:$CA$1001,49,FALSE)&amp;"","　")</f>
        <v/>
      </c>
      <c r="AD104" s="18" t="str">
        <f>IFERROR(VLOOKUP($B104,DB!$I$3:$CA$1001,50,FALSE)&amp;"","　")</f>
        <v/>
      </c>
      <c r="AE104" s="18" t="str">
        <f>IFERROR(VLOOKUP($B104,DB!$I$3:$CA$1001,51,FALSE)&amp;"","　")</f>
        <v/>
      </c>
      <c r="AF104" s="18" t="str">
        <f>IFERROR(VLOOKUP($B104,DB!$I$3:$CA$1001,52,FALSE)&amp;"","　")</f>
        <v/>
      </c>
      <c r="AG104" s="18" t="str">
        <f>IFERROR(VLOOKUP($B104,DB!$I$3:$CA$1001,53,FALSE)&amp;"","　")</f>
        <v/>
      </c>
      <c r="AH104" s="18" t="str">
        <f>IFERROR(VLOOKUP($B104,DB!$I$3:$CA$1001,54,FALSE)&amp;"","　")</f>
        <v/>
      </c>
      <c r="AI104" s="25" t="str">
        <f>IFERROR(VLOOKUP($B104,DB!$I$3:$CA$1001,55,FALSE)&amp;"","　")</f>
        <v/>
      </c>
      <c r="AJ104" s="16" t="str">
        <f>IFERROR(VLOOKUP($B104,DB!$I$3:$CA$1001,56,FALSE)&amp;"","　")</f>
        <v/>
      </c>
      <c r="AK104" s="18" t="str">
        <f>IFERROR(VLOOKUP($B104,DB!$I$3:$CA$1001,57,FALSE)&amp;"","　")</f>
        <v/>
      </c>
      <c r="AL104" s="18" t="str">
        <f>IFERROR(VLOOKUP($B104,DB!$I$3:$CA$1001,58,FALSE)&amp;"","　")</f>
        <v/>
      </c>
      <c r="AM104" s="18" t="str">
        <f>IFERROR(VLOOKUP($B104,DB!$I$3:$CA$1001,59,FALSE)&amp;"","　")</f>
        <v/>
      </c>
      <c r="AN104" s="18" t="str">
        <f>IFERROR(VLOOKUP($B104,DB!$I$3:$CA$1001,60,FALSE)&amp;"","　")</f>
        <v/>
      </c>
      <c r="AO104" s="18" t="str">
        <f>IFERROR(VLOOKUP($B104,DB!$I$3:$CA$1001,61,FALSE)&amp;"","　")</f>
        <v/>
      </c>
      <c r="AP104" s="18" t="str">
        <f>IFERROR(VLOOKUP($B104,DB!$I$3:$CA$1001,62,FALSE)&amp;"","　")</f>
        <v/>
      </c>
      <c r="AQ104" s="21" t="str">
        <f>IFERROR(VLOOKUP($B104,DB!$I$3:$CA$1001,63,FALSE)&amp;"","　")</f>
        <v/>
      </c>
      <c r="AR104" s="23" t="str">
        <f>IFERROR(VLOOKUP($B104,DB!$I$3:$CA$1001,64,FALSE)&amp;"","　")</f>
        <v/>
      </c>
      <c r="AS104" s="18" t="str">
        <f>IFERROR(VLOOKUP($B104,DB!$I$3:$CA$1001,65,FALSE)&amp;"","　")</f>
        <v/>
      </c>
      <c r="AT104" s="18" t="str">
        <f>IFERROR(VLOOKUP($B104,DB!$I$3:$CA$1001,66,FALSE)&amp;"","　")</f>
        <v/>
      </c>
      <c r="AU104" s="18" t="str">
        <f>IFERROR(VLOOKUP($B104,DB!$I$3:$CA$1001,67,FALSE)&amp;"","　")</f>
        <v/>
      </c>
      <c r="AV104" s="18" t="str">
        <f>IFERROR(VLOOKUP($B104,DB!$I$3:$CA$1001,68,FALSE)&amp;"","　")</f>
        <v/>
      </c>
      <c r="AW104" s="18" t="str">
        <f>IFERROR(VLOOKUP($B104,DB!$I$3:$CA$1001,69,FALSE)&amp;"","　")</f>
        <v/>
      </c>
      <c r="AX104" s="18" t="str">
        <f>IFERROR(VLOOKUP($B104,DB!$I$3:$CA$1001,70,FALSE)&amp;"","　")</f>
        <v/>
      </c>
      <c r="AY104" s="21" t="str">
        <f>IFERROR(VLOOKUP($B104,DB!$I$3:$CA$1001,71,FALSE)&amp;"","　")</f>
        <v/>
      </c>
      <c r="AZ104" s="29"/>
    </row>
    <row r="105" spans="2:52" ht="20.100000000000001" customHeight="1">
      <c r="B105" s="6">
        <v>2304</v>
      </c>
      <c r="C105" s="8" t="str">
        <f>IFERROR(VLOOKUP(B105,DB!$I$3:$Z$1001,4,FALSE)&amp;"","")</f>
        <v>株式会社サッコウ測地</v>
      </c>
      <c r="D105" s="10" t="str">
        <f>IFERROR(VLOOKUP(B105,DB!$I$2:$CD$1001,7,FALSE)&amp;"","")</f>
        <v>北海道</v>
      </c>
      <c r="E105" s="11" t="str">
        <f>IFERROR(VLOOKUP(B105,DB!$I$2:$CD$1001,8,FALSE)&amp;"","")</f>
        <v>札幌市白石区</v>
      </c>
      <c r="F105" s="12" t="str">
        <f>IFERROR(VLOOKUP(B105,DB!$I$2:$CD$1001,10,FALSE)&amp;"","")</f>
        <v>代表取締役</v>
      </c>
      <c r="G105" s="11" t="str">
        <f>IFERROR(VLOOKUP(B105,DB!$I$2:$CD$1001,11,FALSE)&amp;"","")</f>
        <v>平岡　浩成</v>
      </c>
      <c r="H105" s="14" t="str">
        <f>IFERROR(IF(VLOOKUP(B105,DB!$I$2:$CD$1001,20,FALSE)&amp;""="","","○"),"")</f>
        <v/>
      </c>
      <c r="I105" s="16" t="str">
        <f>IFERROR(VLOOKUP($B105,DB!$I$3:$CA$1001,29,FALSE)&amp;"","　")</f>
        <v>◯</v>
      </c>
      <c r="J105" s="18" t="str">
        <f>IFERROR(VLOOKUP($B105,DB!$I$3:$CA$1001,30,FALSE)&amp;"","　")</f>
        <v/>
      </c>
      <c r="K105" s="18" t="str">
        <f>IFERROR(VLOOKUP($B105,DB!$I$3:$CA$1001,31,FALSE)&amp;"","　")</f>
        <v/>
      </c>
      <c r="L105" s="18" t="str">
        <f>IFERROR(VLOOKUP($B105,DB!$I$3:$CA$1001,32,FALSE)&amp;"","　")</f>
        <v/>
      </c>
      <c r="M105" s="18" t="str">
        <f>IFERROR(VLOOKUP($B105,DB!$I$3:$CA$1001,33,FALSE)&amp;"","　")</f>
        <v>◯</v>
      </c>
      <c r="N105" s="21" t="str">
        <f>IFERROR(VLOOKUP($B105,DB!$I$3:$CA$1001,34,FALSE)&amp;"","　")</f>
        <v/>
      </c>
      <c r="O105" s="23" t="str">
        <f>IFERROR(VLOOKUP($B105,DB!$I$3:$CA$1001,35,FALSE)&amp;"","　")</f>
        <v/>
      </c>
      <c r="P105" s="18" t="str">
        <f>IFERROR(VLOOKUP($B105,DB!$I$3:$CA$1001,36,FALSE)&amp;"","　")</f>
        <v/>
      </c>
      <c r="Q105" s="18" t="str">
        <f>IFERROR(VLOOKUP($B105,DB!$I$3:$CA$1001,37,FALSE)&amp;"","　")</f>
        <v/>
      </c>
      <c r="R105" s="18" t="str">
        <f>IFERROR(VLOOKUP($B105,DB!$I$3:$CA$1001,38,FALSE)&amp;"","　")</f>
        <v/>
      </c>
      <c r="S105" s="18" t="str">
        <f>IFERROR(VLOOKUP($B105,DB!$I$3:$CA$1001,39,FALSE)&amp;"","　")</f>
        <v/>
      </c>
      <c r="T105" s="18" t="str">
        <f>IFERROR(VLOOKUP($B105,DB!$I$3:$CA$1001,40,FALSE)&amp;"","　")</f>
        <v/>
      </c>
      <c r="U105" s="18" t="str">
        <f>IFERROR(VLOOKUP($B105,DB!$I$3:$CA$1001,41,FALSE)&amp;"","　")</f>
        <v/>
      </c>
      <c r="V105" s="18" t="str">
        <f>IFERROR(VLOOKUP($B105,DB!$I$3:$CA$1001,42,FALSE)&amp;"","　")</f>
        <v/>
      </c>
      <c r="W105" s="18" t="str">
        <f>IFERROR(VLOOKUP($B105,DB!$I$3:$CA$1001,43,FALSE)&amp;"","　")</f>
        <v/>
      </c>
      <c r="X105" s="18" t="str">
        <f>IFERROR(VLOOKUP($B105,DB!$I$3:$CA$1001,44,FALSE)&amp;"","　")</f>
        <v/>
      </c>
      <c r="Y105" s="18" t="str">
        <f>IFERROR(VLOOKUP($B105,DB!$I$3:$CA$1001,45,FALSE)&amp;"","　")</f>
        <v/>
      </c>
      <c r="Z105" s="18" t="str">
        <f>IFERROR(VLOOKUP($B105,DB!$I$3:$CA$1001,46,FALSE)&amp;"","　")</f>
        <v/>
      </c>
      <c r="AA105" s="18" t="str">
        <f>IFERROR(VLOOKUP($B105,DB!$I$3:$CA$1001,47,FALSE)&amp;"","　")</f>
        <v/>
      </c>
      <c r="AB105" s="18" t="str">
        <f>IFERROR(VLOOKUP($B105,DB!$I$3:$CA$1001,48,FALSE)&amp;"","　")</f>
        <v/>
      </c>
      <c r="AC105" s="18" t="str">
        <f>IFERROR(VLOOKUP($B105,DB!$I$3:$CA$1001,49,FALSE)&amp;"","　")</f>
        <v/>
      </c>
      <c r="AD105" s="18" t="str">
        <f>IFERROR(VLOOKUP($B105,DB!$I$3:$CA$1001,50,FALSE)&amp;"","　")</f>
        <v/>
      </c>
      <c r="AE105" s="18" t="str">
        <f>IFERROR(VLOOKUP($B105,DB!$I$3:$CA$1001,51,FALSE)&amp;"","　")</f>
        <v/>
      </c>
      <c r="AF105" s="18" t="str">
        <f>IFERROR(VLOOKUP($B105,DB!$I$3:$CA$1001,52,FALSE)&amp;"","　")</f>
        <v/>
      </c>
      <c r="AG105" s="18" t="str">
        <f>IFERROR(VLOOKUP($B105,DB!$I$3:$CA$1001,53,FALSE)&amp;"","　")</f>
        <v/>
      </c>
      <c r="AH105" s="18" t="str">
        <f>IFERROR(VLOOKUP($B105,DB!$I$3:$CA$1001,54,FALSE)&amp;"","　")</f>
        <v/>
      </c>
      <c r="AI105" s="25" t="str">
        <f>IFERROR(VLOOKUP($B105,DB!$I$3:$CA$1001,55,FALSE)&amp;"","　")</f>
        <v/>
      </c>
      <c r="AJ105" s="16" t="str">
        <f>IFERROR(VLOOKUP($B105,DB!$I$3:$CA$1001,56,FALSE)&amp;"","　")</f>
        <v/>
      </c>
      <c r="AK105" s="18" t="str">
        <f>IFERROR(VLOOKUP($B105,DB!$I$3:$CA$1001,57,FALSE)&amp;"","　")</f>
        <v/>
      </c>
      <c r="AL105" s="18" t="str">
        <f>IFERROR(VLOOKUP($B105,DB!$I$3:$CA$1001,58,FALSE)&amp;"","　")</f>
        <v/>
      </c>
      <c r="AM105" s="18" t="str">
        <f>IFERROR(VLOOKUP($B105,DB!$I$3:$CA$1001,59,FALSE)&amp;"","　")</f>
        <v/>
      </c>
      <c r="AN105" s="18" t="str">
        <f>IFERROR(VLOOKUP($B105,DB!$I$3:$CA$1001,60,FALSE)&amp;"","　")</f>
        <v/>
      </c>
      <c r="AO105" s="18" t="str">
        <f>IFERROR(VLOOKUP($B105,DB!$I$3:$CA$1001,61,FALSE)&amp;"","　")</f>
        <v/>
      </c>
      <c r="AP105" s="18" t="str">
        <f>IFERROR(VLOOKUP($B105,DB!$I$3:$CA$1001,62,FALSE)&amp;"","　")</f>
        <v/>
      </c>
      <c r="AQ105" s="21" t="str">
        <f>IFERROR(VLOOKUP($B105,DB!$I$3:$CA$1001,63,FALSE)&amp;"","　")</f>
        <v/>
      </c>
      <c r="AR105" s="23" t="str">
        <f>IFERROR(VLOOKUP($B105,DB!$I$3:$CA$1001,64,FALSE)&amp;"","　")</f>
        <v/>
      </c>
      <c r="AS105" s="18" t="str">
        <f>IFERROR(VLOOKUP($B105,DB!$I$3:$CA$1001,65,FALSE)&amp;"","　")</f>
        <v/>
      </c>
      <c r="AT105" s="18" t="str">
        <f>IFERROR(VLOOKUP($B105,DB!$I$3:$CA$1001,66,FALSE)&amp;"","　")</f>
        <v/>
      </c>
      <c r="AU105" s="18" t="str">
        <f>IFERROR(VLOOKUP($B105,DB!$I$3:$CA$1001,67,FALSE)&amp;"","　")</f>
        <v/>
      </c>
      <c r="AV105" s="18" t="str">
        <f>IFERROR(VLOOKUP($B105,DB!$I$3:$CA$1001,68,FALSE)&amp;"","　")</f>
        <v/>
      </c>
      <c r="AW105" s="18" t="str">
        <f>IFERROR(VLOOKUP($B105,DB!$I$3:$CA$1001,69,FALSE)&amp;"","　")</f>
        <v/>
      </c>
      <c r="AX105" s="18" t="str">
        <f>IFERROR(VLOOKUP($B105,DB!$I$3:$CA$1001,70,FALSE)&amp;"","　")</f>
        <v/>
      </c>
      <c r="AY105" s="21" t="str">
        <f>IFERROR(VLOOKUP($B105,DB!$I$3:$CA$1001,71,FALSE)&amp;"","　")</f>
        <v/>
      </c>
      <c r="AZ105" s="29"/>
    </row>
    <row r="106" spans="2:52" ht="20.100000000000001" customHeight="1">
      <c r="B106" s="6">
        <v>2305</v>
      </c>
      <c r="C106" s="8" t="str">
        <f>IFERROR(VLOOKUP(B106,DB!$I$3:$Z$1001,4,FALSE)&amp;"","")</f>
        <v>株式会社サンコー</v>
      </c>
      <c r="D106" s="10" t="str">
        <f>IFERROR(VLOOKUP(B106,DB!$I$2:$CD$1001,7,FALSE)&amp;"","")</f>
        <v>北海道</v>
      </c>
      <c r="E106" s="11" t="str">
        <f>IFERROR(VLOOKUP(B106,DB!$I$2:$CD$1001,8,FALSE)&amp;"","")</f>
        <v>札幌市清田区</v>
      </c>
      <c r="F106" s="12" t="str">
        <f>IFERROR(VLOOKUP(B106,DB!$I$2:$CD$1001,10,FALSE)&amp;"","")</f>
        <v>代表取締役</v>
      </c>
      <c r="G106" s="11" t="str">
        <f>IFERROR(VLOOKUP(B106,DB!$I$2:$CD$1001,11,FALSE)&amp;"","")</f>
        <v>佐藤　幸治</v>
      </c>
      <c r="H106" s="14" t="str">
        <f>IFERROR(IF(VLOOKUP(B106,DB!$I$2:$CD$1001,20,FALSE)&amp;""="","","○"),"")</f>
        <v/>
      </c>
      <c r="I106" s="16" t="str">
        <f>IFERROR(VLOOKUP($B106,DB!$I$3:$CA$1001,29,FALSE)&amp;"","　")</f>
        <v>◯</v>
      </c>
      <c r="J106" s="18" t="str">
        <f>IFERROR(VLOOKUP($B106,DB!$I$3:$CA$1001,30,FALSE)&amp;"","　")</f>
        <v/>
      </c>
      <c r="K106" s="18" t="str">
        <f>IFERROR(VLOOKUP($B106,DB!$I$3:$CA$1001,31,FALSE)&amp;"","　")</f>
        <v/>
      </c>
      <c r="L106" s="18" t="str">
        <f>IFERROR(VLOOKUP($B106,DB!$I$3:$CA$1001,32,FALSE)&amp;"","　")</f>
        <v/>
      </c>
      <c r="M106" s="18" t="str">
        <f>IFERROR(VLOOKUP($B106,DB!$I$3:$CA$1001,33,FALSE)&amp;"","　")</f>
        <v>◯</v>
      </c>
      <c r="N106" s="21" t="str">
        <f>IFERROR(VLOOKUP($B106,DB!$I$3:$CA$1001,34,FALSE)&amp;"","　")</f>
        <v/>
      </c>
      <c r="O106" s="23" t="str">
        <f>IFERROR(VLOOKUP($B106,DB!$I$3:$CA$1001,35,FALSE)&amp;"","　")</f>
        <v/>
      </c>
      <c r="P106" s="18" t="str">
        <f>IFERROR(VLOOKUP($B106,DB!$I$3:$CA$1001,36,FALSE)&amp;"","　")</f>
        <v/>
      </c>
      <c r="Q106" s="18" t="str">
        <f>IFERROR(VLOOKUP($B106,DB!$I$3:$CA$1001,37,FALSE)&amp;"","　")</f>
        <v/>
      </c>
      <c r="R106" s="18" t="str">
        <f>IFERROR(VLOOKUP($B106,DB!$I$3:$CA$1001,38,FALSE)&amp;"","　")</f>
        <v/>
      </c>
      <c r="S106" s="18" t="str">
        <f>IFERROR(VLOOKUP($B106,DB!$I$3:$CA$1001,39,FALSE)&amp;"","　")</f>
        <v/>
      </c>
      <c r="T106" s="18" t="str">
        <f>IFERROR(VLOOKUP($B106,DB!$I$3:$CA$1001,40,FALSE)&amp;"","　")</f>
        <v/>
      </c>
      <c r="U106" s="18" t="str">
        <f>IFERROR(VLOOKUP($B106,DB!$I$3:$CA$1001,41,FALSE)&amp;"","　")</f>
        <v/>
      </c>
      <c r="V106" s="18" t="str">
        <f>IFERROR(VLOOKUP($B106,DB!$I$3:$CA$1001,42,FALSE)&amp;"","　")</f>
        <v/>
      </c>
      <c r="W106" s="18" t="str">
        <f>IFERROR(VLOOKUP($B106,DB!$I$3:$CA$1001,43,FALSE)&amp;"","　")</f>
        <v/>
      </c>
      <c r="X106" s="18" t="str">
        <f>IFERROR(VLOOKUP($B106,DB!$I$3:$CA$1001,44,FALSE)&amp;"","　")</f>
        <v/>
      </c>
      <c r="Y106" s="18" t="str">
        <f>IFERROR(VLOOKUP($B106,DB!$I$3:$CA$1001,45,FALSE)&amp;"","　")</f>
        <v/>
      </c>
      <c r="Z106" s="18" t="str">
        <f>IFERROR(VLOOKUP($B106,DB!$I$3:$CA$1001,46,FALSE)&amp;"","　")</f>
        <v/>
      </c>
      <c r="AA106" s="18" t="str">
        <f>IFERROR(VLOOKUP($B106,DB!$I$3:$CA$1001,47,FALSE)&amp;"","　")</f>
        <v/>
      </c>
      <c r="AB106" s="18" t="str">
        <f>IFERROR(VLOOKUP($B106,DB!$I$3:$CA$1001,48,FALSE)&amp;"","　")</f>
        <v/>
      </c>
      <c r="AC106" s="18" t="str">
        <f>IFERROR(VLOOKUP($B106,DB!$I$3:$CA$1001,49,FALSE)&amp;"","　")</f>
        <v/>
      </c>
      <c r="AD106" s="18" t="str">
        <f>IFERROR(VLOOKUP($B106,DB!$I$3:$CA$1001,50,FALSE)&amp;"","　")</f>
        <v/>
      </c>
      <c r="AE106" s="18" t="str">
        <f>IFERROR(VLOOKUP($B106,DB!$I$3:$CA$1001,51,FALSE)&amp;"","　")</f>
        <v/>
      </c>
      <c r="AF106" s="18" t="str">
        <f>IFERROR(VLOOKUP($B106,DB!$I$3:$CA$1001,52,FALSE)&amp;"","　")</f>
        <v/>
      </c>
      <c r="AG106" s="18" t="str">
        <f>IFERROR(VLOOKUP($B106,DB!$I$3:$CA$1001,53,FALSE)&amp;"","　")</f>
        <v/>
      </c>
      <c r="AH106" s="18" t="str">
        <f>IFERROR(VLOOKUP($B106,DB!$I$3:$CA$1001,54,FALSE)&amp;"","　")</f>
        <v/>
      </c>
      <c r="AI106" s="25" t="str">
        <f>IFERROR(VLOOKUP($B106,DB!$I$3:$CA$1001,55,FALSE)&amp;"","　")</f>
        <v/>
      </c>
      <c r="AJ106" s="16" t="str">
        <f>IFERROR(VLOOKUP($B106,DB!$I$3:$CA$1001,56,FALSE)&amp;"","　")</f>
        <v/>
      </c>
      <c r="AK106" s="18" t="str">
        <f>IFERROR(VLOOKUP($B106,DB!$I$3:$CA$1001,57,FALSE)&amp;"","　")</f>
        <v/>
      </c>
      <c r="AL106" s="18" t="str">
        <f>IFERROR(VLOOKUP($B106,DB!$I$3:$CA$1001,58,FALSE)&amp;"","　")</f>
        <v/>
      </c>
      <c r="AM106" s="18" t="str">
        <f>IFERROR(VLOOKUP($B106,DB!$I$3:$CA$1001,59,FALSE)&amp;"","　")</f>
        <v/>
      </c>
      <c r="AN106" s="18" t="str">
        <f>IFERROR(VLOOKUP($B106,DB!$I$3:$CA$1001,60,FALSE)&amp;"","　")</f>
        <v/>
      </c>
      <c r="AO106" s="18" t="str">
        <f>IFERROR(VLOOKUP($B106,DB!$I$3:$CA$1001,61,FALSE)&amp;"","　")</f>
        <v/>
      </c>
      <c r="AP106" s="18" t="str">
        <f>IFERROR(VLOOKUP($B106,DB!$I$3:$CA$1001,62,FALSE)&amp;"","　")</f>
        <v/>
      </c>
      <c r="AQ106" s="21" t="str">
        <f>IFERROR(VLOOKUP($B106,DB!$I$3:$CA$1001,63,FALSE)&amp;"","　")</f>
        <v/>
      </c>
      <c r="AR106" s="23" t="str">
        <f>IFERROR(VLOOKUP($B106,DB!$I$3:$CA$1001,64,FALSE)&amp;"","　")</f>
        <v/>
      </c>
      <c r="AS106" s="18" t="str">
        <f>IFERROR(VLOOKUP($B106,DB!$I$3:$CA$1001,65,FALSE)&amp;"","　")</f>
        <v/>
      </c>
      <c r="AT106" s="18" t="str">
        <f>IFERROR(VLOOKUP($B106,DB!$I$3:$CA$1001,66,FALSE)&amp;"","　")</f>
        <v/>
      </c>
      <c r="AU106" s="18" t="str">
        <f>IFERROR(VLOOKUP($B106,DB!$I$3:$CA$1001,67,FALSE)&amp;"","　")</f>
        <v/>
      </c>
      <c r="AV106" s="18" t="str">
        <f>IFERROR(VLOOKUP($B106,DB!$I$3:$CA$1001,68,FALSE)&amp;"","　")</f>
        <v/>
      </c>
      <c r="AW106" s="18" t="str">
        <f>IFERROR(VLOOKUP($B106,DB!$I$3:$CA$1001,69,FALSE)&amp;"","　")</f>
        <v/>
      </c>
      <c r="AX106" s="18" t="str">
        <f>IFERROR(VLOOKUP($B106,DB!$I$3:$CA$1001,70,FALSE)&amp;"","　")</f>
        <v/>
      </c>
      <c r="AY106" s="21" t="str">
        <f>IFERROR(VLOOKUP($B106,DB!$I$3:$CA$1001,71,FALSE)&amp;"","　")</f>
        <v/>
      </c>
      <c r="AZ106" s="29"/>
    </row>
    <row r="107" spans="2:52" ht="20.100000000000001" customHeight="1">
      <c r="B107" s="6">
        <v>2306</v>
      </c>
      <c r="C107" s="8" t="str">
        <f>IFERROR(VLOOKUP(B107,DB!$I$3:$Z$1001,4,FALSE)&amp;"","")</f>
        <v>株式会社三和技術コンサルタント</v>
      </c>
      <c r="D107" s="10" t="str">
        <f>IFERROR(VLOOKUP(B107,DB!$I$2:$CD$1001,7,FALSE)&amp;"","")</f>
        <v>山形県</v>
      </c>
      <c r="E107" s="11" t="str">
        <f>IFERROR(VLOOKUP(B107,DB!$I$2:$CD$1001,8,FALSE)&amp;"","")</f>
        <v>村山市</v>
      </c>
      <c r="F107" s="12" t="str">
        <f>IFERROR(VLOOKUP(B107,DB!$I$2:$CD$1001,10,FALSE)&amp;"","")</f>
        <v>代表取締役</v>
      </c>
      <c r="G107" s="11" t="str">
        <f>IFERROR(VLOOKUP(B107,DB!$I$2:$CD$1001,11,FALSE)&amp;"","")</f>
        <v>佐藤　修司</v>
      </c>
      <c r="H107" s="14" t="str">
        <f>IFERROR(IF(VLOOKUP(B107,DB!$I$2:$CD$1001,20,FALSE)&amp;""="","","○"),"")</f>
        <v/>
      </c>
      <c r="I107" s="16" t="str">
        <f>IFERROR(VLOOKUP($B107,DB!$I$3:$CA$1001,29,FALSE)&amp;"","　")</f>
        <v>◯</v>
      </c>
      <c r="J107" s="18" t="str">
        <f>IFERROR(VLOOKUP($B107,DB!$I$3:$CA$1001,30,FALSE)&amp;"","　")</f>
        <v/>
      </c>
      <c r="K107" s="18" t="str">
        <f>IFERROR(VLOOKUP($B107,DB!$I$3:$CA$1001,31,FALSE)&amp;"","　")</f>
        <v>◯</v>
      </c>
      <c r="L107" s="18" t="str">
        <f>IFERROR(VLOOKUP($B107,DB!$I$3:$CA$1001,32,FALSE)&amp;"","　")</f>
        <v>◯</v>
      </c>
      <c r="M107" s="18" t="str">
        <f>IFERROR(VLOOKUP($B107,DB!$I$3:$CA$1001,33,FALSE)&amp;"","　")</f>
        <v/>
      </c>
      <c r="N107" s="21" t="str">
        <f>IFERROR(VLOOKUP($B107,DB!$I$3:$CA$1001,34,FALSE)&amp;"","　")</f>
        <v/>
      </c>
      <c r="O107" s="23" t="str">
        <f>IFERROR(VLOOKUP($B107,DB!$I$3:$CA$1001,35,FALSE)&amp;"","　")</f>
        <v/>
      </c>
      <c r="P107" s="18" t="str">
        <f>IFERROR(VLOOKUP($B107,DB!$I$3:$CA$1001,36,FALSE)&amp;"","　")</f>
        <v/>
      </c>
      <c r="Q107" s="18" t="str">
        <f>IFERROR(VLOOKUP($B107,DB!$I$3:$CA$1001,37,FALSE)&amp;"","　")</f>
        <v/>
      </c>
      <c r="R107" s="18" t="str">
        <f>IFERROR(VLOOKUP($B107,DB!$I$3:$CA$1001,38,FALSE)&amp;"","　")</f>
        <v>◯</v>
      </c>
      <c r="S107" s="18" t="str">
        <f>IFERROR(VLOOKUP($B107,DB!$I$3:$CA$1001,39,FALSE)&amp;"","　")</f>
        <v/>
      </c>
      <c r="T107" s="18" t="str">
        <f>IFERROR(VLOOKUP($B107,DB!$I$3:$CA$1001,40,FALSE)&amp;"","　")</f>
        <v/>
      </c>
      <c r="U107" s="18" t="str">
        <f>IFERROR(VLOOKUP($B107,DB!$I$3:$CA$1001,41,FALSE)&amp;"","　")</f>
        <v/>
      </c>
      <c r="V107" s="18" t="str">
        <f>IFERROR(VLOOKUP($B107,DB!$I$3:$CA$1001,42,FALSE)&amp;"","　")</f>
        <v/>
      </c>
      <c r="W107" s="18" t="str">
        <f>IFERROR(VLOOKUP($B107,DB!$I$3:$CA$1001,43,FALSE)&amp;"","　")</f>
        <v/>
      </c>
      <c r="X107" s="18" t="str">
        <f>IFERROR(VLOOKUP($B107,DB!$I$3:$CA$1001,44,FALSE)&amp;"","　")</f>
        <v/>
      </c>
      <c r="Y107" s="18" t="str">
        <f>IFERROR(VLOOKUP($B107,DB!$I$3:$CA$1001,45,FALSE)&amp;"","　")</f>
        <v/>
      </c>
      <c r="Z107" s="18" t="str">
        <f>IFERROR(VLOOKUP($B107,DB!$I$3:$CA$1001,46,FALSE)&amp;"","　")</f>
        <v/>
      </c>
      <c r="AA107" s="18" t="str">
        <f>IFERROR(VLOOKUP($B107,DB!$I$3:$CA$1001,47,FALSE)&amp;"","　")</f>
        <v/>
      </c>
      <c r="AB107" s="18" t="str">
        <f>IFERROR(VLOOKUP($B107,DB!$I$3:$CA$1001,48,FALSE)&amp;"","　")</f>
        <v/>
      </c>
      <c r="AC107" s="18" t="str">
        <f>IFERROR(VLOOKUP($B107,DB!$I$3:$CA$1001,49,FALSE)&amp;"","　")</f>
        <v/>
      </c>
      <c r="AD107" s="18" t="str">
        <f>IFERROR(VLOOKUP($B107,DB!$I$3:$CA$1001,50,FALSE)&amp;"","　")</f>
        <v>◯</v>
      </c>
      <c r="AE107" s="18" t="str">
        <f>IFERROR(VLOOKUP($B107,DB!$I$3:$CA$1001,51,FALSE)&amp;"","　")</f>
        <v/>
      </c>
      <c r="AF107" s="18" t="str">
        <f>IFERROR(VLOOKUP($B107,DB!$I$3:$CA$1001,52,FALSE)&amp;"","　")</f>
        <v/>
      </c>
      <c r="AG107" s="18" t="str">
        <f>IFERROR(VLOOKUP($B107,DB!$I$3:$CA$1001,53,FALSE)&amp;"","　")</f>
        <v>◯</v>
      </c>
      <c r="AH107" s="18" t="str">
        <f>IFERROR(VLOOKUP($B107,DB!$I$3:$CA$1001,54,FALSE)&amp;"","　")</f>
        <v/>
      </c>
      <c r="AI107" s="25" t="str">
        <f>IFERROR(VLOOKUP($B107,DB!$I$3:$CA$1001,55,FALSE)&amp;"","　")</f>
        <v>◯</v>
      </c>
      <c r="AJ107" s="16" t="str">
        <f>IFERROR(VLOOKUP($B107,DB!$I$3:$CA$1001,56,FALSE)&amp;"","　")</f>
        <v>◯</v>
      </c>
      <c r="AK107" s="18" t="str">
        <f>IFERROR(VLOOKUP($B107,DB!$I$3:$CA$1001,57,FALSE)&amp;"","　")</f>
        <v>◯</v>
      </c>
      <c r="AL107" s="18" t="str">
        <f>IFERROR(VLOOKUP($B107,DB!$I$3:$CA$1001,58,FALSE)&amp;"","　")</f>
        <v>◯</v>
      </c>
      <c r="AM107" s="18" t="str">
        <f>IFERROR(VLOOKUP($B107,DB!$I$3:$CA$1001,59,FALSE)&amp;"","　")</f>
        <v>◯</v>
      </c>
      <c r="AN107" s="18" t="str">
        <f>IFERROR(VLOOKUP($B107,DB!$I$3:$CA$1001,60,FALSE)&amp;"","　")</f>
        <v>◯</v>
      </c>
      <c r="AO107" s="18" t="str">
        <f>IFERROR(VLOOKUP($B107,DB!$I$3:$CA$1001,61,FALSE)&amp;"","　")</f>
        <v>◯</v>
      </c>
      <c r="AP107" s="18" t="str">
        <f>IFERROR(VLOOKUP($B107,DB!$I$3:$CA$1001,62,FALSE)&amp;"","　")</f>
        <v>◯</v>
      </c>
      <c r="AQ107" s="21" t="str">
        <f>IFERROR(VLOOKUP($B107,DB!$I$3:$CA$1001,63,FALSE)&amp;"","　")</f>
        <v>◯</v>
      </c>
      <c r="AR107" s="23" t="str">
        <f>IFERROR(VLOOKUP($B107,DB!$I$3:$CA$1001,64,FALSE)&amp;"","　")</f>
        <v/>
      </c>
      <c r="AS107" s="18" t="str">
        <f>IFERROR(VLOOKUP($B107,DB!$I$3:$CA$1001,65,FALSE)&amp;"","　")</f>
        <v/>
      </c>
      <c r="AT107" s="18" t="str">
        <f>IFERROR(VLOOKUP($B107,DB!$I$3:$CA$1001,66,FALSE)&amp;"","　")</f>
        <v/>
      </c>
      <c r="AU107" s="18" t="str">
        <f>IFERROR(VLOOKUP($B107,DB!$I$3:$CA$1001,67,FALSE)&amp;"","　")</f>
        <v/>
      </c>
      <c r="AV107" s="18" t="str">
        <f>IFERROR(VLOOKUP($B107,DB!$I$3:$CA$1001,68,FALSE)&amp;"","　")</f>
        <v/>
      </c>
      <c r="AW107" s="18" t="str">
        <f>IFERROR(VLOOKUP($B107,DB!$I$3:$CA$1001,69,FALSE)&amp;"","　")</f>
        <v/>
      </c>
      <c r="AX107" s="18" t="str">
        <f>IFERROR(VLOOKUP($B107,DB!$I$3:$CA$1001,70,FALSE)&amp;"","　")</f>
        <v>◯</v>
      </c>
      <c r="AY107" s="21" t="str">
        <f>IFERROR(VLOOKUP($B107,DB!$I$3:$CA$1001,71,FALSE)&amp;"","　")</f>
        <v>◯</v>
      </c>
      <c r="AZ107" s="29"/>
    </row>
    <row r="108" spans="2:52" ht="20.100000000000001" customHeight="1">
      <c r="B108" s="6">
        <v>2307</v>
      </c>
      <c r="C108" s="8" t="str">
        <f>IFERROR(VLOOKUP(B108,DB!$I$3:$Z$1001,4,FALSE)&amp;"","")</f>
        <v>株式会社札幌日総建</v>
      </c>
      <c r="D108" s="10" t="str">
        <f>IFERROR(VLOOKUP(B108,DB!$I$2:$CD$1001,7,FALSE)&amp;"","")</f>
        <v>北海道</v>
      </c>
      <c r="E108" s="11" t="str">
        <f>IFERROR(VLOOKUP(B108,DB!$I$2:$CD$1001,8,FALSE)&amp;"","")</f>
        <v>札幌市中央区</v>
      </c>
      <c r="F108" s="12" t="str">
        <f>IFERROR(VLOOKUP(B108,DB!$I$2:$CD$1001,10,FALSE)&amp;"","")</f>
        <v>代表取締役</v>
      </c>
      <c r="G108" s="11" t="str">
        <f>IFERROR(VLOOKUP(B108,DB!$I$2:$CD$1001,11,FALSE)&amp;"","")</f>
        <v>渡辺　順治</v>
      </c>
      <c r="H108" s="14" t="str">
        <f>IFERROR(IF(VLOOKUP(B108,DB!$I$2:$CD$1001,20,FALSE)&amp;""="","","○"),"")</f>
        <v/>
      </c>
      <c r="I108" s="16" t="str">
        <f>IFERROR(VLOOKUP($B108,DB!$I$3:$CA$1001,29,FALSE)&amp;"","　")</f>
        <v/>
      </c>
      <c r="J108" s="18" t="str">
        <f>IFERROR(VLOOKUP($B108,DB!$I$3:$CA$1001,30,FALSE)&amp;"","　")</f>
        <v/>
      </c>
      <c r="K108" s="18" t="str">
        <f>IFERROR(VLOOKUP($B108,DB!$I$3:$CA$1001,31,FALSE)&amp;"","　")</f>
        <v/>
      </c>
      <c r="L108" s="18" t="str">
        <f>IFERROR(VLOOKUP($B108,DB!$I$3:$CA$1001,32,FALSE)&amp;"","　")</f>
        <v>◯</v>
      </c>
      <c r="M108" s="18" t="str">
        <f>IFERROR(VLOOKUP($B108,DB!$I$3:$CA$1001,33,FALSE)&amp;"","　")</f>
        <v/>
      </c>
      <c r="N108" s="21" t="str">
        <f>IFERROR(VLOOKUP($B108,DB!$I$3:$CA$1001,34,FALSE)&amp;"","　")</f>
        <v/>
      </c>
      <c r="O108" s="23" t="str">
        <f>IFERROR(VLOOKUP($B108,DB!$I$3:$CA$1001,35,FALSE)&amp;"","　")</f>
        <v/>
      </c>
      <c r="P108" s="18" t="str">
        <f>IFERROR(VLOOKUP($B108,DB!$I$3:$CA$1001,36,FALSE)&amp;"","　")</f>
        <v/>
      </c>
      <c r="Q108" s="18" t="str">
        <f>IFERROR(VLOOKUP($B108,DB!$I$3:$CA$1001,37,FALSE)&amp;"","　")</f>
        <v/>
      </c>
      <c r="R108" s="18" t="str">
        <f>IFERROR(VLOOKUP($B108,DB!$I$3:$CA$1001,38,FALSE)&amp;"","　")</f>
        <v/>
      </c>
      <c r="S108" s="18" t="str">
        <f>IFERROR(VLOOKUP($B108,DB!$I$3:$CA$1001,39,FALSE)&amp;"","　")</f>
        <v/>
      </c>
      <c r="T108" s="18" t="str">
        <f>IFERROR(VLOOKUP($B108,DB!$I$3:$CA$1001,40,FALSE)&amp;"","　")</f>
        <v/>
      </c>
      <c r="U108" s="18" t="str">
        <f>IFERROR(VLOOKUP($B108,DB!$I$3:$CA$1001,41,FALSE)&amp;"","　")</f>
        <v/>
      </c>
      <c r="V108" s="18" t="str">
        <f>IFERROR(VLOOKUP($B108,DB!$I$3:$CA$1001,42,FALSE)&amp;"","　")</f>
        <v/>
      </c>
      <c r="W108" s="18" t="str">
        <f>IFERROR(VLOOKUP($B108,DB!$I$3:$CA$1001,43,FALSE)&amp;"","　")</f>
        <v/>
      </c>
      <c r="X108" s="18" t="str">
        <f>IFERROR(VLOOKUP($B108,DB!$I$3:$CA$1001,44,FALSE)&amp;"","　")</f>
        <v/>
      </c>
      <c r="Y108" s="18" t="str">
        <f>IFERROR(VLOOKUP($B108,DB!$I$3:$CA$1001,45,FALSE)&amp;"","　")</f>
        <v/>
      </c>
      <c r="Z108" s="18" t="str">
        <f>IFERROR(VLOOKUP($B108,DB!$I$3:$CA$1001,46,FALSE)&amp;"","　")</f>
        <v/>
      </c>
      <c r="AA108" s="18" t="str">
        <f>IFERROR(VLOOKUP($B108,DB!$I$3:$CA$1001,47,FALSE)&amp;"","　")</f>
        <v/>
      </c>
      <c r="AB108" s="18" t="str">
        <f>IFERROR(VLOOKUP($B108,DB!$I$3:$CA$1001,48,FALSE)&amp;"","　")</f>
        <v/>
      </c>
      <c r="AC108" s="18" t="str">
        <f>IFERROR(VLOOKUP($B108,DB!$I$3:$CA$1001,49,FALSE)&amp;"","　")</f>
        <v/>
      </c>
      <c r="AD108" s="18" t="str">
        <f>IFERROR(VLOOKUP($B108,DB!$I$3:$CA$1001,50,FALSE)&amp;"","　")</f>
        <v/>
      </c>
      <c r="AE108" s="18" t="str">
        <f>IFERROR(VLOOKUP($B108,DB!$I$3:$CA$1001,51,FALSE)&amp;"","　")</f>
        <v/>
      </c>
      <c r="AF108" s="18" t="str">
        <f>IFERROR(VLOOKUP($B108,DB!$I$3:$CA$1001,52,FALSE)&amp;"","　")</f>
        <v/>
      </c>
      <c r="AG108" s="18" t="str">
        <f>IFERROR(VLOOKUP($B108,DB!$I$3:$CA$1001,53,FALSE)&amp;"","　")</f>
        <v/>
      </c>
      <c r="AH108" s="18" t="str">
        <f>IFERROR(VLOOKUP($B108,DB!$I$3:$CA$1001,54,FALSE)&amp;"","　")</f>
        <v/>
      </c>
      <c r="AI108" s="25" t="str">
        <f>IFERROR(VLOOKUP($B108,DB!$I$3:$CA$1001,55,FALSE)&amp;"","　")</f>
        <v/>
      </c>
      <c r="AJ108" s="16" t="str">
        <f>IFERROR(VLOOKUP($B108,DB!$I$3:$CA$1001,56,FALSE)&amp;"","　")</f>
        <v/>
      </c>
      <c r="AK108" s="18" t="str">
        <f>IFERROR(VLOOKUP($B108,DB!$I$3:$CA$1001,57,FALSE)&amp;"","　")</f>
        <v/>
      </c>
      <c r="AL108" s="18" t="str">
        <f>IFERROR(VLOOKUP($B108,DB!$I$3:$CA$1001,58,FALSE)&amp;"","　")</f>
        <v/>
      </c>
      <c r="AM108" s="18" t="str">
        <f>IFERROR(VLOOKUP($B108,DB!$I$3:$CA$1001,59,FALSE)&amp;"","　")</f>
        <v/>
      </c>
      <c r="AN108" s="18" t="str">
        <f>IFERROR(VLOOKUP($B108,DB!$I$3:$CA$1001,60,FALSE)&amp;"","　")</f>
        <v/>
      </c>
      <c r="AO108" s="18" t="str">
        <f>IFERROR(VLOOKUP($B108,DB!$I$3:$CA$1001,61,FALSE)&amp;"","　")</f>
        <v/>
      </c>
      <c r="AP108" s="18" t="str">
        <f>IFERROR(VLOOKUP($B108,DB!$I$3:$CA$1001,62,FALSE)&amp;"","　")</f>
        <v/>
      </c>
      <c r="AQ108" s="21" t="str">
        <f>IFERROR(VLOOKUP($B108,DB!$I$3:$CA$1001,63,FALSE)&amp;"","　")</f>
        <v/>
      </c>
      <c r="AR108" s="23" t="str">
        <f>IFERROR(VLOOKUP($B108,DB!$I$3:$CA$1001,64,FALSE)&amp;"","　")</f>
        <v/>
      </c>
      <c r="AS108" s="18" t="str">
        <f>IFERROR(VLOOKUP($B108,DB!$I$3:$CA$1001,65,FALSE)&amp;"","　")</f>
        <v/>
      </c>
      <c r="AT108" s="18" t="str">
        <f>IFERROR(VLOOKUP($B108,DB!$I$3:$CA$1001,66,FALSE)&amp;"","　")</f>
        <v/>
      </c>
      <c r="AU108" s="18" t="str">
        <f>IFERROR(VLOOKUP($B108,DB!$I$3:$CA$1001,67,FALSE)&amp;"","　")</f>
        <v/>
      </c>
      <c r="AV108" s="18" t="str">
        <f>IFERROR(VLOOKUP($B108,DB!$I$3:$CA$1001,68,FALSE)&amp;"","　")</f>
        <v/>
      </c>
      <c r="AW108" s="18" t="str">
        <f>IFERROR(VLOOKUP($B108,DB!$I$3:$CA$1001,69,FALSE)&amp;"","　")</f>
        <v/>
      </c>
      <c r="AX108" s="18" t="str">
        <f>IFERROR(VLOOKUP($B108,DB!$I$3:$CA$1001,70,FALSE)&amp;"","　")</f>
        <v/>
      </c>
      <c r="AY108" s="21" t="str">
        <f>IFERROR(VLOOKUP($B108,DB!$I$3:$CA$1001,71,FALSE)&amp;"","　")</f>
        <v/>
      </c>
      <c r="AZ108" s="29"/>
    </row>
    <row r="109" spans="2:52" ht="20.100000000000001" customHeight="1">
      <c r="B109" s="6">
        <v>2308</v>
      </c>
      <c r="C109" s="8" t="str">
        <f>IFERROR(VLOOKUP(B109,DB!$I$3:$Z$1001,4,FALSE)&amp;"","")</f>
        <v>株式会社佐川測量社</v>
      </c>
      <c r="D109" s="10" t="str">
        <f>IFERROR(VLOOKUP(B109,DB!$I$2:$CD$1001,7,FALSE)&amp;"","")</f>
        <v>北海道</v>
      </c>
      <c r="E109" s="11" t="str">
        <f>IFERROR(VLOOKUP(B109,DB!$I$2:$CD$1001,8,FALSE)&amp;"","")</f>
        <v>札幌市豊平区</v>
      </c>
      <c r="F109" s="12" t="str">
        <f>IFERROR(VLOOKUP(B109,DB!$I$2:$CD$1001,10,FALSE)&amp;"","")</f>
        <v>代表取締役</v>
      </c>
      <c r="G109" s="11" t="str">
        <f>IFERROR(VLOOKUP(B109,DB!$I$2:$CD$1001,11,FALSE)&amp;"","")</f>
        <v>佐川　弘一</v>
      </c>
      <c r="H109" s="14" t="str">
        <f>IFERROR(IF(VLOOKUP(B109,DB!$I$2:$CD$1001,20,FALSE)&amp;""="","","○"),"")</f>
        <v/>
      </c>
      <c r="I109" s="16" t="str">
        <f>IFERROR(VLOOKUP($B109,DB!$I$3:$CA$1001,29,FALSE)&amp;"","　")</f>
        <v>◯</v>
      </c>
      <c r="J109" s="18" t="str">
        <f>IFERROR(VLOOKUP($B109,DB!$I$3:$CA$1001,30,FALSE)&amp;"","　")</f>
        <v/>
      </c>
      <c r="K109" s="18" t="str">
        <f>IFERROR(VLOOKUP($B109,DB!$I$3:$CA$1001,31,FALSE)&amp;"","　")</f>
        <v/>
      </c>
      <c r="L109" s="18" t="str">
        <f>IFERROR(VLOOKUP($B109,DB!$I$3:$CA$1001,32,FALSE)&amp;"","　")</f>
        <v/>
      </c>
      <c r="M109" s="18" t="str">
        <f>IFERROR(VLOOKUP($B109,DB!$I$3:$CA$1001,33,FALSE)&amp;"","　")</f>
        <v>◯</v>
      </c>
      <c r="N109" s="21" t="str">
        <f>IFERROR(VLOOKUP($B109,DB!$I$3:$CA$1001,34,FALSE)&amp;"","　")</f>
        <v/>
      </c>
      <c r="O109" s="23" t="str">
        <f>IFERROR(VLOOKUP($B109,DB!$I$3:$CA$1001,35,FALSE)&amp;"","　")</f>
        <v/>
      </c>
      <c r="P109" s="18" t="str">
        <f>IFERROR(VLOOKUP($B109,DB!$I$3:$CA$1001,36,FALSE)&amp;"","　")</f>
        <v/>
      </c>
      <c r="Q109" s="18" t="str">
        <f>IFERROR(VLOOKUP($B109,DB!$I$3:$CA$1001,37,FALSE)&amp;"","　")</f>
        <v/>
      </c>
      <c r="R109" s="18" t="str">
        <f>IFERROR(VLOOKUP($B109,DB!$I$3:$CA$1001,38,FALSE)&amp;"","　")</f>
        <v/>
      </c>
      <c r="S109" s="18" t="str">
        <f>IFERROR(VLOOKUP($B109,DB!$I$3:$CA$1001,39,FALSE)&amp;"","　")</f>
        <v/>
      </c>
      <c r="T109" s="18" t="str">
        <f>IFERROR(VLOOKUP($B109,DB!$I$3:$CA$1001,40,FALSE)&amp;"","　")</f>
        <v/>
      </c>
      <c r="U109" s="18" t="str">
        <f>IFERROR(VLOOKUP($B109,DB!$I$3:$CA$1001,41,FALSE)&amp;"","　")</f>
        <v/>
      </c>
      <c r="V109" s="18" t="str">
        <f>IFERROR(VLOOKUP($B109,DB!$I$3:$CA$1001,42,FALSE)&amp;"","　")</f>
        <v/>
      </c>
      <c r="W109" s="18" t="str">
        <f>IFERROR(VLOOKUP($B109,DB!$I$3:$CA$1001,43,FALSE)&amp;"","　")</f>
        <v/>
      </c>
      <c r="X109" s="18" t="str">
        <f>IFERROR(VLOOKUP($B109,DB!$I$3:$CA$1001,44,FALSE)&amp;"","　")</f>
        <v/>
      </c>
      <c r="Y109" s="18" t="str">
        <f>IFERROR(VLOOKUP($B109,DB!$I$3:$CA$1001,45,FALSE)&amp;"","　")</f>
        <v/>
      </c>
      <c r="Z109" s="18" t="str">
        <f>IFERROR(VLOOKUP($B109,DB!$I$3:$CA$1001,46,FALSE)&amp;"","　")</f>
        <v/>
      </c>
      <c r="AA109" s="18" t="str">
        <f>IFERROR(VLOOKUP($B109,DB!$I$3:$CA$1001,47,FALSE)&amp;"","　")</f>
        <v/>
      </c>
      <c r="AB109" s="18" t="str">
        <f>IFERROR(VLOOKUP($B109,DB!$I$3:$CA$1001,48,FALSE)&amp;"","　")</f>
        <v/>
      </c>
      <c r="AC109" s="18" t="str">
        <f>IFERROR(VLOOKUP($B109,DB!$I$3:$CA$1001,49,FALSE)&amp;"","　")</f>
        <v/>
      </c>
      <c r="AD109" s="18" t="str">
        <f>IFERROR(VLOOKUP($B109,DB!$I$3:$CA$1001,50,FALSE)&amp;"","　")</f>
        <v/>
      </c>
      <c r="AE109" s="18" t="str">
        <f>IFERROR(VLOOKUP($B109,DB!$I$3:$CA$1001,51,FALSE)&amp;"","　")</f>
        <v/>
      </c>
      <c r="AF109" s="18" t="str">
        <f>IFERROR(VLOOKUP($B109,DB!$I$3:$CA$1001,52,FALSE)&amp;"","　")</f>
        <v/>
      </c>
      <c r="AG109" s="18" t="str">
        <f>IFERROR(VLOOKUP($B109,DB!$I$3:$CA$1001,53,FALSE)&amp;"","　")</f>
        <v/>
      </c>
      <c r="AH109" s="18" t="str">
        <f>IFERROR(VLOOKUP($B109,DB!$I$3:$CA$1001,54,FALSE)&amp;"","　")</f>
        <v/>
      </c>
      <c r="AI109" s="25" t="str">
        <f>IFERROR(VLOOKUP($B109,DB!$I$3:$CA$1001,55,FALSE)&amp;"","　")</f>
        <v/>
      </c>
      <c r="AJ109" s="16" t="str">
        <f>IFERROR(VLOOKUP($B109,DB!$I$3:$CA$1001,56,FALSE)&amp;"","　")</f>
        <v/>
      </c>
      <c r="AK109" s="18" t="str">
        <f>IFERROR(VLOOKUP($B109,DB!$I$3:$CA$1001,57,FALSE)&amp;"","　")</f>
        <v/>
      </c>
      <c r="AL109" s="18" t="str">
        <f>IFERROR(VLOOKUP($B109,DB!$I$3:$CA$1001,58,FALSE)&amp;"","　")</f>
        <v>◯</v>
      </c>
      <c r="AM109" s="18" t="str">
        <f>IFERROR(VLOOKUP($B109,DB!$I$3:$CA$1001,59,FALSE)&amp;"","　")</f>
        <v/>
      </c>
      <c r="AN109" s="18" t="str">
        <f>IFERROR(VLOOKUP($B109,DB!$I$3:$CA$1001,60,FALSE)&amp;"","　")</f>
        <v/>
      </c>
      <c r="AO109" s="18" t="str">
        <f>IFERROR(VLOOKUP($B109,DB!$I$3:$CA$1001,61,FALSE)&amp;"","　")</f>
        <v/>
      </c>
      <c r="AP109" s="18" t="str">
        <f>IFERROR(VLOOKUP($B109,DB!$I$3:$CA$1001,62,FALSE)&amp;"","　")</f>
        <v/>
      </c>
      <c r="AQ109" s="21" t="str">
        <f>IFERROR(VLOOKUP($B109,DB!$I$3:$CA$1001,63,FALSE)&amp;"","　")</f>
        <v/>
      </c>
      <c r="AR109" s="23" t="str">
        <f>IFERROR(VLOOKUP($B109,DB!$I$3:$CA$1001,64,FALSE)&amp;"","　")</f>
        <v/>
      </c>
      <c r="AS109" s="18" t="str">
        <f>IFERROR(VLOOKUP($B109,DB!$I$3:$CA$1001,65,FALSE)&amp;"","　")</f>
        <v/>
      </c>
      <c r="AT109" s="18" t="str">
        <f>IFERROR(VLOOKUP($B109,DB!$I$3:$CA$1001,66,FALSE)&amp;"","　")</f>
        <v/>
      </c>
      <c r="AU109" s="18" t="str">
        <f>IFERROR(VLOOKUP($B109,DB!$I$3:$CA$1001,67,FALSE)&amp;"","　")</f>
        <v/>
      </c>
      <c r="AV109" s="18" t="str">
        <f>IFERROR(VLOOKUP($B109,DB!$I$3:$CA$1001,68,FALSE)&amp;"","　")</f>
        <v/>
      </c>
      <c r="AW109" s="18" t="str">
        <f>IFERROR(VLOOKUP($B109,DB!$I$3:$CA$1001,69,FALSE)&amp;"","　")</f>
        <v/>
      </c>
      <c r="AX109" s="18" t="str">
        <f>IFERROR(VLOOKUP($B109,DB!$I$3:$CA$1001,70,FALSE)&amp;"","　")</f>
        <v/>
      </c>
      <c r="AY109" s="21" t="str">
        <f>IFERROR(VLOOKUP($B109,DB!$I$3:$CA$1001,71,FALSE)&amp;"","　")</f>
        <v/>
      </c>
      <c r="AZ109" s="29"/>
    </row>
    <row r="110" spans="2:52" ht="20.100000000000001" customHeight="1">
      <c r="B110" s="6">
        <v>2309</v>
      </c>
      <c r="C110" s="8" t="str">
        <f>IFERROR(VLOOKUP(B110,DB!$I$3:$Z$1001,4,FALSE)&amp;"","")</f>
        <v>澤村尚浩建築計画室</v>
      </c>
      <c r="D110" s="10" t="str">
        <f>IFERROR(VLOOKUP(B110,DB!$I$2:$CD$1001,7,FALSE)&amp;"","")</f>
        <v>北海道</v>
      </c>
      <c r="E110" s="11" t="str">
        <f>IFERROR(VLOOKUP(B110,DB!$I$2:$CD$1001,8,FALSE)&amp;"","")</f>
        <v>旭川市</v>
      </c>
      <c r="F110" s="12" t="str">
        <f>IFERROR(VLOOKUP(B110,DB!$I$2:$CD$1001,10,FALSE)&amp;"","")</f>
        <v>代表</v>
      </c>
      <c r="G110" s="11" t="str">
        <f>IFERROR(VLOOKUP(B110,DB!$I$2:$CD$1001,11,FALSE)&amp;"","")</f>
        <v>澤村　尚浩</v>
      </c>
      <c r="H110" s="14" t="str">
        <f>IFERROR(IF(VLOOKUP(B110,DB!$I$2:$CD$1001,20,FALSE)&amp;""="","","○"),"")</f>
        <v/>
      </c>
      <c r="I110" s="16" t="str">
        <f>IFERROR(VLOOKUP($B110,DB!$I$3:$CA$1001,29,FALSE)&amp;"","　")</f>
        <v/>
      </c>
      <c r="J110" s="18" t="str">
        <f>IFERROR(VLOOKUP($B110,DB!$I$3:$CA$1001,30,FALSE)&amp;"","　")</f>
        <v/>
      </c>
      <c r="K110" s="18" t="str">
        <f>IFERROR(VLOOKUP($B110,DB!$I$3:$CA$1001,31,FALSE)&amp;"","　")</f>
        <v/>
      </c>
      <c r="L110" s="18" t="str">
        <f>IFERROR(VLOOKUP($B110,DB!$I$3:$CA$1001,32,FALSE)&amp;"","　")</f>
        <v>◯</v>
      </c>
      <c r="M110" s="18" t="str">
        <f>IFERROR(VLOOKUP($B110,DB!$I$3:$CA$1001,33,FALSE)&amp;"","　")</f>
        <v/>
      </c>
      <c r="N110" s="21" t="str">
        <f>IFERROR(VLOOKUP($B110,DB!$I$3:$CA$1001,34,FALSE)&amp;"","　")</f>
        <v/>
      </c>
      <c r="O110" s="23" t="str">
        <f>IFERROR(VLOOKUP($B110,DB!$I$3:$CA$1001,35,FALSE)&amp;"","　")</f>
        <v/>
      </c>
      <c r="P110" s="18" t="str">
        <f>IFERROR(VLOOKUP($B110,DB!$I$3:$CA$1001,36,FALSE)&amp;"","　")</f>
        <v/>
      </c>
      <c r="Q110" s="18" t="str">
        <f>IFERROR(VLOOKUP($B110,DB!$I$3:$CA$1001,37,FALSE)&amp;"","　")</f>
        <v/>
      </c>
      <c r="R110" s="18" t="str">
        <f>IFERROR(VLOOKUP($B110,DB!$I$3:$CA$1001,38,FALSE)&amp;"","　")</f>
        <v/>
      </c>
      <c r="S110" s="18" t="str">
        <f>IFERROR(VLOOKUP($B110,DB!$I$3:$CA$1001,39,FALSE)&amp;"","　")</f>
        <v/>
      </c>
      <c r="T110" s="18" t="str">
        <f>IFERROR(VLOOKUP($B110,DB!$I$3:$CA$1001,40,FALSE)&amp;"","　")</f>
        <v/>
      </c>
      <c r="U110" s="18" t="str">
        <f>IFERROR(VLOOKUP($B110,DB!$I$3:$CA$1001,41,FALSE)&amp;"","　")</f>
        <v/>
      </c>
      <c r="V110" s="18" t="str">
        <f>IFERROR(VLOOKUP($B110,DB!$I$3:$CA$1001,42,FALSE)&amp;"","　")</f>
        <v/>
      </c>
      <c r="W110" s="18" t="str">
        <f>IFERROR(VLOOKUP($B110,DB!$I$3:$CA$1001,43,FALSE)&amp;"","　")</f>
        <v/>
      </c>
      <c r="X110" s="18" t="str">
        <f>IFERROR(VLOOKUP($B110,DB!$I$3:$CA$1001,44,FALSE)&amp;"","　")</f>
        <v/>
      </c>
      <c r="Y110" s="18" t="str">
        <f>IFERROR(VLOOKUP($B110,DB!$I$3:$CA$1001,45,FALSE)&amp;"","　")</f>
        <v/>
      </c>
      <c r="Z110" s="18" t="str">
        <f>IFERROR(VLOOKUP($B110,DB!$I$3:$CA$1001,46,FALSE)&amp;"","　")</f>
        <v/>
      </c>
      <c r="AA110" s="18" t="str">
        <f>IFERROR(VLOOKUP($B110,DB!$I$3:$CA$1001,47,FALSE)&amp;"","　")</f>
        <v/>
      </c>
      <c r="AB110" s="18" t="str">
        <f>IFERROR(VLOOKUP($B110,DB!$I$3:$CA$1001,48,FALSE)&amp;"","　")</f>
        <v/>
      </c>
      <c r="AC110" s="18" t="str">
        <f>IFERROR(VLOOKUP($B110,DB!$I$3:$CA$1001,49,FALSE)&amp;"","　")</f>
        <v/>
      </c>
      <c r="AD110" s="18" t="str">
        <f>IFERROR(VLOOKUP($B110,DB!$I$3:$CA$1001,50,FALSE)&amp;"","　")</f>
        <v/>
      </c>
      <c r="AE110" s="18" t="str">
        <f>IFERROR(VLOOKUP($B110,DB!$I$3:$CA$1001,51,FALSE)&amp;"","　")</f>
        <v/>
      </c>
      <c r="AF110" s="18" t="str">
        <f>IFERROR(VLOOKUP($B110,DB!$I$3:$CA$1001,52,FALSE)&amp;"","　")</f>
        <v/>
      </c>
      <c r="AG110" s="18" t="str">
        <f>IFERROR(VLOOKUP($B110,DB!$I$3:$CA$1001,53,FALSE)&amp;"","　")</f>
        <v/>
      </c>
      <c r="AH110" s="18" t="str">
        <f>IFERROR(VLOOKUP($B110,DB!$I$3:$CA$1001,54,FALSE)&amp;"","　")</f>
        <v/>
      </c>
      <c r="AI110" s="25" t="str">
        <f>IFERROR(VLOOKUP($B110,DB!$I$3:$CA$1001,55,FALSE)&amp;"","　")</f>
        <v/>
      </c>
      <c r="AJ110" s="16" t="str">
        <f>IFERROR(VLOOKUP($B110,DB!$I$3:$CA$1001,56,FALSE)&amp;"","　")</f>
        <v/>
      </c>
      <c r="AK110" s="18" t="str">
        <f>IFERROR(VLOOKUP($B110,DB!$I$3:$CA$1001,57,FALSE)&amp;"","　")</f>
        <v/>
      </c>
      <c r="AL110" s="18" t="str">
        <f>IFERROR(VLOOKUP($B110,DB!$I$3:$CA$1001,58,FALSE)&amp;"","　")</f>
        <v/>
      </c>
      <c r="AM110" s="18" t="str">
        <f>IFERROR(VLOOKUP($B110,DB!$I$3:$CA$1001,59,FALSE)&amp;"","　")</f>
        <v/>
      </c>
      <c r="AN110" s="18" t="str">
        <f>IFERROR(VLOOKUP($B110,DB!$I$3:$CA$1001,60,FALSE)&amp;"","　")</f>
        <v/>
      </c>
      <c r="AO110" s="18" t="str">
        <f>IFERROR(VLOOKUP($B110,DB!$I$3:$CA$1001,61,FALSE)&amp;"","　")</f>
        <v/>
      </c>
      <c r="AP110" s="18" t="str">
        <f>IFERROR(VLOOKUP($B110,DB!$I$3:$CA$1001,62,FALSE)&amp;"","　")</f>
        <v/>
      </c>
      <c r="AQ110" s="21" t="str">
        <f>IFERROR(VLOOKUP($B110,DB!$I$3:$CA$1001,63,FALSE)&amp;"","　")</f>
        <v/>
      </c>
      <c r="AR110" s="23" t="str">
        <f>IFERROR(VLOOKUP($B110,DB!$I$3:$CA$1001,64,FALSE)&amp;"","　")</f>
        <v/>
      </c>
      <c r="AS110" s="18" t="str">
        <f>IFERROR(VLOOKUP($B110,DB!$I$3:$CA$1001,65,FALSE)&amp;"","　")</f>
        <v/>
      </c>
      <c r="AT110" s="18" t="str">
        <f>IFERROR(VLOOKUP($B110,DB!$I$3:$CA$1001,66,FALSE)&amp;"","　")</f>
        <v/>
      </c>
      <c r="AU110" s="18" t="str">
        <f>IFERROR(VLOOKUP($B110,DB!$I$3:$CA$1001,67,FALSE)&amp;"","　")</f>
        <v/>
      </c>
      <c r="AV110" s="18" t="str">
        <f>IFERROR(VLOOKUP($B110,DB!$I$3:$CA$1001,68,FALSE)&amp;"","　")</f>
        <v/>
      </c>
      <c r="AW110" s="18" t="str">
        <f>IFERROR(VLOOKUP($B110,DB!$I$3:$CA$1001,69,FALSE)&amp;"","　")</f>
        <v/>
      </c>
      <c r="AX110" s="18" t="str">
        <f>IFERROR(VLOOKUP($B110,DB!$I$3:$CA$1001,70,FALSE)&amp;"","　")</f>
        <v/>
      </c>
      <c r="AY110" s="21" t="str">
        <f>IFERROR(VLOOKUP($B110,DB!$I$3:$CA$1001,71,FALSE)&amp;"","　")</f>
        <v/>
      </c>
      <c r="AZ110" s="29"/>
    </row>
    <row r="111" spans="2:52" ht="20.100000000000001" customHeight="1">
      <c r="B111" s="6">
        <v>2310</v>
      </c>
      <c r="C111" s="8" t="str">
        <f>IFERROR(VLOOKUP(B111,DB!$I$3:$Z$1001,4,FALSE)&amp;"","")</f>
        <v>嵯峨秀栄測量設計株式会社</v>
      </c>
      <c r="D111" s="10" t="str">
        <f>IFERROR(VLOOKUP(B111,DB!$I$2:$CD$1001,7,FALSE)&amp;"","")</f>
        <v>北海道</v>
      </c>
      <c r="E111" s="11" t="str">
        <f>IFERROR(VLOOKUP(B111,DB!$I$2:$CD$1001,8,FALSE)&amp;"","")</f>
        <v>岩見沢市</v>
      </c>
      <c r="F111" s="12" t="str">
        <f>IFERROR(VLOOKUP(B111,DB!$I$2:$CD$1001,10,FALSE)&amp;"","")</f>
        <v>代表取締役</v>
      </c>
      <c r="G111" s="11" t="str">
        <f>IFERROR(VLOOKUP(B111,DB!$I$2:$CD$1001,11,FALSE)&amp;"","")</f>
        <v>嵯峨　輝幸</v>
      </c>
      <c r="H111" s="14" t="str">
        <f>IFERROR(IF(VLOOKUP(B111,DB!$I$2:$CD$1001,20,FALSE)&amp;""="","","○"),"")</f>
        <v/>
      </c>
      <c r="I111" s="16" t="str">
        <f>IFERROR(VLOOKUP($B111,DB!$I$3:$CA$1001,29,FALSE)&amp;"","　")</f>
        <v>◯</v>
      </c>
      <c r="J111" s="18" t="str">
        <f>IFERROR(VLOOKUP($B111,DB!$I$3:$CA$1001,30,FALSE)&amp;"","　")</f>
        <v/>
      </c>
      <c r="K111" s="18" t="str">
        <f>IFERROR(VLOOKUP($B111,DB!$I$3:$CA$1001,31,FALSE)&amp;"","　")</f>
        <v>◯</v>
      </c>
      <c r="L111" s="18" t="str">
        <f>IFERROR(VLOOKUP($B111,DB!$I$3:$CA$1001,32,FALSE)&amp;"","　")</f>
        <v/>
      </c>
      <c r="M111" s="18" t="str">
        <f>IFERROR(VLOOKUP($B111,DB!$I$3:$CA$1001,33,FALSE)&amp;"","　")</f>
        <v>◯</v>
      </c>
      <c r="N111" s="21" t="str">
        <f>IFERROR(VLOOKUP($B111,DB!$I$3:$CA$1001,34,FALSE)&amp;"","　")</f>
        <v/>
      </c>
      <c r="O111" s="23" t="str">
        <f>IFERROR(VLOOKUP($B111,DB!$I$3:$CA$1001,35,FALSE)&amp;"","　")</f>
        <v/>
      </c>
      <c r="P111" s="18" t="str">
        <f>IFERROR(VLOOKUP($B111,DB!$I$3:$CA$1001,36,FALSE)&amp;"","　")</f>
        <v/>
      </c>
      <c r="Q111" s="18" t="str">
        <f>IFERROR(VLOOKUP($B111,DB!$I$3:$CA$1001,37,FALSE)&amp;"","　")</f>
        <v/>
      </c>
      <c r="R111" s="18" t="str">
        <f>IFERROR(VLOOKUP($B111,DB!$I$3:$CA$1001,38,FALSE)&amp;"","　")</f>
        <v/>
      </c>
      <c r="S111" s="18" t="str">
        <f>IFERROR(VLOOKUP($B111,DB!$I$3:$CA$1001,39,FALSE)&amp;"","　")</f>
        <v/>
      </c>
      <c r="T111" s="18" t="str">
        <f>IFERROR(VLOOKUP($B111,DB!$I$3:$CA$1001,40,FALSE)&amp;"","　")</f>
        <v/>
      </c>
      <c r="U111" s="18" t="str">
        <f>IFERROR(VLOOKUP($B111,DB!$I$3:$CA$1001,41,FALSE)&amp;"","　")</f>
        <v/>
      </c>
      <c r="V111" s="18" t="str">
        <f>IFERROR(VLOOKUP($B111,DB!$I$3:$CA$1001,42,FALSE)&amp;"","　")</f>
        <v>◯</v>
      </c>
      <c r="W111" s="18" t="str">
        <f>IFERROR(VLOOKUP($B111,DB!$I$3:$CA$1001,43,FALSE)&amp;"","　")</f>
        <v/>
      </c>
      <c r="X111" s="18" t="str">
        <f>IFERROR(VLOOKUP($B111,DB!$I$3:$CA$1001,44,FALSE)&amp;"","　")</f>
        <v/>
      </c>
      <c r="Y111" s="18" t="str">
        <f>IFERROR(VLOOKUP($B111,DB!$I$3:$CA$1001,45,FALSE)&amp;"","　")</f>
        <v/>
      </c>
      <c r="Z111" s="18" t="str">
        <f>IFERROR(VLOOKUP($B111,DB!$I$3:$CA$1001,46,FALSE)&amp;"","　")</f>
        <v/>
      </c>
      <c r="AA111" s="18" t="str">
        <f>IFERROR(VLOOKUP($B111,DB!$I$3:$CA$1001,47,FALSE)&amp;"","　")</f>
        <v/>
      </c>
      <c r="AB111" s="18" t="str">
        <f>IFERROR(VLOOKUP($B111,DB!$I$3:$CA$1001,48,FALSE)&amp;"","　")</f>
        <v/>
      </c>
      <c r="AC111" s="18" t="str">
        <f>IFERROR(VLOOKUP($B111,DB!$I$3:$CA$1001,49,FALSE)&amp;"","　")</f>
        <v/>
      </c>
      <c r="AD111" s="18" t="str">
        <f>IFERROR(VLOOKUP($B111,DB!$I$3:$CA$1001,50,FALSE)&amp;"","　")</f>
        <v/>
      </c>
      <c r="AE111" s="18" t="str">
        <f>IFERROR(VLOOKUP($B111,DB!$I$3:$CA$1001,51,FALSE)&amp;"","　")</f>
        <v/>
      </c>
      <c r="AF111" s="18" t="str">
        <f>IFERROR(VLOOKUP($B111,DB!$I$3:$CA$1001,52,FALSE)&amp;"","　")</f>
        <v/>
      </c>
      <c r="AG111" s="18" t="str">
        <f>IFERROR(VLOOKUP($B111,DB!$I$3:$CA$1001,53,FALSE)&amp;"","　")</f>
        <v/>
      </c>
      <c r="AH111" s="18" t="str">
        <f>IFERROR(VLOOKUP($B111,DB!$I$3:$CA$1001,54,FALSE)&amp;"","　")</f>
        <v/>
      </c>
      <c r="AI111" s="25" t="str">
        <f>IFERROR(VLOOKUP($B111,DB!$I$3:$CA$1001,55,FALSE)&amp;"","　")</f>
        <v/>
      </c>
      <c r="AJ111" s="16" t="str">
        <f>IFERROR(VLOOKUP($B111,DB!$I$3:$CA$1001,56,FALSE)&amp;"","　")</f>
        <v>◯</v>
      </c>
      <c r="AK111" s="18" t="str">
        <f>IFERROR(VLOOKUP($B111,DB!$I$3:$CA$1001,57,FALSE)&amp;"","　")</f>
        <v/>
      </c>
      <c r="AL111" s="18" t="str">
        <f>IFERROR(VLOOKUP($B111,DB!$I$3:$CA$1001,58,FALSE)&amp;"","　")</f>
        <v/>
      </c>
      <c r="AM111" s="18" t="str">
        <f>IFERROR(VLOOKUP($B111,DB!$I$3:$CA$1001,59,FALSE)&amp;"","　")</f>
        <v/>
      </c>
      <c r="AN111" s="18" t="str">
        <f>IFERROR(VLOOKUP($B111,DB!$I$3:$CA$1001,60,FALSE)&amp;"","　")</f>
        <v/>
      </c>
      <c r="AO111" s="18" t="str">
        <f>IFERROR(VLOOKUP($B111,DB!$I$3:$CA$1001,61,FALSE)&amp;"","　")</f>
        <v/>
      </c>
      <c r="AP111" s="18" t="str">
        <f>IFERROR(VLOOKUP($B111,DB!$I$3:$CA$1001,62,FALSE)&amp;"","　")</f>
        <v/>
      </c>
      <c r="AQ111" s="21" t="str">
        <f>IFERROR(VLOOKUP($B111,DB!$I$3:$CA$1001,63,FALSE)&amp;"","　")</f>
        <v/>
      </c>
      <c r="AR111" s="23" t="str">
        <f>IFERROR(VLOOKUP($B111,DB!$I$3:$CA$1001,64,FALSE)&amp;"","　")</f>
        <v/>
      </c>
      <c r="AS111" s="18" t="str">
        <f>IFERROR(VLOOKUP($B111,DB!$I$3:$CA$1001,65,FALSE)&amp;"","　")</f>
        <v/>
      </c>
      <c r="AT111" s="18" t="str">
        <f>IFERROR(VLOOKUP($B111,DB!$I$3:$CA$1001,66,FALSE)&amp;"","　")</f>
        <v/>
      </c>
      <c r="AU111" s="18" t="str">
        <f>IFERROR(VLOOKUP($B111,DB!$I$3:$CA$1001,67,FALSE)&amp;"","　")</f>
        <v/>
      </c>
      <c r="AV111" s="18" t="str">
        <f>IFERROR(VLOOKUP($B111,DB!$I$3:$CA$1001,68,FALSE)&amp;"","　")</f>
        <v/>
      </c>
      <c r="AW111" s="18" t="str">
        <f>IFERROR(VLOOKUP($B111,DB!$I$3:$CA$1001,69,FALSE)&amp;"","　")</f>
        <v/>
      </c>
      <c r="AX111" s="18" t="str">
        <f>IFERROR(VLOOKUP($B111,DB!$I$3:$CA$1001,70,FALSE)&amp;"","　")</f>
        <v/>
      </c>
      <c r="AY111" s="21" t="str">
        <f>IFERROR(VLOOKUP($B111,DB!$I$3:$CA$1001,71,FALSE)&amp;"","　")</f>
        <v/>
      </c>
      <c r="AZ111" s="29"/>
    </row>
    <row r="112" spans="2:52" ht="20.100000000000001" customHeight="1">
      <c r="B112" s="6">
        <v>2311</v>
      </c>
      <c r="C112" s="8" t="str">
        <f>IFERROR(VLOOKUP(B112,DB!$I$3:$Z$1001,4,FALSE)&amp;"","")</f>
        <v>株式会社三共技術コンサルタント</v>
      </c>
      <c r="D112" s="10" t="str">
        <f>IFERROR(VLOOKUP(B112,DB!$I$2:$CD$1001,7,FALSE)&amp;"","")</f>
        <v>北海道</v>
      </c>
      <c r="E112" s="11" t="str">
        <f>IFERROR(VLOOKUP(B112,DB!$I$2:$CD$1001,8,FALSE)&amp;"","")</f>
        <v>岩見沢市</v>
      </c>
      <c r="F112" s="12" t="str">
        <f>IFERROR(VLOOKUP(B112,DB!$I$2:$CD$1001,10,FALSE)&amp;"","")</f>
        <v>代表取締役</v>
      </c>
      <c r="G112" s="11" t="str">
        <f>IFERROR(VLOOKUP(B112,DB!$I$2:$CD$1001,11,FALSE)&amp;"","")</f>
        <v>澤田　義文</v>
      </c>
      <c r="H112" s="14" t="str">
        <f>IFERROR(IF(VLOOKUP(B112,DB!$I$2:$CD$1001,20,FALSE)&amp;""="","","○"),"")</f>
        <v/>
      </c>
      <c r="I112" s="16" t="str">
        <f>IFERROR(VLOOKUP($B112,DB!$I$3:$CA$1001,29,FALSE)&amp;"","　")</f>
        <v>◯</v>
      </c>
      <c r="J112" s="18" t="str">
        <f>IFERROR(VLOOKUP($B112,DB!$I$3:$CA$1001,30,FALSE)&amp;"","　")</f>
        <v/>
      </c>
      <c r="K112" s="18" t="str">
        <f>IFERROR(VLOOKUP($B112,DB!$I$3:$CA$1001,31,FALSE)&amp;"","　")</f>
        <v>◯</v>
      </c>
      <c r="L112" s="18" t="str">
        <f>IFERROR(VLOOKUP($B112,DB!$I$3:$CA$1001,32,FALSE)&amp;"","　")</f>
        <v/>
      </c>
      <c r="M112" s="18" t="str">
        <f>IFERROR(VLOOKUP($B112,DB!$I$3:$CA$1001,33,FALSE)&amp;"","　")</f>
        <v>◯</v>
      </c>
      <c r="N112" s="21" t="str">
        <f>IFERROR(VLOOKUP($B112,DB!$I$3:$CA$1001,34,FALSE)&amp;"","　")</f>
        <v/>
      </c>
      <c r="O112" s="23" t="str">
        <f>IFERROR(VLOOKUP($B112,DB!$I$3:$CA$1001,35,FALSE)&amp;"","　")</f>
        <v/>
      </c>
      <c r="P112" s="18" t="str">
        <f>IFERROR(VLOOKUP($B112,DB!$I$3:$CA$1001,36,FALSE)&amp;"","　")</f>
        <v/>
      </c>
      <c r="Q112" s="18" t="str">
        <f>IFERROR(VLOOKUP($B112,DB!$I$3:$CA$1001,37,FALSE)&amp;"","　")</f>
        <v/>
      </c>
      <c r="R112" s="18" t="str">
        <f>IFERROR(VLOOKUP($B112,DB!$I$3:$CA$1001,38,FALSE)&amp;"","　")</f>
        <v/>
      </c>
      <c r="S112" s="18" t="str">
        <f>IFERROR(VLOOKUP($B112,DB!$I$3:$CA$1001,39,FALSE)&amp;"","　")</f>
        <v/>
      </c>
      <c r="T112" s="18" t="str">
        <f>IFERROR(VLOOKUP($B112,DB!$I$3:$CA$1001,40,FALSE)&amp;"","　")</f>
        <v/>
      </c>
      <c r="U112" s="18" t="str">
        <f>IFERROR(VLOOKUP($B112,DB!$I$3:$CA$1001,41,FALSE)&amp;"","　")</f>
        <v/>
      </c>
      <c r="V112" s="18" t="str">
        <f>IFERROR(VLOOKUP($B112,DB!$I$3:$CA$1001,42,FALSE)&amp;"","　")</f>
        <v/>
      </c>
      <c r="W112" s="18" t="str">
        <f>IFERROR(VLOOKUP($B112,DB!$I$3:$CA$1001,43,FALSE)&amp;"","　")</f>
        <v/>
      </c>
      <c r="X112" s="18" t="str">
        <f>IFERROR(VLOOKUP($B112,DB!$I$3:$CA$1001,44,FALSE)&amp;"","　")</f>
        <v/>
      </c>
      <c r="Y112" s="18" t="str">
        <f>IFERROR(VLOOKUP($B112,DB!$I$3:$CA$1001,45,FALSE)&amp;"","　")</f>
        <v/>
      </c>
      <c r="Z112" s="18" t="str">
        <f>IFERROR(VLOOKUP($B112,DB!$I$3:$CA$1001,46,FALSE)&amp;"","　")</f>
        <v/>
      </c>
      <c r="AA112" s="18" t="str">
        <f>IFERROR(VLOOKUP($B112,DB!$I$3:$CA$1001,47,FALSE)&amp;"","　")</f>
        <v/>
      </c>
      <c r="AB112" s="18" t="str">
        <f>IFERROR(VLOOKUP($B112,DB!$I$3:$CA$1001,48,FALSE)&amp;"","　")</f>
        <v/>
      </c>
      <c r="AC112" s="18" t="str">
        <f>IFERROR(VLOOKUP($B112,DB!$I$3:$CA$1001,49,FALSE)&amp;"","　")</f>
        <v/>
      </c>
      <c r="AD112" s="18" t="str">
        <f>IFERROR(VLOOKUP($B112,DB!$I$3:$CA$1001,50,FALSE)&amp;"","　")</f>
        <v/>
      </c>
      <c r="AE112" s="18" t="str">
        <f>IFERROR(VLOOKUP($B112,DB!$I$3:$CA$1001,51,FALSE)&amp;"","　")</f>
        <v/>
      </c>
      <c r="AF112" s="18" t="str">
        <f>IFERROR(VLOOKUP($B112,DB!$I$3:$CA$1001,52,FALSE)&amp;"","　")</f>
        <v/>
      </c>
      <c r="AG112" s="18" t="str">
        <f>IFERROR(VLOOKUP($B112,DB!$I$3:$CA$1001,53,FALSE)&amp;"","　")</f>
        <v/>
      </c>
      <c r="AH112" s="18" t="str">
        <f>IFERROR(VLOOKUP($B112,DB!$I$3:$CA$1001,54,FALSE)&amp;"","　")</f>
        <v/>
      </c>
      <c r="AI112" s="25" t="str">
        <f>IFERROR(VLOOKUP($B112,DB!$I$3:$CA$1001,55,FALSE)&amp;"","　")</f>
        <v/>
      </c>
      <c r="AJ112" s="16" t="str">
        <f>IFERROR(VLOOKUP($B112,DB!$I$3:$CA$1001,56,FALSE)&amp;"","　")</f>
        <v/>
      </c>
      <c r="AK112" s="18" t="str">
        <f>IFERROR(VLOOKUP($B112,DB!$I$3:$CA$1001,57,FALSE)&amp;"","　")</f>
        <v/>
      </c>
      <c r="AL112" s="18" t="str">
        <f>IFERROR(VLOOKUP($B112,DB!$I$3:$CA$1001,58,FALSE)&amp;"","　")</f>
        <v/>
      </c>
      <c r="AM112" s="18" t="str">
        <f>IFERROR(VLOOKUP($B112,DB!$I$3:$CA$1001,59,FALSE)&amp;"","　")</f>
        <v/>
      </c>
      <c r="AN112" s="18" t="str">
        <f>IFERROR(VLOOKUP($B112,DB!$I$3:$CA$1001,60,FALSE)&amp;"","　")</f>
        <v/>
      </c>
      <c r="AO112" s="18" t="str">
        <f>IFERROR(VLOOKUP($B112,DB!$I$3:$CA$1001,61,FALSE)&amp;"","　")</f>
        <v/>
      </c>
      <c r="AP112" s="18" t="str">
        <f>IFERROR(VLOOKUP($B112,DB!$I$3:$CA$1001,62,FALSE)&amp;"","　")</f>
        <v/>
      </c>
      <c r="AQ112" s="21" t="str">
        <f>IFERROR(VLOOKUP($B112,DB!$I$3:$CA$1001,63,FALSE)&amp;"","　")</f>
        <v/>
      </c>
      <c r="AR112" s="23" t="str">
        <f>IFERROR(VLOOKUP($B112,DB!$I$3:$CA$1001,64,FALSE)&amp;"","　")</f>
        <v/>
      </c>
      <c r="AS112" s="18" t="str">
        <f>IFERROR(VLOOKUP($B112,DB!$I$3:$CA$1001,65,FALSE)&amp;"","　")</f>
        <v/>
      </c>
      <c r="AT112" s="18" t="str">
        <f>IFERROR(VLOOKUP($B112,DB!$I$3:$CA$1001,66,FALSE)&amp;"","　")</f>
        <v/>
      </c>
      <c r="AU112" s="18" t="str">
        <f>IFERROR(VLOOKUP($B112,DB!$I$3:$CA$1001,67,FALSE)&amp;"","　")</f>
        <v/>
      </c>
      <c r="AV112" s="18" t="str">
        <f>IFERROR(VLOOKUP($B112,DB!$I$3:$CA$1001,68,FALSE)&amp;"","　")</f>
        <v/>
      </c>
      <c r="AW112" s="18" t="str">
        <f>IFERROR(VLOOKUP($B112,DB!$I$3:$CA$1001,69,FALSE)&amp;"","　")</f>
        <v/>
      </c>
      <c r="AX112" s="18" t="str">
        <f>IFERROR(VLOOKUP($B112,DB!$I$3:$CA$1001,70,FALSE)&amp;"","　")</f>
        <v/>
      </c>
      <c r="AY112" s="21" t="str">
        <f>IFERROR(VLOOKUP($B112,DB!$I$3:$CA$1001,71,FALSE)&amp;"","　")</f>
        <v/>
      </c>
      <c r="AZ112" s="29"/>
    </row>
    <row r="113" spans="2:52" ht="20.100000000000001" customHeight="1">
      <c r="B113" s="6">
        <v>2312</v>
      </c>
      <c r="C113" s="8" t="str">
        <f>IFERROR(VLOOKUP(B113,DB!$I$3:$Z$1001,4,FALSE)&amp;"","")</f>
        <v>株式会社サン設計事務所</v>
      </c>
      <c r="D113" s="10" t="str">
        <f>IFERROR(VLOOKUP(B113,DB!$I$2:$CD$1001,7,FALSE)&amp;"","")</f>
        <v>北海道</v>
      </c>
      <c r="E113" s="11" t="str">
        <f>IFERROR(VLOOKUP(B113,DB!$I$2:$CD$1001,8,FALSE)&amp;"","")</f>
        <v>札幌市東区</v>
      </c>
      <c r="F113" s="12" t="str">
        <f>IFERROR(VLOOKUP(B113,DB!$I$2:$CD$1001,10,FALSE)&amp;"","")</f>
        <v>代表取締役</v>
      </c>
      <c r="G113" s="11" t="str">
        <f>IFERROR(VLOOKUP(B113,DB!$I$2:$CD$1001,11,FALSE)&amp;"","")</f>
        <v>吉岡　雄一</v>
      </c>
      <c r="H113" s="14" t="str">
        <f>IFERROR(IF(VLOOKUP(B113,DB!$I$2:$CD$1001,20,FALSE)&amp;""="","","○"),"")</f>
        <v/>
      </c>
      <c r="I113" s="16" t="str">
        <f>IFERROR(VLOOKUP($B113,DB!$I$3:$CA$1001,29,FALSE)&amp;"","　")</f>
        <v/>
      </c>
      <c r="J113" s="18" t="str">
        <f>IFERROR(VLOOKUP($B113,DB!$I$3:$CA$1001,30,FALSE)&amp;"","　")</f>
        <v/>
      </c>
      <c r="K113" s="18" t="str">
        <f>IFERROR(VLOOKUP($B113,DB!$I$3:$CA$1001,31,FALSE)&amp;"","　")</f>
        <v/>
      </c>
      <c r="L113" s="18" t="str">
        <f>IFERROR(VLOOKUP($B113,DB!$I$3:$CA$1001,32,FALSE)&amp;"","　")</f>
        <v>◯</v>
      </c>
      <c r="M113" s="18" t="str">
        <f>IFERROR(VLOOKUP($B113,DB!$I$3:$CA$1001,33,FALSE)&amp;"","　")</f>
        <v/>
      </c>
      <c r="N113" s="21" t="str">
        <f>IFERROR(VLOOKUP($B113,DB!$I$3:$CA$1001,34,FALSE)&amp;"","　")</f>
        <v/>
      </c>
      <c r="O113" s="23" t="str">
        <f>IFERROR(VLOOKUP($B113,DB!$I$3:$CA$1001,35,FALSE)&amp;"","　")</f>
        <v/>
      </c>
      <c r="P113" s="18" t="str">
        <f>IFERROR(VLOOKUP($B113,DB!$I$3:$CA$1001,36,FALSE)&amp;"","　")</f>
        <v/>
      </c>
      <c r="Q113" s="18" t="str">
        <f>IFERROR(VLOOKUP($B113,DB!$I$3:$CA$1001,37,FALSE)&amp;"","　")</f>
        <v/>
      </c>
      <c r="R113" s="18" t="str">
        <f>IFERROR(VLOOKUP($B113,DB!$I$3:$CA$1001,38,FALSE)&amp;"","　")</f>
        <v/>
      </c>
      <c r="S113" s="18" t="str">
        <f>IFERROR(VLOOKUP($B113,DB!$I$3:$CA$1001,39,FALSE)&amp;"","　")</f>
        <v/>
      </c>
      <c r="T113" s="18" t="str">
        <f>IFERROR(VLOOKUP($B113,DB!$I$3:$CA$1001,40,FALSE)&amp;"","　")</f>
        <v/>
      </c>
      <c r="U113" s="18" t="str">
        <f>IFERROR(VLOOKUP($B113,DB!$I$3:$CA$1001,41,FALSE)&amp;"","　")</f>
        <v/>
      </c>
      <c r="V113" s="18" t="str">
        <f>IFERROR(VLOOKUP($B113,DB!$I$3:$CA$1001,42,FALSE)&amp;"","　")</f>
        <v/>
      </c>
      <c r="W113" s="18" t="str">
        <f>IFERROR(VLOOKUP($B113,DB!$I$3:$CA$1001,43,FALSE)&amp;"","　")</f>
        <v/>
      </c>
      <c r="X113" s="18" t="str">
        <f>IFERROR(VLOOKUP($B113,DB!$I$3:$CA$1001,44,FALSE)&amp;"","　")</f>
        <v/>
      </c>
      <c r="Y113" s="18" t="str">
        <f>IFERROR(VLOOKUP($B113,DB!$I$3:$CA$1001,45,FALSE)&amp;"","　")</f>
        <v/>
      </c>
      <c r="Z113" s="18" t="str">
        <f>IFERROR(VLOOKUP($B113,DB!$I$3:$CA$1001,46,FALSE)&amp;"","　")</f>
        <v/>
      </c>
      <c r="AA113" s="18" t="str">
        <f>IFERROR(VLOOKUP($B113,DB!$I$3:$CA$1001,47,FALSE)&amp;"","　")</f>
        <v/>
      </c>
      <c r="AB113" s="18" t="str">
        <f>IFERROR(VLOOKUP($B113,DB!$I$3:$CA$1001,48,FALSE)&amp;"","　")</f>
        <v/>
      </c>
      <c r="AC113" s="18" t="str">
        <f>IFERROR(VLOOKUP($B113,DB!$I$3:$CA$1001,49,FALSE)&amp;"","　")</f>
        <v/>
      </c>
      <c r="AD113" s="18" t="str">
        <f>IFERROR(VLOOKUP($B113,DB!$I$3:$CA$1001,50,FALSE)&amp;"","　")</f>
        <v/>
      </c>
      <c r="AE113" s="18" t="str">
        <f>IFERROR(VLOOKUP($B113,DB!$I$3:$CA$1001,51,FALSE)&amp;"","　")</f>
        <v/>
      </c>
      <c r="AF113" s="18" t="str">
        <f>IFERROR(VLOOKUP($B113,DB!$I$3:$CA$1001,52,FALSE)&amp;"","　")</f>
        <v/>
      </c>
      <c r="AG113" s="18" t="str">
        <f>IFERROR(VLOOKUP($B113,DB!$I$3:$CA$1001,53,FALSE)&amp;"","　")</f>
        <v/>
      </c>
      <c r="AH113" s="18" t="str">
        <f>IFERROR(VLOOKUP($B113,DB!$I$3:$CA$1001,54,FALSE)&amp;"","　")</f>
        <v/>
      </c>
      <c r="AI113" s="25" t="str">
        <f>IFERROR(VLOOKUP($B113,DB!$I$3:$CA$1001,55,FALSE)&amp;"","　")</f>
        <v/>
      </c>
      <c r="AJ113" s="16" t="str">
        <f>IFERROR(VLOOKUP($B113,DB!$I$3:$CA$1001,56,FALSE)&amp;"","　")</f>
        <v/>
      </c>
      <c r="AK113" s="18" t="str">
        <f>IFERROR(VLOOKUP($B113,DB!$I$3:$CA$1001,57,FALSE)&amp;"","　")</f>
        <v/>
      </c>
      <c r="AL113" s="18" t="str">
        <f>IFERROR(VLOOKUP($B113,DB!$I$3:$CA$1001,58,FALSE)&amp;"","　")</f>
        <v/>
      </c>
      <c r="AM113" s="18" t="str">
        <f>IFERROR(VLOOKUP($B113,DB!$I$3:$CA$1001,59,FALSE)&amp;"","　")</f>
        <v/>
      </c>
      <c r="AN113" s="18" t="str">
        <f>IFERROR(VLOOKUP($B113,DB!$I$3:$CA$1001,60,FALSE)&amp;"","　")</f>
        <v/>
      </c>
      <c r="AO113" s="18" t="str">
        <f>IFERROR(VLOOKUP($B113,DB!$I$3:$CA$1001,61,FALSE)&amp;"","　")</f>
        <v/>
      </c>
      <c r="AP113" s="18" t="str">
        <f>IFERROR(VLOOKUP($B113,DB!$I$3:$CA$1001,62,FALSE)&amp;"","　")</f>
        <v/>
      </c>
      <c r="AQ113" s="21" t="str">
        <f>IFERROR(VLOOKUP($B113,DB!$I$3:$CA$1001,63,FALSE)&amp;"","　")</f>
        <v/>
      </c>
      <c r="AR113" s="23" t="str">
        <f>IFERROR(VLOOKUP($B113,DB!$I$3:$CA$1001,64,FALSE)&amp;"","　")</f>
        <v/>
      </c>
      <c r="AS113" s="18" t="str">
        <f>IFERROR(VLOOKUP($B113,DB!$I$3:$CA$1001,65,FALSE)&amp;"","　")</f>
        <v/>
      </c>
      <c r="AT113" s="18" t="str">
        <f>IFERROR(VLOOKUP($B113,DB!$I$3:$CA$1001,66,FALSE)&amp;"","　")</f>
        <v/>
      </c>
      <c r="AU113" s="18" t="str">
        <f>IFERROR(VLOOKUP($B113,DB!$I$3:$CA$1001,67,FALSE)&amp;"","　")</f>
        <v/>
      </c>
      <c r="AV113" s="18" t="str">
        <f>IFERROR(VLOOKUP($B113,DB!$I$3:$CA$1001,68,FALSE)&amp;"","　")</f>
        <v/>
      </c>
      <c r="AW113" s="18" t="str">
        <f>IFERROR(VLOOKUP($B113,DB!$I$3:$CA$1001,69,FALSE)&amp;"","　")</f>
        <v/>
      </c>
      <c r="AX113" s="18" t="str">
        <f>IFERROR(VLOOKUP($B113,DB!$I$3:$CA$1001,70,FALSE)&amp;"","　")</f>
        <v/>
      </c>
      <c r="AY113" s="21" t="str">
        <f>IFERROR(VLOOKUP($B113,DB!$I$3:$CA$1001,71,FALSE)&amp;"","　")</f>
        <v/>
      </c>
      <c r="AZ113" s="29"/>
    </row>
    <row r="114" spans="2:52" ht="20.100000000000001" customHeight="1">
      <c r="B114" s="6">
        <v>2313</v>
      </c>
      <c r="C114" s="8" t="str">
        <f>IFERROR(VLOOKUP(B114,DB!$I$3:$Z$1001,4,FALSE)&amp;"","")</f>
        <v>株式会社佐藤測量</v>
      </c>
      <c r="D114" s="10" t="str">
        <f>IFERROR(VLOOKUP(B114,DB!$I$2:$CD$1001,7,FALSE)&amp;"","")</f>
        <v>北海道</v>
      </c>
      <c r="E114" s="11" t="str">
        <f>IFERROR(VLOOKUP(B114,DB!$I$2:$CD$1001,8,FALSE)&amp;"","")</f>
        <v>札幌市中央区</v>
      </c>
      <c r="F114" s="12" t="str">
        <f>IFERROR(VLOOKUP(B114,DB!$I$2:$CD$1001,10,FALSE)&amp;"","")</f>
        <v>代表取締役</v>
      </c>
      <c r="G114" s="11" t="str">
        <f>IFERROR(VLOOKUP(B114,DB!$I$2:$CD$1001,11,FALSE)&amp;"","")</f>
        <v>佐藤　靖夫</v>
      </c>
      <c r="H114" s="14" t="str">
        <f>IFERROR(IF(VLOOKUP(B114,DB!$I$2:$CD$1001,20,FALSE)&amp;""="","","○"),"")</f>
        <v/>
      </c>
      <c r="I114" s="16" t="str">
        <f>IFERROR(VLOOKUP($B114,DB!$I$3:$CA$1001,29,FALSE)&amp;"","　")</f>
        <v>◯</v>
      </c>
      <c r="J114" s="18" t="str">
        <f>IFERROR(VLOOKUP($B114,DB!$I$3:$CA$1001,30,FALSE)&amp;"","　")</f>
        <v/>
      </c>
      <c r="K114" s="18" t="str">
        <f>IFERROR(VLOOKUP($B114,DB!$I$3:$CA$1001,31,FALSE)&amp;"","　")</f>
        <v/>
      </c>
      <c r="L114" s="18" t="str">
        <f>IFERROR(VLOOKUP($B114,DB!$I$3:$CA$1001,32,FALSE)&amp;"","　")</f>
        <v/>
      </c>
      <c r="M114" s="18" t="str">
        <f>IFERROR(VLOOKUP($B114,DB!$I$3:$CA$1001,33,FALSE)&amp;"","　")</f>
        <v/>
      </c>
      <c r="N114" s="21" t="str">
        <f>IFERROR(VLOOKUP($B114,DB!$I$3:$CA$1001,34,FALSE)&amp;"","　")</f>
        <v/>
      </c>
      <c r="O114" s="23" t="str">
        <f>IFERROR(VLOOKUP($B114,DB!$I$3:$CA$1001,35,FALSE)&amp;"","　")</f>
        <v/>
      </c>
      <c r="P114" s="18" t="str">
        <f>IFERROR(VLOOKUP($B114,DB!$I$3:$CA$1001,36,FALSE)&amp;"","　")</f>
        <v/>
      </c>
      <c r="Q114" s="18" t="str">
        <f>IFERROR(VLOOKUP($B114,DB!$I$3:$CA$1001,37,FALSE)&amp;"","　")</f>
        <v/>
      </c>
      <c r="R114" s="18" t="str">
        <f>IFERROR(VLOOKUP($B114,DB!$I$3:$CA$1001,38,FALSE)&amp;"","　")</f>
        <v/>
      </c>
      <c r="S114" s="18" t="str">
        <f>IFERROR(VLOOKUP($B114,DB!$I$3:$CA$1001,39,FALSE)&amp;"","　")</f>
        <v/>
      </c>
      <c r="T114" s="18" t="str">
        <f>IFERROR(VLOOKUP($B114,DB!$I$3:$CA$1001,40,FALSE)&amp;"","　")</f>
        <v/>
      </c>
      <c r="U114" s="18" t="str">
        <f>IFERROR(VLOOKUP($B114,DB!$I$3:$CA$1001,41,FALSE)&amp;"","　")</f>
        <v/>
      </c>
      <c r="V114" s="18" t="str">
        <f>IFERROR(VLOOKUP($B114,DB!$I$3:$CA$1001,42,FALSE)&amp;"","　")</f>
        <v/>
      </c>
      <c r="W114" s="18" t="str">
        <f>IFERROR(VLOOKUP($B114,DB!$I$3:$CA$1001,43,FALSE)&amp;"","　")</f>
        <v/>
      </c>
      <c r="X114" s="18" t="str">
        <f>IFERROR(VLOOKUP($B114,DB!$I$3:$CA$1001,44,FALSE)&amp;"","　")</f>
        <v/>
      </c>
      <c r="Y114" s="18" t="str">
        <f>IFERROR(VLOOKUP($B114,DB!$I$3:$CA$1001,45,FALSE)&amp;"","　")</f>
        <v/>
      </c>
      <c r="Z114" s="18" t="str">
        <f>IFERROR(VLOOKUP($B114,DB!$I$3:$CA$1001,46,FALSE)&amp;"","　")</f>
        <v/>
      </c>
      <c r="AA114" s="18" t="str">
        <f>IFERROR(VLOOKUP($B114,DB!$I$3:$CA$1001,47,FALSE)&amp;"","　")</f>
        <v/>
      </c>
      <c r="AB114" s="18" t="str">
        <f>IFERROR(VLOOKUP($B114,DB!$I$3:$CA$1001,48,FALSE)&amp;"","　")</f>
        <v/>
      </c>
      <c r="AC114" s="18" t="str">
        <f>IFERROR(VLOOKUP($B114,DB!$I$3:$CA$1001,49,FALSE)&amp;"","　")</f>
        <v/>
      </c>
      <c r="AD114" s="18" t="str">
        <f>IFERROR(VLOOKUP($B114,DB!$I$3:$CA$1001,50,FALSE)&amp;"","　")</f>
        <v/>
      </c>
      <c r="AE114" s="18" t="str">
        <f>IFERROR(VLOOKUP($B114,DB!$I$3:$CA$1001,51,FALSE)&amp;"","　")</f>
        <v/>
      </c>
      <c r="AF114" s="18" t="str">
        <f>IFERROR(VLOOKUP($B114,DB!$I$3:$CA$1001,52,FALSE)&amp;"","　")</f>
        <v/>
      </c>
      <c r="AG114" s="18" t="str">
        <f>IFERROR(VLOOKUP($B114,DB!$I$3:$CA$1001,53,FALSE)&amp;"","　")</f>
        <v/>
      </c>
      <c r="AH114" s="18" t="str">
        <f>IFERROR(VLOOKUP($B114,DB!$I$3:$CA$1001,54,FALSE)&amp;"","　")</f>
        <v/>
      </c>
      <c r="AI114" s="25" t="str">
        <f>IFERROR(VLOOKUP($B114,DB!$I$3:$CA$1001,55,FALSE)&amp;"","　")</f>
        <v/>
      </c>
      <c r="AJ114" s="16" t="str">
        <f>IFERROR(VLOOKUP($B114,DB!$I$3:$CA$1001,56,FALSE)&amp;"","　")</f>
        <v/>
      </c>
      <c r="AK114" s="18" t="str">
        <f>IFERROR(VLOOKUP($B114,DB!$I$3:$CA$1001,57,FALSE)&amp;"","　")</f>
        <v/>
      </c>
      <c r="AL114" s="18" t="str">
        <f>IFERROR(VLOOKUP($B114,DB!$I$3:$CA$1001,58,FALSE)&amp;"","　")</f>
        <v/>
      </c>
      <c r="AM114" s="18" t="str">
        <f>IFERROR(VLOOKUP($B114,DB!$I$3:$CA$1001,59,FALSE)&amp;"","　")</f>
        <v/>
      </c>
      <c r="AN114" s="18" t="str">
        <f>IFERROR(VLOOKUP($B114,DB!$I$3:$CA$1001,60,FALSE)&amp;"","　")</f>
        <v/>
      </c>
      <c r="AO114" s="18" t="str">
        <f>IFERROR(VLOOKUP($B114,DB!$I$3:$CA$1001,61,FALSE)&amp;"","　")</f>
        <v/>
      </c>
      <c r="AP114" s="18" t="str">
        <f>IFERROR(VLOOKUP($B114,DB!$I$3:$CA$1001,62,FALSE)&amp;"","　")</f>
        <v/>
      </c>
      <c r="AQ114" s="21" t="str">
        <f>IFERROR(VLOOKUP($B114,DB!$I$3:$CA$1001,63,FALSE)&amp;"","　")</f>
        <v/>
      </c>
      <c r="AR114" s="23" t="str">
        <f>IFERROR(VLOOKUP($B114,DB!$I$3:$CA$1001,64,FALSE)&amp;"","　")</f>
        <v/>
      </c>
      <c r="AS114" s="18" t="str">
        <f>IFERROR(VLOOKUP($B114,DB!$I$3:$CA$1001,65,FALSE)&amp;"","　")</f>
        <v/>
      </c>
      <c r="AT114" s="18" t="str">
        <f>IFERROR(VLOOKUP($B114,DB!$I$3:$CA$1001,66,FALSE)&amp;"","　")</f>
        <v/>
      </c>
      <c r="AU114" s="18" t="str">
        <f>IFERROR(VLOOKUP($B114,DB!$I$3:$CA$1001,67,FALSE)&amp;"","　")</f>
        <v/>
      </c>
      <c r="AV114" s="18" t="str">
        <f>IFERROR(VLOOKUP($B114,DB!$I$3:$CA$1001,68,FALSE)&amp;"","　")</f>
        <v/>
      </c>
      <c r="AW114" s="18" t="str">
        <f>IFERROR(VLOOKUP($B114,DB!$I$3:$CA$1001,69,FALSE)&amp;"","　")</f>
        <v/>
      </c>
      <c r="AX114" s="18" t="str">
        <f>IFERROR(VLOOKUP($B114,DB!$I$3:$CA$1001,70,FALSE)&amp;"","　")</f>
        <v/>
      </c>
      <c r="AY114" s="21" t="str">
        <f>IFERROR(VLOOKUP($B114,DB!$I$3:$CA$1001,71,FALSE)&amp;"","　")</f>
        <v/>
      </c>
      <c r="AZ114" s="29"/>
    </row>
    <row r="115" spans="2:52" ht="20.100000000000001" customHeight="1">
      <c r="B115" s="6">
        <v>2314</v>
      </c>
      <c r="C115" s="8" t="str">
        <f>IFERROR(VLOOKUP(B115,DB!$I$3:$Z$1001,4,FALSE)&amp;"","")</f>
        <v>写測エンジニアリング株式会社</v>
      </c>
      <c r="D115" s="10" t="str">
        <f>IFERROR(VLOOKUP(B115,DB!$I$2:$CD$1001,7,FALSE)&amp;"","")</f>
        <v>大阪府</v>
      </c>
      <c r="E115" s="11" t="str">
        <f>IFERROR(VLOOKUP(B115,DB!$I$2:$CD$1001,8,FALSE)&amp;"","")</f>
        <v>大阪市天王寺区</v>
      </c>
      <c r="F115" s="12" t="str">
        <f>IFERROR(VLOOKUP(B115,DB!$I$2:$CD$1001,10,FALSE)&amp;"","")</f>
        <v>代表取締役</v>
      </c>
      <c r="G115" s="11" t="str">
        <f>IFERROR(VLOOKUP(B115,DB!$I$2:$CD$1001,11,FALSE)&amp;"","")</f>
        <v>永露　潔</v>
      </c>
      <c r="H115" s="14" t="str">
        <f>IFERROR(IF(VLOOKUP(B115,DB!$I$2:$CD$1001,20,FALSE)&amp;""="","","○"),"")</f>
        <v>○</v>
      </c>
      <c r="I115" s="16" t="str">
        <f>IFERROR(VLOOKUP($B115,DB!$I$3:$CA$1001,29,FALSE)&amp;"","　")</f>
        <v>◯</v>
      </c>
      <c r="J115" s="18" t="str">
        <f>IFERROR(VLOOKUP($B115,DB!$I$3:$CA$1001,30,FALSE)&amp;"","　")</f>
        <v/>
      </c>
      <c r="K115" s="18" t="str">
        <f>IFERROR(VLOOKUP($B115,DB!$I$3:$CA$1001,31,FALSE)&amp;"","　")</f>
        <v>◯</v>
      </c>
      <c r="L115" s="18" t="str">
        <f>IFERROR(VLOOKUP($B115,DB!$I$3:$CA$1001,32,FALSE)&amp;"","　")</f>
        <v/>
      </c>
      <c r="M115" s="18" t="str">
        <f>IFERROR(VLOOKUP($B115,DB!$I$3:$CA$1001,33,FALSE)&amp;"","　")</f>
        <v>◯</v>
      </c>
      <c r="N115" s="21" t="str">
        <f>IFERROR(VLOOKUP($B115,DB!$I$3:$CA$1001,34,FALSE)&amp;"","　")</f>
        <v/>
      </c>
      <c r="O115" s="23" t="str">
        <f>IFERROR(VLOOKUP($B115,DB!$I$3:$CA$1001,35,FALSE)&amp;"","　")</f>
        <v>◯</v>
      </c>
      <c r="P115" s="18" t="str">
        <f>IFERROR(VLOOKUP($B115,DB!$I$3:$CA$1001,36,FALSE)&amp;"","　")</f>
        <v/>
      </c>
      <c r="Q115" s="18" t="str">
        <f>IFERROR(VLOOKUP($B115,DB!$I$3:$CA$1001,37,FALSE)&amp;"","　")</f>
        <v/>
      </c>
      <c r="R115" s="18" t="str">
        <f>IFERROR(VLOOKUP($B115,DB!$I$3:$CA$1001,38,FALSE)&amp;"","　")</f>
        <v>◯</v>
      </c>
      <c r="S115" s="18" t="str">
        <f>IFERROR(VLOOKUP($B115,DB!$I$3:$CA$1001,39,FALSE)&amp;"","　")</f>
        <v/>
      </c>
      <c r="T115" s="18" t="str">
        <f>IFERROR(VLOOKUP($B115,DB!$I$3:$CA$1001,40,FALSE)&amp;"","　")</f>
        <v/>
      </c>
      <c r="U115" s="18" t="str">
        <f>IFERROR(VLOOKUP($B115,DB!$I$3:$CA$1001,41,FALSE)&amp;"","　")</f>
        <v>◯</v>
      </c>
      <c r="V115" s="18" t="str">
        <f>IFERROR(VLOOKUP($B115,DB!$I$3:$CA$1001,42,FALSE)&amp;"","　")</f>
        <v/>
      </c>
      <c r="W115" s="18" t="str">
        <f>IFERROR(VLOOKUP($B115,DB!$I$3:$CA$1001,43,FALSE)&amp;"","　")</f>
        <v/>
      </c>
      <c r="X115" s="18" t="str">
        <f>IFERROR(VLOOKUP($B115,DB!$I$3:$CA$1001,44,FALSE)&amp;"","　")</f>
        <v/>
      </c>
      <c r="Y115" s="18" t="str">
        <f>IFERROR(VLOOKUP($B115,DB!$I$3:$CA$1001,45,FALSE)&amp;"","　")</f>
        <v/>
      </c>
      <c r="Z115" s="18" t="str">
        <f>IFERROR(VLOOKUP($B115,DB!$I$3:$CA$1001,46,FALSE)&amp;"","　")</f>
        <v>◯</v>
      </c>
      <c r="AA115" s="18" t="str">
        <f>IFERROR(VLOOKUP($B115,DB!$I$3:$CA$1001,47,FALSE)&amp;"","　")</f>
        <v>◯</v>
      </c>
      <c r="AB115" s="18" t="str">
        <f>IFERROR(VLOOKUP($B115,DB!$I$3:$CA$1001,48,FALSE)&amp;"","　")</f>
        <v/>
      </c>
      <c r="AC115" s="18" t="str">
        <f>IFERROR(VLOOKUP($B115,DB!$I$3:$CA$1001,49,FALSE)&amp;"","　")</f>
        <v/>
      </c>
      <c r="AD115" s="18" t="str">
        <f>IFERROR(VLOOKUP($B115,DB!$I$3:$CA$1001,50,FALSE)&amp;"","　")</f>
        <v>◯</v>
      </c>
      <c r="AE115" s="18" t="str">
        <f>IFERROR(VLOOKUP($B115,DB!$I$3:$CA$1001,51,FALSE)&amp;"","　")</f>
        <v/>
      </c>
      <c r="AF115" s="18" t="str">
        <f>IFERROR(VLOOKUP($B115,DB!$I$3:$CA$1001,52,FALSE)&amp;"","　")</f>
        <v/>
      </c>
      <c r="AG115" s="18" t="str">
        <f>IFERROR(VLOOKUP($B115,DB!$I$3:$CA$1001,53,FALSE)&amp;"","　")</f>
        <v/>
      </c>
      <c r="AH115" s="18" t="str">
        <f>IFERROR(VLOOKUP($B115,DB!$I$3:$CA$1001,54,FALSE)&amp;"","　")</f>
        <v/>
      </c>
      <c r="AI115" s="25" t="str">
        <f>IFERROR(VLOOKUP($B115,DB!$I$3:$CA$1001,55,FALSE)&amp;"","　")</f>
        <v/>
      </c>
      <c r="AJ115" s="16" t="str">
        <f>IFERROR(VLOOKUP($B115,DB!$I$3:$CA$1001,56,FALSE)&amp;"","　")</f>
        <v>◯</v>
      </c>
      <c r="AK115" s="18" t="str">
        <f>IFERROR(VLOOKUP($B115,DB!$I$3:$CA$1001,57,FALSE)&amp;"","　")</f>
        <v/>
      </c>
      <c r="AL115" s="18" t="str">
        <f>IFERROR(VLOOKUP($B115,DB!$I$3:$CA$1001,58,FALSE)&amp;"","　")</f>
        <v>◯</v>
      </c>
      <c r="AM115" s="18" t="str">
        <f>IFERROR(VLOOKUP($B115,DB!$I$3:$CA$1001,59,FALSE)&amp;"","　")</f>
        <v>◯</v>
      </c>
      <c r="AN115" s="18" t="str">
        <f>IFERROR(VLOOKUP($B115,DB!$I$3:$CA$1001,60,FALSE)&amp;"","　")</f>
        <v>◯</v>
      </c>
      <c r="AO115" s="18" t="str">
        <f>IFERROR(VLOOKUP($B115,DB!$I$3:$CA$1001,61,FALSE)&amp;"","　")</f>
        <v>◯</v>
      </c>
      <c r="AP115" s="18" t="str">
        <f>IFERROR(VLOOKUP($B115,DB!$I$3:$CA$1001,62,FALSE)&amp;"","　")</f>
        <v>◯</v>
      </c>
      <c r="AQ115" s="21" t="str">
        <f>IFERROR(VLOOKUP($B115,DB!$I$3:$CA$1001,63,FALSE)&amp;"","　")</f>
        <v/>
      </c>
      <c r="AR115" s="23" t="str">
        <f>IFERROR(VLOOKUP($B115,DB!$I$3:$CA$1001,64,FALSE)&amp;"","　")</f>
        <v/>
      </c>
      <c r="AS115" s="18" t="str">
        <f>IFERROR(VLOOKUP($B115,DB!$I$3:$CA$1001,65,FALSE)&amp;"","　")</f>
        <v/>
      </c>
      <c r="AT115" s="18" t="str">
        <f>IFERROR(VLOOKUP($B115,DB!$I$3:$CA$1001,66,FALSE)&amp;"","　")</f>
        <v/>
      </c>
      <c r="AU115" s="18" t="str">
        <f>IFERROR(VLOOKUP($B115,DB!$I$3:$CA$1001,67,FALSE)&amp;"","　")</f>
        <v/>
      </c>
      <c r="AV115" s="18" t="str">
        <f>IFERROR(VLOOKUP($B115,DB!$I$3:$CA$1001,68,FALSE)&amp;"","　")</f>
        <v/>
      </c>
      <c r="AW115" s="18" t="str">
        <f>IFERROR(VLOOKUP($B115,DB!$I$3:$CA$1001,69,FALSE)&amp;"","　")</f>
        <v/>
      </c>
      <c r="AX115" s="18" t="str">
        <f>IFERROR(VLOOKUP($B115,DB!$I$3:$CA$1001,70,FALSE)&amp;"","　")</f>
        <v/>
      </c>
      <c r="AY115" s="21" t="str">
        <f>IFERROR(VLOOKUP($B115,DB!$I$3:$CA$1001,71,FALSE)&amp;"","　")</f>
        <v/>
      </c>
      <c r="AZ115" s="29"/>
    </row>
    <row r="116" spans="2:52" ht="20.100000000000001" customHeight="1">
      <c r="B116" s="6">
        <v>2315</v>
      </c>
      <c r="C116" s="8" t="str">
        <f>IFERROR(VLOOKUP(B116,DB!$I$3:$Z$1001,4,FALSE)&amp;"","")</f>
        <v>株式会社シバンス</v>
      </c>
      <c r="D116" s="10" t="str">
        <f>IFERROR(VLOOKUP(B116,DB!$I$2:$CD$1001,7,FALSE)&amp;"","")</f>
        <v>北海道</v>
      </c>
      <c r="E116" s="11" t="str">
        <f>IFERROR(VLOOKUP(B116,DB!$I$2:$CD$1001,8,FALSE)&amp;"","")</f>
        <v>石狩市</v>
      </c>
      <c r="F116" s="12" t="str">
        <f>IFERROR(VLOOKUP(B116,DB!$I$2:$CD$1001,10,FALSE)&amp;"","")</f>
        <v>代表取締役</v>
      </c>
      <c r="G116" s="11" t="str">
        <f>IFERROR(VLOOKUP(B116,DB!$I$2:$CD$1001,11,FALSE)&amp;"","")</f>
        <v>船場　保</v>
      </c>
      <c r="H116" s="14" t="str">
        <f>IFERROR(IF(VLOOKUP(B116,DB!$I$2:$CD$1001,20,FALSE)&amp;""="","","○"),"")</f>
        <v/>
      </c>
      <c r="I116" s="16" t="str">
        <f>IFERROR(VLOOKUP($B116,DB!$I$3:$CA$1001,29,FALSE)&amp;"","　")</f>
        <v>◯</v>
      </c>
      <c r="J116" s="18" t="str">
        <f>IFERROR(VLOOKUP($B116,DB!$I$3:$CA$1001,30,FALSE)&amp;"","　")</f>
        <v>◯</v>
      </c>
      <c r="K116" s="18" t="str">
        <f>IFERROR(VLOOKUP($B116,DB!$I$3:$CA$1001,31,FALSE)&amp;"","　")</f>
        <v>◯</v>
      </c>
      <c r="L116" s="18" t="str">
        <f>IFERROR(VLOOKUP($B116,DB!$I$3:$CA$1001,32,FALSE)&amp;"","　")</f>
        <v/>
      </c>
      <c r="M116" s="18" t="str">
        <f>IFERROR(VLOOKUP($B116,DB!$I$3:$CA$1001,33,FALSE)&amp;"","　")</f>
        <v>◯</v>
      </c>
      <c r="N116" s="21" t="str">
        <f>IFERROR(VLOOKUP($B116,DB!$I$3:$CA$1001,34,FALSE)&amp;"","　")</f>
        <v/>
      </c>
      <c r="O116" s="23" t="str">
        <f>IFERROR(VLOOKUP($B116,DB!$I$3:$CA$1001,35,FALSE)&amp;"","　")</f>
        <v/>
      </c>
      <c r="P116" s="18" t="str">
        <f>IFERROR(VLOOKUP($B116,DB!$I$3:$CA$1001,36,FALSE)&amp;"","　")</f>
        <v/>
      </c>
      <c r="Q116" s="18" t="str">
        <f>IFERROR(VLOOKUP($B116,DB!$I$3:$CA$1001,37,FALSE)&amp;"","　")</f>
        <v/>
      </c>
      <c r="R116" s="18" t="str">
        <f>IFERROR(VLOOKUP($B116,DB!$I$3:$CA$1001,38,FALSE)&amp;"","　")</f>
        <v/>
      </c>
      <c r="S116" s="18" t="str">
        <f>IFERROR(VLOOKUP($B116,DB!$I$3:$CA$1001,39,FALSE)&amp;"","　")</f>
        <v/>
      </c>
      <c r="T116" s="18" t="str">
        <f>IFERROR(VLOOKUP($B116,DB!$I$3:$CA$1001,40,FALSE)&amp;"","　")</f>
        <v/>
      </c>
      <c r="U116" s="18" t="str">
        <f>IFERROR(VLOOKUP($B116,DB!$I$3:$CA$1001,41,FALSE)&amp;"","　")</f>
        <v/>
      </c>
      <c r="V116" s="18" t="str">
        <f>IFERROR(VLOOKUP($B116,DB!$I$3:$CA$1001,42,FALSE)&amp;"","　")</f>
        <v>◯</v>
      </c>
      <c r="W116" s="18" t="str">
        <f>IFERROR(VLOOKUP($B116,DB!$I$3:$CA$1001,43,FALSE)&amp;"","　")</f>
        <v>◯</v>
      </c>
      <c r="X116" s="18" t="str">
        <f>IFERROR(VLOOKUP($B116,DB!$I$3:$CA$1001,44,FALSE)&amp;"","　")</f>
        <v/>
      </c>
      <c r="Y116" s="18" t="str">
        <f>IFERROR(VLOOKUP($B116,DB!$I$3:$CA$1001,45,FALSE)&amp;"","　")</f>
        <v/>
      </c>
      <c r="Z116" s="18" t="str">
        <f>IFERROR(VLOOKUP($B116,DB!$I$3:$CA$1001,46,FALSE)&amp;"","　")</f>
        <v/>
      </c>
      <c r="AA116" s="18" t="str">
        <f>IFERROR(VLOOKUP($B116,DB!$I$3:$CA$1001,47,FALSE)&amp;"","　")</f>
        <v/>
      </c>
      <c r="AB116" s="18" t="str">
        <f>IFERROR(VLOOKUP($B116,DB!$I$3:$CA$1001,48,FALSE)&amp;"","　")</f>
        <v/>
      </c>
      <c r="AC116" s="18" t="str">
        <f>IFERROR(VLOOKUP($B116,DB!$I$3:$CA$1001,49,FALSE)&amp;"","　")</f>
        <v/>
      </c>
      <c r="AD116" s="18" t="str">
        <f>IFERROR(VLOOKUP($B116,DB!$I$3:$CA$1001,50,FALSE)&amp;"","　")</f>
        <v/>
      </c>
      <c r="AE116" s="18" t="str">
        <f>IFERROR(VLOOKUP($B116,DB!$I$3:$CA$1001,51,FALSE)&amp;"","　")</f>
        <v/>
      </c>
      <c r="AF116" s="18" t="str">
        <f>IFERROR(VLOOKUP($B116,DB!$I$3:$CA$1001,52,FALSE)&amp;"","　")</f>
        <v/>
      </c>
      <c r="AG116" s="18" t="str">
        <f>IFERROR(VLOOKUP($B116,DB!$I$3:$CA$1001,53,FALSE)&amp;"","　")</f>
        <v/>
      </c>
      <c r="AH116" s="18" t="str">
        <f>IFERROR(VLOOKUP($B116,DB!$I$3:$CA$1001,54,FALSE)&amp;"","　")</f>
        <v/>
      </c>
      <c r="AI116" s="25" t="str">
        <f>IFERROR(VLOOKUP($B116,DB!$I$3:$CA$1001,55,FALSE)&amp;"","　")</f>
        <v/>
      </c>
      <c r="AJ116" s="16" t="str">
        <f>IFERROR(VLOOKUP($B116,DB!$I$3:$CA$1001,56,FALSE)&amp;"","　")</f>
        <v/>
      </c>
      <c r="AK116" s="18" t="str">
        <f>IFERROR(VLOOKUP($B116,DB!$I$3:$CA$1001,57,FALSE)&amp;"","　")</f>
        <v/>
      </c>
      <c r="AL116" s="18" t="str">
        <f>IFERROR(VLOOKUP($B116,DB!$I$3:$CA$1001,58,FALSE)&amp;"","　")</f>
        <v/>
      </c>
      <c r="AM116" s="18" t="str">
        <f>IFERROR(VLOOKUP($B116,DB!$I$3:$CA$1001,59,FALSE)&amp;"","　")</f>
        <v/>
      </c>
      <c r="AN116" s="18" t="str">
        <f>IFERROR(VLOOKUP($B116,DB!$I$3:$CA$1001,60,FALSE)&amp;"","　")</f>
        <v/>
      </c>
      <c r="AO116" s="18" t="str">
        <f>IFERROR(VLOOKUP($B116,DB!$I$3:$CA$1001,61,FALSE)&amp;"","　")</f>
        <v/>
      </c>
      <c r="AP116" s="18" t="str">
        <f>IFERROR(VLOOKUP($B116,DB!$I$3:$CA$1001,62,FALSE)&amp;"","　")</f>
        <v/>
      </c>
      <c r="AQ116" s="21" t="str">
        <f>IFERROR(VLOOKUP($B116,DB!$I$3:$CA$1001,63,FALSE)&amp;"","　")</f>
        <v/>
      </c>
      <c r="AR116" s="23" t="str">
        <f>IFERROR(VLOOKUP($B116,DB!$I$3:$CA$1001,64,FALSE)&amp;"","　")</f>
        <v/>
      </c>
      <c r="AS116" s="18" t="str">
        <f>IFERROR(VLOOKUP($B116,DB!$I$3:$CA$1001,65,FALSE)&amp;"","　")</f>
        <v/>
      </c>
      <c r="AT116" s="18" t="str">
        <f>IFERROR(VLOOKUP($B116,DB!$I$3:$CA$1001,66,FALSE)&amp;"","　")</f>
        <v/>
      </c>
      <c r="AU116" s="18" t="str">
        <f>IFERROR(VLOOKUP($B116,DB!$I$3:$CA$1001,67,FALSE)&amp;"","　")</f>
        <v/>
      </c>
      <c r="AV116" s="18" t="str">
        <f>IFERROR(VLOOKUP($B116,DB!$I$3:$CA$1001,68,FALSE)&amp;"","　")</f>
        <v/>
      </c>
      <c r="AW116" s="18" t="str">
        <f>IFERROR(VLOOKUP($B116,DB!$I$3:$CA$1001,69,FALSE)&amp;"","　")</f>
        <v/>
      </c>
      <c r="AX116" s="18" t="str">
        <f>IFERROR(VLOOKUP($B116,DB!$I$3:$CA$1001,70,FALSE)&amp;"","　")</f>
        <v/>
      </c>
      <c r="AY116" s="21" t="str">
        <f>IFERROR(VLOOKUP($B116,DB!$I$3:$CA$1001,71,FALSE)&amp;"","　")</f>
        <v/>
      </c>
      <c r="AZ116" s="29"/>
    </row>
    <row r="117" spans="2:52" ht="20.100000000000001" customHeight="1">
      <c r="B117" s="6">
        <v>2316</v>
      </c>
      <c r="C117" s="8" t="str">
        <f>IFERROR(VLOOKUP(B117,DB!$I$3:$Z$1001,4,FALSE)&amp;"","")</f>
        <v>昭和株式会社</v>
      </c>
      <c r="D117" s="10" t="str">
        <f>IFERROR(VLOOKUP(B117,DB!$I$2:$CD$1001,7,FALSE)&amp;"","")</f>
        <v>東京都</v>
      </c>
      <c r="E117" s="11" t="str">
        <f>IFERROR(VLOOKUP(B117,DB!$I$2:$CD$1001,8,FALSE)&amp;"","")</f>
        <v>北区</v>
      </c>
      <c r="F117" s="12" t="str">
        <f>IFERROR(VLOOKUP(B117,DB!$I$2:$CD$1001,10,FALSE)&amp;"","")</f>
        <v>代表取締役</v>
      </c>
      <c r="G117" s="11" t="str">
        <f>IFERROR(VLOOKUP(B117,DB!$I$2:$CD$1001,11,FALSE)&amp;"","")</f>
        <v>本島　哲也</v>
      </c>
      <c r="H117" s="14" t="str">
        <f>IFERROR(IF(VLOOKUP(B117,DB!$I$2:$CD$1001,20,FALSE)&amp;""="","","○"),"")</f>
        <v>○</v>
      </c>
      <c r="I117" s="16" t="str">
        <f>IFERROR(VLOOKUP($B117,DB!$I$3:$CA$1001,29,FALSE)&amp;"","　")</f>
        <v>◯</v>
      </c>
      <c r="J117" s="18" t="str">
        <f>IFERROR(VLOOKUP($B117,DB!$I$3:$CA$1001,30,FALSE)&amp;"","　")</f>
        <v/>
      </c>
      <c r="K117" s="18" t="str">
        <f>IFERROR(VLOOKUP($B117,DB!$I$3:$CA$1001,31,FALSE)&amp;"","　")</f>
        <v>◯</v>
      </c>
      <c r="L117" s="18" t="str">
        <f>IFERROR(VLOOKUP($B117,DB!$I$3:$CA$1001,32,FALSE)&amp;"","　")</f>
        <v/>
      </c>
      <c r="M117" s="18" t="str">
        <f>IFERROR(VLOOKUP($B117,DB!$I$3:$CA$1001,33,FALSE)&amp;"","　")</f>
        <v>◯</v>
      </c>
      <c r="N117" s="21" t="str">
        <f>IFERROR(VLOOKUP($B117,DB!$I$3:$CA$1001,34,FALSE)&amp;"","　")</f>
        <v/>
      </c>
      <c r="O117" s="23" t="str">
        <f>IFERROR(VLOOKUP($B117,DB!$I$3:$CA$1001,35,FALSE)&amp;"","　")</f>
        <v/>
      </c>
      <c r="P117" s="18" t="str">
        <f>IFERROR(VLOOKUP($B117,DB!$I$3:$CA$1001,36,FALSE)&amp;"","　")</f>
        <v/>
      </c>
      <c r="Q117" s="18" t="str">
        <f>IFERROR(VLOOKUP($B117,DB!$I$3:$CA$1001,37,FALSE)&amp;"","　")</f>
        <v/>
      </c>
      <c r="R117" s="18" t="str">
        <f>IFERROR(VLOOKUP($B117,DB!$I$3:$CA$1001,38,FALSE)&amp;"","　")</f>
        <v>◯</v>
      </c>
      <c r="S117" s="18" t="str">
        <f>IFERROR(VLOOKUP($B117,DB!$I$3:$CA$1001,39,FALSE)&amp;"","　")</f>
        <v/>
      </c>
      <c r="T117" s="18" t="str">
        <f>IFERROR(VLOOKUP($B117,DB!$I$3:$CA$1001,40,FALSE)&amp;"","　")</f>
        <v/>
      </c>
      <c r="U117" s="18" t="str">
        <f>IFERROR(VLOOKUP($B117,DB!$I$3:$CA$1001,41,FALSE)&amp;"","　")</f>
        <v>◯</v>
      </c>
      <c r="V117" s="18" t="str">
        <f>IFERROR(VLOOKUP($B117,DB!$I$3:$CA$1001,42,FALSE)&amp;"","　")</f>
        <v>◯</v>
      </c>
      <c r="W117" s="18" t="str">
        <f>IFERROR(VLOOKUP($B117,DB!$I$3:$CA$1001,43,FALSE)&amp;"","　")</f>
        <v/>
      </c>
      <c r="X117" s="18" t="str">
        <f>IFERROR(VLOOKUP($B117,DB!$I$3:$CA$1001,44,FALSE)&amp;"","　")</f>
        <v/>
      </c>
      <c r="Y117" s="18" t="str">
        <f>IFERROR(VLOOKUP($B117,DB!$I$3:$CA$1001,45,FALSE)&amp;"","　")</f>
        <v/>
      </c>
      <c r="Z117" s="18" t="str">
        <f>IFERROR(VLOOKUP($B117,DB!$I$3:$CA$1001,46,FALSE)&amp;"","　")</f>
        <v>◯</v>
      </c>
      <c r="AA117" s="18" t="str">
        <f>IFERROR(VLOOKUP($B117,DB!$I$3:$CA$1001,47,FALSE)&amp;"","　")</f>
        <v>◯</v>
      </c>
      <c r="AB117" s="18" t="str">
        <f>IFERROR(VLOOKUP($B117,DB!$I$3:$CA$1001,48,FALSE)&amp;"","　")</f>
        <v/>
      </c>
      <c r="AC117" s="18" t="str">
        <f>IFERROR(VLOOKUP($B117,DB!$I$3:$CA$1001,49,FALSE)&amp;"","　")</f>
        <v>◯</v>
      </c>
      <c r="AD117" s="18" t="str">
        <f>IFERROR(VLOOKUP($B117,DB!$I$3:$CA$1001,50,FALSE)&amp;"","　")</f>
        <v/>
      </c>
      <c r="AE117" s="18" t="str">
        <f>IFERROR(VLOOKUP($B117,DB!$I$3:$CA$1001,51,FALSE)&amp;"","　")</f>
        <v/>
      </c>
      <c r="AF117" s="18" t="str">
        <f>IFERROR(VLOOKUP($B117,DB!$I$3:$CA$1001,52,FALSE)&amp;"","　")</f>
        <v/>
      </c>
      <c r="AG117" s="18" t="str">
        <f>IFERROR(VLOOKUP($B117,DB!$I$3:$CA$1001,53,FALSE)&amp;"","　")</f>
        <v>◯</v>
      </c>
      <c r="AH117" s="18" t="str">
        <f>IFERROR(VLOOKUP($B117,DB!$I$3:$CA$1001,54,FALSE)&amp;"","　")</f>
        <v/>
      </c>
      <c r="AI117" s="25" t="str">
        <f>IFERROR(VLOOKUP($B117,DB!$I$3:$CA$1001,55,FALSE)&amp;"","　")</f>
        <v/>
      </c>
      <c r="AJ117" s="16" t="str">
        <f>IFERROR(VLOOKUP($B117,DB!$I$3:$CA$1001,56,FALSE)&amp;"","　")</f>
        <v>◯</v>
      </c>
      <c r="AK117" s="18" t="str">
        <f>IFERROR(VLOOKUP($B117,DB!$I$3:$CA$1001,57,FALSE)&amp;"","　")</f>
        <v/>
      </c>
      <c r="AL117" s="18" t="str">
        <f>IFERROR(VLOOKUP($B117,DB!$I$3:$CA$1001,58,FALSE)&amp;"","　")</f>
        <v>◯</v>
      </c>
      <c r="AM117" s="18" t="str">
        <f>IFERROR(VLOOKUP($B117,DB!$I$3:$CA$1001,59,FALSE)&amp;"","　")</f>
        <v>◯</v>
      </c>
      <c r="AN117" s="18" t="str">
        <f>IFERROR(VLOOKUP($B117,DB!$I$3:$CA$1001,60,FALSE)&amp;"","　")</f>
        <v>◯</v>
      </c>
      <c r="AO117" s="18" t="str">
        <f>IFERROR(VLOOKUP($B117,DB!$I$3:$CA$1001,61,FALSE)&amp;"","　")</f>
        <v>◯</v>
      </c>
      <c r="AP117" s="18" t="str">
        <f>IFERROR(VLOOKUP($B117,DB!$I$3:$CA$1001,62,FALSE)&amp;"","　")</f>
        <v>◯</v>
      </c>
      <c r="AQ117" s="21" t="str">
        <f>IFERROR(VLOOKUP($B117,DB!$I$3:$CA$1001,63,FALSE)&amp;"","　")</f>
        <v>◯</v>
      </c>
      <c r="AR117" s="23" t="str">
        <f>IFERROR(VLOOKUP($B117,DB!$I$3:$CA$1001,64,FALSE)&amp;"","　")</f>
        <v/>
      </c>
      <c r="AS117" s="18" t="str">
        <f>IFERROR(VLOOKUP($B117,DB!$I$3:$CA$1001,65,FALSE)&amp;"","　")</f>
        <v/>
      </c>
      <c r="AT117" s="18" t="str">
        <f>IFERROR(VLOOKUP($B117,DB!$I$3:$CA$1001,66,FALSE)&amp;"","　")</f>
        <v/>
      </c>
      <c r="AU117" s="18" t="str">
        <f>IFERROR(VLOOKUP($B117,DB!$I$3:$CA$1001,67,FALSE)&amp;"","　")</f>
        <v/>
      </c>
      <c r="AV117" s="18" t="str">
        <f>IFERROR(VLOOKUP($B117,DB!$I$3:$CA$1001,68,FALSE)&amp;"","　")</f>
        <v/>
      </c>
      <c r="AW117" s="18" t="str">
        <f>IFERROR(VLOOKUP($B117,DB!$I$3:$CA$1001,69,FALSE)&amp;"","　")</f>
        <v/>
      </c>
      <c r="AX117" s="18" t="str">
        <f>IFERROR(VLOOKUP($B117,DB!$I$3:$CA$1001,70,FALSE)&amp;"","　")</f>
        <v/>
      </c>
      <c r="AY117" s="21" t="str">
        <f>IFERROR(VLOOKUP($B117,DB!$I$3:$CA$1001,71,FALSE)&amp;"","　")</f>
        <v/>
      </c>
      <c r="AZ117" s="29"/>
    </row>
    <row r="118" spans="2:52" ht="20.100000000000001" customHeight="1">
      <c r="B118" s="6">
        <v>2317</v>
      </c>
      <c r="C118" s="8" t="str">
        <f>IFERROR(VLOOKUP(B118,DB!$I$3:$Z$1001,4,FALSE)&amp;"","")</f>
        <v>新日本設計株式会社</v>
      </c>
      <c r="D118" s="10" t="str">
        <f>IFERROR(VLOOKUP(B118,DB!$I$2:$CD$1001,7,FALSE)&amp;"","")</f>
        <v>長野県</v>
      </c>
      <c r="E118" s="11" t="str">
        <f>IFERROR(VLOOKUP(B118,DB!$I$2:$CD$1001,8,FALSE)&amp;"","")</f>
        <v>長野市</v>
      </c>
      <c r="F118" s="12" t="str">
        <f>IFERROR(VLOOKUP(B118,DB!$I$2:$CD$1001,10,FALSE)&amp;"","")</f>
        <v>代表取締役</v>
      </c>
      <c r="G118" s="11" t="str">
        <f>IFERROR(VLOOKUP(B118,DB!$I$2:$CD$1001,11,FALSE)&amp;"","")</f>
        <v>吉澤　隆美</v>
      </c>
      <c r="H118" s="14" t="str">
        <f>IFERROR(IF(VLOOKUP(B118,DB!$I$2:$CD$1001,20,FALSE)&amp;""="","","○"),"")</f>
        <v>○</v>
      </c>
      <c r="I118" s="16" t="str">
        <f>IFERROR(VLOOKUP($B118,DB!$I$3:$CA$1001,29,FALSE)&amp;"","　")</f>
        <v/>
      </c>
      <c r="J118" s="18" t="str">
        <f>IFERROR(VLOOKUP($B118,DB!$I$3:$CA$1001,30,FALSE)&amp;"","　")</f>
        <v>◯</v>
      </c>
      <c r="K118" s="18" t="str">
        <f>IFERROR(VLOOKUP($B118,DB!$I$3:$CA$1001,31,FALSE)&amp;"","　")</f>
        <v>◯</v>
      </c>
      <c r="L118" s="18" t="str">
        <f>IFERROR(VLOOKUP($B118,DB!$I$3:$CA$1001,32,FALSE)&amp;"","　")</f>
        <v/>
      </c>
      <c r="M118" s="18" t="str">
        <f>IFERROR(VLOOKUP($B118,DB!$I$3:$CA$1001,33,FALSE)&amp;"","　")</f>
        <v/>
      </c>
      <c r="N118" s="21" t="str">
        <f>IFERROR(VLOOKUP($B118,DB!$I$3:$CA$1001,34,FALSE)&amp;"","　")</f>
        <v/>
      </c>
      <c r="O118" s="23" t="str">
        <f>IFERROR(VLOOKUP($B118,DB!$I$3:$CA$1001,35,FALSE)&amp;"","　")</f>
        <v>◯</v>
      </c>
      <c r="P118" s="18" t="str">
        <f>IFERROR(VLOOKUP($B118,DB!$I$3:$CA$1001,36,FALSE)&amp;"","　")</f>
        <v/>
      </c>
      <c r="Q118" s="18" t="str">
        <f>IFERROR(VLOOKUP($B118,DB!$I$3:$CA$1001,37,FALSE)&amp;"","　")</f>
        <v/>
      </c>
      <c r="R118" s="18" t="str">
        <f>IFERROR(VLOOKUP($B118,DB!$I$3:$CA$1001,38,FALSE)&amp;"","　")</f>
        <v>◯</v>
      </c>
      <c r="S118" s="18" t="str">
        <f>IFERROR(VLOOKUP($B118,DB!$I$3:$CA$1001,39,FALSE)&amp;"","　")</f>
        <v/>
      </c>
      <c r="T118" s="18" t="str">
        <f>IFERROR(VLOOKUP($B118,DB!$I$3:$CA$1001,40,FALSE)&amp;"","　")</f>
        <v>◯</v>
      </c>
      <c r="U118" s="18" t="str">
        <f>IFERROR(VLOOKUP($B118,DB!$I$3:$CA$1001,41,FALSE)&amp;"","　")</f>
        <v>◯</v>
      </c>
      <c r="V118" s="18" t="str">
        <f>IFERROR(VLOOKUP($B118,DB!$I$3:$CA$1001,42,FALSE)&amp;"","　")</f>
        <v>◯</v>
      </c>
      <c r="W118" s="18" t="str">
        <f>IFERROR(VLOOKUP($B118,DB!$I$3:$CA$1001,43,FALSE)&amp;"","　")</f>
        <v/>
      </c>
      <c r="X118" s="18" t="str">
        <f>IFERROR(VLOOKUP($B118,DB!$I$3:$CA$1001,44,FALSE)&amp;"","　")</f>
        <v/>
      </c>
      <c r="Y118" s="18" t="str">
        <f>IFERROR(VLOOKUP($B118,DB!$I$3:$CA$1001,45,FALSE)&amp;"","　")</f>
        <v/>
      </c>
      <c r="Z118" s="18" t="str">
        <f>IFERROR(VLOOKUP($B118,DB!$I$3:$CA$1001,46,FALSE)&amp;"","　")</f>
        <v/>
      </c>
      <c r="AA118" s="18" t="str">
        <f>IFERROR(VLOOKUP($B118,DB!$I$3:$CA$1001,47,FALSE)&amp;"","　")</f>
        <v/>
      </c>
      <c r="AB118" s="18" t="str">
        <f>IFERROR(VLOOKUP($B118,DB!$I$3:$CA$1001,48,FALSE)&amp;"","　")</f>
        <v/>
      </c>
      <c r="AC118" s="18" t="str">
        <f>IFERROR(VLOOKUP($B118,DB!$I$3:$CA$1001,49,FALSE)&amp;"","　")</f>
        <v/>
      </c>
      <c r="AD118" s="18" t="str">
        <f>IFERROR(VLOOKUP($B118,DB!$I$3:$CA$1001,50,FALSE)&amp;"","　")</f>
        <v>◯</v>
      </c>
      <c r="AE118" s="18" t="str">
        <f>IFERROR(VLOOKUP($B118,DB!$I$3:$CA$1001,51,FALSE)&amp;"","　")</f>
        <v/>
      </c>
      <c r="AF118" s="18" t="str">
        <f>IFERROR(VLOOKUP($B118,DB!$I$3:$CA$1001,52,FALSE)&amp;"","　")</f>
        <v/>
      </c>
      <c r="AG118" s="18" t="str">
        <f>IFERROR(VLOOKUP($B118,DB!$I$3:$CA$1001,53,FALSE)&amp;"","　")</f>
        <v/>
      </c>
      <c r="AH118" s="18" t="str">
        <f>IFERROR(VLOOKUP($B118,DB!$I$3:$CA$1001,54,FALSE)&amp;"","　")</f>
        <v>◯</v>
      </c>
      <c r="AI118" s="25" t="str">
        <f>IFERROR(VLOOKUP($B118,DB!$I$3:$CA$1001,55,FALSE)&amp;"","　")</f>
        <v>◯</v>
      </c>
      <c r="AJ118" s="16" t="str">
        <f>IFERROR(VLOOKUP($B118,DB!$I$3:$CA$1001,56,FALSE)&amp;"","　")</f>
        <v/>
      </c>
      <c r="AK118" s="18" t="str">
        <f>IFERROR(VLOOKUP($B118,DB!$I$3:$CA$1001,57,FALSE)&amp;"","　")</f>
        <v/>
      </c>
      <c r="AL118" s="18" t="str">
        <f>IFERROR(VLOOKUP($B118,DB!$I$3:$CA$1001,58,FALSE)&amp;"","　")</f>
        <v/>
      </c>
      <c r="AM118" s="18" t="str">
        <f>IFERROR(VLOOKUP($B118,DB!$I$3:$CA$1001,59,FALSE)&amp;"","　")</f>
        <v/>
      </c>
      <c r="AN118" s="18" t="str">
        <f>IFERROR(VLOOKUP($B118,DB!$I$3:$CA$1001,60,FALSE)&amp;"","　")</f>
        <v/>
      </c>
      <c r="AO118" s="18" t="str">
        <f>IFERROR(VLOOKUP($B118,DB!$I$3:$CA$1001,61,FALSE)&amp;"","　")</f>
        <v/>
      </c>
      <c r="AP118" s="18" t="str">
        <f>IFERROR(VLOOKUP($B118,DB!$I$3:$CA$1001,62,FALSE)&amp;"","　")</f>
        <v/>
      </c>
      <c r="AQ118" s="21" t="str">
        <f>IFERROR(VLOOKUP($B118,DB!$I$3:$CA$1001,63,FALSE)&amp;"","　")</f>
        <v/>
      </c>
      <c r="AR118" s="23" t="str">
        <f>IFERROR(VLOOKUP($B118,DB!$I$3:$CA$1001,64,FALSE)&amp;"","　")</f>
        <v/>
      </c>
      <c r="AS118" s="18" t="str">
        <f>IFERROR(VLOOKUP($B118,DB!$I$3:$CA$1001,65,FALSE)&amp;"","　")</f>
        <v/>
      </c>
      <c r="AT118" s="18" t="str">
        <f>IFERROR(VLOOKUP($B118,DB!$I$3:$CA$1001,66,FALSE)&amp;"","　")</f>
        <v/>
      </c>
      <c r="AU118" s="18" t="str">
        <f>IFERROR(VLOOKUP($B118,DB!$I$3:$CA$1001,67,FALSE)&amp;"","　")</f>
        <v/>
      </c>
      <c r="AV118" s="18" t="str">
        <f>IFERROR(VLOOKUP($B118,DB!$I$3:$CA$1001,68,FALSE)&amp;"","　")</f>
        <v/>
      </c>
      <c r="AW118" s="18" t="str">
        <f>IFERROR(VLOOKUP($B118,DB!$I$3:$CA$1001,69,FALSE)&amp;"","　")</f>
        <v/>
      </c>
      <c r="AX118" s="18" t="str">
        <f>IFERROR(VLOOKUP($B118,DB!$I$3:$CA$1001,70,FALSE)&amp;"","　")</f>
        <v/>
      </c>
      <c r="AY118" s="21" t="str">
        <f>IFERROR(VLOOKUP($B118,DB!$I$3:$CA$1001,71,FALSE)&amp;"","　")</f>
        <v/>
      </c>
      <c r="AZ118" s="29"/>
    </row>
    <row r="119" spans="2:52" ht="20.100000000000001" customHeight="1">
      <c r="B119" s="6">
        <v>2318</v>
      </c>
      <c r="C119" s="8" t="str">
        <f>IFERROR(VLOOKUP(B119,DB!$I$3:$Z$1001,4,FALSE)&amp;"","")</f>
        <v>株式会社ＣＲＣ</v>
      </c>
      <c r="D119" s="10" t="str">
        <f>IFERROR(VLOOKUP(B119,DB!$I$2:$CD$1001,7,FALSE)&amp;"","")</f>
        <v>北海道</v>
      </c>
      <c r="E119" s="11" t="str">
        <f>IFERROR(VLOOKUP(B119,DB!$I$2:$CD$1001,8,FALSE)&amp;"","")</f>
        <v>岩見沢市</v>
      </c>
      <c r="F119" s="12" t="str">
        <f>IFERROR(VLOOKUP(B119,DB!$I$2:$CD$1001,10,FALSE)&amp;"","")</f>
        <v>代表取締役</v>
      </c>
      <c r="G119" s="11" t="str">
        <f>IFERROR(VLOOKUP(B119,DB!$I$2:$CD$1001,11,FALSE)&amp;"","")</f>
        <v>佐藤　則三</v>
      </c>
      <c r="H119" s="14" t="str">
        <f>IFERROR(IF(VLOOKUP(B119,DB!$I$2:$CD$1001,20,FALSE)&amp;""="","","○"),"")</f>
        <v/>
      </c>
      <c r="I119" s="16" t="str">
        <f>IFERROR(VLOOKUP($B119,DB!$I$3:$CA$1001,29,FALSE)&amp;"","　")</f>
        <v/>
      </c>
      <c r="J119" s="18" t="str">
        <f>IFERROR(VLOOKUP($B119,DB!$I$3:$CA$1001,30,FALSE)&amp;"","　")</f>
        <v/>
      </c>
      <c r="K119" s="18" t="str">
        <f>IFERROR(VLOOKUP($B119,DB!$I$3:$CA$1001,31,FALSE)&amp;"","　")</f>
        <v/>
      </c>
      <c r="L119" s="18" t="str">
        <f>IFERROR(VLOOKUP($B119,DB!$I$3:$CA$1001,32,FALSE)&amp;"","　")</f>
        <v/>
      </c>
      <c r="M119" s="18" t="str">
        <f>IFERROR(VLOOKUP($B119,DB!$I$3:$CA$1001,33,FALSE)&amp;"","　")</f>
        <v/>
      </c>
      <c r="N119" s="21" t="str">
        <f>IFERROR(VLOOKUP($B119,DB!$I$3:$CA$1001,34,FALSE)&amp;"","　")</f>
        <v>◯</v>
      </c>
      <c r="O119" s="23" t="str">
        <f>IFERROR(VLOOKUP($B119,DB!$I$3:$CA$1001,35,FALSE)&amp;"","　")</f>
        <v/>
      </c>
      <c r="P119" s="18" t="str">
        <f>IFERROR(VLOOKUP($B119,DB!$I$3:$CA$1001,36,FALSE)&amp;"","　")</f>
        <v/>
      </c>
      <c r="Q119" s="18" t="str">
        <f>IFERROR(VLOOKUP($B119,DB!$I$3:$CA$1001,37,FALSE)&amp;"","　")</f>
        <v/>
      </c>
      <c r="R119" s="18" t="str">
        <f>IFERROR(VLOOKUP($B119,DB!$I$3:$CA$1001,38,FALSE)&amp;"","　")</f>
        <v/>
      </c>
      <c r="S119" s="18" t="str">
        <f>IFERROR(VLOOKUP($B119,DB!$I$3:$CA$1001,39,FALSE)&amp;"","　")</f>
        <v/>
      </c>
      <c r="T119" s="18" t="str">
        <f>IFERROR(VLOOKUP($B119,DB!$I$3:$CA$1001,40,FALSE)&amp;"","　")</f>
        <v/>
      </c>
      <c r="U119" s="18" t="str">
        <f>IFERROR(VLOOKUP($B119,DB!$I$3:$CA$1001,41,FALSE)&amp;"","　")</f>
        <v/>
      </c>
      <c r="V119" s="18" t="str">
        <f>IFERROR(VLOOKUP($B119,DB!$I$3:$CA$1001,42,FALSE)&amp;"","　")</f>
        <v/>
      </c>
      <c r="W119" s="18" t="str">
        <f>IFERROR(VLOOKUP($B119,DB!$I$3:$CA$1001,43,FALSE)&amp;"","　")</f>
        <v/>
      </c>
      <c r="X119" s="18" t="str">
        <f>IFERROR(VLOOKUP($B119,DB!$I$3:$CA$1001,44,FALSE)&amp;"","　")</f>
        <v/>
      </c>
      <c r="Y119" s="18" t="str">
        <f>IFERROR(VLOOKUP($B119,DB!$I$3:$CA$1001,45,FALSE)&amp;"","　")</f>
        <v/>
      </c>
      <c r="Z119" s="18" t="str">
        <f>IFERROR(VLOOKUP($B119,DB!$I$3:$CA$1001,46,FALSE)&amp;"","　")</f>
        <v/>
      </c>
      <c r="AA119" s="18" t="str">
        <f>IFERROR(VLOOKUP($B119,DB!$I$3:$CA$1001,47,FALSE)&amp;"","　")</f>
        <v/>
      </c>
      <c r="AB119" s="18" t="str">
        <f>IFERROR(VLOOKUP($B119,DB!$I$3:$CA$1001,48,FALSE)&amp;"","　")</f>
        <v/>
      </c>
      <c r="AC119" s="18" t="str">
        <f>IFERROR(VLOOKUP($B119,DB!$I$3:$CA$1001,49,FALSE)&amp;"","　")</f>
        <v/>
      </c>
      <c r="AD119" s="18" t="str">
        <f>IFERROR(VLOOKUP($B119,DB!$I$3:$CA$1001,50,FALSE)&amp;"","　")</f>
        <v/>
      </c>
      <c r="AE119" s="18" t="str">
        <f>IFERROR(VLOOKUP($B119,DB!$I$3:$CA$1001,51,FALSE)&amp;"","　")</f>
        <v/>
      </c>
      <c r="AF119" s="18" t="str">
        <f>IFERROR(VLOOKUP($B119,DB!$I$3:$CA$1001,52,FALSE)&amp;"","　")</f>
        <v/>
      </c>
      <c r="AG119" s="18" t="str">
        <f>IFERROR(VLOOKUP($B119,DB!$I$3:$CA$1001,53,FALSE)&amp;"","　")</f>
        <v/>
      </c>
      <c r="AH119" s="18" t="str">
        <f>IFERROR(VLOOKUP($B119,DB!$I$3:$CA$1001,54,FALSE)&amp;"","　")</f>
        <v/>
      </c>
      <c r="AI119" s="25" t="str">
        <f>IFERROR(VLOOKUP($B119,DB!$I$3:$CA$1001,55,FALSE)&amp;"","　")</f>
        <v/>
      </c>
      <c r="AJ119" s="16" t="str">
        <f>IFERROR(VLOOKUP($B119,DB!$I$3:$CA$1001,56,FALSE)&amp;"","　")</f>
        <v/>
      </c>
      <c r="AK119" s="18" t="str">
        <f>IFERROR(VLOOKUP($B119,DB!$I$3:$CA$1001,57,FALSE)&amp;"","　")</f>
        <v/>
      </c>
      <c r="AL119" s="18" t="str">
        <f>IFERROR(VLOOKUP($B119,DB!$I$3:$CA$1001,58,FALSE)&amp;"","　")</f>
        <v/>
      </c>
      <c r="AM119" s="18" t="str">
        <f>IFERROR(VLOOKUP($B119,DB!$I$3:$CA$1001,59,FALSE)&amp;"","　")</f>
        <v/>
      </c>
      <c r="AN119" s="18" t="str">
        <f>IFERROR(VLOOKUP($B119,DB!$I$3:$CA$1001,60,FALSE)&amp;"","　")</f>
        <v/>
      </c>
      <c r="AO119" s="18" t="str">
        <f>IFERROR(VLOOKUP($B119,DB!$I$3:$CA$1001,61,FALSE)&amp;"","　")</f>
        <v/>
      </c>
      <c r="AP119" s="18" t="str">
        <f>IFERROR(VLOOKUP($B119,DB!$I$3:$CA$1001,62,FALSE)&amp;"","　")</f>
        <v/>
      </c>
      <c r="AQ119" s="21" t="str">
        <f>IFERROR(VLOOKUP($B119,DB!$I$3:$CA$1001,63,FALSE)&amp;"","　")</f>
        <v/>
      </c>
      <c r="AR119" s="23" t="str">
        <f>IFERROR(VLOOKUP($B119,DB!$I$3:$CA$1001,64,FALSE)&amp;"","　")</f>
        <v/>
      </c>
      <c r="AS119" s="18" t="str">
        <f>IFERROR(VLOOKUP($B119,DB!$I$3:$CA$1001,65,FALSE)&amp;"","　")</f>
        <v/>
      </c>
      <c r="AT119" s="18" t="str">
        <f>IFERROR(VLOOKUP($B119,DB!$I$3:$CA$1001,66,FALSE)&amp;"","　")</f>
        <v/>
      </c>
      <c r="AU119" s="18" t="str">
        <f>IFERROR(VLOOKUP($B119,DB!$I$3:$CA$1001,67,FALSE)&amp;"","　")</f>
        <v/>
      </c>
      <c r="AV119" s="18" t="str">
        <f>IFERROR(VLOOKUP($B119,DB!$I$3:$CA$1001,68,FALSE)&amp;"","　")</f>
        <v/>
      </c>
      <c r="AW119" s="18" t="str">
        <f>IFERROR(VLOOKUP($B119,DB!$I$3:$CA$1001,69,FALSE)&amp;"","　")</f>
        <v/>
      </c>
      <c r="AX119" s="18" t="str">
        <f>IFERROR(VLOOKUP($B119,DB!$I$3:$CA$1001,70,FALSE)&amp;"","　")</f>
        <v/>
      </c>
      <c r="AY119" s="21" t="str">
        <f>IFERROR(VLOOKUP($B119,DB!$I$3:$CA$1001,71,FALSE)&amp;"","　")</f>
        <v/>
      </c>
      <c r="AZ119" s="29"/>
    </row>
    <row r="120" spans="2:52" ht="20.100000000000001" customHeight="1">
      <c r="B120" s="6">
        <v>2319</v>
      </c>
      <c r="C120" s="8" t="str">
        <f>IFERROR(VLOOKUP(B120,DB!$I$3:$Z$1001,4,FALSE)&amp;"","")</f>
        <v>株式会社シー・アイ・エス計画研究所</v>
      </c>
      <c r="D120" s="10" t="str">
        <f>IFERROR(VLOOKUP(B120,DB!$I$2:$CD$1001,7,FALSE)&amp;"","")</f>
        <v>北海道</v>
      </c>
      <c r="E120" s="11" t="str">
        <f>IFERROR(VLOOKUP(B120,DB!$I$2:$CD$1001,8,FALSE)&amp;"","")</f>
        <v>札幌市北区</v>
      </c>
      <c r="F120" s="12" t="str">
        <f>IFERROR(VLOOKUP(B120,DB!$I$2:$CD$1001,10,FALSE)&amp;"","")</f>
        <v>代表取締役社長</v>
      </c>
      <c r="G120" s="11" t="str">
        <f>IFERROR(VLOOKUP(B120,DB!$I$2:$CD$1001,11,FALSE)&amp;"","")</f>
        <v>服部　倫史</v>
      </c>
      <c r="H120" s="14" t="str">
        <f>IFERROR(IF(VLOOKUP(B120,DB!$I$2:$CD$1001,20,FALSE)&amp;""="","","○"),"")</f>
        <v/>
      </c>
      <c r="I120" s="16" t="str">
        <f>IFERROR(VLOOKUP($B120,DB!$I$3:$CA$1001,29,FALSE)&amp;"","　")</f>
        <v/>
      </c>
      <c r="J120" s="18" t="str">
        <f>IFERROR(VLOOKUP($B120,DB!$I$3:$CA$1001,30,FALSE)&amp;"","　")</f>
        <v/>
      </c>
      <c r="K120" s="18" t="str">
        <f>IFERROR(VLOOKUP($B120,DB!$I$3:$CA$1001,31,FALSE)&amp;"","　")</f>
        <v/>
      </c>
      <c r="L120" s="18" t="str">
        <f>IFERROR(VLOOKUP($B120,DB!$I$3:$CA$1001,32,FALSE)&amp;"","　")</f>
        <v>◯</v>
      </c>
      <c r="M120" s="18" t="str">
        <f>IFERROR(VLOOKUP($B120,DB!$I$3:$CA$1001,33,FALSE)&amp;"","　")</f>
        <v>◯</v>
      </c>
      <c r="N120" s="21" t="str">
        <f>IFERROR(VLOOKUP($B120,DB!$I$3:$CA$1001,34,FALSE)&amp;"","　")</f>
        <v/>
      </c>
      <c r="O120" s="23" t="str">
        <f>IFERROR(VLOOKUP($B120,DB!$I$3:$CA$1001,35,FALSE)&amp;"","　")</f>
        <v/>
      </c>
      <c r="P120" s="18" t="str">
        <f>IFERROR(VLOOKUP($B120,DB!$I$3:$CA$1001,36,FALSE)&amp;"","　")</f>
        <v/>
      </c>
      <c r="Q120" s="18" t="str">
        <f>IFERROR(VLOOKUP($B120,DB!$I$3:$CA$1001,37,FALSE)&amp;"","　")</f>
        <v/>
      </c>
      <c r="R120" s="18" t="str">
        <f>IFERROR(VLOOKUP($B120,DB!$I$3:$CA$1001,38,FALSE)&amp;"","　")</f>
        <v/>
      </c>
      <c r="S120" s="18" t="str">
        <f>IFERROR(VLOOKUP($B120,DB!$I$3:$CA$1001,39,FALSE)&amp;"","　")</f>
        <v/>
      </c>
      <c r="T120" s="18" t="str">
        <f>IFERROR(VLOOKUP($B120,DB!$I$3:$CA$1001,40,FALSE)&amp;"","　")</f>
        <v/>
      </c>
      <c r="U120" s="18" t="str">
        <f>IFERROR(VLOOKUP($B120,DB!$I$3:$CA$1001,41,FALSE)&amp;"","　")</f>
        <v/>
      </c>
      <c r="V120" s="18" t="str">
        <f>IFERROR(VLOOKUP($B120,DB!$I$3:$CA$1001,42,FALSE)&amp;"","　")</f>
        <v/>
      </c>
      <c r="W120" s="18" t="str">
        <f>IFERROR(VLOOKUP($B120,DB!$I$3:$CA$1001,43,FALSE)&amp;"","　")</f>
        <v/>
      </c>
      <c r="X120" s="18" t="str">
        <f>IFERROR(VLOOKUP($B120,DB!$I$3:$CA$1001,44,FALSE)&amp;"","　")</f>
        <v/>
      </c>
      <c r="Y120" s="18" t="str">
        <f>IFERROR(VLOOKUP($B120,DB!$I$3:$CA$1001,45,FALSE)&amp;"","　")</f>
        <v/>
      </c>
      <c r="Z120" s="18" t="str">
        <f>IFERROR(VLOOKUP($B120,DB!$I$3:$CA$1001,46,FALSE)&amp;"","　")</f>
        <v/>
      </c>
      <c r="AA120" s="18" t="str">
        <f>IFERROR(VLOOKUP($B120,DB!$I$3:$CA$1001,47,FALSE)&amp;"","　")</f>
        <v/>
      </c>
      <c r="AB120" s="18" t="str">
        <f>IFERROR(VLOOKUP($B120,DB!$I$3:$CA$1001,48,FALSE)&amp;"","　")</f>
        <v/>
      </c>
      <c r="AC120" s="18" t="str">
        <f>IFERROR(VLOOKUP($B120,DB!$I$3:$CA$1001,49,FALSE)&amp;"","　")</f>
        <v/>
      </c>
      <c r="AD120" s="18" t="str">
        <f>IFERROR(VLOOKUP($B120,DB!$I$3:$CA$1001,50,FALSE)&amp;"","　")</f>
        <v/>
      </c>
      <c r="AE120" s="18" t="str">
        <f>IFERROR(VLOOKUP($B120,DB!$I$3:$CA$1001,51,FALSE)&amp;"","　")</f>
        <v/>
      </c>
      <c r="AF120" s="18" t="str">
        <f>IFERROR(VLOOKUP($B120,DB!$I$3:$CA$1001,52,FALSE)&amp;"","　")</f>
        <v/>
      </c>
      <c r="AG120" s="18" t="str">
        <f>IFERROR(VLOOKUP($B120,DB!$I$3:$CA$1001,53,FALSE)&amp;"","　")</f>
        <v/>
      </c>
      <c r="AH120" s="18" t="str">
        <f>IFERROR(VLOOKUP($B120,DB!$I$3:$CA$1001,54,FALSE)&amp;"","　")</f>
        <v/>
      </c>
      <c r="AI120" s="25" t="str">
        <f>IFERROR(VLOOKUP($B120,DB!$I$3:$CA$1001,55,FALSE)&amp;"","　")</f>
        <v/>
      </c>
      <c r="AJ120" s="16" t="str">
        <f>IFERROR(VLOOKUP($B120,DB!$I$3:$CA$1001,56,FALSE)&amp;"","　")</f>
        <v/>
      </c>
      <c r="AK120" s="18" t="str">
        <f>IFERROR(VLOOKUP($B120,DB!$I$3:$CA$1001,57,FALSE)&amp;"","　")</f>
        <v/>
      </c>
      <c r="AL120" s="18" t="str">
        <f>IFERROR(VLOOKUP($B120,DB!$I$3:$CA$1001,58,FALSE)&amp;"","　")</f>
        <v/>
      </c>
      <c r="AM120" s="18" t="str">
        <f>IFERROR(VLOOKUP($B120,DB!$I$3:$CA$1001,59,FALSE)&amp;"","　")</f>
        <v/>
      </c>
      <c r="AN120" s="18" t="str">
        <f>IFERROR(VLOOKUP($B120,DB!$I$3:$CA$1001,60,FALSE)&amp;"","　")</f>
        <v/>
      </c>
      <c r="AO120" s="18" t="str">
        <f>IFERROR(VLOOKUP($B120,DB!$I$3:$CA$1001,61,FALSE)&amp;"","　")</f>
        <v/>
      </c>
      <c r="AP120" s="18" t="str">
        <f>IFERROR(VLOOKUP($B120,DB!$I$3:$CA$1001,62,FALSE)&amp;"","　")</f>
        <v/>
      </c>
      <c r="AQ120" s="21" t="str">
        <f>IFERROR(VLOOKUP($B120,DB!$I$3:$CA$1001,63,FALSE)&amp;"","　")</f>
        <v/>
      </c>
      <c r="AR120" s="23" t="str">
        <f>IFERROR(VLOOKUP($B120,DB!$I$3:$CA$1001,64,FALSE)&amp;"","　")</f>
        <v/>
      </c>
      <c r="AS120" s="18" t="str">
        <f>IFERROR(VLOOKUP($B120,DB!$I$3:$CA$1001,65,FALSE)&amp;"","　")</f>
        <v/>
      </c>
      <c r="AT120" s="18" t="str">
        <f>IFERROR(VLOOKUP($B120,DB!$I$3:$CA$1001,66,FALSE)&amp;"","　")</f>
        <v/>
      </c>
      <c r="AU120" s="18" t="str">
        <f>IFERROR(VLOOKUP($B120,DB!$I$3:$CA$1001,67,FALSE)&amp;"","　")</f>
        <v/>
      </c>
      <c r="AV120" s="18" t="str">
        <f>IFERROR(VLOOKUP($B120,DB!$I$3:$CA$1001,68,FALSE)&amp;"","　")</f>
        <v/>
      </c>
      <c r="AW120" s="18" t="str">
        <f>IFERROR(VLOOKUP($B120,DB!$I$3:$CA$1001,69,FALSE)&amp;"","　")</f>
        <v/>
      </c>
      <c r="AX120" s="18" t="str">
        <f>IFERROR(VLOOKUP($B120,DB!$I$3:$CA$1001,70,FALSE)&amp;"","　")</f>
        <v/>
      </c>
      <c r="AY120" s="21" t="str">
        <f>IFERROR(VLOOKUP($B120,DB!$I$3:$CA$1001,71,FALSE)&amp;"","　")</f>
        <v/>
      </c>
      <c r="AZ120" s="29"/>
    </row>
    <row r="121" spans="2:52" ht="20.100000000000001" customHeight="1">
      <c r="B121" s="6">
        <v>2320</v>
      </c>
      <c r="C121" s="8" t="str">
        <f>IFERROR(VLOOKUP(B121,DB!$I$3:$Z$1001,4,FALSE)&amp;"","")</f>
        <v>株式会社シアターワークショップ</v>
      </c>
      <c r="D121" s="10" t="str">
        <f>IFERROR(VLOOKUP(B121,DB!$I$2:$CD$1001,7,FALSE)&amp;"","")</f>
        <v>東京都</v>
      </c>
      <c r="E121" s="11" t="str">
        <f>IFERROR(VLOOKUP(B121,DB!$I$2:$CD$1001,8,FALSE)&amp;"","")</f>
        <v>渋谷区</v>
      </c>
      <c r="F121" s="12" t="str">
        <f>IFERROR(VLOOKUP(B121,DB!$I$2:$CD$1001,10,FALSE)&amp;"","")</f>
        <v>代表取締役</v>
      </c>
      <c r="G121" s="11" t="str">
        <f>IFERROR(VLOOKUP(B121,DB!$I$2:$CD$1001,11,FALSE)&amp;"","")</f>
        <v>伊東　正示</v>
      </c>
      <c r="H121" s="14" t="str">
        <f>IFERROR(IF(VLOOKUP(B121,DB!$I$2:$CD$1001,20,FALSE)&amp;""="","","○"),"")</f>
        <v/>
      </c>
      <c r="I121" s="16" t="str">
        <f>IFERROR(VLOOKUP($B121,DB!$I$3:$CA$1001,29,FALSE)&amp;"","　")</f>
        <v/>
      </c>
      <c r="J121" s="18" t="str">
        <f>IFERROR(VLOOKUP($B121,DB!$I$3:$CA$1001,30,FALSE)&amp;"","　")</f>
        <v/>
      </c>
      <c r="K121" s="18" t="str">
        <f>IFERROR(VLOOKUP($B121,DB!$I$3:$CA$1001,31,FALSE)&amp;"","　")</f>
        <v/>
      </c>
      <c r="L121" s="18" t="str">
        <f>IFERROR(VLOOKUP($B121,DB!$I$3:$CA$1001,32,FALSE)&amp;"","　")</f>
        <v>◯</v>
      </c>
      <c r="M121" s="18" t="str">
        <f>IFERROR(VLOOKUP($B121,DB!$I$3:$CA$1001,33,FALSE)&amp;"","　")</f>
        <v/>
      </c>
      <c r="N121" s="21" t="str">
        <f>IFERROR(VLOOKUP($B121,DB!$I$3:$CA$1001,34,FALSE)&amp;"","　")</f>
        <v/>
      </c>
      <c r="O121" s="23" t="str">
        <f>IFERROR(VLOOKUP($B121,DB!$I$3:$CA$1001,35,FALSE)&amp;"","　")</f>
        <v/>
      </c>
      <c r="P121" s="18" t="str">
        <f>IFERROR(VLOOKUP($B121,DB!$I$3:$CA$1001,36,FALSE)&amp;"","　")</f>
        <v/>
      </c>
      <c r="Q121" s="18" t="str">
        <f>IFERROR(VLOOKUP($B121,DB!$I$3:$CA$1001,37,FALSE)&amp;"","　")</f>
        <v/>
      </c>
      <c r="R121" s="18" t="str">
        <f>IFERROR(VLOOKUP($B121,DB!$I$3:$CA$1001,38,FALSE)&amp;"","　")</f>
        <v/>
      </c>
      <c r="S121" s="18" t="str">
        <f>IFERROR(VLOOKUP($B121,DB!$I$3:$CA$1001,39,FALSE)&amp;"","　")</f>
        <v/>
      </c>
      <c r="T121" s="18" t="str">
        <f>IFERROR(VLOOKUP($B121,DB!$I$3:$CA$1001,40,FALSE)&amp;"","　")</f>
        <v/>
      </c>
      <c r="U121" s="18" t="str">
        <f>IFERROR(VLOOKUP($B121,DB!$I$3:$CA$1001,41,FALSE)&amp;"","　")</f>
        <v/>
      </c>
      <c r="V121" s="18" t="str">
        <f>IFERROR(VLOOKUP($B121,DB!$I$3:$CA$1001,42,FALSE)&amp;"","　")</f>
        <v/>
      </c>
      <c r="W121" s="18" t="str">
        <f>IFERROR(VLOOKUP($B121,DB!$I$3:$CA$1001,43,FALSE)&amp;"","　")</f>
        <v/>
      </c>
      <c r="X121" s="18" t="str">
        <f>IFERROR(VLOOKUP($B121,DB!$I$3:$CA$1001,44,FALSE)&amp;"","　")</f>
        <v/>
      </c>
      <c r="Y121" s="18" t="str">
        <f>IFERROR(VLOOKUP($B121,DB!$I$3:$CA$1001,45,FALSE)&amp;"","　")</f>
        <v/>
      </c>
      <c r="Z121" s="18" t="str">
        <f>IFERROR(VLOOKUP($B121,DB!$I$3:$CA$1001,46,FALSE)&amp;"","　")</f>
        <v/>
      </c>
      <c r="AA121" s="18" t="str">
        <f>IFERROR(VLOOKUP($B121,DB!$I$3:$CA$1001,47,FALSE)&amp;"","　")</f>
        <v/>
      </c>
      <c r="AB121" s="18" t="str">
        <f>IFERROR(VLOOKUP($B121,DB!$I$3:$CA$1001,48,FALSE)&amp;"","　")</f>
        <v/>
      </c>
      <c r="AC121" s="18" t="str">
        <f>IFERROR(VLOOKUP($B121,DB!$I$3:$CA$1001,49,FALSE)&amp;"","　")</f>
        <v/>
      </c>
      <c r="AD121" s="18" t="str">
        <f>IFERROR(VLOOKUP($B121,DB!$I$3:$CA$1001,50,FALSE)&amp;"","　")</f>
        <v/>
      </c>
      <c r="AE121" s="18" t="str">
        <f>IFERROR(VLOOKUP($B121,DB!$I$3:$CA$1001,51,FALSE)&amp;"","　")</f>
        <v/>
      </c>
      <c r="AF121" s="18" t="str">
        <f>IFERROR(VLOOKUP($B121,DB!$I$3:$CA$1001,52,FALSE)&amp;"","　")</f>
        <v/>
      </c>
      <c r="AG121" s="18" t="str">
        <f>IFERROR(VLOOKUP($B121,DB!$I$3:$CA$1001,53,FALSE)&amp;"","　")</f>
        <v/>
      </c>
      <c r="AH121" s="18" t="str">
        <f>IFERROR(VLOOKUP($B121,DB!$I$3:$CA$1001,54,FALSE)&amp;"","　")</f>
        <v/>
      </c>
      <c r="AI121" s="25" t="str">
        <f>IFERROR(VLOOKUP($B121,DB!$I$3:$CA$1001,55,FALSE)&amp;"","　")</f>
        <v/>
      </c>
      <c r="AJ121" s="16" t="str">
        <f>IFERROR(VLOOKUP($B121,DB!$I$3:$CA$1001,56,FALSE)&amp;"","　")</f>
        <v/>
      </c>
      <c r="AK121" s="18" t="str">
        <f>IFERROR(VLOOKUP($B121,DB!$I$3:$CA$1001,57,FALSE)&amp;"","　")</f>
        <v/>
      </c>
      <c r="AL121" s="18" t="str">
        <f>IFERROR(VLOOKUP($B121,DB!$I$3:$CA$1001,58,FALSE)&amp;"","　")</f>
        <v/>
      </c>
      <c r="AM121" s="18" t="str">
        <f>IFERROR(VLOOKUP($B121,DB!$I$3:$CA$1001,59,FALSE)&amp;"","　")</f>
        <v/>
      </c>
      <c r="AN121" s="18" t="str">
        <f>IFERROR(VLOOKUP($B121,DB!$I$3:$CA$1001,60,FALSE)&amp;"","　")</f>
        <v/>
      </c>
      <c r="AO121" s="18" t="str">
        <f>IFERROR(VLOOKUP($B121,DB!$I$3:$CA$1001,61,FALSE)&amp;"","　")</f>
        <v/>
      </c>
      <c r="AP121" s="18" t="str">
        <f>IFERROR(VLOOKUP($B121,DB!$I$3:$CA$1001,62,FALSE)&amp;"","　")</f>
        <v/>
      </c>
      <c r="AQ121" s="21" t="str">
        <f>IFERROR(VLOOKUP($B121,DB!$I$3:$CA$1001,63,FALSE)&amp;"","　")</f>
        <v/>
      </c>
      <c r="AR121" s="23" t="str">
        <f>IFERROR(VLOOKUP($B121,DB!$I$3:$CA$1001,64,FALSE)&amp;"","　")</f>
        <v/>
      </c>
      <c r="AS121" s="18" t="str">
        <f>IFERROR(VLOOKUP($B121,DB!$I$3:$CA$1001,65,FALSE)&amp;"","　")</f>
        <v/>
      </c>
      <c r="AT121" s="18" t="str">
        <f>IFERROR(VLOOKUP($B121,DB!$I$3:$CA$1001,66,FALSE)&amp;"","　")</f>
        <v/>
      </c>
      <c r="AU121" s="18" t="str">
        <f>IFERROR(VLOOKUP($B121,DB!$I$3:$CA$1001,67,FALSE)&amp;"","　")</f>
        <v/>
      </c>
      <c r="AV121" s="18" t="str">
        <f>IFERROR(VLOOKUP($B121,DB!$I$3:$CA$1001,68,FALSE)&amp;"","　")</f>
        <v/>
      </c>
      <c r="AW121" s="18" t="str">
        <f>IFERROR(VLOOKUP($B121,DB!$I$3:$CA$1001,69,FALSE)&amp;"","　")</f>
        <v/>
      </c>
      <c r="AX121" s="18" t="str">
        <f>IFERROR(VLOOKUP($B121,DB!$I$3:$CA$1001,70,FALSE)&amp;"","　")</f>
        <v/>
      </c>
      <c r="AY121" s="21" t="str">
        <f>IFERROR(VLOOKUP($B121,DB!$I$3:$CA$1001,71,FALSE)&amp;"","　")</f>
        <v/>
      </c>
      <c r="AZ121" s="29"/>
    </row>
    <row r="122" spans="2:52" ht="20.100000000000001" customHeight="1">
      <c r="B122" s="6">
        <v>2321</v>
      </c>
      <c r="C122" s="8" t="str">
        <f>IFERROR(VLOOKUP(B122,DB!$I$3:$Z$1001,4,FALSE)&amp;"","")</f>
        <v>株式会社シン技術コンサル</v>
      </c>
      <c r="D122" s="10" t="str">
        <f>IFERROR(VLOOKUP(B122,DB!$I$2:$CD$1001,7,FALSE)&amp;"","")</f>
        <v>北海道</v>
      </c>
      <c r="E122" s="11" t="str">
        <f>IFERROR(VLOOKUP(B122,DB!$I$2:$CD$1001,8,FALSE)&amp;"","")</f>
        <v>札幌市白石区</v>
      </c>
      <c r="F122" s="12" t="str">
        <f>IFERROR(VLOOKUP(B122,DB!$I$2:$CD$1001,10,FALSE)&amp;"","")</f>
        <v>代表取締役</v>
      </c>
      <c r="G122" s="11" t="str">
        <f>IFERROR(VLOOKUP(B122,DB!$I$2:$CD$1001,11,FALSE)&amp;"","")</f>
        <v>重清　祐之</v>
      </c>
      <c r="H122" s="14" t="str">
        <f>IFERROR(IF(VLOOKUP(B122,DB!$I$2:$CD$1001,20,FALSE)&amp;""="","","○"),"")</f>
        <v/>
      </c>
      <c r="I122" s="16" t="str">
        <f>IFERROR(VLOOKUP($B122,DB!$I$3:$CA$1001,29,FALSE)&amp;"","　")</f>
        <v>◯</v>
      </c>
      <c r="J122" s="18" t="str">
        <f>IFERROR(VLOOKUP($B122,DB!$I$3:$CA$1001,30,FALSE)&amp;"","　")</f>
        <v>◯</v>
      </c>
      <c r="K122" s="18" t="str">
        <f>IFERROR(VLOOKUP($B122,DB!$I$3:$CA$1001,31,FALSE)&amp;"","　")</f>
        <v>◯</v>
      </c>
      <c r="L122" s="18" t="str">
        <f>IFERROR(VLOOKUP($B122,DB!$I$3:$CA$1001,32,FALSE)&amp;"","　")</f>
        <v/>
      </c>
      <c r="M122" s="18" t="str">
        <f>IFERROR(VLOOKUP($B122,DB!$I$3:$CA$1001,33,FALSE)&amp;"","　")</f>
        <v>◯</v>
      </c>
      <c r="N122" s="21" t="str">
        <f>IFERROR(VLOOKUP($B122,DB!$I$3:$CA$1001,34,FALSE)&amp;"","　")</f>
        <v/>
      </c>
      <c r="O122" s="23" t="str">
        <f>IFERROR(VLOOKUP($B122,DB!$I$3:$CA$1001,35,FALSE)&amp;"","　")</f>
        <v>◯</v>
      </c>
      <c r="P122" s="18" t="str">
        <f>IFERROR(VLOOKUP($B122,DB!$I$3:$CA$1001,36,FALSE)&amp;"","　")</f>
        <v/>
      </c>
      <c r="Q122" s="18" t="str">
        <f>IFERROR(VLOOKUP($B122,DB!$I$3:$CA$1001,37,FALSE)&amp;"","　")</f>
        <v/>
      </c>
      <c r="R122" s="18" t="str">
        <f>IFERROR(VLOOKUP($B122,DB!$I$3:$CA$1001,38,FALSE)&amp;"","　")</f>
        <v>◯</v>
      </c>
      <c r="S122" s="18" t="str">
        <f>IFERROR(VLOOKUP($B122,DB!$I$3:$CA$1001,39,FALSE)&amp;"","　")</f>
        <v/>
      </c>
      <c r="T122" s="18" t="str">
        <f>IFERROR(VLOOKUP($B122,DB!$I$3:$CA$1001,40,FALSE)&amp;"","　")</f>
        <v/>
      </c>
      <c r="U122" s="18" t="str">
        <f>IFERROR(VLOOKUP($B122,DB!$I$3:$CA$1001,41,FALSE)&amp;"","　")</f>
        <v/>
      </c>
      <c r="V122" s="18" t="str">
        <f>IFERROR(VLOOKUP($B122,DB!$I$3:$CA$1001,42,FALSE)&amp;"","　")</f>
        <v/>
      </c>
      <c r="W122" s="18" t="str">
        <f>IFERROR(VLOOKUP($B122,DB!$I$3:$CA$1001,43,FALSE)&amp;"","　")</f>
        <v/>
      </c>
      <c r="X122" s="18" t="str">
        <f>IFERROR(VLOOKUP($B122,DB!$I$3:$CA$1001,44,FALSE)&amp;"","　")</f>
        <v/>
      </c>
      <c r="Y122" s="18" t="str">
        <f>IFERROR(VLOOKUP($B122,DB!$I$3:$CA$1001,45,FALSE)&amp;"","　")</f>
        <v/>
      </c>
      <c r="Z122" s="18" t="str">
        <f>IFERROR(VLOOKUP($B122,DB!$I$3:$CA$1001,46,FALSE)&amp;"","　")</f>
        <v>◯</v>
      </c>
      <c r="AA122" s="18" t="str">
        <f>IFERROR(VLOOKUP($B122,DB!$I$3:$CA$1001,47,FALSE)&amp;"","　")</f>
        <v>◯</v>
      </c>
      <c r="AB122" s="18" t="str">
        <f>IFERROR(VLOOKUP($B122,DB!$I$3:$CA$1001,48,FALSE)&amp;"","　")</f>
        <v>◯</v>
      </c>
      <c r="AC122" s="18" t="str">
        <f>IFERROR(VLOOKUP($B122,DB!$I$3:$CA$1001,49,FALSE)&amp;"","　")</f>
        <v>◯</v>
      </c>
      <c r="AD122" s="18" t="str">
        <f>IFERROR(VLOOKUP($B122,DB!$I$3:$CA$1001,50,FALSE)&amp;"","　")</f>
        <v>◯</v>
      </c>
      <c r="AE122" s="18" t="str">
        <f>IFERROR(VLOOKUP($B122,DB!$I$3:$CA$1001,51,FALSE)&amp;"","　")</f>
        <v/>
      </c>
      <c r="AF122" s="18" t="str">
        <f>IFERROR(VLOOKUP($B122,DB!$I$3:$CA$1001,52,FALSE)&amp;"","　")</f>
        <v/>
      </c>
      <c r="AG122" s="18" t="str">
        <f>IFERROR(VLOOKUP($B122,DB!$I$3:$CA$1001,53,FALSE)&amp;"","　")</f>
        <v>◯</v>
      </c>
      <c r="AH122" s="18" t="str">
        <f>IFERROR(VLOOKUP($B122,DB!$I$3:$CA$1001,54,FALSE)&amp;"","　")</f>
        <v/>
      </c>
      <c r="AI122" s="25" t="str">
        <f>IFERROR(VLOOKUP($B122,DB!$I$3:$CA$1001,55,FALSE)&amp;"","　")</f>
        <v/>
      </c>
      <c r="AJ122" s="16" t="str">
        <f>IFERROR(VLOOKUP($B122,DB!$I$3:$CA$1001,56,FALSE)&amp;"","　")</f>
        <v/>
      </c>
      <c r="AK122" s="18" t="str">
        <f>IFERROR(VLOOKUP($B122,DB!$I$3:$CA$1001,57,FALSE)&amp;"","　")</f>
        <v/>
      </c>
      <c r="AL122" s="18" t="str">
        <f>IFERROR(VLOOKUP($B122,DB!$I$3:$CA$1001,58,FALSE)&amp;"","　")</f>
        <v>◯</v>
      </c>
      <c r="AM122" s="18" t="str">
        <f>IFERROR(VLOOKUP($B122,DB!$I$3:$CA$1001,59,FALSE)&amp;"","　")</f>
        <v/>
      </c>
      <c r="AN122" s="18" t="str">
        <f>IFERROR(VLOOKUP($B122,DB!$I$3:$CA$1001,60,FALSE)&amp;"","　")</f>
        <v/>
      </c>
      <c r="AO122" s="18" t="str">
        <f>IFERROR(VLOOKUP($B122,DB!$I$3:$CA$1001,61,FALSE)&amp;"","　")</f>
        <v>◯</v>
      </c>
      <c r="AP122" s="18" t="str">
        <f>IFERROR(VLOOKUP($B122,DB!$I$3:$CA$1001,62,FALSE)&amp;"","　")</f>
        <v/>
      </c>
      <c r="AQ122" s="21" t="str">
        <f>IFERROR(VLOOKUP($B122,DB!$I$3:$CA$1001,63,FALSE)&amp;"","　")</f>
        <v/>
      </c>
      <c r="AR122" s="23" t="str">
        <f>IFERROR(VLOOKUP($B122,DB!$I$3:$CA$1001,64,FALSE)&amp;"","　")</f>
        <v/>
      </c>
      <c r="AS122" s="18" t="str">
        <f>IFERROR(VLOOKUP($B122,DB!$I$3:$CA$1001,65,FALSE)&amp;"","　")</f>
        <v/>
      </c>
      <c r="AT122" s="18" t="str">
        <f>IFERROR(VLOOKUP($B122,DB!$I$3:$CA$1001,66,FALSE)&amp;"","　")</f>
        <v/>
      </c>
      <c r="AU122" s="18" t="str">
        <f>IFERROR(VLOOKUP($B122,DB!$I$3:$CA$1001,67,FALSE)&amp;"","　")</f>
        <v/>
      </c>
      <c r="AV122" s="18" t="str">
        <f>IFERROR(VLOOKUP($B122,DB!$I$3:$CA$1001,68,FALSE)&amp;"","　")</f>
        <v/>
      </c>
      <c r="AW122" s="18" t="str">
        <f>IFERROR(VLOOKUP($B122,DB!$I$3:$CA$1001,69,FALSE)&amp;"","　")</f>
        <v/>
      </c>
      <c r="AX122" s="18" t="str">
        <f>IFERROR(VLOOKUP($B122,DB!$I$3:$CA$1001,70,FALSE)&amp;"","　")</f>
        <v/>
      </c>
      <c r="AY122" s="21" t="str">
        <f>IFERROR(VLOOKUP($B122,DB!$I$3:$CA$1001,71,FALSE)&amp;"","　")</f>
        <v/>
      </c>
      <c r="AZ122" s="29"/>
    </row>
    <row r="123" spans="2:52" ht="20.100000000000001" customHeight="1">
      <c r="B123" s="6">
        <v>2322</v>
      </c>
      <c r="C123" s="8" t="str">
        <f>IFERROR(VLOOKUP(B123,DB!$I$3:$Z$1001,4,FALSE)&amp;"","")</f>
        <v>株式会社森林テクニクス</v>
      </c>
      <c r="D123" s="10" t="str">
        <f>IFERROR(VLOOKUP(B123,DB!$I$2:$CD$1001,7,FALSE)&amp;"","")</f>
        <v>東京都</v>
      </c>
      <c r="E123" s="11" t="str">
        <f>IFERROR(VLOOKUP(B123,DB!$I$2:$CD$1001,8,FALSE)&amp;"","")</f>
        <v>文京区</v>
      </c>
      <c r="F123" s="12" t="str">
        <f>IFERROR(VLOOKUP(B123,DB!$I$2:$CD$1001,10,FALSE)&amp;"","")</f>
        <v>代表取締役</v>
      </c>
      <c r="G123" s="11" t="str">
        <f>IFERROR(VLOOKUP(B123,DB!$I$2:$CD$1001,11,FALSE)&amp;"","")</f>
        <v>喜　力哉</v>
      </c>
      <c r="H123" s="14" t="str">
        <f>IFERROR(IF(VLOOKUP(B123,DB!$I$2:$CD$1001,20,FALSE)&amp;""="","","○"),"")</f>
        <v>○</v>
      </c>
      <c r="I123" s="16" t="str">
        <f>IFERROR(VLOOKUP($B123,DB!$I$3:$CA$1001,29,FALSE)&amp;"","　")</f>
        <v>◯</v>
      </c>
      <c r="J123" s="18" t="str">
        <f>IFERROR(VLOOKUP($B123,DB!$I$3:$CA$1001,30,FALSE)&amp;"","　")</f>
        <v/>
      </c>
      <c r="K123" s="18" t="str">
        <f>IFERROR(VLOOKUP($B123,DB!$I$3:$CA$1001,31,FALSE)&amp;"","　")</f>
        <v>◯</v>
      </c>
      <c r="L123" s="18" t="str">
        <f>IFERROR(VLOOKUP($B123,DB!$I$3:$CA$1001,32,FALSE)&amp;"","　")</f>
        <v/>
      </c>
      <c r="M123" s="18" t="str">
        <f>IFERROR(VLOOKUP($B123,DB!$I$3:$CA$1001,33,FALSE)&amp;"","　")</f>
        <v>◯</v>
      </c>
      <c r="N123" s="21" t="str">
        <f>IFERROR(VLOOKUP($B123,DB!$I$3:$CA$1001,34,FALSE)&amp;"","　")</f>
        <v/>
      </c>
      <c r="O123" s="23" t="str">
        <f>IFERROR(VLOOKUP($B123,DB!$I$3:$CA$1001,35,FALSE)&amp;"","　")</f>
        <v/>
      </c>
      <c r="P123" s="18" t="str">
        <f>IFERROR(VLOOKUP($B123,DB!$I$3:$CA$1001,36,FALSE)&amp;"","　")</f>
        <v/>
      </c>
      <c r="Q123" s="18" t="str">
        <f>IFERROR(VLOOKUP($B123,DB!$I$3:$CA$1001,37,FALSE)&amp;"","　")</f>
        <v/>
      </c>
      <c r="R123" s="18" t="str">
        <f>IFERROR(VLOOKUP($B123,DB!$I$3:$CA$1001,38,FALSE)&amp;"","　")</f>
        <v/>
      </c>
      <c r="S123" s="18" t="str">
        <f>IFERROR(VLOOKUP($B123,DB!$I$3:$CA$1001,39,FALSE)&amp;"","　")</f>
        <v/>
      </c>
      <c r="T123" s="18" t="str">
        <f>IFERROR(VLOOKUP($B123,DB!$I$3:$CA$1001,40,FALSE)&amp;"","　")</f>
        <v/>
      </c>
      <c r="U123" s="18" t="str">
        <f>IFERROR(VLOOKUP($B123,DB!$I$3:$CA$1001,41,FALSE)&amp;"","　")</f>
        <v/>
      </c>
      <c r="V123" s="18" t="str">
        <f>IFERROR(VLOOKUP($B123,DB!$I$3:$CA$1001,42,FALSE)&amp;"","　")</f>
        <v/>
      </c>
      <c r="W123" s="18" t="str">
        <f>IFERROR(VLOOKUP($B123,DB!$I$3:$CA$1001,43,FALSE)&amp;"","　")</f>
        <v>◯</v>
      </c>
      <c r="X123" s="18" t="str">
        <f>IFERROR(VLOOKUP($B123,DB!$I$3:$CA$1001,44,FALSE)&amp;"","　")</f>
        <v/>
      </c>
      <c r="Y123" s="18" t="str">
        <f>IFERROR(VLOOKUP($B123,DB!$I$3:$CA$1001,45,FALSE)&amp;"","　")</f>
        <v/>
      </c>
      <c r="Z123" s="18" t="str">
        <f>IFERROR(VLOOKUP($B123,DB!$I$3:$CA$1001,46,FALSE)&amp;"","　")</f>
        <v/>
      </c>
      <c r="AA123" s="18" t="str">
        <f>IFERROR(VLOOKUP($B123,DB!$I$3:$CA$1001,47,FALSE)&amp;"","　")</f>
        <v/>
      </c>
      <c r="AB123" s="18" t="str">
        <f>IFERROR(VLOOKUP($B123,DB!$I$3:$CA$1001,48,FALSE)&amp;"","　")</f>
        <v/>
      </c>
      <c r="AC123" s="18" t="str">
        <f>IFERROR(VLOOKUP($B123,DB!$I$3:$CA$1001,49,FALSE)&amp;"","　")</f>
        <v/>
      </c>
      <c r="AD123" s="18" t="str">
        <f>IFERROR(VLOOKUP($B123,DB!$I$3:$CA$1001,50,FALSE)&amp;"","　")</f>
        <v/>
      </c>
      <c r="AE123" s="18" t="str">
        <f>IFERROR(VLOOKUP($B123,DB!$I$3:$CA$1001,51,FALSE)&amp;"","　")</f>
        <v/>
      </c>
      <c r="AF123" s="18" t="str">
        <f>IFERROR(VLOOKUP($B123,DB!$I$3:$CA$1001,52,FALSE)&amp;"","　")</f>
        <v/>
      </c>
      <c r="AG123" s="18" t="str">
        <f>IFERROR(VLOOKUP($B123,DB!$I$3:$CA$1001,53,FALSE)&amp;"","　")</f>
        <v/>
      </c>
      <c r="AH123" s="18" t="str">
        <f>IFERROR(VLOOKUP($B123,DB!$I$3:$CA$1001,54,FALSE)&amp;"","　")</f>
        <v/>
      </c>
      <c r="AI123" s="25" t="str">
        <f>IFERROR(VLOOKUP($B123,DB!$I$3:$CA$1001,55,FALSE)&amp;"","　")</f>
        <v/>
      </c>
      <c r="AJ123" s="16" t="str">
        <f>IFERROR(VLOOKUP($B123,DB!$I$3:$CA$1001,56,FALSE)&amp;"","　")</f>
        <v>◯</v>
      </c>
      <c r="AK123" s="18" t="str">
        <f>IFERROR(VLOOKUP($B123,DB!$I$3:$CA$1001,57,FALSE)&amp;"","　")</f>
        <v/>
      </c>
      <c r="AL123" s="18" t="str">
        <f>IFERROR(VLOOKUP($B123,DB!$I$3:$CA$1001,58,FALSE)&amp;"","　")</f>
        <v>◯</v>
      </c>
      <c r="AM123" s="18" t="str">
        <f>IFERROR(VLOOKUP($B123,DB!$I$3:$CA$1001,59,FALSE)&amp;"","　")</f>
        <v/>
      </c>
      <c r="AN123" s="18" t="str">
        <f>IFERROR(VLOOKUP($B123,DB!$I$3:$CA$1001,60,FALSE)&amp;"","　")</f>
        <v/>
      </c>
      <c r="AO123" s="18" t="str">
        <f>IFERROR(VLOOKUP($B123,DB!$I$3:$CA$1001,61,FALSE)&amp;"","　")</f>
        <v/>
      </c>
      <c r="AP123" s="18" t="str">
        <f>IFERROR(VLOOKUP($B123,DB!$I$3:$CA$1001,62,FALSE)&amp;"","　")</f>
        <v/>
      </c>
      <c r="AQ123" s="21" t="str">
        <f>IFERROR(VLOOKUP($B123,DB!$I$3:$CA$1001,63,FALSE)&amp;"","　")</f>
        <v/>
      </c>
      <c r="AR123" s="23" t="str">
        <f>IFERROR(VLOOKUP($B123,DB!$I$3:$CA$1001,64,FALSE)&amp;"","　")</f>
        <v/>
      </c>
      <c r="AS123" s="18" t="str">
        <f>IFERROR(VLOOKUP($B123,DB!$I$3:$CA$1001,65,FALSE)&amp;"","　")</f>
        <v/>
      </c>
      <c r="AT123" s="18" t="str">
        <f>IFERROR(VLOOKUP($B123,DB!$I$3:$CA$1001,66,FALSE)&amp;"","　")</f>
        <v/>
      </c>
      <c r="AU123" s="18" t="str">
        <f>IFERROR(VLOOKUP($B123,DB!$I$3:$CA$1001,67,FALSE)&amp;"","　")</f>
        <v/>
      </c>
      <c r="AV123" s="18" t="str">
        <f>IFERROR(VLOOKUP($B123,DB!$I$3:$CA$1001,68,FALSE)&amp;"","　")</f>
        <v/>
      </c>
      <c r="AW123" s="18" t="str">
        <f>IFERROR(VLOOKUP($B123,DB!$I$3:$CA$1001,69,FALSE)&amp;"","　")</f>
        <v/>
      </c>
      <c r="AX123" s="18" t="str">
        <f>IFERROR(VLOOKUP($B123,DB!$I$3:$CA$1001,70,FALSE)&amp;"","　")</f>
        <v/>
      </c>
      <c r="AY123" s="21" t="str">
        <f>IFERROR(VLOOKUP($B123,DB!$I$3:$CA$1001,71,FALSE)&amp;"","　")</f>
        <v/>
      </c>
      <c r="AZ123" s="29"/>
    </row>
    <row r="124" spans="2:52" ht="20.100000000000001" customHeight="1">
      <c r="B124" s="6">
        <v>2323</v>
      </c>
      <c r="C124" s="8" t="str">
        <f>IFERROR(VLOOKUP(B124,DB!$I$3:$Z$1001,4,FALSE)&amp;"","")</f>
        <v>株式会社シーウェイエンジニアリング</v>
      </c>
      <c r="D124" s="10" t="str">
        <f>IFERROR(VLOOKUP(B124,DB!$I$2:$CD$1001,7,FALSE)&amp;"","")</f>
        <v>北海道</v>
      </c>
      <c r="E124" s="11" t="str">
        <f>IFERROR(VLOOKUP(B124,DB!$I$2:$CD$1001,8,FALSE)&amp;"","")</f>
        <v>札幌市白石区</v>
      </c>
      <c r="F124" s="12" t="str">
        <f>IFERROR(VLOOKUP(B124,DB!$I$2:$CD$1001,10,FALSE)&amp;"","")</f>
        <v>代表取締役</v>
      </c>
      <c r="G124" s="11" t="str">
        <f>IFERROR(VLOOKUP(B124,DB!$I$2:$CD$1001,11,FALSE)&amp;"","")</f>
        <v>佐野　彰</v>
      </c>
      <c r="H124" s="14" t="str">
        <f>IFERROR(IF(VLOOKUP(B124,DB!$I$2:$CD$1001,20,FALSE)&amp;""="","","○"),"")</f>
        <v/>
      </c>
      <c r="I124" s="16" t="str">
        <f>IFERROR(VLOOKUP($B124,DB!$I$3:$CA$1001,29,FALSE)&amp;"","　")</f>
        <v>◯</v>
      </c>
      <c r="J124" s="18" t="str">
        <f>IFERROR(VLOOKUP($B124,DB!$I$3:$CA$1001,30,FALSE)&amp;"","　")</f>
        <v>◯</v>
      </c>
      <c r="K124" s="18" t="str">
        <f>IFERROR(VLOOKUP($B124,DB!$I$3:$CA$1001,31,FALSE)&amp;"","　")</f>
        <v>◯</v>
      </c>
      <c r="L124" s="18" t="str">
        <f>IFERROR(VLOOKUP($B124,DB!$I$3:$CA$1001,32,FALSE)&amp;"","　")</f>
        <v/>
      </c>
      <c r="M124" s="18" t="str">
        <f>IFERROR(VLOOKUP($B124,DB!$I$3:$CA$1001,33,FALSE)&amp;"","　")</f>
        <v/>
      </c>
      <c r="N124" s="21" t="str">
        <f>IFERROR(VLOOKUP($B124,DB!$I$3:$CA$1001,34,FALSE)&amp;"","　")</f>
        <v/>
      </c>
      <c r="O124" s="23" t="str">
        <f>IFERROR(VLOOKUP($B124,DB!$I$3:$CA$1001,35,FALSE)&amp;"","　")</f>
        <v/>
      </c>
      <c r="P124" s="18" t="str">
        <f>IFERROR(VLOOKUP($B124,DB!$I$3:$CA$1001,36,FALSE)&amp;"","　")</f>
        <v/>
      </c>
      <c r="Q124" s="18" t="str">
        <f>IFERROR(VLOOKUP($B124,DB!$I$3:$CA$1001,37,FALSE)&amp;"","　")</f>
        <v/>
      </c>
      <c r="R124" s="18" t="str">
        <f>IFERROR(VLOOKUP($B124,DB!$I$3:$CA$1001,38,FALSE)&amp;"","　")</f>
        <v/>
      </c>
      <c r="S124" s="18" t="str">
        <f>IFERROR(VLOOKUP($B124,DB!$I$3:$CA$1001,39,FALSE)&amp;"","　")</f>
        <v/>
      </c>
      <c r="T124" s="18" t="str">
        <f>IFERROR(VLOOKUP($B124,DB!$I$3:$CA$1001,40,FALSE)&amp;"","　")</f>
        <v/>
      </c>
      <c r="U124" s="18" t="str">
        <f>IFERROR(VLOOKUP($B124,DB!$I$3:$CA$1001,41,FALSE)&amp;"","　")</f>
        <v/>
      </c>
      <c r="V124" s="18" t="str">
        <f>IFERROR(VLOOKUP($B124,DB!$I$3:$CA$1001,42,FALSE)&amp;"","　")</f>
        <v/>
      </c>
      <c r="W124" s="18" t="str">
        <f>IFERROR(VLOOKUP($B124,DB!$I$3:$CA$1001,43,FALSE)&amp;"","　")</f>
        <v/>
      </c>
      <c r="X124" s="18" t="str">
        <f>IFERROR(VLOOKUP($B124,DB!$I$3:$CA$1001,44,FALSE)&amp;"","　")</f>
        <v/>
      </c>
      <c r="Y124" s="18" t="str">
        <f>IFERROR(VLOOKUP($B124,DB!$I$3:$CA$1001,45,FALSE)&amp;"","　")</f>
        <v/>
      </c>
      <c r="Z124" s="18" t="str">
        <f>IFERROR(VLOOKUP($B124,DB!$I$3:$CA$1001,46,FALSE)&amp;"","　")</f>
        <v/>
      </c>
      <c r="AA124" s="18" t="str">
        <f>IFERROR(VLOOKUP($B124,DB!$I$3:$CA$1001,47,FALSE)&amp;"","　")</f>
        <v/>
      </c>
      <c r="AB124" s="18" t="str">
        <f>IFERROR(VLOOKUP($B124,DB!$I$3:$CA$1001,48,FALSE)&amp;"","　")</f>
        <v/>
      </c>
      <c r="AC124" s="18" t="str">
        <f>IFERROR(VLOOKUP($B124,DB!$I$3:$CA$1001,49,FALSE)&amp;"","　")</f>
        <v>◯</v>
      </c>
      <c r="AD124" s="18" t="str">
        <f>IFERROR(VLOOKUP($B124,DB!$I$3:$CA$1001,50,FALSE)&amp;"","　")</f>
        <v/>
      </c>
      <c r="AE124" s="18" t="str">
        <f>IFERROR(VLOOKUP($B124,DB!$I$3:$CA$1001,51,FALSE)&amp;"","　")</f>
        <v/>
      </c>
      <c r="AF124" s="18" t="str">
        <f>IFERROR(VLOOKUP($B124,DB!$I$3:$CA$1001,52,FALSE)&amp;"","　")</f>
        <v/>
      </c>
      <c r="AG124" s="18" t="str">
        <f>IFERROR(VLOOKUP($B124,DB!$I$3:$CA$1001,53,FALSE)&amp;"","　")</f>
        <v/>
      </c>
      <c r="AH124" s="18" t="str">
        <f>IFERROR(VLOOKUP($B124,DB!$I$3:$CA$1001,54,FALSE)&amp;"","　")</f>
        <v/>
      </c>
      <c r="AI124" s="25" t="str">
        <f>IFERROR(VLOOKUP($B124,DB!$I$3:$CA$1001,55,FALSE)&amp;"","　")</f>
        <v/>
      </c>
      <c r="AJ124" s="16" t="str">
        <f>IFERROR(VLOOKUP($B124,DB!$I$3:$CA$1001,56,FALSE)&amp;"","　")</f>
        <v/>
      </c>
      <c r="AK124" s="18" t="str">
        <f>IFERROR(VLOOKUP($B124,DB!$I$3:$CA$1001,57,FALSE)&amp;"","　")</f>
        <v/>
      </c>
      <c r="AL124" s="18" t="str">
        <f>IFERROR(VLOOKUP($B124,DB!$I$3:$CA$1001,58,FALSE)&amp;"","　")</f>
        <v/>
      </c>
      <c r="AM124" s="18" t="str">
        <f>IFERROR(VLOOKUP($B124,DB!$I$3:$CA$1001,59,FALSE)&amp;"","　")</f>
        <v/>
      </c>
      <c r="AN124" s="18" t="str">
        <f>IFERROR(VLOOKUP($B124,DB!$I$3:$CA$1001,60,FALSE)&amp;"","　")</f>
        <v/>
      </c>
      <c r="AO124" s="18" t="str">
        <f>IFERROR(VLOOKUP($B124,DB!$I$3:$CA$1001,61,FALSE)&amp;"","　")</f>
        <v/>
      </c>
      <c r="AP124" s="18" t="str">
        <f>IFERROR(VLOOKUP($B124,DB!$I$3:$CA$1001,62,FALSE)&amp;"","　")</f>
        <v/>
      </c>
      <c r="AQ124" s="21" t="str">
        <f>IFERROR(VLOOKUP($B124,DB!$I$3:$CA$1001,63,FALSE)&amp;"","　")</f>
        <v/>
      </c>
      <c r="AR124" s="23" t="str">
        <f>IFERROR(VLOOKUP($B124,DB!$I$3:$CA$1001,64,FALSE)&amp;"","　")</f>
        <v/>
      </c>
      <c r="AS124" s="18" t="str">
        <f>IFERROR(VLOOKUP($B124,DB!$I$3:$CA$1001,65,FALSE)&amp;"","　")</f>
        <v/>
      </c>
      <c r="AT124" s="18" t="str">
        <f>IFERROR(VLOOKUP($B124,DB!$I$3:$CA$1001,66,FALSE)&amp;"","　")</f>
        <v/>
      </c>
      <c r="AU124" s="18" t="str">
        <f>IFERROR(VLOOKUP($B124,DB!$I$3:$CA$1001,67,FALSE)&amp;"","　")</f>
        <v/>
      </c>
      <c r="AV124" s="18" t="str">
        <f>IFERROR(VLOOKUP($B124,DB!$I$3:$CA$1001,68,FALSE)&amp;"","　")</f>
        <v/>
      </c>
      <c r="AW124" s="18" t="str">
        <f>IFERROR(VLOOKUP($B124,DB!$I$3:$CA$1001,69,FALSE)&amp;"","　")</f>
        <v/>
      </c>
      <c r="AX124" s="18" t="str">
        <f>IFERROR(VLOOKUP($B124,DB!$I$3:$CA$1001,70,FALSE)&amp;"","　")</f>
        <v/>
      </c>
      <c r="AY124" s="21" t="str">
        <f>IFERROR(VLOOKUP($B124,DB!$I$3:$CA$1001,71,FALSE)&amp;"","　")</f>
        <v/>
      </c>
      <c r="AZ124" s="29"/>
    </row>
    <row r="125" spans="2:52" ht="20.100000000000001" customHeight="1">
      <c r="B125" s="6">
        <v>2324</v>
      </c>
      <c r="C125" s="8" t="str">
        <f>IFERROR(VLOOKUP(B125,DB!$I$3:$Z$1001,4,FALSE)&amp;"","")</f>
        <v>株式会社白樺設計</v>
      </c>
      <c r="D125" s="10" t="str">
        <f>IFERROR(VLOOKUP(B125,DB!$I$2:$CD$1001,7,FALSE)&amp;"","")</f>
        <v>北海道</v>
      </c>
      <c r="E125" s="11" t="str">
        <f>IFERROR(VLOOKUP(B125,DB!$I$2:$CD$1001,8,FALSE)&amp;"","")</f>
        <v>札幌市中央区</v>
      </c>
      <c r="F125" s="12" t="str">
        <f>IFERROR(VLOOKUP(B125,DB!$I$2:$CD$1001,10,FALSE)&amp;"","")</f>
        <v>代表取締役</v>
      </c>
      <c r="G125" s="11" t="str">
        <f>IFERROR(VLOOKUP(B125,DB!$I$2:$CD$1001,11,FALSE)&amp;"","")</f>
        <v>蒔田　淳一</v>
      </c>
      <c r="H125" s="14" t="str">
        <f>IFERROR(IF(VLOOKUP(B125,DB!$I$2:$CD$1001,20,FALSE)&amp;""="","","○"),"")</f>
        <v/>
      </c>
      <c r="I125" s="16" t="str">
        <f>IFERROR(VLOOKUP($B125,DB!$I$3:$CA$1001,29,FALSE)&amp;"","　")</f>
        <v/>
      </c>
      <c r="J125" s="18" t="str">
        <f>IFERROR(VLOOKUP($B125,DB!$I$3:$CA$1001,30,FALSE)&amp;"","　")</f>
        <v/>
      </c>
      <c r="K125" s="18" t="str">
        <f>IFERROR(VLOOKUP($B125,DB!$I$3:$CA$1001,31,FALSE)&amp;"","　")</f>
        <v/>
      </c>
      <c r="L125" s="18" t="str">
        <f>IFERROR(VLOOKUP($B125,DB!$I$3:$CA$1001,32,FALSE)&amp;"","　")</f>
        <v>◯</v>
      </c>
      <c r="M125" s="18" t="str">
        <f>IFERROR(VLOOKUP($B125,DB!$I$3:$CA$1001,33,FALSE)&amp;"","　")</f>
        <v/>
      </c>
      <c r="N125" s="21" t="str">
        <f>IFERROR(VLOOKUP($B125,DB!$I$3:$CA$1001,34,FALSE)&amp;"","　")</f>
        <v/>
      </c>
      <c r="O125" s="23" t="str">
        <f>IFERROR(VLOOKUP($B125,DB!$I$3:$CA$1001,35,FALSE)&amp;"","　")</f>
        <v/>
      </c>
      <c r="P125" s="18" t="str">
        <f>IFERROR(VLOOKUP($B125,DB!$I$3:$CA$1001,36,FALSE)&amp;"","　")</f>
        <v/>
      </c>
      <c r="Q125" s="18" t="str">
        <f>IFERROR(VLOOKUP($B125,DB!$I$3:$CA$1001,37,FALSE)&amp;"","　")</f>
        <v/>
      </c>
      <c r="R125" s="18" t="str">
        <f>IFERROR(VLOOKUP($B125,DB!$I$3:$CA$1001,38,FALSE)&amp;"","　")</f>
        <v/>
      </c>
      <c r="S125" s="18" t="str">
        <f>IFERROR(VLOOKUP($B125,DB!$I$3:$CA$1001,39,FALSE)&amp;"","　")</f>
        <v/>
      </c>
      <c r="T125" s="18" t="str">
        <f>IFERROR(VLOOKUP($B125,DB!$I$3:$CA$1001,40,FALSE)&amp;"","　")</f>
        <v/>
      </c>
      <c r="U125" s="18" t="str">
        <f>IFERROR(VLOOKUP($B125,DB!$I$3:$CA$1001,41,FALSE)&amp;"","　")</f>
        <v/>
      </c>
      <c r="V125" s="18" t="str">
        <f>IFERROR(VLOOKUP($B125,DB!$I$3:$CA$1001,42,FALSE)&amp;"","　")</f>
        <v/>
      </c>
      <c r="W125" s="18" t="str">
        <f>IFERROR(VLOOKUP($B125,DB!$I$3:$CA$1001,43,FALSE)&amp;"","　")</f>
        <v/>
      </c>
      <c r="X125" s="18" t="str">
        <f>IFERROR(VLOOKUP($B125,DB!$I$3:$CA$1001,44,FALSE)&amp;"","　")</f>
        <v/>
      </c>
      <c r="Y125" s="18" t="str">
        <f>IFERROR(VLOOKUP($B125,DB!$I$3:$CA$1001,45,FALSE)&amp;"","　")</f>
        <v/>
      </c>
      <c r="Z125" s="18" t="str">
        <f>IFERROR(VLOOKUP($B125,DB!$I$3:$CA$1001,46,FALSE)&amp;"","　")</f>
        <v/>
      </c>
      <c r="AA125" s="18" t="str">
        <f>IFERROR(VLOOKUP($B125,DB!$I$3:$CA$1001,47,FALSE)&amp;"","　")</f>
        <v/>
      </c>
      <c r="AB125" s="18" t="str">
        <f>IFERROR(VLOOKUP($B125,DB!$I$3:$CA$1001,48,FALSE)&amp;"","　")</f>
        <v/>
      </c>
      <c r="AC125" s="18" t="str">
        <f>IFERROR(VLOOKUP($B125,DB!$I$3:$CA$1001,49,FALSE)&amp;"","　")</f>
        <v/>
      </c>
      <c r="AD125" s="18" t="str">
        <f>IFERROR(VLOOKUP($B125,DB!$I$3:$CA$1001,50,FALSE)&amp;"","　")</f>
        <v/>
      </c>
      <c r="AE125" s="18" t="str">
        <f>IFERROR(VLOOKUP($B125,DB!$I$3:$CA$1001,51,FALSE)&amp;"","　")</f>
        <v/>
      </c>
      <c r="AF125" s="18" t="str">
        <f>IFERROR(VLOOKUP($B125,DB!$I$3:$CA$1001,52,FALSE)&amp;"","　")</f>
        <v/>
      </c>
      <c r="AG125" s="18" t="str">
        <f>IFERROR(VLOOKUP($B125,DB!$I$3:$CA$1001,53,FALSE)&amp;"","　")</f>
        <v/>
      </c>
      <c r="AH125" s="18" t="str">
        <f>IFERROR(VLOOKUP($B125,DB!$I$3:$CA$1001,54,FALSE)&amp;"","　")</f>
        <v/>
      </c>
      <c r="AI125" s="25" t="str">
        <f>IFERROR(VLOOKUP($B125,DB!$I$3:$CA$1001,55,FALSE)&amp;"","　")</f>
        <v/>
      </c>
      <c r="AJ125" s="16" t="str">
        <f>IFERROR(VLOOKUP($B125,DB!$I$3:$CA$1001,56,FALSE)&amp;"","　")</f>
        <v/>
      </c>
      <c r="AK125" s="18" t="str">
        <f>IFERROR(VLOOKUP($B125,DB!$I$3:$CA$1001,57,FALSE)&amp;"","　")</f>
        <v/>
      </c>
      <c r="AL125" s="18" t="str">
        <f>IFERROR(VLOOKUP($B125,DB!$I$3:$CA$1001,58,FALSE)&amp;"","　")</f>
        <v/>
      </c>
      <c r="AM125" s="18" t="str">
        <f>IFERROR(VLOOKUP($B125,DB!$I$3:$CA$1001,59,FALSE)&amp;"","　")</f>
        <v/>
      </c>
      <c r="AN125" s="18" t="str">
        <f>IFERROR(VLOOKUP($B125,DB!$I$3:$CA$1001,60,FALSE)&amp;"","　")</f>
        <v/>
      </c>
      <c r="AO125" s="18" t="str">
        <f>IFERROR(VLOOKUP($B125,DB!$I$3:$CA$1001,61,FALSE)&amp;"","　")</f>
        <v/>
      </c>
      <c r="AP125" s="18" t="str">
        <f>IFERROR(VLOOKUP($B125,DB!$I$3:$CA$1001,62,FALSE)&amp;"","　")</f>
        <v/>
      </c>
      <c r="AQ125" s="21" t="str">
        <f>IFERROR(VLOOKUP($B125,DB!$I$3:$CA$1001,63,FALSE)&amp;"","　")</f>
        <v/>
      </c>
      <c r="AR125" s="23" t="str">
        <f>IFERROR(VLOOKUP($B125,DB!$I$3:$CA$1001,64,FALSE)&amp;"","　")</f>
        <v/>
      </c>
      <c r="AS125" s="18" t="str">
        <f>IFERROR(VLOOKUP($B125,DB!$I$3:$CA$1001,65,FALSE)&amp;"","　")</f>
        <v/>
      </c>
      <c r="AT125" s="18" t="str">
        <f>IFERROR(VLOOKUP($B125,DB!$I$3:$CA$1001,66,FALSE)&amp;"","　")</f>
        <v/>
      </c>
      <c r="AU125" s="18" t="str">
        <f>IFERROR(VLOOKUP($B125,DB!$I$3:$CA$1001,67,FALSE)&amp;"","　")</f>
        <v/>
      </c>
      <c r="AV125" s="18" t="str">
        <f>IFERROR(VLOOKUP($B125,DB!$I$3:$CA$1001,68,FALSE)&amp;"","　")</f>
        <v/>
      </c>
      <c r="AW125" s="18" t="str">
        <f>IFERROR(VLOOKUP($B125,DB!$I$3:$CA$1001,69,FALSE)&amp;"","　")</f>
        <v/>
      </c>
      <c r="AX125" s="18" t="str">
        <f>IFERROR(VLOOKUP($B125,DB!$I$3:$CA$1001,70,FALSE)&amp;"","　")</f>
        <v/>
      </c>
      <c r="AY125" s="21" t="str">
        <f>IFERROR(VLOOKUP($B125,DB!$I$3:$CA$1001,71,FALSE)&amp;"","　")</f>
        <v/>
      </c>
      <c r="AZ125" s="29"/>
    </row>
    <row r="126" spans="2:52" ht="20.100000000000001" customHeight="1">
      <c r="B126" s="6">
        <v>2325</v>
      </c>
      <c r="C126" s="8" t="str">
        <f>IFERROR(VLOOKUP(B126,DB!$I$3:$Z$1001,4,FALSE)&amp;"","")</f>
        <v>株式会社柴滝建築設計事務所</v>
      </c>
      <c r="D126" s="10" t="str">
        <f>IFERROR(VLOOKUP(B126,DB!$I$2:$CD$1001,7,FALSE)&amp;"","")</f>
        <v>北海道</v>
      </c>
      <c r="E126" s="11" t="str">
        <f>IFERROR(VLOOKUP(B126,DB!$I$2:$CD$1001,8,FALSE)&amp;"","")</f>
        <v>旭川市</v>
      </c>
      <c r="F126" s="12" t="str">
        <f>IFERROR(VLOOKUP(B126,DB!$I$2:$CD$1001,10,FALSE)&amp;"","")</f>
        <v>代表取締役</v>
      </c>
      <c r="G126" s="11" t="str">
        <f>IFERROR(VLOOKUP(B126,DB!$I$2:$CD$1001,11,FALSE)&amp;"","")</f>
        <v>柴野　修一</v>
      </c>
      <c r="H126" s="14" t="str">
        <f>IFERROR(IF(VLOOKUP(B126,DB!$I$2:$CD$1001,20,FALSE)&amp;""="","","○"),"")</f>
        <v/>
      </c>
      <c r="I126" s="16" t="str">
        <f>IFERROR(VLOOKUP($B126,DB!$I$3:$CA$1001,29,FALSE)&amp;"","　")</f>
        <v/>
      </c>
      <c r="J126" s="18" t="str">
        <f>IFERROR(VLOOKUP($B126,DB!$I$3:$CA$1001,30,FALSE)&amp;"","　")</f>
        <v/>
      </c>
      <c r="K126" s="18" t="str">
        <f>IFERROR(VLOOKUP($B126,DB!$I$3:$CA$1001,31,FALSE)&amp;"","　")</f>
        <v/>
      </c>
      <c r="L126" s="18" t="str">
        <f>IFERROR(VLOOKUP($B126,DB!$I$3:$CA$1001,32,FALSE)&amp;"","　")</f>
        <v>◯</v>
      </c>
      <c r="M126" s="18" t="str">
        <f>IFERROR(VLOOKUP($B126,DB!$I$3:$CA$1001,33,FALSE)&amp;"","　")</f>
        <v/>
      </c>
      <c r="N126" s="21" t="str">
        <f>IFERROR(VLOOKUP($B126,DB!$I$3:$CA$1001,34,FALSE)&amp;"","　")</f>
        <v/>
      </c>
      <c r="O126" s="23" t="str">
        <f>IFERROR(VLOOKUP($B126,DB!$I$3:$CA$1001,35,FALSE)&amp;"","　")</f>
        <v/>
      </c>
      <c r="P126" s="18" t="str">
        <f>IFERROR(VLOOKUP($B126,DB!$I$3:$CA$1001,36,FALSE)&amp;"","　")</f>
        <v/>
      </c>
      <c r="Q126" s="18" t="str">
        <f>IFERROR(VLOOKUP($B126,DB!$I$3:$CA$1001,37,FALSE)&amp;"","　")</f>
        <v/>
      </c>
      <c r="R126" s="18" t="str">
        <f>IFERROR(VLOOKUP($B126,DB!$I$3:$CA$1001,38,FALSE)&amp;"","　")</f>
        <v/>
      </c>
      <c r="S126" s="18" t="str">
        <f>IFERROR(VLOOKUP($B126,DB!$I$3:$CA$1001,39,FALSE)&amp;"","　")</f>
        <v/>
      </c>
      <c r="T126" s="18" t="str">
        <f>IFERROR(VLOOKUP($B126,DB!$I$3:$CA$1001,40,FALSE)&amp;"","　")</f>
        <v/>
      </c>
      <c r="U126" s="18" t="str">
        <f>IFERROR(VLOOKUP($B126,DB!$I$3:$CA$1001,41,FALSE)&amp;"","　")</f>
        <v/>
      </c>
      <c r="V126" s="18" t="str">
        <f>IFERROR(VLOOKUP($B126,DB!$I$3:$CA$1001,42,FALSE)&amp;"","　")</f>
        <v/>
      </c>
      <c r="W126" s="18" t="str">
        <f>IFERROR(VLOOKUP($B126,DB!$I$3:$CA$1001,43,FALSE)&amp;"","　")</f>
        <v/>
      </c>
      <c r="X126" s="18" t="str">
        <f>IFERROR(VLOOKUP($B126,DB!$I$3:$CA$1001,44,FALSE)&amp;"","　")</f>
        <v/>
      </c>
      <c r="Y126" s="18" t="str">
        <f>IFERROR(VLOOKUP($B126,DB!$I$3:$CA$1001,45,FALSE)&amp;"","　")</f>
        <v/>
      </c>
      <c r="Z126" s="18" t="str">
        <f>IFERROR(VLOOKUP($B126,DB!$I$3:$CA$1001,46,FALSE)&amp;"","　")</f>
        <v/>
      </c>
      <c r="AA126" s="18" t="str">
        <f>IFERROR(VLOOKUP($B126,DB!$I$3:$CA$1001,47,FALSE)&amp;"","　")</f>
        <v/>
      </c>
      <c r="AB126" s="18" t="str">
        <f>IFERROR(VLOOKUP($B126,DB!$I$3:$CA$1001,48,FALSE)&amp;"","　")</f>
        <v/>
      </c>
      <c r="AC126" s="18" t="str">
        <f>IFERROR(VLOOKUP($B126,DB!$I$3:$CA$1001,49,FALSE)&amp;"","　")</f>
        <v/>
      </c>
      <c r="AD126" s="18" t="str">
        <f>IFERROR(VLOOKUP($B126,DB!$I$3:$CA$1001,50,FALSE)&amp;"","　")</f>
        <v/>
      </c>
      <c r="AE126" s="18" t="str">
        <f>IFERROR(VLOOKUP($B126,DB!$I$3:$CA$1001,51,FALSE)&amp;"","　")</f>
        <v/>
      </c>
      <c r="AF126" s="18" t="str">
        <f>IFERROR(VLOOKUP($B126,DB!$I$3:$CA$1001,52,FALSE)&amp;"","　")</f>
        <v/>
      </c>
      <c r="AG126" s="18" t="str">
        <f>IFERROR(VLOOKUP($B126,DB!$I$3:$CA$1001,53,FALSE)&amp;"","　")</f>
        <v/>
      </c>
      <c r="AH126" s="18" t="str">
        <f>IFERROR(VLOOKUP($B126,DB!$I$3:$CA$1001,54,FALSE)&amp;"","　")</f>
        <v/>
      </c>
      <c r="AI126" s="25" t="str">
        <f>IFERROR(VLOOKUP($B126,DB!$I$3:$CA$1001,55,FALSE)&amp;"","　")</f>
        <v/>
      </c>
      <c r="AJ126" s="16" t="str">
        <f>IFERROR(VLOOKUP($B126,DB!$I$3:$CA$1001,56,FALSE)&amp;"","　")</f>
        <v/>
      </c>
      <c r="AK126" s="18" t="str">
        <f>IFERROR(VLOOKUP($B126,DB!$I$3:$CA$1001,57,FALSE)&amp;"","　")</f>
        <v/>
      </c>
      <c r="AL126" s="18" t="str">
        <f>IFERROR(VLOOKUP($B126,DB!$I$3:$CA$1001,58,FALSE)&amp;"","　")</f>
        <v/>
      </c>
      <c r="AM126" s="18" t="str">
        <f>IFERROR(VLOOKUP($B126,DB!$I$3:$CA$1001,59,FALSE)&amp;"","　")</f>
        <v/>
      </c>
      <c r="AN126" s="18" t="str">
        <f>IFERROR(VLOOKUP($B126,DB!$I$3:$CA$1001,60,FALSE)&amp;"","　")</f>
        <v/>
      </c>
      <c r="AO126" s="18" t="str">
        <f>IFERROR(VLOOKUP($B126,DB!$I$3:$CA$1001,61,FALSE)&amp;"","　")</f>
        <v/>
      </c>
      <c r="AP126" s="18" t="str">
        <f>IFERROR(VLOOKUP($B126,DB!$I$3:$CA$1001,62,FALSE)&amp;"","　")</f>
        <v/>
      </c>
      <c r="AQ126" s="21" t="str">
        <f>IFERROR(VLOOKUP($B126,DB!$I$3:$CA$1001,63,FALSE)&amp;"","　")</f>
        <v/>
      </c>
      <c r="AR126" s="23" t="str">
        <f>IFERROR(VLOOKUP($B126,DB!$I$3:$CA$1001,64,FALSE)&amp;"","　")</f>
        <v/>
      </c>
      <c r="AS126" s="18" t="str">
        <f>IFERROR(VLOOKUP($B126,DB!$I$3:$CA$1001,65,FALSE)&amp;"","　")</f>
        <v/>
      </c>
      <c r="AT126" s="18" t="str">
        <f>IFERROR(VLOOKUP($B126,DB!$I$3:$CA$1001,66,FALSE)&amp;"","　")</f>
        <v/>
      </c>
      <c r="AU126" s="18" t="str">
        <f>IFERROR(VLOOKUP($B126,DB!$I$3:$CA$1001,67,FALSE)&amp;"","　")</f>
        <v/>
      </c>
      <c r="AV126" s="18" t="str">
        <f>IFERROR(VLOOKUP($B126,DB!$I$3:$CA$1001,68,FALSE)&amp;"","　")</f>
        <v/>
      </c>
      <c r="AW126" s="18" t="str">
        <f>IFERROR(VLOOKUP($B126,DB!$I$3:$CA$1001,69,FALSE)&amp;"","　")</f>
        <v/>
      </c>
      <c r="AX126" s="18" t="str">
        <f>IFERROR(VLOOKUP($B126,DB!$I$3:$CA$1001,70,FALSE)&amp;"","　")</f>
        <v/>
      </c>
      <c r="AY126" s="21" t="str">
        <f>IFERROR(VLOOKUP($B126,DB!$I$3:$CA$1001,71,FALSE)&amp;"","　")</f>
        <v/>
      </c>
      <c r="AZ126" s="29"/>
    </row>
    <row r="127" spans="2:52" ht="20.100000000000001" customHeight="1">
      <c r="B127" s="6">
        <v>2326</v>
      </c>
      <c r="C127" s="8" t="str">
        <f>IFERROR(VLOOKUP(B127,DB!$I$3:$Z$1001,4,FALSE)&amp;"","")</f>
        <v>株式会社シビテック</v>
      </c>
      <c r="D127" s="10" t="str">
        <f>IFERROR(VLOOKUP(B127,DB!$I$2:$CD$1001,7,FALSE)&amp;"","")</f>
        <v>北海道</v>
      </c>
      <c r="E127" s="11" t="str">
        <f>IFERROR(VLOOKUP(B127,DB!$I$2:$CD$1001,8,FALSE)&amp;"","")</f>
        <v>札幌市白石区</v>
      </c>
      <c r="F127" s="12" t="str">
        <f>IFERROR(VLOOKUP(B127,DB!$I$2:$CD$1001,10,FALSE)&amp;"","")</f>
        <v>代表取締役社長</v>
      </c>
      <c r="G127" s="11" t="str">
        <f>IFERROR(VLOOKUP(B127,DB!$I$2:$CD$1001,11,FALSE)&amp;"","")</f>
        <v>渡辺　亮</v>
      </c>
      <c r="H127" s="14" t="str">
        <f>IFERROR(IF(VLOOKUP(B127,DB!$I$2:$CD$1001,20,FALSE)&amp;""="","","○"),"")</f>
        <v/>
      </c>
      <c r="I127" s="16" t="str">
        <f>IFERROR(VLOOKUP($B127,DB!$I$3:$CA$1001,29,FALSE)&amp;"","　")</f>
        <v>◯</v>
      </c>
      <c r="J127" s="18" t="str">
        <f>IFERROR(VLOOKUP($B127,DB!$I$3:$CA$1001,30,FALSE)&amp;"","　")</f>
        <v>◯</v>
      </c>
      <c r="K127" s="18" t="str">
        <f>IFERROR(VLOOKUP($B127,DB!$I$3:$CA$1001,31,FALSE)&amp;"","　")</f>
        <v>◯</v>
      </c>
      <c r="L127" s="18" t="str">
        <f>IFERROR(VLOOKUP($B127,DB!$I$3:$CA$1001,32,FALSE)&amp;"","　")</f>
        <v/>
      </c>
      <c r="M127" s="18" t="str">
        <f>IFERROR(VLOOKUP($B127,DB!$I$3:$CA$1001,33,FALSE)&amp;"","　")</f>
        <v>◯</v>
      </c>
      <c r="N127" s="21" t="str">
        <f>IFERROR(VLOOKUP($B127,DB!$I$3:$CA$1001,34,FALSE)&amp;"","　")</f>
        <v/>
      </c>
      <c r="O127" s="23" t="str">
        <f>IFERROR(VLOOKUP($B127,DB!$I$3:$CA$1001,35,FALSE)&amp;"","　")</f>
        <v>◯</v>
      </c>
      <c r="P127" s="18" t="str">
        <f>IFERROR(VLOOKUP($B127,DB!$I$3:$CA$1001,36,FALSE)&amp;"","　")</f>
        <v/>
      </c>
      <c r="Q127" s="18" t="str">
        <f>IFERROR(VLOOKUP($B127,DB!$I$3:$CA$1001,37,FALSE)&amp;"","　")</f>
        <v/>
      </c>
      <c r="R127" s="18" t="str">
        <f>IFERROR(VLOOKUP($B127,DB!$I$3:$CA$1001,38,FALSE)&amp;"","　")</f>
        <v>◯</v>
      </c>
      <c r="S127" s="18" t="str">
        <f>IFERROR(VLOOKUP($B127,DB!$I$3:$CA$1001,39,FALSE)&amp;"","　")</f>
        <v/>
      </c>
      <c r="T127" s="18" t="str">
        <f>IFERROR(VLOOKUP($B127,DB!$I$3:$CA$1001,40,FALSE)&amp;"","　")</f>
        <v/>
      </c>
      <c r="U127" s="18" t="str">
        <f>IFERROR(VLOOKUP($B127,DB!$I$3:$CA$1001,41,FALSE)&amp;"","　")</f>
        <v>◯</v>
      </c>
      <c r="V127" s="18" t="str">
        <f>IFERROR(VLOOKUP($B127,DB!$I$3:$CA$1001,42,FALSE)&amp;"","　")</f>
        <v/>
      </c>
      <c r="W127" s="18" t="str">
        <f>IFERROR(VLOOKUP($B127,DB!$I$3:$CA$1001,43,FALSE)&amp;"","　")</f>
        <v/>
      </c>
      <c r="X127" s="18" t="str">
        <f>IFERROR(VLOOKUP($B127,DB!$I$3:$CA$1001,44,FALSE)&amp;"","　")</f>
        <v/>
      </c>
      <c r="Y127" s="18" t="str">
        <f>IFERROR(VLOOKUP($B127,DB!$I$3:$CA$1001,45,FALSE)&amp;"","　")</f>
        <v/>
      </c>
      <c r="Z127" s="18" t="str">
        <f>IFERROR(VLOOKUP($B127,DB!$I$3:$CA$1001,46,FALSE)&amp;"","　")</f>
        <v>◯</v>
      </c>
      <c r="AA127" s="18" t="str">
        <f>IFERROR(VLOOKUP($B127,DB!$I$3:$CA$1001,47,FALSE)&amp;"","　")</f>
        <v>◯</v>
      </c>
      <c r="AB127" s="18" t="str">
        <f>IFERROR(VLOOKUP($B127,DB!$I$3:$CA$1001,48,FALSE)&amp;"","　")</f>
        <v/>
      </c>
      <c r="AC127" s="18" t="str">
        <f>IFERROR(VLOOKUP($B127,DB!$I$3:$CA$1001,49,FALSE)&amp;"","　")</f>
        <v>◯</v>
      </c>
      <c r="AD127" s="18" t="str">
        <f>IFERROR(VLOOKUP($B127,DB!$I$3:$CA$1001,50,FALSE)&amp;"","　")</f>
        <v>◯</v>
      </c>
      <c r="AE127" s="18" t="str">
        <f>IFERROR(VLOOKUP($B127,DB!$I$3:$CA$1001,51,FALSE)&amp;"","　")</f>
        <v>◯</v>
      </c>
      <c r="AF127" s="18" t="str">
        <f>IFERROR(VLOOKUP($B127,DB!$I$3:$CA$1001,52,FALSE)&amp;"","　")</f>
        <v>◯</v>
      </c>
      <c r="AG127" s="18" t="str">
        <f>IFERROR(VLOOKUP($B127,DB!$I$3:$CA$1001,53,FALSE)&amp;"","　")</f>
        <v/>
      </c>
      <c r="AH127" s="18" t="str">
        <f>IFERROR(VLOOKUP($B127,DB!$I$3:$CA$1001,54,FALSE)&amp;"","　")</f>
        <v/>
      </c>
      <c r="AI127" s="25" t="str">
        <f>IFERROR(VLOOKUP($B127,DB!$I$3:$CA$1001,55,FALSE)&amp;"","　")</f>
        <v/>
      </c>
      <c r="AJ127" s="16" t="str">
        <f>IFERROR(VLOOKUP($B127,DB!$I$3:$CA$1001,56,FALSE)&amp;"","　")</f>
        <v/>
      </c>
      <c r="AK127" s="18" t="str">
        <f>IFERROR(VLOOKUP($B127,DB!$I$3:$CA$1001,57,FALSE)&amp;"","　")</f>
        <v/>
      </c>
      <c r="AL127" s="18" t="str">
        <f>IFERROR(VLOOKUP($B127,DB!$I$3:$CA$1001,58,FALSE)&amp;"","　")</f>
        <v/>
      </c>
      <c r="AM127" s="18" t="str">
        <f>IFERROR(VLOOKUP($B127,DB!$I$3:$CA$1001,59,FALSE)&amp;"","　")</f>
        <v/>
      </c>
      <c r="AN127" s="18" t="str">
        <f>IFERROR(VLOOKUP($B127,DB!$I$3:$CA$1001,60,FALSE)&amp;"","　")</f>
        <v/>
      </c>
      <c r="AO127" s="18" t="str">
        <f>IFERROR(VLOOKUP($B127,DB!$I$3:$CA$1001,61,FALSE)&amp;"","　")</f>
        <v/>
      </c>
      <c r="AP127" s="18" t="str">
        <f>IFERROR(VLOOKUP($B127,DB!$I$3:$CA$1001,62,FALSE)&amp;"","　")</f>
        <v/>
      </c>
      <c r="AQ127" s="21" t="str">
        <f>IFERROR(VLOOKUP($B127,DB!$I$3:$CA$1001,63,FALSE)&amp;"","　")</f>
        <v/>
      </c>
      <c r="AR127" s="23" t="str">
        <f>IFERROR(VLOOKUP($B127,DB!$I$3:$CA$1001,64,FALSE)&amp;"","　")</f>
        <v/>
      </c>
      <c r="AS127" s="18" t="str">
        <f>IFERROR(VLOOKUP($B127,DB!$I$3:$CA$1001,65,FALSE)&amp;"","　")</f>
        <v/>
      </c>
      <c r="AT127" s="18" t="str">
        <f>IFERROR(VLOOKUP($B127,DB!$I$3:$CA$1001,66,FALSE)&amp;"","　")</f>
        <v/>
      </c>
      <c r="AU127" s="18" t="str">
        <f>IFERROR(VLOOKUP($B127,DB!$I$3:$CA$1001,67,FALSE)&amp;"","　")</f>
        <v/>
      </c>
      <c r="AV127" s="18" t="str">
        <f>IFERROR(VLOOKUP($B127,DB!$I$3:$CA$1001,68,FALSE)&amp;"","　")</f>
        <v/>
      </c>
      <c r="AW127" s="18" t="str">
        <f>IFERROR(VLOOKUP($B127,DB!$I$3:$CA$1001,69,FALSE)&amp;"","　")</f>
        <v/>
      </c>
      <c r="AX127" s="18" t="str">
        <f>IFERROR(VLOOKUP($B127,DB!$I$3:$CA$1001,70,FALSE)&amp;"","　")</f>
        <v/>
      </c>
      <c r="AY127" s="21" t="str">
        <f>IFERROR(VLOOKUP($B127,DB!$I$3:$CA$1001,71,FALSE)&amp;"","　")</f>
        <v/>
      </c>
      <c r="AZ127" s="29"/>
    </row>
    <row r="128" spans="2:52" ht="20.100000000000001" customHeight="1">
      <c r="B128" s="6">
        <v>2327</v>
      </c>
      <c r="C128" s="8" t="str">
        <f>IFERROR(VLOOKUP(B128,DB!$I$3:$Z$1001,4,FALSE)&amp;"","")</f>
        <v>株式会社シーラカンスアンドアソシエイツ</v>
      </c>
      <c r="D128" s="10" t="str">
        <f>IFERROR(VLOOKUP(B128,DB!$I$2:$CD$1001,7,FALSE)&amp;"","")</f>
        <v>東京都</v>
      </c>
      <c r="E128" s="11" t="str">
        <f>IFERROR(VLOOKUP(B128,DB!$I$2:$CD$1001,8,FALSE)&amp;"","")</f>
        <v>渋谷区</v>
      </c>
      <c r="F128" s="12" t="str">
        <f>IFERROR(VLOOKUP(B128,DB!$I$2:$CD$1001,10,FALSE)&amp;"","")</f>
        <v>代表取締役</v>
      </c>
      <c r="G128" s="11" t="str">
        <f>IFERROR(VLOOKUP(B128,DB!$I$2:$CD$1001,11,FALSE)&amp;"","")</f>
        <v>赤松　佳珠子</v>
      </c>
      <c r="H128" s="14" t="str">
        <f>IFERROR(IF(VLOOKUP(B128,DB!$I$2:$CD$1001,20,FALSE)&amp;""="","","○"),"")</f>
        <v/>
      </c>
      <c r="I128" s="16" t="str">
        <f>IFERROR(VLOOKUP($B128,DB!$I$3:$CA$1001,29,FALSE)&amp;"","　")</f>
        <v/>
      </c>
      <c r="J128" s="18" t="str">
        <f>IFERROR(VLOOKUP($B128,DB!$I$3:$CA$1001,30,FALSE)&amp;"","　")</f>
        <v/>
      </c>
      <c r="K128" s="18" t="str">
        <f>IFERROR(VLOOKUP($B128,DB!$I$3:$CA$1001,31,FALSE)&amp;"","　")</f>
        <v/>
      </c>
      <c r="L128" s="18" t="str">
        <f>IFERROR(VLOOKUP($B128,DB!$I$3:$CA$1001,32,FALSE)&amp;"","　")</f>
        <v>◯</v>
      </c>
      <c r="M128" s="18" t="str">
        <f>IFERROR(VLOOKUP($B128,DB!$I$3:$CA$1001,33,FALSE)&amp;"","　")</f>
        <v/>
      </c>
      <c r="N128" s="21" t="str">
        <f>IFERROR(VLOOKUP($B128,DB!$I$3:$CA$1001,34,FALSE)&amp;"","　")</f>
        <v/>
      </c>
      <c r="O128" s="23" t="str">
        <f>IFERROR(VLOOKUP($B128,DB!$I$3:$CA$1001,35,FALSE)&amp;"","　")</f>
        <v/>
      </c>
      <c r="P128" s="18" t="str">
        <f>IFERROR(VLOOKUP($B128,DB!$I$3:$CA$1001,36,FALSE)&amp;"","　")</f>
        <v/>
      </c>
      <c r="Q128" s="18" t="str">
        <f>IFERROR(VLOOKUP($B128,DB!$I$3:$CA$1001,37,FALSE)&amp;"","　")</f>
        <v/>
      </c>
      <c r="R128" s="18" t="str">
        <f>IFERROR(VLOOKUP($B128,DB!$I$3:$CA$1001,38,FALSE)&amp;"","　")</f>
        <v/>
      </c>
      <c r="S128" s="18" t="str">
        <f>IFERROR(VLOOKUP($B128,DB!$I$3:$CA$1001,39,FALSE)&amp;"","　")</f>
        <v/>
      </c>
      <c r="T128" s="18" t="str">
        <f>IFERROR(VLOOKUP($B128,DB!$I$3:$CA$1001,40,FALSE)&amp;"","　")</f>
        <v/>
      </c>
      <c r="U128" s="18" t="str">
        <f>IFERROR(VLOOKUP($B128,DB!$I$3:$CA$1001,41,FALSE)&amp;"","　")</f>
        <v/>
      </c>
      <c r="V128" s="18" t="str">
        <f>IFERROR(VLOOKUP($B128,DB!$I$3:$CA$1001,42,FALSE)&amp;"","　")</f>
        <v/>
      </c>
      <c r="W128" s="18" t="str">
        <f>IFERROR(VLOOKUP($B128,DB!$I$3:$CA$1001,43,FALSE)&amp;"","　")</f>
        <v/>
      </c>
      <c r="X128" s="18" t="str">
        <f>IFERROR(VLOOKUP($B128,DB!$I$3:$CA$1001,44,FALSE)&amp;"","　")</f>
        <v/>
      </c>
      <c r="Y128" s="18" t="str">
        <f>IFERROR(VLOOKUP($B128,DB!$I$3:$CA$1001,45,FALSE)&amp;"","　")</f>
        <v/>
      </c>
      <c r="Z128" s="18" t="str">
        <f>IFERROR(VLOOKUP($B128,DB!$I$3:$CA$1001,46,FALSE)&amp;"","　")</f>
        <v/>
      </c>
      <c r="AA128" s="18" t="str">
        <f>IFERROR(VLOOKUP($B128,DB!$I$3:$CA$1001,47,FALSE)&amp;"","　")</f>
        <v/>
      </c>
      <c r="AB128" s="18" t="str">
        <f>IFERROR(VLOOKUP($B128,DB!$I$3:$CA$1001,48,FALSE)&amp;"","　")</f>
        <v/>
      </c>
      <c r="AC128" s="18" t="str">
        <f>IFERROR(VLOOKUP($B128,DB!$I$3:$CA$1001,49,FALSE)&amp;"","　")</f>
        <v/>
      </c>
      <c r="AD128" s="18" t="str">
        <f>IFERROR(VLOOKUP($B128,DB!$I$3:$CA$1001,50,FALSE)&amp;"","　")</f>
        <v/>
      </c>
      <c r="AE128" s="18" t="str">
        <f>IFERROR(VLOOKUP($B128,DB!$I$3:$CA$1001,51,FALSE)&amp;"","　")</f>
        <v/>
      </c>
      <c r="AF128" s="18" t="str">
        <f>IFERROR(VLOOKUP($B128,DB!$I$3:$CA$1001,52,FALSE)&amp;"","　")</f>
        <v/>
      </c>
      <c r="AG128" s="18" t="str">
        <f>IFERROR(VLOOKUP($B128,DB!$I$3:$CA$1001,53,FALSE)&amp;"","　")</f>
        <v/>
      </c>
      <c r="AH128" s="18" t="str">
        <f>IFERROR(VLOOKUP($B128,DB!$I$3:$CA$1001,54,FALSE)&amp;"","　")</f>
        <v/>
      </c>
      <c r="AI128" s="25" t="str">
        <f>IFERROR(VLOOKUP($B128,DB!$I$3:$CA$1001,55,FALSE)&amp;"","　")</f>
        <v/>
      </c>
      <c r="AJ128" s="16" t="str">
        <f>IFERROR(VLOOKUP($B128,DB!$I$3:$CA$1001,56,FALSE)&amp;"","　")</f>
        <v/>
      </c>
      <c r="AK128" s="18" t="str">
        <f>IFERROR(VLOOKUP($B128,DB!$I$3:$CA$1001,57,FALSE)&amp;"","　")</f>
        <v/>
      </c>
      <c r="AL128" s="18" t="str">
        <f>IFERROR(VLOOKUP($B128,DB!$I$3:$CA$1001,58,FALSE)&amp;"","　")</f>
        <v/>
      </c>
      <c r="AM128" s="18" t="str">
        <f>IFERROR(VLOOKUP($B128,DB!$I$3:$CA$1001,59,FALSE)&amp;"","　")</f>
        <v/>
      </c>
      <c r="AN128" s="18" t="str">
        <f>IFERROR(VLOOKUP($B128,DB!$I$3:$CA$1001,60,FALSE)&amp;"","　")</f>
        <v/>
      </c>
      <c r="AO128" s="18" t="str">
        <f>IFERROR(VLOOKUP($B128,DB!$I$3:$CA$1001,61,FALSE)&amp;"","　")</f>
        <v/>
      </c>
      <c r="AP128" s="18" t="str">
        <f>IFERROR(VLOOKUP($B128,DB!$I$3:$CA$1001,62,FALSE)&amp;"","　")</f>
        <v/>
      </c>
      <c r="AQ128" s="21" t="str">
        <f>IFERROR(VLOOKUP($B128,DB!$I$3:$CA$1001,63,FALSE)&amp;"","　")</f>
        <v/>
      </c>
      <c r="AR128" s="23" t="str">
        <f>IFERROR(VLOOKUP($B128,DB!$I$3:$CA$1001,64,FALSE)&amp;"","　")</f>
        <v/>
      </c>
      <c r="AS128" s="18" t="str">
        <f>IFERROR(VLOOKUP($B128,DB!$I$3:$CA$1001,65,FALSE)&amp;"","　")</f>
        <v/>
      </c>
      <c r="AT128" s="18" t="str">
        <f>IFERROR(VLOOKUP($B128,DB!$I$3:$CA$1001,66,FALSE)&amp;"","　")</f>
        <v/>
      </c>
      <c r="AU128" s="18" t="str">
        <f>IFERROR(VLOOKUP($B128,DB!$I$3:$CA$1001,67,FALSE)&amp;"","　")</f>
        <v/>
      </c>
      <c r="AV128" s="18" t="str">
        <f>IFERROR(VLOOKUP($B128,DB!$I$3:$CA$1001,68,FALSE)&amp;"","　")</f>
        <v/>
      </c>
      <c r="AW128" s="18" t="str">
        <f>IFERROR(VLOOKUP($B128,DB!$I$3:$CA$1001,69,FALSE)&amp;"","　")</f>
        <v/>
      </c>
      <c r="AX128" s="18" t="str">
        <f>IFERROR(VLOOKUP($B128,DB!$I$3:$CA$1001,70,FALSE)&amp;"","　")</f>
        <v/>
      </c>
      <c r="AY128" s="21" t="str">
        <f>IFERROR(VLOOKUP($B128,DB!$I$3:$CA$1001,71,FALSE)&amp;"","　")</f>
        <v/>
      </c>
      <c r="AZ128" s="29"/>
    </row>
    <row r="129" spans="2:52" ht="20.100000000000001" customHeight="1">
      <c r="B129" s="6">
        <v>2328</v>
      </c>
      <c r="C129" s="8" t="str">
        <f>IFERROR(VLOOKUP(B129,DB!$I$3:$Z$1001,4,FALSE)&amp;"","")</f>
        <v>ジェイアクア株式会社</v>
      </c>
      <c r="D129" s="10" t="str">
        <f>IFERROR(VLOOKUP(B129,DB!$I$2:$CD$1001,7,FALSE)&amp;"","")</f>
        <v>北海道</v>
      </c>
      <c r="E129" s="11" t="str">
        <f>IFERROR(VLOOKUP(B129,DB!$I$2:$CD$1001,8,FALSE)&amp;"","")</f>
        <v>札幌市南区</v>
      </c>
      <c r="F129" s="12" t="str">
        <f>IFERROR(VLOOKUP(B129,DB!$I$2:$CD$1001,10,FALSE)&amp;"","")</f>
        <v>代表取締役</v>
      </c>
      <c r="G129" s="11" t="str">
        <f>IFERROR(VLOOKUP(B129,DB!$I$2:$CD$1001,11,FALSE)&amp;"","")</f>
        <v>山田　雄司</v>
      </c>
      <c r="H129" s="14" t="str">
        <f>IFERROR(IF(VLOOKUP(B129,DB!$I$2:$CD$1001,20,FALSE)&amp;""="","","○"),"")</f>
        <v>○</v>
      </c>
      <c r="I129" s="16" t="str">
        <f>IFERROR(VLOOKUP($B129,DB!$I$3:$CA$1001,29,FALSE)&amp;"","　")</f>
        <v/>
      </c>
      <c r="J129" s="18" t="str">
        <f>IFERROR(VLOOKUP($B129,DB!$I$3:$CA$1001,30,FALSE)&amp;"","　")</f>
        <v/>
      </c>
      <c r="K129" s="18" t="str">
        <f>IFERROR(VLOOKUP($B129,DB!$I$3:$CA$1001,31,FALSE)&amp;"","　")</f>
        <v/>
      </c>
      <c r="L129" s="18" t="str">
        <f>IFERROR(VLOOKUP($B129,DB!$I$3:$CA$1001,32,FALSE)&amp;"","　")</f>
        <v/>
      </c>
      <c r="M129" s="18" t="str">
        <f>IFERROR(VLOOKUP($B129,DB!$I$3:$CA$1001,33,FALSE)&amp;"","　")</f>
        <v/>
      </c>
      <c r="N129" s="21" t="str">
        <f>IFERROR(VLOOKUP($B129,DB!$I$3:$CA$1001,34,FALSE)&amp;"","　")</f>
        <v>◯</v>
      </c>
      <c r="O129" s="23" t="str">
        <f>IFERROR(VLOOKUP($B129,DB!$I$3:$CA$1001,35,FALSE)&amp;"","　")</f>
        <v/>
      </c>
      <c r="P129" s="18" t="str">
        <f>IFERROR(VLOOKUP($B129,DB!$I$3:$CA$1001,36,FALSE)&amp;"","　")</f>
        <v/>
      </c>
      <c r="Q129" s="18" t="str">
        <f>IFERROR(VLOOKUP($B129,DB!$I$3:$CA$1001,37,FALSE)&amp;"","　")</f>
        <v/>
      </c>
      <c r="R129" s="18" t="str">
        <f>IFERROR(VLOOKUP($B129,DB!$I$3:$CA$1001,38,FALSE)&amp;"","　")</f>
        <v/>
      </c>
      <c r="S129" s="18" t="str">
        <f>IFERROR(VLOOKUP($B129,DB!$I$3:$CA$1001,39,FALSE)&amp;"","　")</f>
        <v/>
      </c>
      <c r="T129" s="18" t="str">
        <f>IFERROR(VLOOKUP($B129,DB!$I$3:$CA$1001,40,FALSE)&amp;"","　")</f>
        <v/>
      </c>
      <c r="U129" s="18" t="str">
        <f>IFERROR(VLOOKUP($B129,DB!$I$3:$CA$1001,41,FALSE)&amp;"","　")</f>
        <v/>
      </c>
      <c r="V129" s="18" t="str">
        <f>IFERROR(VLOOKUP($B129,DB!$I$3:$CA$1001,42,FALSE)&amp;"","　")</f>
        <v/>
      </c>
      <c r="W129" s="18" t="str">
        <f>IFERROR(VLOOKUP($B129,DB!$I$3:$CA$1001,43,FALSE)&amp;"","　")</f>
        <v/>
      </c>
      <c r="X129" s="18" t="str">
        <f>IFERROR(VLOOKUP($B129,DB!$I$3:$CA$1001,44,FALSE)&amp;"","　")</f>
        <v/>
      </c>
      <c r="Y129" s="18" t="str">
        <f>IFERROR(VLOOKUP($B129,DB!$I$3:$CA$1001,45,FALSE)&amp;"","　")</f>
        <v/>
      </c>
      <c r="Z129" s="18" t="str">
        <f>IFERROR(VLOOKUP($B129,DB!$I$3:$CA$1001,46,FALSE)&amp;"","　")</f>
        <v/>
      </c>
      <c r="AA129" s="18" t="str">
        <f>IFERROR(VLOOKUP($B129,DB!$I$3:$CA$1001,47,FALSE)&amp;"","　")</f>
        <v/>
      </c>
      <c r="AB129" s="18" t="str">
        <f>IFERROR(VLOOKUP($B129,DB!$I$3:$CA$1001,48,FALSE)&amp;"","　")</f>
        <v/>
      </c>
      <c r="AC129" s="18" t="str">
        <f>IFERROR(VLOOKUP($B129,DB!$I$3:$CA$1001,49,FALSE)&amp;"","　")</f>
        <v/>
      </c>
      <c r="AD129" s="18" t="str">
        <f>IFERROR(VLOOKUP($B129,DB!$I$3:$CA$1001,50,FALSE)&amp;"","　")</f>
        <v/>
      </c>
      <c r="AE129" s="18" t="str">
        <f>IFERROR(VLOOKUP($B129,DB!$I$3:$CA$1001,51,FALSE)&amp;"","　")</f>
        <v/>
      </c>
      <c r="AF129" s="18" t="str">
        <f>IFERROR(VLOOKUP($B129,DB!$I$3:$CA$1001,52,FALSE)&amp;"","　")</f>
        <v/>
      </c>
      <c r="AG129" s="18" t="str">
        <f>IFERROR(VLOOKUP($B129,DB!$I$3:$CA$1001,53,FALSE)&amp;"","　")</f>
        <v/>
      </c>
      <c r="AH129" s="18" t="str">
        <f>IFERROR(VLOOKUP($B129,DB!$I$3:$CA$1001,54,FALSE)&amp;"","　")</f>
        <v/>
      </c>
      <c r="AI129" s="25" t="str">
        <f>IFERROR(VLOOKUP($B129,DB!$I$3:$CA$1001,55,FALSE)&amp;"","　")</f>
        <v/>
      </c>
      <c r="AJ129" s="16" t="str">
        <f>IFERROR(VLOOKUP($B129,DB!$I$3:$CA$1001,56,FALSE)&amp;"","　")</f>
        <v/>
      </c>
      <c r="AK129" s="18" t="str">
        <f>IFERROR(VLOOKUP($B129,DB!$I$3:$CA$1001,57,FALSE)&amp;"","　")</f>
        <v/>
      </c>
      <c r="AL129" s="18" t="str">
        <f>IFERROR(VLOOKUP($B129,DB!$I$3:$CA$1001,58,FALSE)&amp;"","　")</f>
        <v/>
      </c>
      <c r="AM129" s="18" t="str">
        <f>IFERROR(VLOOKUP($B129,DB!$I$3:$CA$1001,59,FALSE)&amp;"","　")</f>
        <v/>
      </c>
      <c r="AN129" s="18" t="str">
        <f>IFERROR(VLOOKUP($B129,DB!$I$3:$CA$1001,60,FALSE)&amp;"","　")</f>
        <v/>
      </c>
      <c r="AO129" s="18" t="str">
        <f>IFERROR(VLOOKUP($B129,DB!$I$3:$CA$1001,61,FALSE)&amp;"","　")</f>
        <v/>
      </c>
      <c r="AP129" s="18" t="str">
        <f>IFERROR(VLOOKUP($B129,DB!$I$3:$CA$1001,62,FALSE)&amp;"","　")</f>
        <v/>
      </c>
      <c r="AQ129" s="21" t="str">
        <f>IFERROR(VLOOKUP($B129,DB!$I$3:$CA$1001,63,FALSE)&amp;"","　")</f>
        <v/>
      </c>
      <c r="AR129" s="23" t="str">
        <f>IFERROR(VLOOKUP($B129,DB!$I$3:$CA$1001,64,FALSE)&amp;"","　")</f>
        <v/>
      </c>
      <c r="AS129" s="18" t="str">
        <f>IFERROR(VLOOKUP($B129,DB!$I$3:$CA$1001,65,FALSE)&amp;"","　")</f>
        <v/>
      </c>
      <c r="AT129" s="18" t="str">
        <f>IFERROR(VLOOKUP($B129,DB!$I$3:$CA$1001,66,FALSE)&amp;"","　")</f>
        <v/>
      </c>
      <c r="AU129" s="18" t="str">
        <f>IFERROR(VLOOKUP($B129,DB!$I$3:$CA$1001,67,FALSE)&amp;"","　")</f>
        <v/>
      </c>
      <c r="AV129" s="18" t="str">
        <f>IFERROR(VLOOKUP($B129,DB!$I$3:$CA$1001,68,FALSE)&amp;"","　")</f>
        <v/>
      </c>
      <c r="AW129" s="18" t="str">
        <f>IFERROR(VLOOKUP($B129,DB!$I$3:$CA$1001,69,FALSE)&amp;"","　")</f>
        <v/>
      </c>
      <c r="AX129" s="18" t="str">
        <f>IFERROR(VLOOKUP($B129,DB!$I$3:$CA$1001,70,FALSE)&amp;"","　")</f>
        <v/>
      </c>
      <c r="AY129" s="21" t="str">
        <f>IFERROR(VLOOKUP($B129,DB!$I$3:$CA$1001,71,FALSE)&amp;"","　")</f>
        <v/>
      </c>
      <c r="AZ129" s="29"/>
    </row>
    <row r="130" spans="2:52" ht="20.100000000000001" customHeight="1">
      <c r="B130" s="6">
        <v>2329</v>
      </c>
      <c r="C130" s="8" t="str">
        <f>IFERROR(VLOOKUP(B130,DB!$I$3:$Z$1001,4,FALSE)&amp;"","")</f>
        <v>株式会社ジオテック</v>
      </c>
      <c r="D130" s="10" t="str">
        <f>IFERROR(VLOOKUP(B130,DB!$I$2:$CD$1001,7,FALSE)&amp;"","")</f>
        <v>北海道</v>
      </c>
      <c r="E130" s="11" t="str">
        <f>IFERROR(VLOOKUP(B130,DB!$I$2:$CD$1001,8,FALSE)&amp;"","")</f>
        <v>札幌市厚別区</v>
      </c>
      <c r="F130" s="12" t="str">
        <f>IFERROR(VLOOKUP(B130,DB!$I$2:$CD$1001,10,FALSE)&amp;"","")</f>
        <v>代表取締役社長</v>
      </c>
      <c r="G130" s="11" t="str">
        <f>IFERROR(VLOOKUP(B130,DB!$I$2:$CD$1001,11,FALSE)&amp;"","")</f>
        <v>富岡　敬</v>
      </c>
      <c r="H130" s="14" t="str">
        <f>IFERROR(IF(VLOOKUP(B130,DB!$I$2:$CD$1001,20,FALSE)&amp;""="","","○"),"")</f>
        <v/>
      </c>
      <c r="I130" s="16" t="str">
        <f>IFERROR(VLOOKUP($B130,DB!$I$3:$CA$1001,29,FALSE)&amp;"","　")</f>
        <v/>
      </c>
      <c r="J130" s="18" t="str">
        <f>IFERROR(VLOOKUP($B130,DB!$I$3:$CA$1001,30,FALSE)&amp;"","　")</f>
        <v>◯</v>
      </c>
      <c r="K130" s="18" t="str">
        <f>IFERROR(VLOOKUP($B130,DB!$I$3:$CA$1001,31,FALSE)&amp;"","　")</f>
        <v>◯</v>
      </c>
      <c r="L130" s="18" t="str">
        <f>IFERROR(VLOOKUP($B130,DB!$I$3:$CA$1001,32,FALSE)&amp;"","　")</f>
        <v/>
      </c>
      <c r="M130" s="18" t="str">
        <f>IFERROR(VLOOKUP($B130,DB!$I$3:$CA$1001,33,FALSE)&amp;"","　")</f>
        <v/>
      </c>
      <c r="N130" s="21" t="str">
        <f>IFERROR(VLOOKUP($B130,DB!$I$3:$CA$1001,34,FALSE)&amp;"","　")</f>
        <v/>
      </c>
      <c r="O130" s="23" t="str">
        <f>IFERROR(VLOOKUP($B130,DB!$I$3:$CA$1001,35,FALSE)&amp;"","　")</f>
        <v/>
      </c>
      <c r="P130" s="18" t="str">
        <f>IFERROR(VLOOKUP($B130,DB!$I$3:$CA$1001,36,FALSE)&amp;"","　")</f>
        <v/>
      </c>
      <c r="Q130" s="18" t="str">
        <f>IFERROR(VLOOKUP($B130,DB!$I$3:$CA$1001,37,FALSE)&amp;"","　")</f>
        <v/>
      </c>
      <c r="R130" s="18" t="str">
        <f>IFERROR(VLOOKUP($B130,DB!$I$3:$CA$1001,38,FALSE)&amp;"","　")</f>
        <v/>
      </c>
      <c r="S130" s="18" t="str">
        <f>IFERROR(VLOOKUP($B130,DB!$I$3:$CA$1001,39,FALSE)&amp;"","　")</f>
        <v/>
      </c>
      <c r="T130" s="18" t="str">
        <f>IFERROR(VLOOKUP($B130,DB!$I$3:$CA$1001,40,FALSE)&amp;"","　")</f>
        <v/>
      </c>
      <c r="U130" s="18" t="str">
        <f>IFERROR(VLOOKUP($B130,DB!$I$3:$CA$1001,41,FALSE)&amp;"","　")</f>
        <v/>
      </c>
      <c r="V130" s="18" t="str">
        <f>IFERROR(VLOOKUP($B130,DB!$I$3:$CA$1001,42,FALSE)&amp;"","　")</f>
        <v/>
      </c>
      <c r="W130" s="18" t="str">
        <f>IFERROR(VLOOKUP($B130,DB!$I$3:$CA$1001,43,FALSE)&amp;"","　")</f>
        <v/>
      </c>
      <c r="X130" s="18" t="str">
        <f>IFERROR(VLOOKUP($B130,DB!$I$3:$CA$1001,44,FALSE)&amp;"","　")</f>
        <v/>
      </c>
      <c r="Y130" s="18" t="str">
        <f>IFERROR(VLOOKUP($B130,DB!$I$3:$CA$1001,45,FALSE)&amp;"","　")</f>
        <v/>
      </c>
      <c r="Z130" s="18" t="str">
        <f>IFERROR(VLOOKUP($B130,DB!$I$3:$CA$1001,46,FALSE)&amp;"","　")</f>
        <v/>
      </c>
      <c r="AA130" s="18" t="str">
        <f>IFERROR(VLOOKUP($B130,DB!$I$3:$CA$1001,47,FALSE)&amp;"","　")</f>
        <v/>
      </c>
      <c r="AB130" s="18" t="str">
        <f>IFERROR(VLOOKUP($B130,DB!$I$3:$CA$1001,48,FALSE)&amp;"","　")</f>
        <v>◯</v>
      </c>
      <c r="AC130" s="18" t="str">
        <f>IFERROR(VLOOKUP($B130,DB!$I$3:$CA$1001,49,FALSE)&amp;"","　")</f>
        <v>◯</v>
      </c>
      <c r="AD130" s="18" t="str">
        <f>IFERROR(VLOOKUP($B130,DB!$I$3:$CA$1001,50,FALSE)&amp;"","　")</f>
        <v/>
      </c>
      <c r="AE130" s="18" t="str">
        <f>IFERROR(VLOOKUP($B130,DB!$I$3:$CA$1001,51,FALSE)&amp;"","　")</f>
        <v/>
      </c>
      <c r="AF130" s="18" t="str">
        <f>IFERROR(VLOOKUP($B130,DB!$I$3:$CA$1001,52,FALSE)&amp;"","　")</f>
        <v/>
      </c>
      <c r="AG130" s="18" t="str">
        <f>IFERROR(VLOOKUP($B130,DB!$I$3:$CA$1001,53,FALSE)&amp;"","　")</f>
        <v/>
      </c>
      <c r="AH130" s="18" t="str">
        <f>IFERROR(VLOOKUP($B130,DB!$I$3:$CA$1001,54,FALSE)&amp;"","　")</f>
        <v/>
      </c>
      <c r="AI130" s="25" t="str">
        <f>IFERROR(VLOOKUP($B130,DB!$I$3:$CA$1001,55,FALSE)&amp;"","　")</f>
        <v/>
      </c>
      <c r="AJ130" s="16" t="str">
        <f>IFERROR(VLOOKUP($B130,DB!$I$3:$CA$1001,56,FALSE)&amp;"","　")</f>
        <v/>
      </c>
      <c r="AK130" s="18" t="str">
        <f>IFERROR(VLOOKUP($B130,DB!$I$3:$CA$1001,57,FALSE)&amp;"","　")</f>
        <v/>
      </c>
      <c r="AL130" s="18" t="str">
        <f>IFERROR(VLOOKUP($B130,DB!$I$3:$CA$1001,58,FALSE)&amp;"","　")</f>
        <v/>
      </c>
      <c r="AM130" s="18" t="str">
        <f>IFERROR(VLOOKUP($B130,DB!$I$3:$CA$1001,59,FALSE)&amp;"","　")</f>
        <v/>
      </c>
      <c r="AN130" s="18" t="str">
        <f>IFERROR(VLOOKUP($B130,DB!$I$3:$CA$1001,60,FALSE)&amp;"","　")</f>
        <v/>
      </c>
      <c r="AO130" s="18" t="str">
        <f>IFERROR(VLOOKUP($B130,DB!$I$3:$CA$1001,61,FALSE)&amp;"","　")</f>
        <v/>
      </c>
      <c r="AP130" s="18" t="str">
        <f>IFERROR(VLOOKUP($B130,DB!$I$3:$CA$1001,62,FALSE)&amp;"","　")</f>
        <v/>
      </c>
      <c r="AQ130" s="21" t="str">
        <f>IFERROR(VLOOKUP($B130,DB!$I$3:$CA$1001,63,FALSE)&amp;"","　")</f>
        <v/>
      </c>
      <c r="AR130" s="23" t="str">
        <f>IFERROR(VLOOKUP($B130,DB!$I$3:$CA$1001,64,FALSE)&amp;"","　")</f>
        <v/>
      </c>
      <c r="AS130" s="18" t="str">
        <f>IFERROR(VLOOKUP($B130,DB!$I$3:$CA$1001,65,FALSE)&amp;"","　")</f>
        <v/>
      </c>
      <c r="AT130" s="18" t="str">
        <f>IFERROR(VLOOKUP($B130,DB!$I$3:$CA$1001,66,FALSE)&amp;"","　")</f>
        <v/>
      </c>
      <c r="AU130" s="18" t="str">
        <f>IFERROR(VLOOKUP($B130,DB!$I$3:$CA$1001,67,FALSE)&amp;"","　")</f>
        <v/>
      </c>
      <c r="AV130" s="18" t="str">
        <f>IFERROR(VLOOKUP($B130,DB!$I$3:$CA$1001,68,FALSE)&amp;"","　")</f>
        <v/>
      </c>
      <c r="AW130" s="18" t="str">
        <f>IFERROR(VLOOKUP($B130,DB!$I$3:$CA$1001,69,FALSE)&amp;"","　")</f>
        <v/>
      </c>
      <c r="AX130" s="18" t="str">
        <f>IFERROR(VLOOKUP($B130,DB!$I$3:$CA$1001,70,FALSE)&amp;"","　")</f>
        <v/>
      </c>
      <c r="AY130" s="21" t="str">
        <f>IFERROR(VLOOKUP($B130,DB!$I$3:$CA$1001,71,FALSE)&amp;"","　")</f>
        <v/>
      </c>
      <c r="AZ130" s="29"/>
    </row>
    <row r="131" spans="2:52" ht="20.100000000000001" customHeight="1">
      <c r="B131" s="6">
        <v>2330</v>
      </c>
      <c r="C131" s="8" t="str">
        <f>IFERROR(VLOOKUP(B131,DB!$I$3:$Z$1001,4,FALSE)&amp;"","")</f>
        <v>株式会社ＧＩＳ北海道</v>
      </c>
      <c r="D131" s="10" t="str">
        <f>IFERROR(VLOOKUP(B131,DB!$I$2:$CD$1001,7,FALSE)&amp;"","")</f>
        <v>北海道</v>
      </c>
      <c r="E131" s="11" t="str">
        <f>IFERROR(VLOOKUP(B131,DB!$I$2:$CD$1001,8,FALSE)&amp;"","")</f>
        <v>札幌市中央区</v>
      </c>
      <c r="F131" s="12" t="str">
        <f>IFERROR(VLOOKUP(B131,DB!$I$2:$CD$1001,10,FALSE)&amp;"","")</f>
        <v>代表取締役</v>
      </c>
      <c r="G131" s="11" t="str">
        <f>IFERROR(VLOOKUP(B131,DB!$I$2:$CD$1001,11,FALSE)&amp;"","")</f>
        <v>白川　彰</v>
      </c>
      <c r="H131" s="14" t="str">
        <f>IFERROR(IF(VLOOKUP(B131,DB!$I$2:$CD$1001,20,FALSE)&amp;""="","","○"),"")</f>
        <v/>
      </c>
      <c r="I131" s="16" t="str">
        <f>IFERROR(VLOOKUP($B131,DB!$I$3:$CA$1001,29,FALSE)&amp;"","　")</f>
        <v>◯</v>
      </c>
      <c r="J131" s="18" t="str">
        <f>IFERROR(VLOOKUP($B131,DB!$I$3:$CA$1001,30,FALSE)&amp;"","　")</f>
        <v/>
      </c>
      <c r="K131" s="18" t="str">
        <f>IFERROR(VLOOKUP($B131,DB!$I$3:$CA$1001,31,FALSE)&amp;"","　")</f>
        <v/>
      </c>
      <c r="L131" s="18" t="str">
        <f>IFERROR(VLOOKUP($B131,DB!$I$3:$CA$1001,32,FALSE)&amp;"","　")</f>
        <v/>
      </c>
      <c r="M131" s="18" t="str">
        <f>IFERROR(VLOOKUP($B131,DB!$I$3:$CA$1001,33,FALSE)&amp;"","　")</f>
        <v>◯</v>
      </c>
      <c r="N131" s="21" t="str">
        <f>IFERROR(VLOOKUP($B131,DB!$I$3:$CA$1001,34,FALSE)&amp;"","　")</f>
        <v/>
      </c>
      <c r="O131" s="23" t="str">
        <f>IFERROR(VLOOKUP($B131,DB!$I$3:$CA$1001,35,FALSE)&amp;"","　")</f>
        <v/>
      </c>
      <c r="P131" s="18" t="str">
        <f>IFERROR(VLOOKUP($B131,DB!$I$3:$CA$1001,36,FALSE)&amp;"","　")</f>
        <v/>
      </c>
      <c r="Q131" s="18" t="str">
        <f>IFERROR(VLOOKUP($B131,DB!$I$3:$CA$1001,37,FALSE)&amp;"","　")</f>
        <v/>
      </c>
      <c r="R131" s="18" t="str">
        <f>IFERROR(VLOOKUP($B131,DB!$I$3:$CA$1001,38,FALSE)&amp;"","　")</f>
        <v/>
      </c>
      <c r="S131" s="18" t="str">
        <f>IFERROR(VLOOKUP($B131,DB!$I$3:$CA$1001,39,FALSE)&amp;"","　")</f>
        <v/>
      </c>
      <c r="T131" s="18" t="str">
        <f>IFERROR(VLOOKUP($B131,DB!$I$3:$CA$1001,40,FALSE)&amp;"","　")</f>
        <v/>
      </c>
      <c r="U131" s="18" t="str">
        <f>IFERROR(VLOOKUP($B131,DB!$I$3:$CA$1001,41,FALSE)&amp;"","　")</f>
        <v/>
      </c>
      <c r="V131" s="18" t="str">
        <f>IFERROR(VLOOKUP($B131,DB!$I$3:$CA$1001,42,FALSE)&amp;"","　")</f>
        <v/>
      </c>
      <c r="W131" s="18" t="str">
        <f>IFERROR(VLOOKUP($B131,DB!$I$3:$CA$1001,43,FALSE)&amp;"","　")</f>
        <v/>
      </c>
      <c r="X131" s="18" t="str">
        <f>IFERROR(VLOOKUP($B131,DB!$I$3:$CA$1001,44,FALSE)&amp;"","　")</f>
        <v/>
      </c>
      <c r="Y131" s="18" t="str">
        <f>IFERROR(VLOOKUP($B131,DB!$I$3:$CA$1001,45,FALSE)&amp;"","　")</f>
        <v/>
      </c>
      <c r="Z131" s="18" t="str">
        <f>IFERROR(VLOOKUP($B131,DB!$I$3:$CA$1001,46,FALSE)&amp;"","　")</f>
        <v/>
      </c>
      <c r="AA131" s="18" t="str">
        <f>IFERROR(VLOOKUP($B131,DB!$I$3:$CA$1001,47,FALSE)&amp;"","　")</f>
        <v/>
      </c>
      <c r="AB131" s="18" t="str">
        <f>IFERROR(VLOOKUP($B131,DB!$I$3:$CA$1001,48,FALSE)&amp;"","　")</f>
        <v/>
      </c>
      <c r="AC131" s="18" t="str">
        <f>IFERROR(VLOOKUP($B131,DB!$I$3:$CA$1001,49,FALSE)&amp;"","　")</f>
        <v/>
      </c>
      <c r="AD131" s="18" t="str">
        <f>IFERROR(VLOOKUP($B131,DB!$I$3:$CA$1001,50,FALSE)&amp;"","　")</f>
        <v/>
      </c>
      <c r="AE131" s="18" t="str">
        <f>IFERROR(VLOOKUP($B131,DB!$I$3:$CA$1001,51,FALSE)&amp;"","　")</f>
        <v/>
      </c>
      <c r="AF131" s="18" t="str">
        <f>IFERROR(VLOOKUP($B131,DB!$I$3:$CA$1001,52,FALSE)&amp;"","　")</f>
        <v/>
      </c>
      <c r="AG131" s="18" t="str">
        <f>IFERROR(VLOOKUP($B131,DB!$I$3:$CA$1001,53,FALSE)&amp;"","　")</f>
        <v/>
      </c>
      <c r="AH131" s="18" t="str">
        <f>IFERROR(VLOOKUP($B131,DB!$I$3:$CA$1001,54,FALSE)&amp;"","　")</f>
        <v/>
      </c>
      <c r="AI131" s="25" t="str">
        <f>IFERROR(VLOOKUP($B131,DB!$I$3:$CA$1001,55,FALSE)&amp;"","　")</f>
        <v/>
      </c>
      <c r="AJ131" s="16" t="str">
        <f>IFERROR(VLOOKUP($B131,DB!$I$3:$CA$1001,56,FALSE)&amp;"","　")</f>
        <v/>
      </c>
      <c r="AK131" s="18" t="str">
        <f>IFERROR(VLOOKUP($B131,DB!$I$3:$CA$1001,57,FALSE)&amp;"","　")</f>
        <v/>
      </c>
      <c r="AL131" s="18" t="str">
        <f>IFERROR(VLOOKUP($B131,DB!$I$3:$CA$1001,58,FALSE)&amp;"","　")</f>
        <v/>
      </c>
      <c r="AM131" s="18" t="str">
        <f>IFERROR(VLOOKUP($B131,DB!$I$3:$CA$1001,59,FALSE)&amp;"","　")</f>
        <v/>
      </c>
      <c r="AN131" s="18" t="str">
        <f>IFERROR(VLOOKUP($B131,DB!$I$3:$CA$1001,60,FALSE)&amp;"","　")</f>
        <v/>
      </c>
      <c r="AO131" s="18" t="str">
        <f>IFERROR(VLOOKUP($B131,DB!$I$3:$CA$1001,61,FALSE)&amp;"","　")</f>
        <v/>
      </c>
      <c r="AP131" s="18" t="str">
        <f>IFERROR(VLOOKUP($B131,DB!$I$3:$CA$1001,62,FALSE)&amp;"","　")</f>
        <v/>
      </c>
      <c r="AQ131" s="21" t="str">
        <f>IFERROR(VLOOKUP($B131,DB!$I$3:$CA$1001,63,FALSE)&amp;"","　")</f>
        <v/>
      </c>
      <c r="AR131" s="23" t="str">
        <f>IFERROR(VLOOKUP($B131,DB!$I$3:$CA$1001,64,FALSE)&amp;"","　")</f>
        <v/>
      </c>
      <c r="AS131" s="18" t="str">
        <f>IFERROR(VLOOKUP($B131,DB!$I$3:$CA$1001,65,FALSE)&amp;"","　")</f>
        <v/>
      </c>
      <c r="AT131" s="18" t="str">
        <f>IFERROR(VLOOKUP($B131,DB!$I$3:$CA$1001,66,FALSE)&amp;"","　")</f>
        <v/>
      </c>
      <c r="AU131" s="18" t="str">
        <f>IFERROR(VLOOKUP($B131,DB!$I$3:$CA$1001,67,FALSE)&amp;"","　")</f>
        <v/>
      </c>
      <c r="AV131" s="18" t="str">
        <f>IFERROR(VLOOKUP($B131,DB!$I$3:$CA$1001,68,FALSE)&amp;"","　")</f>
        <v/>
      </c>
      <c r="AW131" s="18" t="str">
        <f>IFERROR(VLOOKUP($B131,DB!$I$3:$CA$1001,69,FALSE)&amp;"","　")</f>
        <v/>
      </c>
      <c r="AX131" s="18" t="str">
        <f>IFERROR(VLOOKUP($B131,DB!$I$3:$CA$1001,70,FALSE)&amp;"","　")</f>
        <v/>
      </c>
      <c r="AY131" s="21" t="str">
        <f>IFERROR(VLOOKUP($B131,DB!$I$3:$CA$1001,71,FALSE)&amp;"","　")</f>
        <v/>
      </c>
      <c r="AZ131" s="29"/>
    </row>
    <row r="132" spans="2:52" ht="20.100000000000001" customHeight="1">
      <c r="B132" s="6">
        <v>2331</v>
      </c>
      <c r="C132" s="8" t="str">
        <f>IFERROR(VLOOKUP(B132,DB!$I$3:$Z$1001,4,FALSE)&amp;"","")</f>
        <v>株式会社ジオリサーチ</v>
      </c>
      <c r="D132" s="10" t="str">
        <f>IFERROR(VLOOKUP(B132,DB!$I$2:$CD$1001,7,FALSE)&amp;"","")</f>
        <v>北海道</v>
      </c>
      <c r="E132" s="11" t="str">
        <f>IFERROR(VLOOKUP(B132,DB!$I$2:$CD$1001,8,FALSE)&amp;"","")</f>
        <v>札幌市西区</v>
      </c>
      <c r="F132" s="12" t="str">
        <f>IFERROR(VLOOKUP(B132,DB!$I$2:$CD$1001,10,FALSE)&amp;"","")</f>
        <v>代表取締役社長</v>
      </c>
      <c r="G132" s="11" t="str">
        <f>IFERROR(VLOOKUP(B132,DB!$I$2:$CD$1001,11,FALSE)&amp;"","")</f>
        <v>寺崎　真</v>
      </c>
      <c r="H132" s="14" t="str">
        <f>IFERROR(IF(VLOOKUP(B132,DB!$I$2:$CD$1001,20,FALSE)&amp;""="","","○"),"")</f>
        <v/>
      </c>
      <c r="I132" s="16" t="str">
        <f>IFERROR(VLOOKUP($B132,DB!$I$3:$CA$1001,29,FALSE)&amp;"","　")</f>
        <v>◯</v>
      </c>
      <c r="J132" s="18" t="str">
        <f>IFERROR(VLOOKUP($B132,DB!$I$3:$CA$1001,30,FALSE)&amp;"","　")</f>
        <v/>
      </c>
      <c r="K132" s="18" t="str">
        <f>IFERROR(VLOOKUP($B132,DB!$I$3:$CA$1001,31,FALSE)&amp;"","　")</f>
        <v/>
      </c>
      <c r="L132" s="18" t="str">
        <f>IFERROR(VLOOKUP($B132,DB!$I$3:$CA$1001,32,FALSE)&amp;"","　")</f>
        <v/>
      </c>
      <c r="M132" s="18" t="str">
        <f>IFERROR(VLOOKUP($B132,DB!$I$3:$CA$1001,33,FALSE)&amp;"","　")</f>
        <v>◯</v>
      </c>
      <c r="N132" s="21" t="str">
        <f>IFERROR(VLOOKUP($B132,DB!$I$3:$CA$1001,34,FALSE)&amp;"","　")</f>
        <v/>
      </c>
      <c r="O132" s="23" t="str">
        <f>IFERROR(VLOOKUP($B132,DB!$I$3:$CA$1001,35,FALSE)&amp;"","　")</f>
        <v/>
      </c>
      <c r="P132" s="18" t="str">
        <f>IFERROR(VLOOKUP($B132,DB!$I$3:$CA$1001,36,FALSE)&amp;"","　")</f>
        <v/>
      </c>
      <c r="Q132" s="18" t="str">
        <f>IFERROR(VLOOKUP($B132,DB!$I$3:$CA$1001,37,FALSE)&amp;"","　")</f>
        <v/>
      </c>
      <c r="R132" s="18" t="str">
        <f>IFERROR(VLOOKUP($B132,DB!$I$3:$CA$1001,38,FALSE)&amp;"","　")</f>
        <v/>
      </c>
      <c r="S132" s="18" t="str">
        <f>IFERROR(VLOOKUP($B132,DB!$I$3:$CA$1001,39,FALSE)&amp;"","　")</f>
        <v/>
      </c>
      <c r="T132" s="18" t="str">
        <f>IFERROR(VLOOKUP($B132,DB!$I$3:$CA$1001,40,FALSE)&amp;"","　")</f>
        <v/>
      </c>
      <c r="U132" s="18" t="str">
        <f>IFERROR(VLOOKUP($B132,DB!$I$3:$CA$1001,41,FALSE)&amp;"","　")</f>
        <v/>
      </c>
      <c r="V132" s="18" t="str">
        <f>IFERROR(VLOOKUP($B132,DB!$I$3:$CA$1001,42,FALSE)&amp;"","　")</f>
        <v/>
      </c>
      <c r="W132" s="18" t="str">
        <f>IFERROR(VLOOKUP($B132,DB!$I$3:$CA$1001,43,FALSE)&amp;"","　")</f>
        <v/>
      </c>
      <c r="X132" s="18" t="str">
        <f>IFERROR(VLOOKUP($B132,DB!$I$3:$CA$1001,44,FALSE)&amp;"","　")</f>
        <v/>
      </c>
      <c r="Y132" s="18" t="str">
        <f>IFERROR(VLOOKUP($B132,DB!$I$3:$CA$1001,45,FALSE)&amp;"","　")</f>
        <v/>
      </c>
      <c r="Z132" s="18" t="str">
        <f>IFERROR(VLOOKUP($B132,DB!$I$3:$CA$1001,46,FALSE)&amp;"","　")</f>
        <v/>
      </c>
      <c r="AA132" s="18" t="str">
        <f>IFERROR(VLOOKUP($B132,DB!$I$3:$CA$1001,47,FALSE)&amp;"","　")</f>
        <v/>
      </c>
      <c r="AB132" s="18" t="str">
        <f>IFERROR(VLOOKUP($B132,DB!$I$3:$CA$1001,48,FALSE)&amp;"","　")</f>
        <v/>
      </c>
      <c r="AC132" s="18" t="str">
        <f>IFERROR(VLOOKUP($B132,DB!$I$3:$CA$1001,49,FALSE)&amp;"","　")</f>
        <v/>
      </c>
      <c r="AD132" s="18" t="str">
        <f>IFERROR(VLOOKUP($B132,DB!$I$3:$CA$1001,50,FALSE)&amp;"","　")</f>
        <v/>
      </c>
      <c r="AE132" s="18" t="str">
        <f>IFERROR(VLOOKUP($B132,DB!$I$3:$CA$1001,51,FALSE)&amp;"","　")</f>
        <v/>
      </c>
      <c r="AF132" s="18" t="str">
        <f>IFERROR(VLOOKUP($B132,DB!$I$3:$CA$1001,52,FALSE)&amp;"","　")</f>
        <v/>
      </c>
      <c r="AG132" s="18" t="str">
        <f>IFERROR(VLOOKUP($B132,DB!$I$3:$CA$1001,53,FALSE)&amp;"","　")</f>
        <v/>
      </c>
      <c r="AH132" s="18" t="str">
        <f>IFERROR(VLOOKUP($B132,DB!$I$3:$CA$1001,54,FALSE)&amp;"","　")</f>
        <v/>
      </c>
      <c r="AI132" s="25" t="str">
        <f>IFERROR(VLOOKUP($B132,DB!$I$3:$CA$1001,55,FALSE)&amp;"","　")</f>
        <v/>
      </c>
      <c r="AJ132" s="16" t="str">
        <f>IFERROR(VLOOKUP($B132,DB!$I$3:$CA$1001,56,FALSE)&amp;"","　")</f>
        <v/>
      </c>
      <c r="AK132" s="18" t="str">
        <f>IFERROR(VLOOKUP($B132,DB!$I$3:$CA$1001,57,FALSE)&amp;"","　")</f>
        <v/>
      </c>
      <c r="AL132" s="18" t="str">
        <f>IFERROR(VLOOKUP($B132,DB!$I$3:$CA$1001,58,FALSE)&amp;"","　")</f>
        <v/>
      </c>
      <c r="AM132" s="18" t="str">
        <f>IFERROR(VLOOKUP($B132,DB!$I$3:$CA$1001,59,FALSE)&amp;"","　")</f>
        <v/>
      </c>
      <c r="AN132" s="18" t="str">
        <f>IFERROR(VLOOKUP($B132,DB!$I$3:$CA$1001,60,FALSE)&amp;"","　")</f>
        <v/>
      </c>
      <c r="AO132" s="18" t="str">
        <f>IFERROR(VLOOKUP($B132,DB!$I$3:$CA$1001,61,FALSE)&amp;"","　")</f>
        <v/>
      </c>
      <c r="AP132" s="18" t="str">
        <f>IFERROR(VLOOKUP($B132,DB!$I$3:$CA$1001,62,FALSE)&amp;"","　")</f>
        <v/>
      </c>
      <c r="AQ132" s="21" t="str">
        <f>IFERROR(VLOOKUP($B132,DB!$I$3:$CA$1001,63,FALSE)&amp;"","　")</f>
        <v/>
      </c>
      <c r="AR132" s="23" t="str">
        <f>IFERROR(VLOOKUP($B132,DB!$I$3:$CA$1001,64,FALSE)&amp;"","　")</f>
        <v/>
      </c>
      <c r="AS132" s="18" t="str">
        <f>IFERROR(VLOOKUP($B132,DB!$I$3:$CA$1001,65,FALSE)&amp;"","　")</f>
        <v/>
      </c>
      <c r="AT132" s="18" t="str">
        <f>IFERROR(VLOOKUP($B132,DB!$I$3:$CA$1001,66,FALSE)&amp;"","　")</f>
        <v/>
      </c>
      <c r="AU132" s="18" t="str">
        <f>IFERROR(VLOOKUP($B132,DB!$I$3:$CA$1001,67,FALSE)&amp;"","　")</f>
        <v/>
      </c>
      <c r="AV132" s="18" t="str">
        <f>IFERROR(VLOOKUP($B132,DB!$I$3:$CA$1001,68,FALSE)&amp;"","　")</f>
        <v/>
      </c>
      <c r="AW132" s="18" t="str">
        <f>IFERROR(VLOOKUP($B132,DB!$I$3:$CA$1001,69,FALSE)&amp;"","　")</f>
        <v/>
      </c>
      <c r="AX132" s="18" t="str">
        <f>IFERROR(VLOOKUP($B132,DB!$I$3:$CA$1001,70,FALSE)&amp;"","　")</f>
        <v/>
      </c>
      <c r="AY132" s="21" t="str">
        <f>IFERROR(VLOOKUP($B132,DB!$I$3:$CA$1001,71,FALSE)&amp;"","　")</f>
        <v/>
      </c>
      <c r="AZ132" s="29"/>
    </row>
    <row r="133" spans="2:52" ht="20.100000000000001" customHeight="1">
      <c r="B133" s="6">
        <v>2332</v>
      </c>
      <c r="C133" s="8" t="str">
        <f>IFERROR(VLOOKUP(B133,DB!$I$3:$Z$1001,4,FALSE)&amp;"","")</f>
        <v>株式会社ジェンテック</v>
      </c>
      <c r="D133" s="10" t="str">
        <f>IFERROR(VLOOKUP(B133,DB!$I$2:$CD$1001,7,FALSE)&amp;"","")</f>
        <v>北海道</v>
      </c>
      <c r="E133" s="11" t="str">
        <f>IFERROR(VLOOKUP(B133,DB!$I$2:$CD$1001,8,FALSE)&amp;"","")</f>
        <v>札幌市豊平区</v>
      </c>
      <c r="F133" s="12" t="str">
        <f>IFERROR(VLOOKUP(B133,DB!$I$2:$CD$1001,10,FALSE)&amp;"","")</f>
        <v>代表取締役社長</v>
      </c>
      <c r="G133" s="11" t="str">
        <f>IFERROR(VLOOKUP(B133,DB!$I$2:$CD$1001,11,FALSE)&amp;"","")</f>
        <v>横山　正芳</v>
      </c>
      <c r="H133" s="14" t="str">
        <f>IFERROR(IF(VLOOKUP(B133,DB!$I$2:$CD$1001,20,FALSE)&amp;""="","","○"),"")</f>
        <v/>
      </c>
      <c r="I133" s="16" t="str">
        <f>IFERROR(VLOOKUP($B133,DB!$I$3:$CA$1001,29,FALSE)&amp;"","　")</f>
        <v/>
      </c>
      <c r="J133" s="18" t="str">
        <f>IFERROR(VLOOKUP($B133,DB!$I$3:$CA$1001,30,FALSE)&amp;"","　")</f>
        <v/>
      </c>
      <c r="K133" s="18" t="str">
        <f>IFERROR(VLOOKUP($B133,DB!$I$3:$CA$1001,31,FALSE)&amp;"","　")</f>
        <v/>
      </c>
      <c r="L133" s="18" t="str">
        <f>IFERROR(VLOOKUP($B133,DB!$I$3:$CA$1001,32,FALSE)&amp;"","　")</f>
        <v/>
      </c>
      <c r="M133" s="18" t="str">
        <f>IFERROR(VLOOKUP($B133,DB!$I$3:$CA$1001,33,FALSE)&amp;"","　")</f>
        <v>◯</v>
      </c>
      <c r="N133" s="21" t="str">
        <f>IFERROR(VLOOKUP($B133,DB!$I$3:$CA$1001,34,FALSE)&amp;"","　")</f>
        <v/>
      </c>
      <c r="O133" s="23" t="str">
        <f>IFERROR(VLOOKUP($B133,DB!$I$3:$CA$1001,35,FALSE)&amp;"","　")</f>
        <v/>
      </c>
      <c r="P133" s="18" t="str">
        <f>IFERROR(VLOOKUP($B133,DB!$I$3:$CA$1001,36,FALSE)&amp;"","　")</f>
        <v/>
      </c>
      <c r="Q133" s="18" t="str">
        <f>IFERROR(VLOOKUP($B133,DB!$I$3:$CA$1001,37,FALSE)&amp;"","　")</f>
        <v/>
      </c>
      <c r="R133" s="18" t="str">
        <f>IFERROR(VLOOKUP($B133,DB!$I$3:$CA$1001,38,FALSE)&amp;"","　")</f>
        <v/>
      </c>
      <c r="S133" s="18" t="str">
        <f>IFERROR(VLOOKUP($B133,DB!$I$3:$CA$1001,39,FALSE)&amp;"","　")</f>
        <v/>
      </c>
      <c r="T133" s="18" t="str">
        <f>IFERROR(VLOOKUP($B133,DB!$I$3:$CA$1001,40,FALSE)&amp;"","　")</f>
        <v/>
      </c>
      <c r="U133" s="18" t="str">
        <f>IFERROR(VLOOKUP($B133,DB!$I$3:$CA$1001,41,FALSE)&amp;"","　")</f>
        <v/>
      </c>
      <c r="V133" s="18" t="str">
        <f>IFERROR(VLOOKUP($B133,DB!$I$3:$CA$1001,42,FALSE)&amp;"","　")</f>
        <v/>
      </c>
      <c r="W133" s="18" t="str">
        <f>IFERROR(VLOOKUP($B133,DB!$I$3:$CA$1001,43,FALSE)&amp;"","　")</f>
        <v/>
      </c>
      <c r="X133" s="18" t="str">
        <f>IFERROR(VLOOKUP($B133,DB!$I$3:$CA$1001,44,FALSE)&amp;"","　")</f>
        <v/>
      </c>
      <c r="Y133" s="18" t="str">
        <f>IFERROR(VLOOKUP($B133,DB!$I$3:$CA$1001,45,FALSE)&amp;"","　")</f>
        <v/>
      </c>
      <c r="Z133" s="18" t="str">
        <f>IFERROR(VLOOKUP($B133,DB!$I$3:$CA$1001,46,FALSE)&amp;"","　")</f>
        <v/>
      </c>
      <c r="AA133" s="18" t="str">
        <f>IFERROR(VLOOKUP($B133,DB!$I$3:$CA$1001,47,FALSE)&amp;"","　")</f>
        <v/>
      </c>
      <c r="AB133" s="18" t="str">
        <f>IFERROR(VLOOKUP($B133,DB!$I$3:$CA$1001,48,FALSE)&amp;"","　")</f>
        <v/>
      </c>
      <c r="AC133" s="18" t="str">
        <f>IFERROR(VLOOKUP($B133,DB!$I$3:$CA$1001,49,FALSE)&amp;"","　")</f>
        <v/>
      </c>
      <c r="AD133" s="18" t="str">
        <f>IFERROR(VLOOKUP($B133,DB!$I$3:$CA$1001,50,FALSE)&amp;"","　")</f>
        <v/>
      </c>
      <c r="AE133" s="18" t="str">
        <f>IFERROR(VLOOKUP($B133,DB!$I$3:$CA$1001,51,FALSE)&amp;"","　")</f>
        <v/>
      </c>
      <c r="AF133" s="18" t="str">
        <f>IFERROR(VLOOKUP($B133,DB!$I$3:$CA$1001,52,FALSE)&amp;"","　")</f>
        <v/>
      </c>
      <c r="AG133" s="18" t="str">
        <f>IFERROR(VLOOKUP($B133,DB!$I$3:$CA$1001,53,FALSE)&amp;"","　")</f>
        <v/>
      </c>
      <c r="AH133" s="18" t="str">
        <f>IFERROR(VLOOKUP($B133,DB!$I$3:$CA$1001,54,FALSE)&amp;"","　")</f>
        <v/>
      </c>
      <c r="AI133" s="25" t="str">
        <f>IFERROR(VLOOKUP($B133,DB!$I$3:$CA$1001,55,FALSE)&amp;"","　")</f>
        <v/>
      </c>
      <c r="AJ133" s="16" t="str">
        <f>IFERROR(VLOOKUP($B133,DB!$I$3:$CA$1001,56,FALSE)&amp;"","　")</f>
        <v/>
      </c>
      <c r="AK133" s="18" t="str">
        <f>IFERROR(VLOOKUP($B133,DB!$I$3:$CA$1001,57,FALSE)&amp;"","　")</f>
        <v/>
      </c>
      <c r="AL133" s="18" t="str">
        <f>IFERROR(VLOOKUP($B133,DB!$I$3:$CA$1001,58,FALSE)&amp;"","　")</f>
        <v/>
      </c>
      <c r="AM133" s="18" t="str">
        <f>IFERROR(VLOOKUP($B133,DB!$I$3:$CA$1001,59,FALSE)&amp;"","　")</f>
        <v/>
      </c>
      <c r="AN133" s="18" t="str">
        <f>IFERROR(VLOOKUP($B133,DB!$I$3:$CA$1001,60,FALSE)&amp;"","　")</f>
        <v/>
      </c>
      <c r="AO133" s="18" t="str">
        <f>IFERROR(VLOOKUP($B133,DB!$I$3:$CA$1001,61,FALSE)&amp;"","　")</f>
        <v/>
      </c>
      <c r="AP133" s="18" t="str">
        <f>IFERROR(VLOOKUP($B133,DB!$I$3:$CA$1001,62,FALSE)&amp;"","　")</f>
        <v/>
      </c>
      <c r="AQ133" s="21" t="str">
        <f>IFERROR(VLOOKUP($B133,DB!$I$3:$CA$1001,63,FALSE)&amp;"","　")</f>
        <v/>
      </c>
      <c r="AR133" s="23" t="str">
        <f>IFERROR(VLOOKUP($B133,DB!$I$3:$CA$1001,64,FALSE)&amp;"","　")</f>
        <v/>
      </c>
      <c r="AS133" s="18" t="str">
        <f>IFERROR(VLOOKUP($B133,DB!$I$3:$CA$1001,65,FALSE)&amp;"","　")</f>
        <v/>
      </c>
      <c r="AT133" s="18" t="str">
        <f>IFERROR(VLOOKUP($B133,DB!$I$3:$CA$1001,66,FALSE)&amp;"","　")</f>
        <v/>
      </c>
      <c r="AU133" s="18" t="str">
        <f>IFERROR(VLOOKUP($B133,DB!$I$3:$CA$1001,67,FALSE)&amp;"","　")</f>
        <v/>
      </c>
      <c r="AV133" s="18" t="str">
        <f>IFERROR(VLOOKUP($B133,DB!$I$3:$CA$1001,68,FALSE)&amp;"","　")</f>
        <v/>
      </c>
      <c r="AW133" s="18" t="str">
        <f>IFERROR(VLOOKUP($B133,DB!$I$3:$CA$1001,69,FALSE)&amp;"","　")</f>
        <v/>
      </c>
      <c r="AX133" s="18" t="str">
        <f>IFERROR(VLOOKUP($B133,DB!$I$3:$CA$1001,70,FALSE)&amp;"","　")</f>
        <v/>
      </c>
      <c r="AY133" s="21" t="str">
        <f>IFERROR(VLOOKUP($B133,DB!$I$3:$CA$1001,71,FALSE)&amp;"","　")</f>
        <v/>
      </c>
      <c r="AZ133" s="29"/>
    </row>
    <row r="134" spans="2:52" ht="20.100000000000001" customHeight="1">
      <c r="B134" s="6">
        <v>2333</v>
      </c>
      <c r="C134" s="8" t="str">
        <f>IFERROR(VLOOKUP(B134,DB!$I$3:$Z$1001,4,FALSE)&amp;"","")</f>
        <v>株式会社ジャイロアーキテクツ</v>
      </c>
      <c r="D134" s="10" t="str">
        <f>IFERROR(VLOOKUP(B134,DB!$I$2:$CD$1001,7,FALSE)&amp;"","")</f>
        <v>東京都</v>
      </c>
      <c r="E134" s="11" t="str">
        <f>IFERROR(VLOOKUP(B134,DB!$I$2:$CD$1001,8,FALSE)&amp;"","")</f>
        <v>渋谷区</v>
      </c>
      <c r="F134" s="12" t="str">
        <f>IFERROR(VLOOKUP(B134,DB!$I$2:$CD$1001,10,FALSE)&amp;"","")</f>
        <v>代表取締役</v>
      </c>
      <c r="G134" s="11" t="str">
        <f>IFERROR(VLOOKUP(B134,DB!$I$2:$CD$1001,11,FALSE)&amp;"","")</f>
        <v>山本　剛弘</v>
      </c>
      <c r="H134" s="14" t="str">
        <f>IFERROR(IF(VLOOKUP(B134,DB!$I$2:$CD$1001,20,FALSE)&amp;""="","","○"),"")</f>
        <v/>
      </c>
      <c r="I134" s="16" t="str">
        <f>IFERROR(VLOOKUP($B134,DB!$I$3:$CA$1001,29,FALSE)&amp;"","　")</f>
        <v/>
      </c>
      <c r="J134" s="18" t="str">
        <f>IFERROR(VLOOKUP($B134,DB!$I$3:$CA$1001,30,FALSE)&amp;"","　")</f>
        <v/>
      </c>
      <c r="K134" s="18" t="str">
        <f>IFERROR(VLOOKUP($B134,DB!$I$3:$CA$1001,31,FALSE)&amp;"","　")</f>
        <v/>
      </c>
      <c r="L134" s="18" t="str">
        <f>IFERROR(VLOOKUP($B134,DB!$I$3:$CA$1001,32,FALSE)&amp;"","　")</f>
        <v>◯</v>
      </c>
      <c r="M134" s="18" t="str">
        <f>IFERROR(VLOOKUP($B134,DB!$I$3:$CA$1001,33,FALSE)&amp;"","　")</f>
        <v/>
      </c>
      <c r="N134" s="21" t="str">
        <f>IFERROR(VLOOKUP($B134,DB!$I$3:$CA$1001,34,FALSE)&amp;"","　")</f>
        <v/>
      </c>
      <c r="O134" s="23" t="str">
        <f>IFERROR(VLOOKUP($B134,DB!$I$3:$CA$1001,35,FALSE)&amp;"","　")</f>
        <v/>
      </c>
      <c r="P134" s="18" t="str">
        <f>IFERROR(VLOOKUP($B134,DB!$I$3:$CA$1001,36,FALSE)&amp;"","　")</f>
        <v/>
      </c>
      <c r="Q134" s="18" t="str">
        <f>IFERROR(VLOOKUP($B134,DB!$I$3:$CA$1001,37,FALSE)&amp;"","　")</f>
        <v/>
      </c>
      <c r="R134" s="18" t="str">
        <f>IFERROR(VLOOKUP($B134,DB!$I$3:$CA$1001,38,FALSE)&amp;"","　")</f>
        <v/>
      </c>
      <c r="S134" s="18" t="str">
        <f>IFERROR(VLOOKUP($B134,DB!$I$3:$CA$1001,39,FALSE)&amp;"","　")</f>
        <v/>
      </c>
      <c r="T134" s="18" t="str">
        <f>IFERROR(VLOOKUP($B134,DB!$I$3:$CA$1001,40,FALSE)&amp;"","　")</f>
        <v/>
      </c>
      <c r="U134" s="18" t="str">
        <f>IFERROR(VLOOKUP($B134,DB!$I$3:$CA$1001,41,FALSE)&amp;"","　")</f>
        <v/>
      </c>
      <c r="V134" s="18" t="str">
        <f>IFERROR(VLOOKUP($B134,DB!$I$3:$CA$1001,42,FALSE)&amp;"","　")</f>
        <v/>
      </c>
      <c r="W134" s="18" t="str">
        <f>IFERROR(VLOOKUP($B134,DB!$I$3:$CA$1001,43,FALSE)&amp;"","　")</f>
        <v/>
      </c>
      <c r="X134" s="18" t="str">
        <f>IFERROR(VLOOKUP($B134,DB!$I$3:$CA$1001,44,FALSE)&amp;"","　")</f>
        <v/>
      </c>
      <c r="Y134" s="18" t="str">
        <f>IFERROR(VLOOKUP($B134,DB!$I$3:$CA$1001,45,FALSE)&amp;"","　")</f>
        <v/>
      </c>
      <c r="Z134" s="18" t="str">
        <f>IFERROR(VLOOKUP($B134,DB!$I$3:$CA$1001,46,FALSE)&amp;"","　")</f>
        <v/>
      </c>
      <c r="AA134" s="18" t="str">
        <f>IFERROR(VLOOKUP($B134,DB!$I$3:$CA$1001,47,FALSE)&amp;"","　")</f>
        <v/>
      </c>
      <c r="AB134" s="18" t="str">
        <f>IFERROR(VLOOKUP($B134,DB!$I$3:$CA$1001,48,FALSE)&amp;"","　")</f>
        <v/>
      </c>
      <c r="AC134" s="18" t="str">
        <f>IFERROR(VLOOKUP($B134,DB!$I$3:$CA$1001,49,FALSE)&amp;"","　")</f>
        <v/>
      </c>
      <c r="AD134" s="18" t="str">
        <f>IFERROR(VLOOKUP($B134,DB!$I$3:$CA$1001,50,FALSE)&amp;"","　")</f>
        <v/>
      </c>
      <c r="AE134" s="18" t="str">
        <f>IFERROR(VLOOKUP($B134,DB!$I$3:$CA$1001,51,FALSE)&amp;"","　")</f>
        <v/>
      </c>
      <c r="AF134" s="18" t="str">
        <f>IFERROR(VLOOKUP($B134,DB!$I$3:$CA$1001,52,FALSE)&amp;"","　")</f>
        <v/>
      </c>
      <c r="AG134" s="18" t="str">
        <f>IFERROR(VLOOKUP($B134,DB!$I$3:$CA$1001,53,FALSE)&amp;"","　")</f>
        <v/>
      </c>
      <c r="AH134" s="18" t="str">
        <f>IFERROR(VLOOKUP($B134,DB!$I$3:$CA$1001,54,FALSE)&amp;"","　")</f>
        <v/>
      </c>
      <c r="AI134" s="25" t="str">
        <f>IFERROR(VLOOKUP($B134,DB!$I$3:$CA$1001,55,FALSE)&amp;"","　")</f>
        <v/>
      </c>
      <c r="AJ134" s="16" t="str">
        <f>IFERROR(VLOOKUP($B134,DB!$I$3:$CA$1001,56,FALSE)&amp;"","　")</f>
        <v/>
      </c>
      <c r="AK134" s="18" t="str">
        <f>IFERROR(VLOOKUP($B134,DB!$I$3:$CA$1001,57,FALSE)&amp;"","　")</f>
        <v/>
      </c>
      <c r="AL134" s="18" t="str">
        <f>IFERROR(VLOOKUP($B134,DB!$I$3:$CA$1001,58,FALSE)&amp;"","　")</f>
        <v/>
      </c>
      <c r="AM134" s="18" t="str">
        <f>IFERROR(VLOOKUP($B134,DB!$I$3:$CA$1001,59,FALSE)&amp;"","　")</f>
        <v/>
      </c>
      <c r="AN134" s="18" t="str">
        <f>IFERROR(VLOOKUP($B134,DB!$I$3:$CA$1001,60,FALSE)&amp;"","　")</f>
        <v/>
      </c>
      <c r="AO134" s="18" t="str">
        <f>IFERROR(VLOOKUP($B134,DB!$I$3:$CA$1001,61,FALSE)&amp;"","　")</f>
        <v/>
      </c>
      <c r="AP134" s="18" t="str">
        <f>IFERROR(VLOOKUP($B134,DB!$I$3:$CA$1001,62,FALSE)&amp;"","　")</f>
        <v/>
      </c>
      <c r="AQ134" s="21" t="str">
        <f>IFERROR(VLOOKUP($B134,DB!$I$3:$CA$1001,63,FALSE)&amp;"","　")</f>
        <v/>
      </c>
      <c r="AR134" s="23" t="str">
        <f>IFERROR(VLOOKUP($B134,DB!$I$3:$CA$1001,64,FALSE)&amp;"","　")</f>
        <v/>
      </c>
      <c r="AS134" s="18" t="str">
        <f>IFERROR(VLOOKUP($B134,DB!$I$3:$CA$1001,65,FALSE)&amp;"","　")</f>
        <v/>
      </c>
      <c r="AT134" s="18" t="str">
        <f>IFERROR(VLOOKUP($B134,DB!$I$3:$CA$1001,66,FALSE)&amp;"","　")</f>
        <v/>
      </c>
      <c r="AU134" s="18" t="str">
        <f>IFERROR(VLOOKUP($B134,DB!$I$3:$CA$1001,67,FALSE)&amp;"","　")</f>
        <v/>
      </c>
      <c r="AV134" s="18" t="str">
        <f>IFERROR(VLOOKUP($B134,DB!$I$3:$CA$1001,68,FALSE)&amp;"","　")</f>
        <v/>
      </c>
      <c r="AW134" s="18" t="str">
        <f>IFERROR(VLOOKUP($B134,DB!$I$3:$CA$1001,69,FALSE)&amp;"","　")</f>
        <v/>
      </c>
      <c r="AX134" s="18" t="str">
        <f>IFERROR(VLOOKUP($B134,DB!$I$3:$CA$1001,70,FALSE)&amp;"","　")</f>
        <v/>
      </c>
      <c r="AY134" s="21" t="str">
        <f>IFERROR(VLOOKUP($B134,DB!$I$3:$CA$1001,71,FALSE)&amp;"","　")</f>
        <v/>
      </c>
      <c r="AZ134" s="29"/>
    </row>
    <row r="135" spans="2:52" ht="20.100000000000001" customHeight="1">
      <c r="B135" s="6">
        <v>2334</v>
      </c>
      <c r="C135" s="8" t="str">
        <f>IFERROR(VLOOKUP(B135,DB!$I$3:$Z$1001,4,FALSE)&amp;"","")</f>
        <v>スミセキ・ジオテクノ株式会社</v>
      </c>
      <c r="D135" s="10" t="str">
        <f>IFERROR(VLOOKUP(B135,DB!$I$2:$CD$1001,7,FALSE)&amp;"","")</f>
        <v>北海道</v>
      </c>
      <c r="E135" s="11" t="str">
        <f>IFERROR(VLOOKUP(B135,DB!$I$2:$CD$1001,8,FALSE)&amp;"","")</f>
        <v>札幌市中央区</v>
      </c>
      <c r="F135" s="12" t="str">
        <f>IFERROR(VLOOKUP(B135,DB!$I$2:$CD$1001,10,FALSE)&amp;"","")</f>
        <v>代表取締役社長</v>
      </c>
      <c r="G135" s="11" t="str">
        <f>IFERROR(VLOOKUP(B135,DB!$I$2:$CD$1001,11,FALSE)&amp;"","")</f>
        <v>南　敦彦</v>
      </c>
      <c r="H135" s="14" t="str">
        <f>IFERROR(IF(VLOOKUP(B135,DB!$I$2:$CD$1001,20,FALSE)&amp;""="","","○"),"")</f>
        <v/>
      </c>
      <c r="I135" s="16" t="str">
        <f>IFERROR(VLOOKUP($B135,DB!$I$3:$CA$1001,29,FALSE)&amp;"","　")</f>
        <v>◯</v>
      </c>
      <c r="J135" s="18" t="str">
        <f>IFERROR(VLOOKUP($B135,DB!$I$3:$CA$1001,30,FALSE)&amp;"","　")</f>
        <v>◯</v>
      </c>
      <c r="K135" s="18" t="str">
        <f>IFERROR(VLOOKUP($B135,DB!$I$3:$CA$1001,31,FALSE)&amp;"","　")</f>
        <v>◯</v>
      </c>
      <c r="L135" s="18" t="str">
        <f>IFERROR(VLOOKUP($B135,DB!$I$3:$CA$1001,32,FALSE)&amp;"","　")</f>
        <v/>
      </c>
      <c r="M135" s="18" t="str">
        <f>IFERROR(VLOOKUP($B135,DB!$I$3:$CA$1001,33,FALSE)&amp;"","　")</f>
        <v>◯</v>
      </c>
      <c r="N135" s="21" t="str">
        <f>IFERROR(VLOOKUP($B135,DB!$I$3:$CA$1001,34,FALSE)&amp;"","　")</f>
        <v/>
      </c>
      <c r="O135" s="23" t="str">
        <f>IFERROR(VLOOKUP($B135,DB!$I$3:$CA$1001,35,FALSE)&amp;"","　")</f>
        <v/>
      </c>
      <c r="P135" s="18" t="str">
        <f>IFERROR(VLOOKUP($B135,DB!$I$3:$CA$1001,36,FALSE)&amp;"","　")</f>
        <v/>
      </c>
      <c r="Q135" s="18" t="str">
        <f>IFERROR(VLOOKUP($B135,DB!$I$3:$CA$1001,37,FALSE)&amp;"","　")</f>
        <v/>
      </c>
      <c r="R135" s="18" t="str">
        <f>IFERROR(VLOOKUP($B135,DB!$I$3:$CA$1001,38,FALSE)&amp;"","　")</f>
        <v/>
      </c>
      <c r="S135" s="18" t="str">
        <f>IFERROR(VLOOKUP($B135,DB!$I$3:$CA$1001,39,FALSE)&amp;"","　")</f>
        <v/>
      </c>
      <c r="T135" s="18" t="str">
        <f>IFERROR(VLOOKUP($B135,DB!$I$3:$CA$1001,40,FALSE)&amp;"","　")</f>
        <v/>
      </c>
      <c r="U135" s="18" t="str">
        <f>IFERROR(VLOOKUP($B135,DB!$I$3:$CA$1001,41,FALSE)&amp;"","　")</f>
        <v/>
      </c>
      <c r="V135" s="18" t="str">
        <f>IFERROR(VLOOKUP($B135,DB!$I$3:$CA$1001,42,FALSE)&amp;"","　")</f>
        <v/>
      </c>
      <c r="W135" s="18" t="str">
        <f>IFERROR(VLOOKUP($B135,DB!$I$3:$CA$1001,43,FALSE)&amp;"","　")</f>
        <v/>
      </c>
      <c r="X135" s="18" t="str">
        <f>IFERROR(VLOOKUP($B135,DB!$I$3:$CA$1001,44,FALSE)&amp;"","　")</f>
        <v/>
      </c>
      <c r="Y135" s="18" t="str">
        <f>IFERROR(VLOOKUP($B135,DB!$I$3:$CA$1001,45,FALSE)&amp;"","　")</f>
        <v/>
      </c>
      <c r="Z135" s="18" t="str">
        <f>IFERROR(VLOOKUP($B135,DB!$I$3:$CA$1001,46,FALSE)&amp;"","　")</f>
        <v/>
      </c>
      <c r="AA135" s="18" t="str">
        <f>IFERROR(VLOOKUP($B135,DB!$I$3:$CA$1001,47,FALSE)&amp;"","　")</f>
        <v/>
      </c>
      <c r="AB135" s="18" t="str">
        <f>IFERROR(VLOOKUP($B135,DB!$I$3:$CA$1001,48,FALSE)&amp;"","　")</f>
        <v/>
      </c>
      <c r="AC135" s="18" t="str">
        <f>IFERROR(VLOOKUP($B135,DB!$I$3:$CA$1001,49,FALSE)&amp;"","　")</f>
        <v>◯</v>
      </c>
      <c r="AD135" s="18" t="str">
        <f>IFERROR(VLOOKUP($B135,DB!$I$3:$CA$1001,50,FALSE)&amp;"","　")</f>
        <v/>
      </c>
      <c r="AE135" s="18" t="str">
        <f>IFERROR(VLOOKUP($B135,DB!$I$3:$CA$1001,51,FALSE)&amp;"","　")</f>
        <v/>
      </c>
      <c r="AF135" s="18" t="str">
        <f>IFERROR(VLOOKUP($B135,DB!$I$3:$CA$1001,52,FALSE)&amp;"","　")</f>
        <v/>
      </c>
      <c r="AG135" s="18" t="str">
        <f>IFERROR(VLOOKUP($B135,DB!$I$3:$CA$1001,53,FALSE)&amp;"","　")</f>
        <v/>
      </c>
      <c r="AH135" s="18" t="str">
        <f>IFERROR(VLOOKUP($B135,DB!$I$3:$CA$1001,54,FALSE)&amp;"","　")</f>
        <v/>
      </c>
      <c r="AI135" s="25" t="str">
        <f>IFERROR(VLOOKUP($B135,DB!$I$3:$CA$1001,55,FALSE)&amp;"","　")</f>
        <v/>
      </c>
      <c r="AJ135" s="16" t="str">
        <f>IFERROR(VLOOKUP($B135,DB!$I$3:$CA$1001,56,FALSE)&amp;"","　")</f>
        <v>◯</v>
      </c>
      <c r="AK135" s="18" t="str">
        <f>IFERROR(VLOOKUP($B135,DB!$I$3:$CA$1001,57,FALSE)&amp;"","　")</f>
        <v/>
      </c>
      <c r="AL135" s="18" t="str">
        <f>IFERROR(VLOOKUP($B135,DB!$I$3:$CA$1001,58,FALSE)&amp;"","　")</f>
        <v>◯</v>
      </c>
      <c r="AM135" s="18" t="str">
        <f>IFERROR(VLOOKUP($B135,DB!$I$3:$CA$1001,59,FALSE)&amp;"","　")</f>
        <v/>
      </c>
      <c r="AN135" s="18" t="str">
        <f>IFERROR(VLOOKUP($B135,DB!$I$3:$CA$1001,60,FALSE)&amp;"","　")</f>
        <v/>
      </c>
      <c r="AO135" s="18" t="str">
        <f>IFERROR(VLOOKUP($B135,DB!$I$3:$CA$1001,61,FALSE)&amp;"","　")</f>
        <v>◯</v>
      </c>
      <c r="AP135" s="18" t="str">
        <f>IFERROR(VLOOKUP($B135,DB!$I$3:$CA$1001,62,FALSE)&amp;"","　")</f>
        <v/>
      </c>
      <c r="AQ135" s="21" t="str">
        <f>IFERROR(VLOOKUP($B135,DB!$I$3:$CA$1001,63,FALSE)&amp;"","　")</f>
        <v/>
      </c>
      <c r="AR135" s="23" t="str">
        <f>IFERROR(VLOOKUP($B135,DB!$I$3:$CA$1001,64,FALSE)&amp;"","　")</f>
        <v/>
      </c>
      <c r="AS135" s="18" t="str">
        <f>IFERROR(VLOOKUP($B135,DB!$I$3:$CA$1001,65,FALSE)&amp;"","　")</f>
        <v/>
      </c>
      <c r="AT135" s="18" t="str">
        <f>IFERROR(VLOOKUP($B135,DB!$I$3:$CA$1001,66,FALSE)&amp;"","　")</f>
        <v/>
      </c>
      <c r="AU135" s="18" t="str">
        <f>IFERROR(VLOOKUP($B135,DB!$I$3:$CA$1001,67,FALSE)&amp;"","　")</f>
        <v/>
      </c>
      <c r="AV135" s="18" t="str">
        <f>IFERROR(VLOOKUP($B135,DB!$I$3:$CA$1001,68,FALSE)&amp;"","　")</f>
        <v/>
      </c>
      <c r="AW135" s="18" t="str">
        <f>IFERROR(VLOOKUP($B135,DB!$I$3:$CA$1001,69,FALSE)&amp;"","　")</f>
        <v/>
      </c>
      <c r="AX135" s="18" t="str">
        <f>IFERROR(VLOOKUP($B135,DB!$I$3:$CA$1001,70,FALSE)&amp;"","　")</f>
        <v/>
      </c>
      <c r="AY135" s="21" t="str">
        <f>IFERROR(VLOOKUP($B135,DB!$I$3:$CA$1001,71,FALSE)&amp;"","　")</f>
        <v/>
      </c>
      <c r="AZ135" s="29"/>
    </row>
    <row r="136" spans="2:52" ht="20.100000000000001" customHeight="1">
      <c r="B136" s="6">
        <v>2335</v>
      </c>
      <c r="C136" s="8" t="str">
        <f>IFERROR(VLOOKUP(B136,DB!$I$3:$Z$1001,4,FALSE)&amp;"","")</f>
        <v>株式会社スカイ・サイト</v>
      </c>
      <c r="D136" s="10" t="str">
        <f>IFERROR(VLOOKUP(B136,DB!$I$2:$CD$1001,7,FALSE)&amp;"","")</f>
        <v>北海道</v>
      </c>
      <c r="E136" s="11" t="str">
        <f>IFERROR(VLOOKUP(B136,DB!$I$2:$CD$1001,8,FALSE)&amp;"","")</f>
        <v>札幌市中央区</v>
      </c>
      <c r="F136" s="12" t="str">
        <f>IFERROR(VLOOKUP(B136,DB!$I$2:$CD$1001,10,FALSE)&amp;"","")</f>
        <v>代表取締役</v>
      </c>
      <c r="G136" s="11" t="str">
        <f>IFERROR(VLOOKUP(B136,DB!$I$2:$CD$1001,11,FALSE)&amp;"","")</f>
        <v>今村　勝</v>
      </c>
      <c r="H136" s="14" t="str">
        <f>IFERROR(IF(VLOOKUP(B136,DB!$I$2:$CD$1001,20,FALSE)&amp;""="","","○"),"")</f>
        <v/>
      </c>
      <c r="I136" s="16" t="str">
        <f>IFERROR(VLOOKUP($B136,DB!$I$3:$CA$1001,29,FALSE)&amp;"","　")</f>
        <v/>
      </c>
      <c r="J136" s="18" t="str">
        <f>IFERROR(VLOOKUP($B136,DB!$I$3:$CA$1001,30,FALSE)&amp;"","　")</f>
        <v/>
      </c>
      <c r="K136" s="18" t="str">
        <f>IFERROR(VLOOKUP($B136,DB!$I$3:$CA$1001,31,FALSE)&amp;"","　")</f>
        <v/>
      </c>
      <c r="L136" s="18" t="str">
        <f>IFERROR(VLOOKUP($B136,DB!$I$3:$CA$1001,32,FALSE)&amp;"","　")</f>
        <v>◯</v>
      </c>
      <c r="M136" s="18" t="str">
        <f>IFERROR(VLOOKUP($B136,DB!$I$3:$CA$1001,33,FALSE)&amp;"","　")</f>
        <v/>
      </c>
      <c r="N136" s="21" t="str">
        <f>IFERROR(VLOOKUP($B136,DB!$I$3:$CA$1001,34,FALSE)&amp;"","　")</f>
        <v/>
      </c>
      <c r="O136" s="23" t="str">
        <f>IFERROR(VLOOKUP($B136,DB!$I$3:$CA$1001,35,FALSE)&amp;"","　")</f>
        <v/>
      </c>
      <c r="P136" s="18" t="str">
        <f>IFERROR(VLOOKUP($B136,DB!$I$3:$CA$1001,36,FALSE)&amp;"","　")</f>
        <v/>
      </c>
      <c r="Q136" s="18" t="str">
        <f>IFERROR(VLOOKUP($B136,DB!$I$3:$CA$1001,37,FALSE)&amp;"","　")</f>
        <v/>
      </c>
      <c r="R136" s="18" t="str">
        <f>IFERROR(VLOOKUP($B136,DB!$I$3:$CA$1001,38,FALSE)&amp;"","　")</f>
        <v/>
      </c>
      <c r="S136" s="18" t="str">
        <f>IFERROR(VLOOKUP($B136,DB!$I$3:$CA$1001,39,FALSE)&amp;"","　")</f>
        <v/>
      </c>
      <c r="T136" s="18" t="str">
        <f>IFERROR(VLOOKUP($B136,DB!$I$3:$CA$1001,40,FALSE)&amp;"","　")</f>
        <v/>
      </c>
      <c r="U136" s="18" t="str">
        <f>IFERROR(VLOOKUP($B136,DB!$I$3:$CA$1001,41,FALSE)&amp;"","　")</f>
        <v/>
      </c>
      <c r="V136" s="18" t="str">
        <f>IFERROR(VLOOKUP($B136,DB!$I$3:$CA$1001,42,FALSE)&amp;"","　")</f>
        <v/>
      </c>
      <c r="W136" s="18" t="str">
        <f>IFERROR(VLOOKUP($B136,DB!$I$3:$CA$1001,43,FALSE)&amp;"","　")</f>
        <v/>
      </c>
      <c r="X136" s="18" t="str">
        <f>IFERROR(VLOOKUP($B136,DB!$I$3:$CA$1001,44,FALSE)&amp;"","　")</f>
        <v/>
      </c>
      <c r="Y136" s="18" t="str">
        <f>IFERROR(VLOOKUP($B136,DB!$I$3:$CA$1001,45,FALSE)&amp;"","　")</f>
        <v/>
      </c>
      <c r="Z136" s="18" t="str">
        <f>IFERROR(VLOOKUP($B136,DB!$I$3:$CA$1001,46,FALSE)&amp;"","　")</f>
        <v/>
      </c>
      <c r="AA136" s="18" t="str">
        <f>IFERROR(VLOOKUP($B136,DB!$I$3:$CA$1001,47,FALSE)&amp;"","　")</f>
        <v/>
      </c>
      <c r="AB136" s="18" t="str">
        <f>IFERROR(VLOOKUP($B136,DB!$I$3:$CA$1001,48,FALSE)&amp;"","　")</f>
        <v/>
      </c>
      <c r="AC136" s="18" t="str">
        <f>IFERROR(VLOOKUP($B136,DB!$I$3:$CA$1001,49,FALSE)&amp;"","　")</f>
        <v/>
      </c>
      <c r="AD136" s="18" t="str">
        <f>IFERROR(VLOOKUP($B136,DB!$I$3:$CA$1001,50,FALSE)&amp;"","　")</f>
        <v/>
      </c>
      <c r="AE136" s="18" t="str">
        <f>IFERROR(VLOOKUP($B136,DB!$I$3:$CA$1001,51,FALSE)&amp;"","　")</f>
        <v/>
      </c>
      <c r="AF136" s="18" t="str">
        <f>IFERROR(VLOOKUP($B136,DB!$I$3:$CA$1001,52,FALSE)&amp;"","　")</f>
        <v/>
      </c>
      <c r="AG136" s="18" t="str">
        <f>IFERROR(VLOOKUP($B136,DB!$I$3:$CA$1001,53,FALSE)&amp;"","　")</f>
        <v/>
      </c>
      <c r="AH136" s="18" t="str">
        <f>IFERROR(VLOOKUP($B136,DB!$I$3:$CA$1001,54,FALSE)&amp;"","　")</f>
        <v/>
      </c>
      <c r="AI136" s="25" t="str">
        <f>IFERROR(VLOOKUP($B136,DB!$I$3:$CA$1001,55,FALSE)&amp;"","　")</f>
        <v/>
      </c>
      <c r="AJ136" s="16" t="str">
        <f>IFERROR(VLOOKUP($B136,DB!$I$3:$CA$1001,56,FALSE)&amp;"","　")</f>
        <v/>
      </c>
      <c r="AK136" s="18" t="str">
        <f>IFERROR(VLOOKUP($B136,DB!$I$3:$CA$1001,57,FALSE)&amp;"","　")</f>
        <v/>
      </c>
      <c r="AL136" s="18" t="str">
        <f>IFERROR(VLOOKUP($B136,DB!$I$3:$CA$1001,58,FALSE)&amp;"","　")</f>
        <v/>
      </c>
      <c r="AM136" s="18" t="str">
        <f>IFERROR(VLOOKUP($B136,DB!$I$3:$CA$1001,59,FALSE)&amp;"","　")</f>
        <v/>
      </c>
      <c r="AN136" s="18" t="str">
        <f>IFERROR(VLOOKUP($B136,DB!$I$3:$CA$1001,60,FALSE)&amp;"","　")</f>
        <v/>
      </c>
      <c r="AO136" s="18" t="str">
        <f>IFERROR(VLOOKUP($B136,DB!$I$3:$CA$1001,61,FALSE)&amp;"","　")</f>
        <v/>
      </c>
      <c r="AP136" s="18" t="str">
        <f>IFERROR(VLOOKUP($B136,DB!$I$3:$CA$1001,62,FALSE)&amp;"","　")</f>
        <v/>
      </c>
      <c r="AQ136" s="21" t="str">
        <f>IFERROR(VLOOKUP($B136,DB!$I$3:$CA$1001,63,FALSE)&amp;"","　")</f>
        <v/>
      </c>
      <c r="AR136" s="23" t="str">
        <f>IFERROR(VLOOKUP($B136,DB!$I$3:$CA$1001,64,FALSE)&amp;"","　")</f>
        <v/>
      </c>
      <c r="AS136" s="18" t="str">
        <f>IFERROR(VLOOKUP($B136,DB!$I$3:$CA$1001,65,FALSE)&amp;"","　")</f>
        <v/>
      </c>
      <c r="AT136" s="18" t="str">
        <f>IFERROR(VLOOKUP($B136,DB!$I$3:$CA$1001,66,FALSE)&amp;"","　")</f>
        <v/>
      </c>
      <c r="AU136" s="18" t="str">
        <f>IFERROR(VLOOKUP($B136,DB!$I$3:$CA$1001,67,FALSE)&amp;"","　")</f>
        <v/>
      </c>
      <c r="AV136" s="18" t="str">
        <f>IFERROR(VLOOKUP($B136,DB!$I$3:$CA$1001,68,FALSE)&amp;"","　")</f>
        <v/>
      </c>
      <c r="AW136" s="18" t="str">
        <f>IFERROR(VLOOKUP($B136,DB!$I$3:$CA$1001,69,FALSE)&amp;"","　")</f>
        <v/>
      </c>
      <c r="AX136" s="18" t="str">
        <f>IFERROR(VLOOKUP($B136,DB!$I$3:$CA$1001,70,FALSE)&amp;"","　")</f>
        <v/>
      </c>
      <c r="AY136" s="21" t="str">
        <f>IFERROR(VLOOKUP($B136,DB!$I$3:$CA$1001,71,FALSE)&amp;"","　")</f>
        <v/>
      </c>
      <c r="AZ136" s="29"/>
    </row>
    <row r="137" spans="2:52" ht="20.100000000000001" customHeight="1">
      <c r="B137" s="6">
        <v>2336</v>
      </c>
      <c r="C137" s="8" t="str">
        <f>IFERROR(VLOOKUP(B137,DB!$I$3:$Z$1001,4,FALSE)&amp;"","")</f>
        <v>SUMI建築計画室</v>
      </c>
      <c r="D137" s="10" t="str">
        <f>IFERROR(VLOOKUP(B137,DB!$I$2:$CD$1001,7,FALSE)&amp;"","")</f>
        <v>北海道</v>
      </c>
      <c r="E137" s="11" t="str">
        <f>IFERROR(VLOOKUP(B137,DB!$I$2:$CD$1001,8,FALSE)&amp;"","")</f>
        <v>札幌市西区</v>
      </c>
      <c r="F137" s="12" t="str">
        <f>IFERROR(VLOOKUP(B137,DB!$I$2:$CD$1001,10,FALSE)&amp;"","")</f>
        <v>代表</v>
      </c>
      <c r="G137" s="11" t="str">
        <f>IFERROR(VLOOKUP(B137,DB!$I$2:$CD$1001,11,FALSE)&amp;"","")</f>
        <v>鷲見　健二</v>
      </c>
      <c r="H137" s="14" t="str">
        <f>IFERROR(IF(VLOOKUP(B137,DB!$I$2:$CD$1001,20,FALSE)&amp;""="","","○"),"")</f>
        <v/>
      </c>
      <c r="I137" s="16" t="str">
        <f>IFERROR(VLOOKUP($B137,DB!$I$3:$CA$1001,29,FALSE)&amp;"","　")</f>
        <v/>
      </c>
      <c r="J137" s="18" t="str">
        <f>IFERROR(VLOOKUP($B137,DB!$I$3:$CA$1001,30,FALSE)&amp;"","　")</f>
        <v/>
      </c>
      <c r="K137" s="18" t="str">
        <f>IFERROR(VLOOKUP($B137,DB!$I$3:$CA$1001,31,FALSE)&amp;"","　")</f>
        <v/>
      </c>
      <c r="L137" s="18" t="str">
        <f>IFERROR(VLOOKUP($B137,DB!$I$3:$CA$1001,32,FALSE)&amp;"","　")</f>
        <v>◯</v>
      </c>
      <c r="M137" s="18" t="str">
        <f>IFERROR(VLOOKUP($B137,DB!$I$3:$CA$1001,33,FALSE)&amp;"","　")</f>
        <v/>
      </c>
      <c r="N137" s="21" t="str">
        <f>IFERROR(VLOOKUP($B137,DB!$I$3:$CA$1001,34,FALSE)&amp;"","　")</f>
        <v/>
      </c>
      <c r="O137" s="23" t="str">
        <f>IFERROR(VLOOKUP($B137,DB!$I$3:$CA$1001,35,FALSE)&amp;"","　")</f>
        <v/>
      </c>
      <c r="P137" s="18" t="str">
        <f>IFERROR(VLOOKUP($B137,DB!$I$3:$CA$1001,36,FALSE)&amp;"","　")</f>
        <v/>
      </c>
      <c r="Q137" s="18" t="str">
        <f>IFERROR(VLOOKUP($B137,DB!$I$3:$CA$1001,37,FALSE)&amp;"","　")</f>
        <v/>
      </c>
      <c r="R137" s="18" t="str">
        <f>IFERROR(VLOOKUP($B137,DB!$I$3:$CA$1001,38,FALSE)&amp;"","　")</f>
        <v/>
      </c>
      <c r="S137" s="18" t="str">
        <f>IFERROR(VLOOKUP($B137,DB!$I$3:$CA$1001,39,FALSE)&amp;"","　")</f>
        <v/>
      </c>
      <c r="T137" s="18" t="str">
        <f>IFERROR(VLOOKUP($B137,DB!$I$3:$CA$1001,40,FALSE)&amp;"","　")</f>
        <v/>
      </c>
      <c r="U137" s="18" t="str">
        <f>IFERROR(VLOOKUP($B137,DB!$I$3:$CA$1001,41,FALSE)&amp;"","　")</f>
        <v/>
      </c>
      <c r="V137" s="18" t="str">
        <f>IFERROR(VLOOKUP($B137,DB!$I$3:$CA$1001,42,FALSE)&amp;"","　")</f>
        <v/>
      </c>
      <c r="W137" s="18" t="str">
        <f>IFERROR(VLOOKUP($B137,DB!$I$3:$CA$1001,43,FALSE)&amp;"","　")</f>
        <v/>
      </c>
      <c r="X137" s="18" t="str">
        <f>IFERROR(VLOOKUP($B137,DB!$I$3:$CA$1001,44,FALSE)&amp;"","　")</f>
        <v/>
      </c>
      <c r="Y137" s="18" t="str">
        <f>IFERROR(VLOOKUP($B137,DB!$I$3:$CA$1001,45,FALSE)&amp;"","　")</f>
        <v/>
      </c>
      <c r="Z137" s="18" t="str">
        <f>IFERROR(VLOOKUP($B137,DB!$I$3:$CA$1001,46,FALSE)&amp;"","　")</f>
        <v/>
      </c>
      <c r="AA137" s="18" t="str">
        <f>IFERROR(VLOOKUP($B137,DB!$I$3:$CA$1001,47,FALSE)&amp;"","　")</f>
        <v/>
      </c>
      <c r="AB137" s="18" t="str">
        <f>IFERROR(VLOOKUP($B137,DB!$I$3:$CA$1001,48,FALSE)&amp;"","　")</f>
        <v/>
      </c>
      <c r="AC137" s="18" t="str">
        <f>IFERROR(VLOOKUP($B137,DB!$I$3:$CA$1001,49,FALSE)&amp;"","　")</f>
        <v/>
      </c>
      <c r="AD137" s="18" t="str">
        <f>IFERROR(VLOOKUP($B137,DB!$I$3:$CA$1001,50,FALSE)&amp;"","　")</f>
        <v/>
      </c>
      <c r="AE137" s="18" t="str">
        <f>IFERROR(VLOOKUP($B137,DB!$I$3:$CA$1001,51,FALSE)&amp;"","　")</f>
        <v/>
      </c>
      <c r="AF137" s="18" t="str">
        <f>IFERROR(VLOOKUP($B137,DB!$I$3:$CA$1001,52,FALSE)&amp;"","　")</f>
        <v/>
      </c>
      <c r="AG137" s="18" t="str">
        <f>IFERROR(VLOOKUP($B137,DB!$I$3:$CA$1001,53,FALSE)&amp;"","　")</f>
        <v/>
      </c>
      <c r="AH137" s="18" t="str">
        <f>IFERROR(VLOOKUP($B137,DB!$I$3:$CA$1001,54,FALSE)&amp;"","　")</f>
        <v/>
      </c>
      <c r="AI137" s="25" t="str">
        <f>IFERROR(VLOOKUP($B137,DB!$I$3:$CA$1001,55,FALSE)&amp;"","　")</f>
        <v/>
      </c>
      <c r="AJ137" s="16" t="str">
        <f>IFERROR(VLOOKUP($B137,DB!$I$3:$CA$1001,56,FALSE)&amp;"","　")</f>
        <v/>
      </c>
      <c r="AK137" s="18" t="str">
        <f>IFERROR(VLOOKUP($B137,DB!$I$3:$CA$1001,57,FALSE)&amp;"","　")</f>
        <v/>
      </c>
      <c r="AL137" s="18" t="str">
        <f>IFERROR(VLOOKUP($B137,DB!$I$3:$CA$1001,58,FALSE)&amp;"","　")</f>
        <v/>
      </c>
      <c r="AM137" s="18" t="str">
        <f>IFERROR(VLOOKUP($B137,DB!$I$3:$CA$1001,59,FALSE)&amp;"","　")</f>
        <v/>
      </c>
      <c r="AN137" s="18" t="str">
        <f>IFERROR(VLOOKUP($B137,DB!$I$3:$CA$1001,60,FALSE)&amp;"","　")</f>
        <v/>
      </c>
      <c r="AO137" s="18" t="str">
        <f>IFERROR(VLOOKUP($B137,DB!$I$3:$CA$1001,61,FALSE)&amp;"","　")</f>
        <v/>
      </c>
      <c r="AP137" s="18" t="str">
        <f>IFERROR(VLOOKUP($B137,DB!$I$3:$CA$1001,62,FALSE)&amp;"","　")</f>
        <v/>
      </c>
      <c r="AQ137" s="21" t="str">
        <f>IFERROR(VLOOKUP($B137,DB!$I$3:$CA$1001,63,FALSE)&amp;"","　")</f>
        <v/>
      </c>
      <c r="AR137" s="23" t="str">
        <f>IFERROR(VLOOKUP($B137,DB!$I$3:$CA$1001,64,FALSE)&amp;"","　")</f>
        <v/>
      </c>
      <c r="AS137" s="18" t="str">
        <f>IFERROR(VLOOKUP($B137,DB!$I$3:$CA$1001,65,FALSE)&amp;"","　")</f>
        <v/>
      </c>
      <c r="AT137" s="18" t="str">
        <f>IFERROR(VLOOKUP($B137,DB!$I$3:$CA$1001,66,FALSE)&amp;"","　")</f>
        <v/>
      </c>
      <c r="AU137" s="18" t="str">
        <f>IFERROR(VLOOKUP($B137,DB!$I$3:$CA$1001,67,FALSE)&amp;"","　")</f>
        <v/>
      </c>
      <c r="AV137" s="18" t="str">
        <f>IFERROR(VLOOKUP($B137,DB!$I$3:$CA$1001,68,FALSE)&amp;"","　")</f>
        <v/>
      </c>
      <c r="AW137" s="18" t="str">
        <f>IFERROR(VLOOKUP($B137,DB!$I$3:$CA$1001,69,FALSE)&amp;"","　")</f>
        <v/>
      </c>
      <c r="AX137" s="18" t="str">
        <f>IFERROR(VLOOKUP($B137,DB!$I$3:$CA$1001,70,FALSE)&amp;"","　")</f>
        <v/>
      </c>
      <c r="AY137" s="21" t="str">
        <f>IFERROR(VLOOKUP($B137,DB!$I$3:$CA$1001,71,FALSE)&amp;"","　")</f>
        <v/>
      </c>
      <c r="AZ137" s="29"/>
    </row>
    <row r="138" spans="2:52" ht="20.100000000000001" customHeight="1">
      <c r="B138" s="6">
        <v>2337</v>
      </c>
      <c r="C138" s="8" t="str">
        <f>IFERROR(VLOOKUP(B138,DB!$I$3:$Z$1001,4,FALSE)&amp;"","")</f>
        <v>株式会社ズコーシャ</v>
      </c>
      <c r="D138" s="10" t="str">
        <f>IFERROR(VLOOKUP(B138,DB!$I$2:$CD$1001,7,FALSE)&amp;"","")</f>
        <v>北海道</v>
      </c>
      <c r="E138" s="11" t="str">
        <f>IFERROR(VLOOKUP(B138,DB!$I$2:$CD$1001,8,FALSE)&amp;"","")</f>
        <v>帯広市</v>
      </c>
      <c r="F138" s="12" t="str">
        <f>IFERROR(VLOOKUP(B138,DB!$I$2:$CD$1001,10,FALSE)&amp;"","")</f>
        <v>代表取締役社長</v>
      </c>
      <c r="G138" s="11" t="str">
        <f>IFERROR(VLOOKUP(B138,DB!$I$2:$CD$1001,11,FALSE)&amp;"","")</f>
        <v>高橋　宣之</v>
      </c>
      <c r="H138" s="14" t="str">
        <f>IFERROR(IF(VLOOKUP(B138,DB!$I$2:$CD$1001,20,FALSE)&amp;""="","","○"),"")</f>
        <v>○</v>
      </c>
      <c r="I138" s="16" t="str">
        <f>IFERROR(VLOOKUP($B138,DB!$I$3:$CA$1001,29,FALSE)&amp;"","　")</f>
        <v>◯</v>
      </c>
      <c r="J138" s="18" t="str">
        <f>IFERROR(VLOOKUP($B138,DB!$I$3:$CA$1001,30,FALSE)&amp;"","　")</f>
        <v>◯</v>
      </c>
      <c r="K138" s="18" t="str">
        <f>IFERROR(VLOOKUP($B138,DB!$I$3:$CA$1001,31,FALSE)&amp;"","　")</f>
        <v>◯</v>
      </c>
      <c r="L138" s="18" t="str">
        <f>IFERROR(VLOOKUP($B138,DB!$I$3:$CA$1001,32,FALSE)&amp;"","　")</f>
        <v/>
      </c>
      <c r="M138" s="18" t="str">
        <f>IFERROR(VLOOKUP($B138,DB!$I$3:$CA$1001,33,FALSE)&amp;"","　")</f>
        <v>◯</v>
      </c>
      <c r="N138" s="21" t="str">
        <f>IFERROR(VLOOKUP($B138,DB!$I$3:$CA$1001,34,FALSE)&amp;"","　")</f>
        <v/>
      </c>
      <c r="O138" s="23" t="str">
        <f>IFERROR(VLOOKUP($B138,DB!$I$3:$CA$1001,35,FALSE)&amp;"","　")</f>
        <v>◯</v>
      </c>
      <c r="P138" s="18" t="str">
        <f>IFERROR(VLOOKUP($B138,DB!$I$3:$CA$1001,36,FALSE)&amp;"","　")</f>
        <v/>
      </c>
      <c r="Q138" s="18" t="str">
        <f>IFERROR(VLOOKUP($B138,DB!$I$3:$CA$1001,37,FALSE)&amp;"","　")</f>
        <v/>
      </c>
      <c r="R138" s="18" t="str">
        <f>IFERROR(VLOOKUP($B138,DB!$I$3:$CA$1001,38,FALSE)&amp;"","　")</f>
        <v>◯</v>
      </c>
      <c r="S138" s="18" t="str">
        <f>IFERROR(VLOOKUP($B138,DB!$I$3:$CA$1001,39,FALSE)&amp;"","　")</f>
        <v/>
      </c>
      <c r="T138" s="18" t="str">
        <f>IFERROR(VLOOKUP($B138,DB!$I$3:$CA$1001,40,FALSE)&amp;"","　")</f>
        <v/>
      </c>
      <c r="U138" s="18" t="str">
        <f>IFERROR(VLOOKUP($B138,DB!$I$3:$CA$1001,41,FALSE)&amp;"","　")</f>
        <v>◯</v>
      </c>
      <c r="V138" s="18" t="str">
        <f>IFERROR(VLOOKUP($B138,DB!$I$3:$CA$1001,42,FALSE)&amp;"","　")</f>
        <v>◯</v>
      </c>
      <c r="W138" s="18" t="str">
        <f>IFERROR(VLOOKUP($B138,DB!$I$3:$CA$1001,43,FALSE)&amp;"","　")</f>
        <v>◯</v>
      </c>
      <c r="X138" s="18" t="str">
        <f>IFERROR(VLOOKUP($B138,DB!$I$3:$CA$1001,44,FALSE)&amp;"","　")</f>
        <v/>
      </c>
      <c r="Y138" s="18" t="str">
        <f>IFERROR(VLOOKUP($B138,DB!$I$3:$CA$1001,45,FALSE)&amp;"","　")</f>
        <v/>
      </c>
      <c r="Z138" s="18" t="str">
        <f>IFERROR(VLOOKUP($B138,DB!$I$3:$CA$1001,46,FALSE)&amp;"","　")</f>
        <v/>
      </c>
      <c r="AA138" s="18" t="str">
        <f>IFERROR(VLOOKUP($B138,DB!$I$3:$CA$1001,47,FALSE)&amp;"","　")</f>
        <v/>
      </c>
      <c r="AB138" s="18" t="str">
        <f>IFERROR(VLOOKUP($B138,DB!$I$3:$CA$1001,48,FALSE)&amp;"","　")</f>
        <v>◯</v>
      </c>
      <c r="AC138" s="18" t="str">
        <f>IFERROR(VLOOKUP($B138,DB!$I$3:$CA$1001,49,FALSE)&amp;"","　")</f>
        <v>◯</v>
      </c>
      <c r="AD138" s="18" t="str">
        <f>IFERROR(VLOOKUP($B138,DB!$I$3:$CA$1001,50,FALSE)&amp;"","　")</f>
        <v>◯</v>
      </c>
      <c r="AE138" s="18" t="str">
        <f>IFERROR(VLOOKUP($B138,DB!$I$3:$CA$1001,51,FALSE)&amp;"","　")</f>
        <v/>
      </c>
      <c r="AF138" s="18" t="str">
        <f>IFERROR(VLOOKUP($B138,DB!$I$3:$CA$1001,52,FALSE)&amp;"","　")</f>
        <v/>
      </c>
      <c r="AG138" s="18" t="str">
        <f>IFERROR(VLOOKUP($B138,DB!$I$3:$CA$1001,53,FALSE)&amp;"","　")</f>
        <v>◯</v>
      </c>
      <c r="AH138" s="18" t="str">
        <f>IFERROR(VLOOKUP($B138,DB!$I$3:$CA$1001,54,FALSE)&amp;"","　")</f>
        <v/>
      </c>
      <c r="AI138" s="25" t="str">
        <f>IFERROR(VLOOKUP($B138,DB!$I$3:$CA$1001,55,FALSE)&amp;"","　")</f>
        <v/>
      </c>
      <c r="AJ138" s="16" t="str">
        <f>IFERROR(VLOOKUP($B138,DB!$I$3:$CA$1001,56,FALSE)&amp;"","　")</f>
        <v>◯</v>
      </c>
      <c r="AK138" s="18" t="str">
        <f>IFERROR(VLOOKUP($B138,DB!$I$3:$CA$1001,57,FALSE)&amp;"","　")</f>
        <v>◯</v>
      </c>
      <c r="AL138" s="18" t="str">
        <f>IFERROR(VLOOKUP($B138,DB!$I$3:$CA$1001,58,FALSE)&amp;"","　")</f>
        <v>◯</v>
      </c>
      <c r="AM138" s="18" t="str">
        <f>IFERROR(VLOOKUP($B138,DB!$I$3:$CA$1001,59,FALSE)&amp;"","　")</f>
        <v>◯</v>
      </c>
      <c r="AN138" s="18" t="str">
        <f>IFERROR(VLOOKUP($B138,DB!$I$3:$CA$1001,60,FALSE)&amp;"","　")</f>
        <v>◯</v>
      </c>
      <c r="AO138" s="18" t="str">
        <f>IFERROR(VLOOKUP($B138,DB!$I$3:$CA$1001,61,FALSE)&amp;"","　")</f>
        <v>◯</v>
      </c>
      <c r="AP138" s="18" t="str">
        <f>IFERROR(VLOOKUP($B138,DB!$I$3:$CA$1001,62,FALSE)&amp;"","　")</f>
        <v>◯</v>
      </c>
      <c r="AQ138" s="21" t="str">
        <f>IFERROR(VLOOKUP($B138,DB!$I$3:$CA$1001,63,FALSE)&amp;"","　")</f>
        <v>◯</v>
      </c>
      <c r="AR138" s="23" t="str">
        <f>IFERROR(VLOOKUP($B138,DB!$I$3:$CA$1001,64,FALSE)&amp;"","　")</f>
        <v/>
      </c>
      <c r="AS138" s="18" t="str">
        <f>IFERROR(VLOOKUP($B138,DB!$I$3:$CA$1001,65,FALSE)&amp;"","　")</f>
        <v/>
      </c>
      <c r="AT138" s="18" t="str">
        <f>IFERROR(VLOOKUP($B138,DB!$I$3:$CA$1001,66,FALSE)&amp;"","　")</f>
        <v/>
      </c>
      <c r="AU138" s="18" t="str">
        <f>IFERROR(VLOOKUP($B138,DB!$I$3:$CA$1001,67,FALSE)&amp;"","　")</f>
        <v/>
      </c>
      <c r="AV138" s="18" t="str">
        <f>IFERROR(VLOOKUP($B138,DB!$I$3:$CA$1001,68,FALSE)&amp;"","　")</f>
        <v/>
      </c>
      <c r="AW138" s="18" t="str">
        <f>IFERROR(VLOOKUP($B138,DB!$I$3:$CA$1001,69,FALSE)&amp;"","　")</f>
        <v>◯</v>
      </c>
      <c r="AX138" s="18" t="str">
        <f>IFERROR(VLOOKUP($B138,DB!$I$3:$CA$1001,70,FALSE)&amp;"","　")</f>
        <v>◯</v>
      </c>
      <c r="AY138" s="21" t="str">
        <f>IFERROR(VLOOKUP($B138,DB!$I$3:$CA$1001,71,FALSE)&amp;"","　")</f>
        <v>◯</v>
      </c>
      <c r="AZ138" s="29"/>
    </row>
    <row r="139" spans="2:52" ht="20.100000000000001" customHeight="1">
      <c r="B139" s="6">
        <v>2338</v>
      </c>
      <c r="C139" s="8" t="str">
        <f>IFERROR(VLOOKUP(B139,DB!$I$3:$Z$1001,4,FALSE)&amp;"","")</f>
        <v>株式会社ゼンリン</v>
      </c>
      <c r="D139" s="10" t="str">
        <f>IFERROR(VLOOKUP(B139,DB!$I$2:$CD$1001,7,FALSE)&amp;"","")</f>
        <v>福岡県</v>
      </c>
      <c r="E139" s="11" t="str">
        <f>IFERROR(VLOOKUP(B139,DB!$I$2:$CD$1001,8,FALSE)&amp;"","")</f>
        <v>北九州市小倉北区</v>
      </c>
      <c r="F139" s="12" t="str">
        <f>IFERROR(VLOOKUP(B139,DB!$I$2:$CD$1001,10,FALSE)&amp;"","")</f>
        <v>代表取締役</v>
      </c>
      <c r="G139" s="11" t="str">
        <f>IFERROR(VLOOKUP(B139,DB!$I$2:$CD$1001,11,FALSE)&amp;"","")</f>
        <v>竹川　道郎</v>
      </c>
      <c r="H139" s="14" t="str">
        <f>IFERROR(IF(VLOOKUP(B139,DB!$I$2:$CD$1001,20,FALSE)&amp;""="","","○"),"")</f>
        <v>○</v>
      </c>
      <c r="I139" s="16" t="str">
        <f>IFERROR(VLOOKUP($B139,DB!$I$3:$CA$1001,29,FALSE)&amp;"","　")</f>
        <v>◯</v>
      </c>
      <c r="J139" s="18" t="str">
        <f>IFERROR(VLOOKUP($B139,DB!$I$3:$CA$1001,30,FALSE)&amp;"","　")</f>
        <v/>
      </c>
      <c r="K139" s="18" t="str">
        <f>IFERROR(VLOOKUP($B139,DB!$I$3:$CA$1001,31,FALSE)&amp;"","　")</f>
        <v/>
      </c>
      <c r="L139" s="18" t="str">
        <f>IFERROR(VLOOKUP($B139,DB!$I$3:$CA$1001,32,FALSE)&amp;"","　")</f>
        <v/>
      </c>
      <c r="M139" s="18" t="str">
        <f>IFERROR(VLOOKUP($B139,DB!$I$3:$CA$1001,33,FALSE)&amp;"","　")</f>
        <v/>
      </c>
      <c r="N139" s="21" t="str">
        <f>IFERROR(VLOOKUP($B139,DB!$I$3:$CA$1001,34,FALSE)&amp;"","　")</f>
        <v/>
      </c>
      <c r="O139" s="23" t="str">
        <f>IFERROR(VLOOKUP($B139,DB!$I$3:$CA$1001,35,FALSE)&amp;"","　")</f>
        <v/>
      </c>
      <c r="P139" s="18" t="str">
        <f>IFERROR(VLOOKUP($B139,DB!$I$3:$CA$1001,36,FALSE)&amp;"","　")</f>
        <v/>
      </c>
      <c r="Q139" s="18" t="str">
        <f>IFERROR(VLOOKUP($B139,DB!$I$3:$CA$1001,37,FALSE)&amp;"","　")</f>
        <v/>
      </c>
      <c r="R139" s="18" t="str">
        <f>IFERROR(VLOOKUP($B139,DB!$I$3:$CA$1001,38,FALSE)&amp;"","　")</f>
        <v/>
      </c>
      <c r="S139" s="18" t="str">
        <f>IFERROR(VLOOKUP($B139,DB!$I$3:$CA$1001,39,FALSE)&amp;"","　")</f>
        <v/>
      </c>
      <c r="T139" s="18" t="str">
        <f>IFERROR(VLOOKUP($B139,DB!$I$3:$CA$1001,40,FALSE)&amp;"","　")</f>
        <v/>
      </c>
      <c r="U139" s="18" t="str">
        <f>IFERROR(VLOOKUP($B139,DB!$I$3:$CA$1001,41,FALSE)&amp;"","　")</f>
        <v/>
      </c>
      <c r="V139" s="18" t="str">
        <f>IFERROR(VLOOKUP($B139,DB!$I$3:$CA$1001,42,FALSE)&amp;"","　")</f>
        <v/>
      </c>
      <c r="W139" s="18" t="str">
        <f>IFERROR(VLOOKUP($B139,DB!$I$3:$CA$1001,43,FALSE)&amp;"","　")</f>
        <v/>
      </c>
      <c r="X139" s="18" t="str">
        <f>IFERROR(VLOOKUP($B139,DB!$I$3:$CA$1001,44,FALSE)&amp;"","　")</f>
        <v/>
      </c>
      <c r="Y139" s="18" t="str">
        <f>IFERROR(VLOOKUP($B139,DB!$I$3:$CA$1001,45,FALSE)&amp;"","　")</f>
        <v/>
      </c>
      <c r="Z139" s="18" t="str">
        <f>IFERROR(VLOOKUP($B139,DB!$I$3:$CA$1001,46,FALSE)&amp;"","　")</f>
        <v/>
      </c>
      <c r="AA139" s="18" t="str">
        <f>IFERROR(VLOOKUP($B139,DB!$I$3:$CA$1001,47,FALSE)&amp;"","　")</f>
        <v/>
      </c>
      <c r="AB139" s="18" t="str">
        <f>IFERROR(VLOOKUP($B139,DB!$I$3:$CA$1001,48,FALSE)&amp;"","　")</f>
        <v/>
      </c>
      <c r="AC139" s="18" t="str">
        <f>IFERROR(VLOOKUP($B139,DB!$I$3:$CA$1001,49,FALSE)&amp;"","　")</f>
        <v/>
      </c>
      <c r="AD139" s="18" t="str">
        <f>IFERROR(VLOOKUP($B139,DB!$I$3:$CA$1001,50,FALSE)&amp;"","　")</f>
        <v/>
      </c>
      <c r="AE139" s="18" t="str">
        <f>IFERROR(VLOOKUP($B139,DB!$I$3:$CA$1001,51,FALSE)&amp;"","　")</f>
        <v/>
      </c>
      <c r="AF139" s="18" t="str">
        <f>IFERROR(VLOOKUP($B139,DB!$I$3:$CA$1001,52,FALSE)&amp;"","　")</f>
        <v/>
      </c>
      <c r="AG139" s="18" t="str">
        <f>IFERROR(VLOOKUP($B139,DB!$I$3:$CA$1001,53,FALSE)&amp;"","　")</f>
        <v/>
      </c>
      <c r="AH139" s="18" t="str">
        <f>IFERROR(VLOOKUP($B139,DB!$I$3:$CA$1001,54,FALSE)&amp;"","　")</f>
        <v/>
      </c>
      <c r="AI139" s="25" t="str">
        <f>IFERROR(VLOOKUP($B139,DB!$I$3:$CA$1001,55,FALSE)&amp;"","　")</f>
        <v/>
      </c>
      <c r="AJ139" s="16" t="str">
        <f>IFERROR(VLOOKUP($B139,DB!$I$3:$CA$1001,56,FALSE)&amp;"","　")</f>
        <v/>
      </c>
      <c r="AK139" s="18" t="str">
        <f>IFERROR(VLOOKUP($B139,DB!$I$3:$CA$1001,57,FALSE)&amp;"","　")</f>
        <v/>
      </c>
      <c r="AL139" s="18" t="str">
        <f>IFERROR(VLOOKUP($B139,DB!$I$3:$CA$1001,58,FALSE)&amp;"","　")</f>
        <v/>
      </c>
      <c r="AM139" s="18" t="str">
        <f>IFERROR(VLOOKUP($B139,DB!$I$3:$CA$1001,59,FALSE)&amp;"","　")</f>
        <v/>
      </c>
      <c r="AN139" s="18" t="str">
        <f>IFERROR(VLOOKUP($B139,DB!$I$3:$CA$1001,60,FALSE)&amp;"","　")</f>
        <v/>
      </c>
      <c r="AO139" s="18" t="str">
        <f>IFERROR(VLOOKUP($B139,DB!$I$3:$CA$1001,61,FALSE)&amp;"","　")</f>
        <v/>
      </c>
      <c r="AP139" s="18" t="str">
        <f>IFERROR(VLOOKUP($B139,DB!$I$3:$CA$1001,62,FALSE)&amp;"","　")</f>
        <v/>
      </c>
      <c r="AQ139" s="21" t="str">
        <f>IFERROR(VLOOKUP($B139,DB!$I$3:$CA$1001,63,FALSE)&amp;"","　")</f>
        <v/>
      </c>
      <c r="AR139" s="23" t="str">
        <f>IFERROR(VLOOKUP($B139,DB!$I$3:$CA$1001,64,FALSE)&amp;"","　")</f>
        <v/>
      </c>
      <c r="AS139" s="18" t="str">
        <f>IFERROR(VLOOKUP($B139,DB!$I$3:$CA$1001,65,FALSE)&amp;"","　")</f>
        <v/>
      </c>
      <c r="AT139" s="18" t="str">
        <f>IFERROR(VLOOKUP($B139,DB!$I$3:$CA$1001,66,FALSE)&amp;"","　")</f>
        <v/>
      </c>
      <c r="AU139" s="18" t="str">
        <f>IFERROR(VLOOKUP($B139,DB!$I$3:$CA$1001,67,FALSE)&amp;"","　")</f>
        <v/>
      </c>
      <c r="AV139" s="18" t="str">
        <f>IFERROR(VLOOKUP($B139,DB!$I$3:$CA$1001,68,FALSE)&amp;"","　")</f>
        <v/>
      </c>
      <c r="AW139" s="18" t="str">
        <f>IFERROR(VLOOKUP($B139,DB!$I$3:$CA$1001,69,FALSE)&amp;"","　")</f>
        <v/>
      </c>
      <c r="AX139" s="18" t="str">
        <f>IFERROR(VLOOKUP($B139,DB!$I$3:$CA$1001,70,FALSE)&amp;"","　")</f>
        <v/>
      </c>
      <c r="AY139" s="21" t="str">
        <f>IFERROR(VLOOKUP($B139,DB!$I$3:$CA$1001,71,FALSE)&amp;"","　")</f>
        <v/>
      </c>
      <c r="AZ139" s="29"/>
    </row>
    <row r="140" spans="2:52" ht="20.100000000000001" customHeight="1">
      <c r="B140" s="6">
        <v>2339</v>
      </c>
      <c r="C140" s="8" t="str">
        <f>IFERROR(VLOOKUP(B140,DB!$I$3:$Z$1001,4,FALSE)&amp;"","")</f>
        <v>株式会社創建社</v>
      </c>
      <c r="D140" s="10" t="str">
        <f>IFERROR(VLOOKUP(B140,DB!$I$2:$CD$1001,7,FALSE)&amp;"","")</f>
        <v>北海道</v>
      </c>
      <c r="E140" s="11" t="str">
        <f>IFERROR(VLOOKUP(B140,DB!$I$2:$CD$1001,8,FALSE)&amp;"","")</f>
        <v>札幌市中央区</v>
      </c>
      <c r="F140" s="12" t="str">
        <f>IFERROR(VLOOKUP(B140,DB!$I$2:$CD$1001,10,FALSE)&amp;"","")</f>
        <v>代表取締役社長</v>
      </c>
      <c r="G140" s="11" t="str">
        <f>IFERROR(VLOOKUP(B140,DB!$I$2:$CD$1001,11,FALSE)&amp;"","")</f>
        <v>森下　京佐</v>
      </c>
      <c r="H140" s="14" t="str">
        <f>IFERROR(IF(VLOOKUP(B140,DB!$I$2:$CD$1001,20,FALSE)&amp;""="","","○"),"")</f>
        <v/>
      </c>
      <c r="I140" s="16" t="str">
        <f>IFERROR(VLOOKUP($B140,DB!$I$3:$CA$1001,29,FALSE)&amp;"","　")</f>
        <v>◯</v>
      </c>
      <c r="J140" s="18" t="str">
        <f>IFERROR(VLOOKUP($B140,DB!$I$3:$CA$1001,30,FALSE)&amp;"","　")</f>
        <v/>
      </c>
      <c r="K140" s="18" t="str">
        <f>IFERROR(VLOOKUP($B140,DB!$I$3:$CA$1001,31,FALSE)&amp;"","　")</f>
        <v>◯</v>
      </c>
      <c r="L140" s="18" t="str">
        <f>IFERROR(VLOOKUP($B140,DB!$I$3:$CA$1001,32,FALSE)&amp;"","　")</f>
        <v>◯</v>
      </c>
      <c r="M140" s="18" t="str">
        <f>IFERROR(VLOOKUP($B140,DB!$I$3:$CA$1001,33,FALSE)&amp;"","　")</f>
        <v/>
      </c>
      <c r="N140" s="21" t="str">
        <f>IFERROR(VLOOKUP($B140,DB!$I$3:$CA$1001,34,FALSE)&amp;"","　")</f>
        <v/>
      </c>
      <c r="O140" s="23" t="str">
        <f>IFERROR(VLOOKUP($B140,DB!$I$3:$CA$1001,35,FALSE)&amp;"","　")</f>
        <v/>
      </c>
      <c r="P140" s="18" t="str">
        <f>IFERROR(VLOOKUP($B140,DB!$I$3:$CA$1001,36,FALSE)&amp;"","　")</f>
        <v/>
      </c>
      <c r="Q140" s="18" t="str">
        <f>IFERROR(VLOOKUP($B140,DB!$I$3:$CA$1001,37,FALSE)&amp;"","　")</f>
        <v/>
      </c>
      <c r="R140" s="18" t="str">
        <f>IFERROR(VLOOKUP($B140,DB!$I$3:$CA$1001,38,FALSE)&amp;"","　")</f>
        <v/>
      </c>
      <c r="S140" s="18" t="str">
        <f>IFERROR(VLOOKUP($B140,DB!$I$3:$CA$1001,39,FALSE)&amp;"","　")</f>
        <v/>
      </c>
      <c r="T140" s="18" t="str">
        <f>IFERROR(VLOOKUP($B140,DB!$I$3:$CA$1001,40,FALSE)&amp;"","　")</f>
        <v/>
      </c>
      <c r="U140" s="18" t="str">
        <f>IFERROR(VLOOKUP($B140,DB!$I$3:$CA$1001,41,FALSE)&amp;"","　")</f>
        <v/>
      </c>
      <c r="V140" s="18" t="str">
        <f>IFERROR(VLOOKUP($B140,DB!$I$3:$CA$1001,42,FALSE)&amp;"","　")</f>
        <v/>
      </c>
      <c r="W140" s="18" t="str">
        <f>IFERROR(VLOOKUP($B140,DB!$I$3:$CA$1001,43,FALSE)&amp;"","　")</f>
        <v/>
      </c>
      <c r="X140" s="18" t="str">
        <f>IFERROR(VLOOKUP($B140,DB!$I$3:$CA$1001,44,FALSE)&amp;"","　")</f>
        <v/>
      </c>
      <c r="Y140" s="18" t="str">
        <f>IFERROR(VLOOKUP($B140,DB!$I$3:$CA$1001,45,FALSE)&amp;"","　")</f>
        <v/>
      </c>
      <c r="Z140" s="18" t="str">
        <f>IFERROR(VLOOKUP($B140,DB!$I$3:$CA$1001,46,FALSE)&amp;"","　")</f>
        <v/>
      </c>
      <c r="AA140" s="18" t="str">
        <f>IFERROR(VLOOKUP($B140,DB!$I$3:$CA$1001,47,FALSE)&amp;"","　")</f>
        <v/>
      </c>
      <c r="AB140" s="18" t="str">
        <f>IFERROR(VLOOKUP($B140,DB!$I$3:$CA$1001,48,FALSE)&amp;"","　")</f>
        <v/>
      </c>
      <c r="AC140" s="18" t="str">
        <f>IFERROR(VLOOKUP($B140,DB!$I$3:$CA$1001,49,FALSE)&amp;"","　")</f>
        <v/>
      </c>
      <c r="AD140" s="18" t="str">
        <f>IFERROR(VLOOKUP($B140,DB!$I$3:$CA$1001,50,FALSE)&amp;"","　")</f>
        <v/>
      </c>
      <c r="AE140" s="18" t="str">
        <f>IFERROR(VLOOKUP($B140,DB!$I$3:$CA$1001,51,FALSE)&amp;"","　")</f>
        <v/>
      </c>
      <c r="AF140" s="18" t="str">
        <f>IFERROR(VLOOKUP($B140,DB!$I$3:$CA$1001,52,FALSE)&amp;"","　")</f>
        <v/>
      </c>
      <c r="AG140" s="18" t="str">
        <f>IFERROR(VLOOKUP($B140,DB!$I$3:$CA$1001,53,FALSE)&amp;"","　")</f>
        <v/>
      </c>
      <c r="AH140" s="18" t="str">
        <f>IFERROR(VLOOKUP($B140,DB!$I$3:$CA$1001,54,FALSE)&amp;"","　")</f>
        <v/>
      </c>
      <c r="AI140" s="25" t="str">
        <f>IFERROR(VLOOKUP($B140,DB!$I$3:$CA$1001,55,FALSE)&amp;"","　")</f>
        <v/>
      </c>
      <c r="AJ140" s="16" t="str">
        <f>IFERROR(VLOOKUP($B140,DB!$I$3:$CA$1001,56,FALSE)&amp;"","　")</f>
        <v/>
      </c>
      <c r="AK140" s="18" t="str">
        <f>IFERROR(VLOOKUP($B140,DB!$I$3:$CA$1001,57,FALSE)&amp;"","　")</f>
        <v/>
      </c>
      <c r="AL140" s="18" t="str">
        <f>IFERROR(VLOOKUP($B140,DB!$I$3:$CA$1001,58,FALSE)&amp;"","　")</f>
        <v/>
      </c>
      <c r="AM140" s="18" t="str">
        <f>IFERROR(VLOOKUP($B140,DB!$I$3:$CA$1001,59,FALSE)&amp;"","　")</f>
        <v/>
      </c>
      <c r="AN140" s="18" t="str">
        <f>IFERROR(VLOOKUP($B140,DB!$I$3:$CA$1001,60,FALSE)&amp;"","　")</f>
        <v/>
      </c>
      <c r="AO140" s="18" t="str">
        <f>IFERROR(VLOOKUP($B140,DB!$I$3:$CA$1001,61,FALSE)&amp;"","　")</f>
        <v/>
      </c>
      <c r="AP140" s="18" t="str">
        <f>IFERROR(VLOOKUP($B140,DB!$I$3:$CA$1001,62,FALSE)&amp;"","　")</f>
        <v/>
      </c>
      <c r="AQ140" s="21" t="str">
        <f>IFERROR(VLOOKUP($B140,DB!$I$3:$CA$1001,63,FALSE)&amp;"","　")</f>
        <v/>
      </c>
      <c r="AR140" s="23" t="str">
        <f>IFERROR(VLOOKUP($B140,DB!$I$3:$CA$1001,64,FALSE)&amp;"","　")</f>
        <v/>
      </c>
      <c r="AS140" s="18" t="str">
        <f>IFERROR(VLOOKUP($B140,DB!$I$3:$CA$1001,65,FALSE)&amp;"","　")</f>
        <v/>
      </c>
      <c r="AT140" s="18" t="str">
        <f>IFERROR(VLOOKUP($B140,DB!$I$3:$CA$1001,66,FALSE)&amp;"","　")</f>
        <v/>
      </c>
      <c r="AU140" s="18" t="str">
        <f>IFERROR(VLOOKUP($B140,DB!$I$3:$CA$1001,67,FALSE)&amp;"","　")</f>
        <v/>
      </c>
      <c r="AV140" s="18" t="str">
        <f>IFERROR(VLOOKUP($B140,DB!$I$3:$CA$1001,68,FALSE)&amp;"","　")</f>
        <v/>
      </c>
      <c r="AW140" s="18" t="str">
        <f>IFERROR(VLOOKUP($B140,DB!$I$3:$CA$1001,69,FALSE)&amp;"","　")</f>
        <v/>
      </c>
      <c r="AX140" s="18" t="str">
        <f>IFERROR(VLOOKUP($B140,DB!$I$3:$CA$1001,70,FALSE)&amp;"","　")</f>
        <v/>
      </c>
      <c r="AY140" s="21" t="str">
        <f>IFERROR(VLOOKUP($B140,DB!$I$3:$CA$1001,71,FALSE)&amp;"","　")</f>
        <v/>
      </c>
      <c r="AZ140" s="29"/>
    </row>
    <row r="141" spans="2:52" ht="20.100000000000001" customHeight="1">
      <c r="B141" s="6">
        <v>2340</v>
      </c>
      <c r="C141" s="8" t="str">
        <f>IFERROR(VLOOKUP(B141,DB!$I$3:$Z$1001,4,FALSE)&amp;"","")</f>
        <v>空知興産株式会社</v>
      </c>
      <c r="D141" s="10" t="str">
        <f>IFERROR(VLOOKUP(B141,DB!$I$2:$CD$1001,7,FALSE)&amp;"","")</f>
        <v>北海道</v>
      </c>
      <c r="E141" s="11" t="str">
        <f>IFERROR(VLOOKUP(B141,DB!$I$2:$CD$1001,8,FALSE)&amp;"","")</f>
        <v>滝川市</v>
      </c>
      <c r="F141" s="12" t="str">
        <f>IFERROR(VLOOKUP(B141,DB!$I$2:$CD$1001,10,FALSE)&amp;"","")</f>
        <v>代表取締役社長</v>
      </c>
      <c r="G141" s="11" t="str">
        <f>IFERROR(VLOOKUP(B141,DB!$I$2:$CD$1001,11,FALSE)&amp;"","")</f>
        <v>尾崎　敦</v>
      </c>
      <c r="H141" s="14" t="str">
        <f>IFERROR(IF(VLOOKUP(B141,DB!$I$2:$CD$1001,20,FALSE)&amp;""="","","○"),"")</f>
        <v/>
      </c>
      <c r="I141" s="16" t="str">
        <f>IFERROR(VLOOKUP($B141,DB!$I$3:$CA$1001,29,FALSE)&amp;"","　")</f>
        <v/>
      </c>
      <c r="J141" s="18" t="str">
        <f>IFERROR(VLOOKUP($B141,DB!$I$3:$CA$1001,30,FALSE)&amp;"","　")</f>
        <v/>
      </c>
      <c r="K141" s="18" t="str">
        <f>IFERROR(VLOOKUP($B141,DB!$I$3:$CA$1001,31,FALSE)&amp;"","　")</f>
        <v/>
      </c>
      <c r="L141" s="18" t="str">
        <f>IFERROR(VLOOKUP($B141,DB!$I$3:$CA$1001,32,FALSE)&amp;"","　")</f>
        <v/>
      </c>
      <c r="M141" s="18" t="str">
        <f>IFERROR(VLOOKUP($B141,DB!$I$3:$CA$1001,33,FALSE)&amp;"","　")</f>
        <v/>
      </c>
      <c r="N141" s="21" t="str">
        <f>IFERROR(VLOOKUP($B141,DB!$I$3:$CA$1001,34,FALSE)&amp;"","　")</f>
        <v>◯</v>
      </c>
      <c r="O141" s="23" t="str">
        <f>IFERROR(VLOOKUP($B141,DB!$I$3:$CA$1001,35,FALSE)&amp;"","　")</f>
        <v/>
      </c>
      <c r="P141" s="18" t="str">
        <f>IFERROR(VLOOKUP($B141,DB!$I$3:$CA$1001,36,FALSE)&amp;"","　")</f>
        <v/>
      </c>
      <c r="Q141" s="18" t="str">
        <f>IFERROR(VLOOKUP($B141,DB!$I$3:$CA$1001,37,FALSE)&amp;"","　")</f>
        <v/>
      </c>
      <c r="R141" s="18" t="str">
        <f>IFERROR(VLOOKUP($B141,DB!$I$3:$CA$1001,38,FALSE)&amp;"","　")</f>
        <v/>
      </c>
      <c r="S141" s="18" t="str">
        <f>IFERROR(VLOOKUP($B141,DB!$I$3:$CA$1001,39,FALSE)&amp;"","　")</f>
        <v/>
      </c>
      <c r="T141" s="18" t="str">
        <f>IFERROR(VLOOKUP($B141,DB!$I$3:$CA$1001,40,FALSE)&amp;"","　")</f>
        <v/>
      </c>
      <c r="U141" s="18" t="str">
        <f>IFERROR(VLOOKUP($B141,DB!$I$3:$CA$1001,41,FALSE)&amp;"","　")</f>
        <v/>
      </c>
      <c r="V141" s="18" t="str">
        <f>IFERROR(VLOOKUP($B141,DB!$I$3:$CA$1001,42,FALSE)&amp;"","　")</f>
        <v/>
      </c>
      <c r="W141" s="18" t="str">
        <f>IFERROR(VLOOKUP($B141,DB!$I$3:$CA$1001,43,FALSE)&amp;"","　")</f>
        <v/>
      </c>
      <c r="X141" s="18" t="str">
        <f>IFERROR(VLOOKUP($B141,DB!$I$3:$CA$1001,44,FALSE)&amp;"","　")</f>
        <v/>
      </c>
      <c r="Y141" s="18" t="str">
        <f>IFERROR(VLOOKUP($B141,DB!$I$3:$CA$1001,45,FALSE)&amp;"","　")</f>
        <v/>
      </c>
      <c r="Z141" s="18" t="str">
        <f>IFERROR(VLOOKUP($B141,DB!$I$3:$CA$1001,46,FALSE)&amp;"","　")</f>
        <v/>
      </c>
      <c r="AA141" s="18" t="str">
        <f>IFERROR(VLOOKUP($B141,DB!$I$3:$CA$1001,47,FALSE)&amp;"","　")</f>
        <v/>
      </c>
      <c r="AB141" s="18" t="str">
        <f>IFERROR(VLOOKUP($B141,DB!$I$3:$CA$1001,48,FALSE)&amp;"","　")</f>
        <v/>
      </c>
      <c r="AC141" s="18" t="str">
        <f>IFERROR(VLOOKUP($B141,DB!$I$3:$CA$1001,49,FALSE)&amp;"","　")</f>
        <v/>
      </c>
      <c r="AD141" s="18" t="str">
        <f>IFERROR(VLOOKUP($B141,DB!$I$3:$CA$1001,50,FALSE)&amp;"","　")</f>
        <v/>
      </c>
      <c r="AE141" s="18" t="str">
        <f>IFERROR(VLOOKUP($B141,DB!$I$3:$CA$1001,51,FALSE)&amp;"","　")</f>
        <v/>
      </c>
      <c r="AF141" s="18" t="str">
        <f>IFERROR(VLOOKUP($B141,DB!$I$3:$CA$1001,52,FALSE)&amp;"","　")</f>
        <v/>
      </c>
      <c r="AG141" s="18" t="str">
        <f>IFERROR(VLOOKUP($B141,DB!$I$3:$CA$1001,53,FALSE)&amp;"","　")</f>
        <v/>
      </c>
      <c r="AH141" s="18" t="str">
        <f>IFERROR(VLOOKUP($B141,DB!$I$3:$CA$1001,54,FALSE)&amp;"","　")</f>
        <v/>
      </c>
      <c r="AI141" s="25" t="str">
        <f>IFERROR(VLOOKUP($B141,DB!$I$3:$CA$1001,55,FALSE)&amp;"","　")</f>
        <v/>
      </c>
      <c r="AJ141" s="16" t="str">
        <f>IFERROR(VLOOKUP($B141,DB!$I$3:$CA$1001,56,FALSE)&amp;"","　")</f>
        <v/>
      </c>
      <c r="AK141" s="18" t="str">
        <f>IFERROR(VLOOKUP($B141,DB!$I$3:$CA$1001,57,FALSE)&amp;"","　")</f>
        <v/>
      </c>
      <c r="AL141" s="18" t="str">
        <f>IFERROR(VLOOKUP($B141,DB!$I$3:$CA$1001,58,FALSE)&amp;"","　")</f>
        <v/>
      </c>
      <c r="AM141" s="18" t="str">
        <f>IFERROR(VLOOKUP($B141,DB!$I$3:$CA$1001,59,FALSE)&amp;"","　")</f>
        <v/>
      </c>
      <c r="AN141" s="18" t="str">
        <f>IFERROR(VLOOKUP($B141,DB!$I$3:$CA$1001,60,FALSE)&amp;"","　")</f>
        <v/>
      </c>
      <c r="AO141" s="18" t="str">
        <f>IFERROR(VLOOKUP($B141,DB!$I$3:$CA$1001,61,FALSE)&amp;"","　")</f>
        <v/>
      </c>
      <c r="AP141" s="18" t="str">
        <f>IFERROR(VLOOKUP($B141,DB!$I$3:$CA$1001,62,FALSE)&amp;"","　")</f>
        <v/>
      </c>
      <c r="AQ141" s="21" t="str">
        <f>IFERROR(VLOOKUP($B141,DB!$I$3:$CA$1001,63,FALSE)&amp;"","　")</f>
        <v/>
      </c>
      <c r="AR141" s="23" t="str">
        <f>IFERROR(VLOOKUP($B141,DB!$I$3:$CA$1001,64,FALSE)&amp;"","　")</f>
        <v/>
      </c>
      <c r="AS141" s="18" t="str">
        <f>IFERROR(VLOOKUP($B141,DB!$I$3:$CA$1001,65,FALSE)&amp;"","　")</f>
        <v/>
      </c>
      <c r="AT141" s="18" t="str">
        <f>IFERROR(VLOOKUP($B141,DB!$I$3:$CA$1001,66,FALSE)&amp;"","　")</f>
        <v/>
      </c>
      <c r="AU141" s="18" t="str">
        <f>IFERROR(VLOOKUP($B141,DB!$I$3:$CA$1001,67,FALSE)&amp;"","　")</f>
        <v/>
      </c>
      <c r="AV141" s="18" t="str">
        <f>IFERROR(VLOOKUP($B141,DB!$I$3:$CA$1001,68,FALSE)&amp;"","　")</f>
        <v/>
      </c>
      <c r="AW141" s="18" t="str">
        <f>IFERROR(VLOOKUP($B141,DB!$I$3:$CA$1001,69,FALSE)&amp;"","　")</f>
        <v/>
      </c>
      <c r="AX141" s="18" t="str">
        <f>IFERROR(VLOOKUP($B141,DB!$I$3:$CA$1001,70,FALSE)&amp;"","　")</f>
        <v/>
      </c>
      <c r="AY141" s="21" t="str">
        <f>IFERROR(VLOOKUP($B141,DB!$I$3:$CA$1001,71,FALSE)&amp;"","　")</f>
        <v/>
      </c>
      <c r="AZ141" s="29"/>
    </row>
    <row r="142" spans="2:52" ht="20.100000000000001" customHeight="1">
      <c r="B142" s="6">
        <v>2341</v>
      </c>
      <c r="C142" s="8" t="str">
        <f>IFERROR(VLOOKUP(B142,DB!$I$3:$Z$1001,4,FALSE)&amp;"","")</f>
        <v>株式会社空知コンサルタント</v>
      </c>
      <c r="D142" s="10" t="str">
        <f>IFERROR(VLOOKUP(B142,DB!$I$2:$CD$1001,7,FALSE)&amp;"","")</f>
        <v>北海道</v>
      </c>
      <c r="E142" s="11" t="str">
        <f>IFERROR(VLOOKUP(B142,DB!$I$2:$CD$1001,8,FALSE)&amp;"","")</f>
        <v>美唄市</v>
      </c>
      <c r="F142" s="12" t="str">
        <f>IFERROR(VLOOKUP(B142,DB!$I$2:$CD$1001,10,FALSE)&amp;"","")</f>
        <v>代表取締役</v>
      </c>
      <c r="G142" s="11" t="str">
        <f>IFERROR(VLOOKUP(B142,DB!$I$2:$CD$1001,11,FALSE)&amp;"","")</f>
        <v>後藤　卓</v>
      </c>
      <c r="H142" s="14" t="str">
        <f>IFERROR(IF(VLOOKUP(B142,DB!$I$2:$CD$1001,20,FALSE)&amp;""="","","○"),"")</f>
        <v/>
      </c>
      <c r="I142" s="16" t="str">
        <f>IFERROR(VLOOKUP($B142,DB!$I$3:$CA$1001,29,FALSE)&amp;"","　")</f>
        <v>◯</v>
      </c>
      <c r="J142" s="18" t="str">
        <f>IFERROR(VLOOKUP($B142,DB!$I$3:$CA$1001,30,FALSE)&amp;"","　")</f>
        <v/>
      </c>
      <c r="K142" s="18" t="str">
        <f>IFERROR(VLOOKUP($B142,DB!$I$3:$CA$1001,31,FALSE)&amp;"","　")</f>
        <v/>
      </c>
      <c r="L142" s="18" t="str">
        <f>IFERROR(VLOOKUP($B142,DB!$I$3:$CA$1001,32,FALSE)&amp;"","　")</f>
        <v/>
      </c>
      <c r="M142" s="18" t="str">
        <f>IFERROR(VLOOKUP($B142,DB!$I$3:$CA$1001,33,FALSE)&amp;"","　")</f>
        <v>◯</v>
      </c>
      <c r="N142" s="21" t="str">
        <f>IFERROR(VLOOKUP($B142,DB!$I$3:$CA$1001,34,FALSE)&amp;"","　")</f>
        <v/>
      </c>
      <c r="O142" s="23" t="str">
        <f>IFERROR(VLOOKUP($B142,DB!$I$3:$CA$1001,35,FALSE)&amp;"","　")</f>
        <v/>
      </c>
      <c r="P142" s="18" t="str">
        <f>IFERROR(VLOOKUP($B142,DB!$I$3:$CA$1001,36,FALSE)&amp;"","　")</f>
        <v/>
      </c>
      <c r="Q142" s="18" t="str">
        <f>IFERROR(VLOOKUP($B142,DB!$I$3:$CA$1001,37,FALSE)&amp;"","　")</f>
        <v/>
      </c>
      <c r="R142" s="18" t="str">
        <f>IFERROR(VLOOKUP($B142,DB!$I$3:$CA$1001,38,FALSE)&amp;"","　")</f>
        <v/>
      </c>
      <c r="S142" s="18" t="str">
        <f>IFERROR(VLOOKUP($B142,DB!$I$3:$CA$1001,39,FALSE)&amp;"","　")</f>
        <v/>
      </c>
      <c r="T142" s="18" t="str">
        <f>IFERROR(VLOOKUP($B142,DB!$I$3:$CA$1001,40,FALSE)&amp;"","　")</f>
        <v/>
      </c>
      <c r="U142" s="18" t="str">
        <f>IFERROR(VLOOKUP($B142,DB!$I$3:$CA$1001,41,FALSE)&amp;"","　")</f>
        <v/>
      </c>
      <c r="V142" s="18" t="str">
        <f>IFERROR(VLOOKUP($B142,DB!$I$3:$CA$1001,42,FALSE)&amp;"","　")</f>
        <v/>
      </c>
      <c r="W142" s="18" t="str">
        <f>IFERROR(VLOOKUP($B142,DB!$I$3:$CA$1001,43,FALSE)&amp;"","　")</f>
        <v/>
      </c>
      <c r="X142" s="18" t="str">
        <f>IFERROR(VLOOKUP($B142,DB!$I$3:$CA$1001,44,FALSE)&amp;"","　")</f>
        <v/>
      </c>
      <c r="Y142" s="18" t="str">
        <f>IFERROR(VLOOKUP($B142,DB!$I$3:$CA$1001,45,FALSE)&amp;"","　")</f>
        <v/>
      </c>
      <c r="Z142" s="18" t="str">
        <f>IFERROR(VLOOKUP($B142,DB!$I$3:$CA$1001,46,FALSE)&amp;"","　")</f>
        <v/>
      </c>
      <c r="AA142" s="18" t="str">
        <f>IFERROR(VLOOKUP($B142,DB!$I$3:$CA$1001,47,FALSE)&amp;"","　")</f>
        <v/>
      </c>
      <c r="AB142" s="18" t="str">
        <f>IFERROR(VLOOKUP($B142,DB!$I$3:$CA$1001,48,FALSE)&amp;"","　")</f>
        <v/>
      </c>
      <c r="AC142" s="18" t="str">
        <f>IFERROR(VLOOKUP($B142,DB!$I$3:$CA$1001,49,FALSE)&amp;"","　")</f>
        <v/>
      </c>
      <c r="AD142" s="18" t="str">
        <f>IFERROR(VLOOKUP($B142,DB!$I$3:$CA$1001,50,FALSE)&amp;"","　")</f>
        <v/>
      </c>
      <c r="AE142" s="18" t="str">
        <f>IFERROR(VLOOKUP($B142,DB!$I$3:$CA$1001,51,FALSE)&amp;"","　")</f>
        <v/>
      </c>
      <c r="AF142" s="18" t="str">
        <f>IFERROR(VLOOKUP($B142,DB!$I$3:$CA$1001,52,FALSE)&amp;"","　")</f>
        <v/>
      </c>
      <c r="AG142" s="18" t="str">
        <f>IFERROR(VLOOKUP($B142,DB!$I$3:$CA$1001,53,FALSE)&amp;"","　")</f>
        <v/>
      </c>
      <c r="AH142" s="18" t="str">
        <f>IFERROR(VLOOKUP($B142,DB!$I$3:$CA$1001,54,FALSE)&amp;"","　")</f>
        <v/>
      </c>
      <c r="AI142" s="25" t="str">
        <f>IFERROR(VLOOKUP($B142,DB!$I$3:$CA$1001,55,FALSE)&amp;"","　")</f>
        <v/>
      </c>
      <c r="AJ142" s="16" t="str">
        <f>IFERROR(VLOOKUP($B142,DB!$I$3:$CA$1001,56,FALSE)&amp;"","　")</f>
        <v/>
      </c>
      <c r="AK142" s="18" t="str">
        <f>IFERROR(VLOOKUP($B142,DB!$I$3:$CA$1001,57,FALSE)&amp;"","　")</f>
        <v/>
      </c>
      <c r="AL142" s="18" t="str">
        <f>IFERROR(VLOOKUP($B142,DB!$I$3:$CA$1001,58,FALSE)&amp;"","　")</f>
        <v>◯</v>
      </c>
      <c r="AM142" s="18" t="str">
        <f>IFERROR(VLOOKUP($B142,DB!$I$3:$CA$1001,59,FALSE)&amp;"","　")</f>
        <v/>
      </c>
      <c r="AN142" s="18" t="str">
        <f>IFERROR(VLOOKUP($B142,DB!$I$3:$CA$1001,60,FALSE)&amp;"","　")</f>
        <v/>
      </c>
      <c r="AO142" s="18" t="str">
        <f>IFERROR(VLOOKUP($B142,DB!$I$3:$CA$1001,61,FALSE)&amp;"","　")</f>
        <v>◯</v>
      </c>
      <c r="AP142" s="18" t="str">
        <f>IFERROR(VLOOKUP($B142,DB!$I$3:$CA$1001,62,FALSE)&amp;"","　")</f>
        <v/>
      </c>
      <c r="AQ142" s="21" t="str">
        <f>IFERROR(VLOOKUP($B142,DB!$I$3:$CA$1001,63,FALSE)&amp;"","　")</f>
        <v/>
      </c>
      <c r="AR142" s="23" t="str">
        <f>IFERROR(VLOOKUP($B142,DB!$I$3:$CA$1001,64,FALSE)&amp;"","　")</f>
        <v/>
      </c>
      <c r="AS142" s="18" t="str">
        <f>IFERROR(VLOOKUP($B142,DB!$I$3:$CA$1001,65,FALSE)&amp;"","　")</f>
        <v/>
      </c>
      <c r="AT142" s="18" t="str">
        <f>IFERROR(VLOOKUP($B142,DB!$I$3:$CA$1001,66,FALSE)&amp;"","　")</f>
        <v/>
      </c>
      <c r="AU142" s="18" t="str">
        <f>IFERROR(VLOOKUP($B142,DB!$I$3:$CA$1001,67,FALSE)&amp;"","　")</f>
        <v/>
      </c>
      <c r="AV142" s="18" t="str">
        <f>IFERROR(VLOOKUP($B142,DB!$I$3:$CA$1001,68,FALSE)&amp;"","　")</f>
        <v/>
      </c>
      <c r="AW142" s="18" t="str">
        <f>IFERROR(VLOOKUP($B142,DB!$I$3:$CA$1001,69,FALSE)&amp;"","　")</f>
        <v/>
      </c>
      <c r="AX142" s="18" t="str">
        <f>IFERROR(VLOOKUP($B142,DB!$I$3:$CA$1001,70,FALSE)&amp;"","　")</f>
        <v/>
      </c>
      <c r="AY142" s="21" t="str">
        <f>IFERROR(VLOOKUP($B142,DB!$I$3:$CA$1001,71,FALSE)&amp;"","　")</f>
        <v/>
      </c>
      <c r="AZ142" s="29"/>
    </row>
    <row r="143" spans="2:52" ht="20.100000000000001" customHeight="1">
      <c r="B143" s="6">
        <v>2342</v>
      </c>
      <c r="C143" s="8" t="str">
        <f>IFERROR(VLOOKUP(B143,DB!$I$3:$Z$1001,4,FALSE)&amp;"","")</f>
        <v>株式会社綜企画設計</v>
      </c>
      <c r="D143" s="10" t="str">
        <f>IFERROR(VLOOKUP(B143,DB!$I$2:$CD$1001,7,FALSE)&amp;"","")</f>
        <v>東京都</v>
      </c>
      <c r="E143" s="11" t="str">
        <f>IFERROR(VLOOKUP(B143,DB!$I$2:$CD$1001,8,FALSE)&amp;"","")</f>
        <v>中央区</v>
      </c>
      <c r="F143" s="12" t="str">
        <f>IFERROR(VLOOKUP(B143,DB!$I$2:$CD$1001,10,FALSE)&amp;"","")</f>
        <v>代表取締役社長</v>
      </c>
      <c r="G143" s="11" t="str">
        <f>IFERROR(VLOOKUP(B143,DB!$I$2:$CD$1001,11,FALSE)&amp;"","")</f>
        <v>原　澄雄</v>
      </c>
      <c r="H143" s="14" t="str">
        <f>IFERROR(IF(VLOOKUP(B143,DB!$I$2:$CD$1001,20,FALSE)&amp;""="","","○"),"")</f>
        <v>○</v>
      </c>
      <c r="I143" s="16" t="str">
        <f>IFERROR(VLOOKUP($B143,DB!$I$3:$CA$1001,29,FALSE)&amp;"","　")</f>
        <v/>
      </c>
      <c r="J143" s="18" t="str">
        <f>IFERROR(VLOOKUP($B143,DB!$I$3:$CA$1001,30,FALSE)&amp;"","　")</f>
        <v/>
      </c>
      <c r="K143" s="18" t="str">
        <f>IFERROR(VLOOKUP($B143,DB!$I$3:$CA$1001,31,FALSE)&amp;"","　")</f>
        <v/>
      </c>
      <c r="L143" s="18" t="str">
        <f>IFERROR(VLOOKUP($B143,DB!$I$3:$CA$1001,32,FALSE)&amp;"","　")</f>
        <v>◯</v>
      </c>
      <c r="M143" s="18" t="str">
        <f>IFERROR(VLOOKUP($B143,DB!$I$3:$CA$1001,33,FALSE)&amp;"","　")</f>
        <v>◯</v>
      </c>
      <c r="N143" s="21" t="str">
        <f>IFERROR(VLOOKUP($B143,DB!$I$3:$CA$1001,34,FALSE)&amp;"","　")</f>
        <v/>
      </c>
      <c r="O143" s="23" t="str">
        <f>IFERROR(VLOOKUP($B143,DB!$I$3:$CA$1001,35,FALSE)&amp;"","　")</f>
        <v/>
      </c>
      <c r="P143" s="18" t="str">
        <f>IFERROR(VLOOKUP($B143,DB!$I$3:$CA$1001,36,FALSE)&amp;"","　")</f>
        <v/>
      </c>
      <c r="Q143" s="18" t="str">
        <f>IFERROR(VLOOKUP($B143,DB!$I$3:$CA$1001,37,FALSE)&amp;"","　")</f>
        <v/>
      </c>
      <c r="R143" s="18" t="str">
        <f>IFERROR(VLOOKUP($B143,DB!$I$3:$CA$1001,38,FALSE)&amp;"","　")</f>
        <v/>
      </c>
      <c r="S143" s="18" t="str">
        <f>IFERROR(VLOOKUP($B143,DB!$I$3:$CA$1001,39,FALSE)&amp;"","　")</f>
        <v/>
      </c>
      <c r="T143" s="18" t="str">
        <f>IFERROR(VLOOKUP($B143,DB!$I$3:$CA$1001,40,FALSE)&amp;"","　")</f>
        <v/>
      </c>
      <c r="U143" s="18" t="str">
        <f>IFERROR(VLOOKUP($B143,DB!$I$3:$CA$1001,41,FALSE)&amp;"","　")</f>
        <v/>
      </c>
      <c r="V143" s="18" t="str">
        <f>IFERROR(VLOOKUP($B143,DB!$I$3:$CA$1001,42,FALSE)&amp;"","　")</f>
        <v/>
      </c>
      <c r="W143" s="18" t="str">
        <f>IFERROR(VLOOKUP($B143,DB!$I$3:$CA$1001,43,FALSE)&amp;"","　")</f>
        <v/>
      </c>
      <c r="X143" s="18" t="str">
        <f>IFERROR(VLOOKUP($B143,DB!$I$3:$CA$1001,44,FALSE)&amp;"","　")</f>
        <v/>
      </c>
      <c r="Y143" s="18" t="str">
        <f>IFERROR(VLOOKUP($B143,DB!$I$3:$CA$1001,45,FALSE)&amp;"","　")</f>
        <v/>
      </c>
      <c r="Z143" s="18" t="str">
        <f>IFERROR(VLOOKUP($B143,DB!$I$3:$CA$1001,46,FALSE)&amp;"","　")</f>
        <v/>
      </c>
      <c r="AA143" s="18" t="str">
        <f>IFERROR(VLOOKUP($B143,DB!$I$3:$CA$1001,47,FALSE)&amp;"","　")</f>
        <v/>
      </c>
      <c r="AB143" s="18" t="str">
        <f>IFERROR(VLOOKUP($B143,DB!$I$3:$CA$1001,48,FALSE)&amp;"","　")</f>
        <v/>
      </c>
      <c r="AC143" s="18" t="str">
        <f>IFERROR(VLOOKUP($B143,DB!$I$3:$CA$1001,49,FALSE)&amp;"","　")</f>
        <v/>
      </c>
      <c r="AD143" s="18" t="str">
        <f>IFERROR(VLOOKUP($B143,DB!$I$3:$CA$1001,50,FALSE)&amp;"","　")</f>
        <v/>
      </c>
      <c r="AE143" s="18" t="str">
        <f>IFERROR(VLOOKUP($B143,DB!$I$3:$CA$1001,51,FALSE)&amp;"","　")</f>
        <v/>
      </c>
      <c r="AF143" s="18" t="str">
        <f>IFERROR(VLOOKUP($B143,DB!$I$3:$CA$1001,52,FALSE)&amp;"","　")</f>
        <v/>
      </c>
      <c r="AG143" s="18" t="str">
        <f>IFERROR(VLOOKUP($B143,DB!$I$3:$CA$1001,53,FALSE)&amp;"","　")</f>
        <v/>
      </c>
      <c r="AH143" s="18" t="str">
        <f>IFERROR(VLOOKUP($B143,DB!$I$3:$CA$1001,54,FALSE)&amp;"","　")</f>
        <v/>
      </c>
      <c r="AI143" s="25" t="str">
        <f>IFERROR(VLOOKUP($B143,DB!$I$3:$CA$1001,55,FALSE)&amp;"","　")</f>
        <v/>
      </c>
      <c r="AJ143" s="16" t="str">
        <f>IFERROR(VLOOKUP($B143,DB!$I$3:$CA$1001,56,FALSE)&amp;"","　")</f>
        <v/>
      </c>
      <c r="AK143" s="18" t="str">
        <f>IFERROR(VLOOKUP($B143,DB!$I$3:$CA$1001,57,FALSE)&amp;"","　")</f>
        <v/>
      </c>
      <c r="AL143" s="18" t="str">
        <f>IFERROR(VLOOKUP($B143,DB!$I$3:$CA$1001,58,FALSE)&amp;"","　")</f>
        <v/>
      </c>
      <c r="AM143" s="18" t="str">
        <f>IFERROR(VLOOKUP($B143,DB!$I$3:$CA$1001,59,FALSE)&amp;"","　")</f>
        <v/>
      </c>
      <c r="AN143" s="18" t="str">
        <f>IFERROR(VLOOKUP($B143,DB!$I$3:$CA$1001,60,FALSE)&amp;"","　")</f>
        <v/>
      </c>
      <c r="AO143" s="18" t="str">
        <f>IFERROR(VLOOKUP($B143,DB!$I$3:$CA$1001,61,FALSE)&amp;"","　")</f>
        <v/>
      </c>
      <c r="AP143" s="18" t="str">
        <f>IFERROR(VLOOKUP($B143,DB!$I$3:$CA$1001,62,FALSE)&amp;"","　")</f>
        <v/>
      </c>
      <c r="AQ143" s="21" t="str">
        <f>IFERROR(VLOOKUP($B143,DB!$I$3:$CA$1001,63,FALSE)&amp;"","　")</f>
        <v/>
      </c>
      <c r="AR143" s="23" t="str">
        <f>IFERROR(VLOOKUP($B143,DB!$I$3:$CA$1001,64,FALSE)&amp;"","　")</f>
        <v/>
      </c>
      <c r="AS143" s="18" t="str">
        <f>IFERROR(VLOOKUP($B143,DB!$I$3:$CA$1001,65,FALSE)&amp;"","　")</f>
        <v/>
      </c>
      <c r="AT143" s="18" t="str">
        <f>IFERROR(VLOOKUP($B143,DB!$I$3:$CA$1001,66,FALSE)&amp;"","　")</f>
        <v/>
      </c>
      <c r="AU143" s="18" t="str">
        <f>IFERROR(VLOOKUP($B143,DB!$I$3:$CA$1001,67,FALSE)&amp;"","　")</f>
        <v/>
      </c>
      <c r="AV143" s="18" t="str">
        <f>IFERROR(VLOOKUP($B143,DB!$I$3:$CA$1001,68,FALSE)&amp;"","　")</f>
        <v/>
      </c>
      <c r="AW143" s="18" t="str">
        <f>IFERROR(VLOOKUP($B143,DB!$I$3:$CA$1001,69,FALSE)&amp;"","　")</f>
        <v/>
      </c>
      <c r="AX143" s="18" t="str">
        <f>IFERROR(VLOOKUP($B143,DB!$I$3:$CA$1001,70,FALSE)&amp;"","　")</f>
        <v/>
      </c>
      <c r="AY143" s="21" t="str">
        <f>IFERROR(VLOOKUP($B143,DB!$I$3:$CA$1001,71,FALSE)&amp;"","　")</f>
        <v/>
      </c>
      <c r="AZ143" s="29"/>
    </row>
    <row r="144" spans="2:52" ht="20.100000000000001" customHeight="1">
      <c r="B144" s="6">
        <v>2343</v>
      </c>
      <c r="C144" s="8" t="str">
        <f>IFERROR(VLOOKUP(B144,DB!$I$3:$Z$1001,4,FALSE)&amp;"","")</f>
        <v>株式会社測匠</v>
      </c>
      <c r="D144" s="10" t="str">
        <f>IFERROR(VLOOKUP(B144,DB!$I$2:$CD$1001,7,FALSE)&amp;"","")</f>
        <v>北海道</v>
      </c>
      <c r="E144" s="11" t="str">
        <f>IFERROR(VLOOKUP(B144,DB!$I$2:$CD$1001,8,FALSE)&amp;"","")</f>
        <v>江別市</v>
      </c>
      <c r="F144" s="12" t="str">
        <f>IFERROR(VLOOKUP(B144,DB!$I$2:$CD$1001,10,FALSE)&amp;"","")</f>
        <v>代表取締役</v>
      </c>
      <c r="G144" s="11" t="str">
        <f>IFERROR(VLOOKUP(B144,DB!$I$2:$CD$1001,11,FALSE)&amp;"","")</f>
        <v>川原　教孝</v>
      </c>
      <c r="H144" s="14" t="str">
        <f>IFERROR(IF(VLOOKUP(B144,DB!$I$2:$CD$1001,20,FALSE)&amp;""="","","○"),"")</f>
        <v/>
      </c>
      <c r="I144" s="16" t="str">
        <f>IFERROR(VLOOKUP($B144,DB!$I$3:$CA$1001,29,FALSE)&amp;"","　")</f>
        <v>◯</v>
      </c>
      <c r="J144" s="18" t="str">
        <f>IFERROR(VLOOKUP($B144,DB!$I$3:$CA$1001,30,FALSE)&amp;"","　")</f>
        <v/>
      </c>
      <c r="K144" s="18" t="str">
        <f>IFERROR(VLOOKUP($B144,DB!$I$3:$CA$1001,31,FALSE)&amp;"","　")</f>
        <v/>
      </c>
      <c r="L144" s="18" t="str">
        <f>IFERROR(VLOOKUP($B144,DB!$I$3:$CA$1001,32,FALSE)&amp;"","　")</f>
        <v/>
      </c>
      <c r="M144" s="18" t="str">
        <f>IFERROR(VLOOKUP($B144,DB!$I$3:$CA$1001,33,FALSE)&amp;"","　")</f>
        <v>◯</v>
      </c>
      <c r="N144" s="21" t="str">
        <f>IFERROR(VLOOKUP($B144,DB!$I$3:$CA$1001,34,FALSE)&amp;"","　")</f>
        <v/>
      </c>
      <c r="O144" s="23" t="str">
        <f>IFERROR(VLOOKUP($B144,DB!$I$3:$CA$1001,35,FALSE)&amp;"","　")</f>
        <v/>
      </c>
      <c r="P144" s="18" t="str">
        <f>IFERROR(VLOOKUP($B144,DB!$I$3:$CA$1001,36,FALSE)&amp;"","　")</f>
        <v/>
      </c>
      <c r="Q144" s="18" t="str">
        <f>IFERROR(VLOOKUP($B144,DB!$I$3:$CA$1001,37,FALSE)&amp;"","　")</f>
        <v/>
      </c>
      <c r="R144" s="18" t="str">
        <f>IFERROR(VLOOKUP($B144,DB!$I$3:$CA$1001,38,FALSE)&amp;"","　")</f>
        <v/>
      </c>
      <c r="S144" s="18" t="str">
        <f>IFERROR(VLOOKUP($B144,DB!$I$3:$CA$1001,39,FALSE)&amp;"","　")</f>
        <v/>
      </c>
      <c r="T144" s="18" t="str">
        <f>IFERROR(VLOOKUP($B144,DB!$I$3:$CA$1001,40,FALSE)&amp;"","　")</f>
        <v/>
      </c>
      <c r="U144" s="18" t="str">
        <f>IFERROR(VLOOKUP($B144,DB!$I$3:$CA$1001,41,FALSE)&amp;"","　")</f>
        <v/>
      </c>
      <c r="V144" s="18" t="str">
        <f>IFERROR(VLOOKUP($B144,DB!$I$3:$CA$1001,42,FALSE)&amp;"","　")</f>
        <v/>
      </c>
      <c r="W144" s="18" t="str">
        <f>IFERROR(VLOOKUP($B144,DB!$I$3:$CA$1001,43,FALSE)&amp;"","　")</f>
        <v/>
      </c>
      <c r="X144" s="18" t="str">
        <f>IFERROR(VLOOKUP($B144,DB!$I$3:$CA$1001,44,FALSE)&amp;"","　")</f>
        <v/>
      </c>
      <c r="Y144" s="18" t="str">
        <f>IFERROR(VLOOKUP($B144,DB!$I$3:$CA$1001,45,FALSE)&amp;"","　")</f>
        <v/>
      </c>
      <c r="Z144" s="18" t="str">
        <f>IFERROR(VLOOKUP($B144,DB!$I$3:$CA$1001,46,FALSE)&amp;"","　")</f>
        <v/>
      </c>
      <c r="AA144" s="18" t="str">
        <f>IFERROR(VLOOKUP($B144,DB!$I$3:$CA$1001,47,FALSE)&amp;"","　")</f>
        <v/>
      </c>
      <c r="AB144" s="18" t="str">
        <f>IFERROR(VLOOKUP($B144,DB!$I$3:$CA$1001,48,FALSE)&amp;"","　")</f>
        <v/>
      </c>
      <c r="AC144" s="18" t="str">
        <f>IFERROR(VLOOKUP($B144,DB!$I$3:$CA$1001,49,FALSE)&amp;"","　")</f>
        <v/>
      </c>
      <c r="AD144" s="18" t="str">
        <f>IFERROR(VLOOKUP($B144,DB!$I$3:$CA$1001,50,FALSE)&amp;"","　")</f>
        <v/>
      </c>
      <c r="AE144" s="18" t="str">
        <f>IFERROR(VLOOKUP($B144,DB!$I$3:$CA$1001,51,FALSE)&amp;"","　")</f>
        <v/>
      </c>
      <c r="AF144" s="18" t="str">
        <f>IFERROR(VLOOKUP($B144,DB!$I$3:$CA$1001,52,FALSE)&amp;"","　")</f>
        <v/>
      </c>
      <c r="AG144" s="18" t="str">
        <f>IFERROR(VLOOKUP($B144,DB!$I$3:$CA$1001,53,FALSE)&amp;"","　")</f>
        <v/>
      </c>
      <c r="AH144" s="18" t="str">
        <f>IFERROR(VLOOKUP($B144,DB!$I$3:$CA$1001,54,FALSE)&amp;"","　")</f>
        <v/>
      </c>
      <c r="AI144" s="25" t="str">
        <f>IFERROR(VLOOKUP($B144,DB!$I$3:$CA$1001,55,FALSE)&amp;"","　")</f>
        <v/>
      </c>
      <c r="AJ144" s="16" t="str">
        <f>IFERROR(VLOOKUP($B144,DB!$I$3:$CA$1001,56,FALSE)&amp;"","　")</f>
        <v/>
      </c>
      <c r="AK144" s="18" t="str">
        <f>IFERROR(VLOOKUP($B144,DB!$I$3:$CA$1001,57,FALSE)&amp;"","　")</f>
        <v/>
      </c>
      <c r="AL144" s="18" t="str">
        <f>IFERROR(VLOOKUP($B144,DB!$I$3:$CA$1001,58,FALSE)&amp;"","　")</f>
        <v/>
      </c>
      <c r="AM144" s="18" t="str">
        <f>IFERROR(VLOOKUP($B144,DB!$I$3:$CA$1001,59,FALSE)&amp;"","　")</f>
        <v/>
      </c>
      <c r="AN144" s="18" t="str">
        <f>IFERROR(VLOOKUP($B144,DB!$I$3:$CA$1001,60,FALSE)&amp;"","　")</f>
        <v/>
      </c>
      <c r="AO144" s="18" t="str">
        <f>IFERROR(VLOOKUP($B144,DB!$I$3:$CA$1001,61,FALSE)&amp;"","　")</f>
        <v/>
      </c>
      <c r="AP144" s="18" t="str">
        <f>IFERROR(VLOOKUP($B144,DB!$I$3:$CA$1001,62,FALSE)&amp;"","　")</f>
        <v/>
      </c>
      <c r="AQ144" s="21" t="str">
        <f>IFERROR(VLOOKUP($B144,DB!$I$3:$CA$1001,63,FALSE)&amp;"","　")</f>
        <v/>
      </c>
      <c r="AR144" s="23" t="str">
        <f>IFERROR(VLOOKUP($B144,DB!$I$3:$CA$1001,64,FALSE)&amp;"","　")</f>
        <v/>
      </c>
      <c r="AS144" s="18" t="str">
        <f>IFERROR(VLOOKUP($B144,DB!$I$3:$CA$1001,65,FALSE)&amp;"","　")</f>
        <v/>
      </c>
      <c r="AT144" s="18" t="str">
        <f>IFERROR(VLOOKUP($B144,DB!$I$3:$CA$1001,66,FALSE)&amp;"","　")</f>
        <v/>
      </c>
      <c r="AU144" s="18" t="str">
        <f>IFERROR(VLOOKUP($B144,DB!$I$3:$CA$1001,67,FALSE)&amp;"","　")</f>
        <v/>
      </c>
      <c r="AV144" s="18" t="str">
        <f>IFERROR(VLOOKUP($B144,DB!$I$3:$CA$1001,68,FALSE)&amp;"","　")</f>
        <v/>
      </c>
      <c r="AW144" s="18" t="str">
        <f>IFERROR(VLOOKUP($B144,DB!$I$3:$CA$1001,69,FALSE)&amp;"","　")</f>
        <v/>
      </c>
      <c r="AX144" s="18" t="str">
        <f>IFERROR(VLOOKUP($B144,DB!$I$3:$CA$1001,70,FALSE)&amp;"","　")</f>
        <v/>
      </c>
      <c r="AY144" s="21" t="str">
        <f>IFERROR(VLOOKUP($B144,DB!$I$3:$CA$1001,71,FALSE)&amp;"","　")</f>
        <v/>
      </c>
      <c r="AZ144" s="29"/>
    </row>
    <row r="145" spans="2:52" ht="20.100000000000001" customHeight="1">
      <c r="B145" s="6">
        <v>2344</v>
      </c>
      <c r="C145" s="8" t="str">
        <f>IFERROR(VLOOKUP(B145,DB!$I$3:$Z$1001,4,FALSE)&amp;"","")</f>
        <v>株式会社総合設計研究所</v>
      </c>
      <c r="D145" s="10" t="str">
        <f>IFERROR(VLOOKUP(B145,DB!$I$2:$CD$1001,7,FALSE)&amp;"","")</f>
        <v>東京都</v>
      </c>
      <c r="E145" s="11" t="str">
        <f>IFERROR(VLOOKUP(B145,DB!$I$2:$CD$1001,8,FALSE)&amp;"","")</f>
        <v>千代田区</v>
      </c>
      <c r="F145" s="12" t="str">
        <f>IFERROR(VLOOKUP(B145,DB!$I$2:$CD$1001,10,FALSE)&amp;"","")</f>
        <v>代表取締役</v>
      </c>
      <c r="G145" s="11" t="str">
        <f>IFERROR(VLOOKUP(B145,DB!$I$2:$CD$1001,11,FALSE)&amp;"","")</f>
        <v>木村　弘</v>
      </c>
      <c r="H145" s="14" t="str">
        <f>IFERROR(IF(VLOOKUP(B145,DB!$I$2:$CD$1001,20,FALSE)&amp;""="","","○"),"")</f>
        <v/>
      </c>
      <c r="I145" s="16" t="str">
        <f>IFERROR(VLOOKUP($B145,DB!$I$3:$CA$1001,29,FALSE)&amp;"","　")</f>
        <v/>
      </c>
      <c r="J145" s="18" t="str">
        <f>IFERROR(VLOOKUP($B145,DB!$I$3:$CA$1001,30,FALSE)&amp;"","　")</f>
        <v/>
      </c>
      <c r="K145" s="18" t="str">
        <f>IFERROR(VLOOKUP($B145,DB!$I$3:$CA$1001,31,FALSE)&amp;"","　")</f>
        <v>◯</v>
      </c>
      <c r="L145" s="18" t="str">
        <f>IFERROR(VLOOKUP($B145,DB!$I$3:$CA$1001,32,FALSE)&amp;"","　")</f>
        <v>◯</v>
      </c>
      <c r="M145" s="18" t="str">
        <f>IFERROR(VLOOKUP($B145,DB!$I$3:$CA$1001,33,FALSE)&amp;"","　")</f>
        <v/>
      </c>
      <c r="N145" s="21" t="str">
        <f>IFERROR(VLOOKUP($B145,DB!$I$3:$CA$1001,34,FALSE)&amp;"","　")</f>
        <v/>
      </c>
      <c r="O145" s="23" t="str">
        <f>IFERROR(VLOOKUP($B145,DB!$I$3:$CA$1001,35,FALSE)&amp;"","　")</f>
        <v/>
      </c>
      <c r="P145" s="18" t="str">
        <f>IFERROR(VLOOKUP($B145,DB!$I$3:$CA$1001,36,FALSE)&amp;"","　")</f>
        <v/>
      </c>
      <c r="Q145" s="18" t="str">
        <f>IFERROR(VLOOKUP($B145,DB!$I$3:$CA$1001,37,FALSE)&amp;"","　")</f>
        <v/>
      </c>
      <c r="R145" s="18" t="str">
        <f>IFERROR(VLOOKUP($B145,DB!$I$3:$CA$1001,38,FALSE)&amp;"","　")</f>
        <v/>
      </c>
      <c r="S145" s="18" t="str">
        <f>IFERROR(VLOOKUP($B145,DB!$I$3:$CA$1001,39,FALSE)&amp;"","　")</f>
        <v/>
      </c>
      <c r="T145" s="18" t="str">
        <f>IFERROR(VLOOKUP($B145,DB!$I$3:$CA$1001,40,FALSE)&amp;"","　")</f>
        <v/>
      </c>
      <c r="U145" s="18" t="str">
        <f>IFERROR(VLOOKUP($B145,DB!$I$3:$CA$1001,41,FALSE)&amp;"","　")</f>
        <v/>
      </c>
      <c r="V145" s="18" t="str">
        <f>IFERROR(VLOOKUP($B145,DB!$I$3:$CA$1001,42,FALSE)&amp;"","　")</f>
        <v/>
      </c>
      <c r="W145" s="18" t="str">
        <f>IFERROR(VLOOKUP($B145,DB!$I$3:$CA$1001,43,FALSE)&amp;"","　")</f>
        <v/>
      </c>
      <c r="X145" s="18" t="str">
        <f>IFERROR(VLOOKUP($B145,DB!$I$3:$CA$1001,44,FALSE)&amp;"","　")</f>
        <v/>
      </c>
      <c r="Y145" s="18" t="str">
        <f>IFERROR(VLOOKUP($B145,DB!$I$3:$CA$1001,45,FALSE)&amp;"","　")</f>
        <v/>
      </c>
      <c r="Z145" s="18" t="str">
        <f>IFERROR(VLOOKUP($B145,DB!$I$3:$CA$1001,46,FALSE)&amp;"","　")</f>
        <v>◯</v>
      </c>
      <c r="AA145" s="18" t="str">
        <f>IFERROR(VLOOKUP($B145,DB!$I$3:$CA$1001,47,FALSE)&amp;"","　")</f>
        <v>◯</v>
      </c>
      <c r="AB145" s="18" t="str">
        <f>IFERROR(VLOOKUP($B145,DB!$I$3:$CA$1001,48,FALSE)&amp;"","　")</f>
        <v/>
      </c>
      <c r="AC145" s="18" t="str">
        <f>IFERROR(VLOOKUP($B145,DB!$I$3:$CA$1001,49,FALSE)&amp;"","　")</f>
        <v/>
      </c>
      <c r="AD145" s="18" t="str">
        <f>IFERROR(VLOOKUP($B145,DB!$I$3:$CA$1001,50,FALSE)&amp;"","　")</f>
        <v/>
      </c>
      <c r="AE145" s="18" t="str">
        <f>IFERROR(VLOOKUP($B145,DB!$I$3:$CA$1001,51,FALSE)&amp;"","　")</f>
        <v/>
      </c>
      <c r="AF145" s="18" t="str">
        <f>IFERROR(VLOOKUP($B145,DB!$I$3:$CA$1001,52,FALSE)&amp;"","　")</f>
        <v/>
      </c>
      <c r="AG145" s="18" t="str">
        <f>IFERROR(VLOOKUP($B145,DB!$I$3:$CA$1001,53,FALSE)&amp;"","　")</f>
        <v/>
      </c>
      <c r="AH145" s="18" t="str">
        <f>IFERROR(VLOOKUP($B145,DB!$I$3:$CA$1001,54,FALSE)&amp;"","　")</f>
        <v/>
      </c>
      <c r="AI145" s="25" t="str">
        <f>IFERROR(VLOOKUP($B145,DB!$I$3:$CA$1001,55,FALSE)&amp;"","　")</f>
        <v/>
      </c>
      <c r="AJ145" s="16" t="str">
        <f>IFERROR(VLOOKUP($B145,DB!$I$3:$CA$1001,56,FALSE)&amp;"","　")</f>
        <v/>
      </c>
      <c r="AK145" s="18" t="str">
        <f>IFERROR(VLOOKUP($B145,DB!$I$3:$CA$1001,57,FALSE)&amp;"","　")</f>
        <v/>
      </c>
      <c r="AL145" s="18" t="str">
        <f>IFERROR(VLOOKUP($B145,DB!$I$3:$CA$1001,58,FALSE)&amp;"","　")</f>
        <v/>
      </c>
      <c r="AM145" s="18" t="str">
        <f>IFERROR(VLOOKUP($B145,DB!$I$3:$CA$1001,59,FALSE)&amp;"","　")</f>
        <v/>
      </c>
      <c r="AN145" s="18" t="str">
        <f>IFERROR(VLOOKUP($B145,DB!$I$3:$CA$1001,60,FALSE)&amp;"","　")</f>
        <v/>
      </c>
      <c r="AO145" s="18" t="str">
        <f>IFERROR(VLOOKUP($B145,DB!$I$3:$CA$1001,61,FALSE)&amp;"","　")</f>
        <v/>
      </c>
      <c r="AP145" s="18" t="str">
        <f>IFERROR(VLOOKUP($B145,DB!$I$3:$CA$1001,62,FALSE)&amp;"","　")</f>
        <v/>
      </c>
      <c r="AQ145" s="21" t="str">
        <f>IFERROR(VLOOKUP($B145,DB!$I$3:$CA$1001,63,FALSE)&amp;"","　")</f>
        <v/>
      </c>
      <c r="AR145" s="23" t="str">
        <f>IFERROR(VLOOKUP($B145,DB!$I$3:$CA$1001,64,FALSE)&amp;"","　")</f>
        <v/>
      </c>
      <c r="AS145" s="18" t="str">
        <f>IFERROR(VLOOKUP($B145,DB!$I$3:$CA$1001,65,FALSE)&amp;"","　")</f>
        <v/>
      </c>
      <c r="AT145" s="18" t="str">
        <f>IFERROR(VLOOKUP($B145,DB!$I$3:$CA$1001,66,FALSE)&amp;"","　")</f>
        <v/>
      </c>
      <c r="AU145" s="18" t="str">
        <f>IFERROR(VLOOKUP($B145,DB!$I$3:$CA$1001,67,FALSE)&amp;"","　")</f>
        <v/>
      </c>
      <c r="AV145" s="18" t="str">
        <f>IFERROR(VLOOKUP($B145,DB!$I$3:$CA$1001,68,FALSE)&amp;"","　")</f>
        <v/>
      </c>
      <c r="AW145" s="18" t="str">
        <f>IFERROR(VLOOKUP($B145,DB!$I$3:$CA$1001,69,FALSE)&amp;"","　")</f>
        <v/>
      </c>
      <c r="AX145" s="18" t="str">
        <f>IFERROR(VLOOKUP($B145,DB!$I$3:$CA$1001,70,FALSE)&amp;"","　")</f>
        <v/>
      </c>
      <c r="AY145" s="21" t="str">
        <f>IFERROR(VLOOKUP($B145,DB!$I$3:$CA$1001,71,FALSE)&amp;"","　")</f>
        <v/>
      </c>
      <c r="AZ145" s="29"/>
    </row>
    <row r="146" spans="2:52" ht="20.100000000000001" customHeight="1">
      <c r="B146" s="6">
        <v>2400</v>
      </c>
      <c r="C146" s="8" t="str">
        <f>IFERROR(VLOOKUP(B146,DB!$I$3:$Z$1001,4,FALSE)&amp;"","")</f>
        <v>拓北地下開発株式会社</v>
      </c>
      <c r="D146" s="10" t="str">
        <f>IFERROR(VLOOKUP(B146,DB!$I$2:$CD$1001,7,FALSE)&amp;"","")</f>
        <v>北海道</v>
      </c>
      <c r="E146" s="11" t="str">
        <f>IFERROR(VLOOKUP(B146,DB!$I$2:$CD$1001,8,FALSE)&amp;"","")</f>
        <v>釧路市</v>
      </c>
      <c r="F146" s="12" t="str">
        <f>IFERROR(VLOOKUP(B146,DB!$I$2:$CD$1001,10,FALSE)&amp;"","")</f>
        <v>代表取締役</v>
      </c>
      <c r="G146" s="11" t="str">
        <f>IFERROR(VLOOKUP(B146,DB!$I$2:$CD$1001,11,FALSE)&amp;"","")</f>
        <v>田中　卓</v>
      </c>
      <c r="H146" s="14" t="str">
        <f>IFERROR(IF(VLOOKUP(B146,DB!$I$2:$CD$1001,20,FALSE)&amp;""="","","○"),"")</f>
        <v/>
      </c>
      <c r="I146" s="16" t="str">
        <f>IFERROR(VLOOKUP($B146,DB!$I$3:$CA$1001,29,FALSE)&amp;"","　")</f>
        <v/>
      </c>
      <c r="J146" s="18" t="str">
        <f>IFERROR(VLOOKUP($B146,DB!$I$3:$CA$1001,30,FALSE)&amp;"","　")</f>
        <v>◯</v>
      </c>
      <c r="K146" s="18" t="str">
        <f>IFERROR(VLOOKUP($B146,DB!$I$3:$CA$1001,31,FALSE)&amp;"","　")</f>
        <v>◯</v>
      </c>
      <c r="L146" s="18" t="str">
        <f>IFERROR(VLOOKUP($B146,DB!$I$3:$CA$1001,32,FALSE)&amp;"","　")</f>
        <v/>
      </c>
      <c r="M146" s="18" t="str">
        <f>IFERROR(VLOOKUP($B146,DB!$I$3:$CA$1001,33,FALSE)&amp;"","　")</f>
        <v>◯</v>
      </c>
      <c r="N146" s="21" t="str">
        <f>IFERROR(VLOOKUP($B146,DB!$I$3:$CA$1001,34,FALSE)&amp;"","　")</f>
        <v/>
      </c>
      <c r="O146" s="23" t="str">
        <f>IFERROR(VLOOKUP($B146,DB!$I$3:$CA$1001,35,FALSE)&amp;"","　")</f>
        <v/>
      </c>
      <c r="P146" s="18" t="str">
        <f>IFERROR(VLOOKUP($B146,DB!$I$3:$CA$1001,36,FALSE)&amp;"","　")</f>
        <v/>
      </c>
      <c r="Q146" s="18" t="str">
        <f>IFERROR(VLOOKUP($B146,DB!$I$3:$CA$1001,37,FALSE)&amp;"","　")</f>
        <v/>
      </c>
      <c r="R146" s="18" t="str">
        <f>IFERROR(VLOOKUP($B146,DB!$I$3:$CA$1001,38,FALSE)&amp;"","　")</f>
        <v/>
      </c>
      <c r="S146" s="18" t="str">
        <f>IFERROR(VLOOKUP($B146,DB!$I$3:$CA$1001,39,FALSE)&amp;"","　")</f>
        <v/>
      </c>
      <c r="T146" s="18" t="str">
        <f>IFERROR(VLOOKUP($B146,DB!$I$3:$CA$1001,40,FALSE)&amp;"","　")</f>
        <v/>
      </c>
      <c r="U146" s="18" t="str">
        <f>IFERROR(VLOOKUP($B146,DB!$I$3:$CA$1001,41,FALSE)&amp;"","　")</f>
        <v/>
      </c>
      <c r="V146" s="18" t="str">
        <f>IFERROR(VLOOKUP($B146,DB!$I$3:$CA$1001,42,FALSE)&amp;"","　")</f>
        <v/>
      </c>
      <c r="W146" s="18" t="str">
        <f>IFERROR(VLOOKUP($B146,DB!$I$3:$CA$1001,43,FALSE)&amp;"","　")</f>
        <v/>
      </c>
      <c r="X146" s="18" t="str">
        <f>IFERROR(VLOOKUP($B146,DB!$I$3:$CA$1001,44,FALSE)&amp;"","　")</f>
        <v/>
      </c>
      <c r="Y146" s="18" t="str">
        <f>IFERROR(VLOOKUP($B146,DB!$I$3:$CA$1001,45,FALSE)&amp;"","　")</f>
        <v/>
      </c>
      <c r="Z146" s="18" t="str">
        <f>IFERROR(VLOOKUP($B146,DB!$I$3:$CA$1001,46,FALSE)&amp;"","　")</f>
        <v/>
      </c>
      <c r="AA146" s="18" t="str">
        <f>IFERROR(VLOOKUP($B146,DB!$I$3:$CA$1001,47,FALSE)&amp;"","　")</f>
        <v/>
      </c>
      <c r="AB146" s="18" t="str">
        <f>IFERROR(VLOOKUP($B146,DB!$I$3:$CA$1001,48,FALSE)&amp;"","　")</f>
        <v/>
      </c>
      <c r="AC146" s="18" t="str">
        <f>IFERROR(VLOOKUP($B146,DB!$I$3:$CA$1001,49,FALSE)&amp;"","　")</f>
        <v>◯</v>
      </c>
      <c r="AD146" s="18" t="str">
        <f>IFERROR(VLOOKUP($B146,DB!$I$3:$CA$1001,50,FALSE)&amp;"","　")</f>
        <v/>
      </c>
      <c r="AE146" s="18" t="str">
        <f>IFERROR(VLOOKUP($B146,DB!$I$3:$CA$1001,51,FALSE)&amp;"","　")</f>
        <v/>
      </c>
      <c r="AF146" s="18" t="str">
        <f>IFERROR(VLOOKUP($B146,DB!$I$3:$CA$1001,52,FALSE)&amp;"","　")</f>
        <v/>
      </c>
      <c r="AG146" s="18" t="str">
        <f>IFERROR(VLOOKUP($B146,DB!$I$3:$CA$1001,53,FALSE)&amp;"","　")</f>
        <v/>
      </c>
      <c r="AH146" s="18" t="str">
        <f>IFERROR(VLOOKUP($B146,DB!$I$3:$CA$1001,54,FALSE)&amp;"","　")</f>
        <v/>
      </c>
      <c r="AI146" s="25" t="str">
        <f>IFERROR(VLOOKUP($B146,DB!$I$3:$CA$1001,55,FALSE)&amp;"","　")</f>
        <v/>
      </c>
      <c r="AJ146" s="16" t="str">
        <f>IFERROR(VLOOKUP($B146,DB!$I$3:$CA$1001,56,FALSE)&amp;"","　")</f>
        <v/>
      </c>
      <c r="AK146" s="18" t="str">
        <f>IFERROR(VLOOKUP($B146,DB!$I$3:$CA$1001,57,FALSE)&amp;"","　")</f>
        <v/>
      </c>
      <c r="AL146" s="18" t="str">
        <f>IFERROR(VLOOKUP($B146,DB!$I$3:$CA$1001,58,FALSE)&amp;"","　")</f>
        <v/>
      </c>
      <c r="AM146" s="18" t="str">
        <f>IFERROR(VLOOKUP($B146,DB!$I$3:$CA$1001,59,FALSE)&amp;"","　")</f>
        <v/>
      </c>
      <c r="AN146" s="18" t="str">
        <f>IFERROR(VLOOKUP($B146,DB!$I$3:$CA$1001,60,FALSE)&amp;"","　")</f>
        <v/>
      </c>
      <c r="AO146" s="18" t="str">
        <f>IFERROR(VLOOKUP($B146,DB!$I$3:$CA$1001,61,FALSE)&amp;"","　")</f>
        <v/>
      </c>
      <c r="AP146" s="18" t="str">
        <f>IFERROR(VLOOKUP($B146,DB!$I$3:$CA$1001,62,FALSE)&amp;"","　")</f>
        <v/>
      </c>
      <c r="AQ146" s="21" t="str">
        <f>IFERROR(VLOOKUP($B146,DB!$I$3:$CA$1001,63,FALSE)&amp;"","　")</f>
        <v/>
      </c>
      <c r="AR146" s="23" t="str">
        <f>IFERROR(VLOOKUP($B146,DB!$I$3:$CA$1001,64,FALSE)&amp;"","　")</f>
        <v/>
      </c>
      <c r="AS146" s="18" t="str">
        <f>IFERROR(VLOOKUP($B146,DB!$I$3:$CA$1001,65,FALSE)&amp;"","　")</f>
        <v/>
      </c>
      <c r="AT146" s="18" t="str">
        <f>IFERROR(VLOOKUP($B146,DB!$I$3:$CA$1001,66,FALSE)&amp;"","　")</f>
        <v/>
      </c>
      <c r="AU146" s="18" t="str">
        <f>IFERROR(VLOOKUP($B146,DB!$I$3:$CA$1001,67,FALSE)&amp;"","　")</f>
        <v/>
      </c>
      <c r="AV146" s="18" t="str">
        <f>IFERROR(VLOOKUP($B146,DB!$I$3:$CA$1001,68,FALSE)&amp;"","　")</f>
        <v/>
      </c>
      <c r="AW146" s="18" t="str">
        <f>IFERROR(VLOOKUP($B146,DB!$I$3:$CA$1001,69,FALSE)&amp;"","　")</f>
        <v/>
      </c>
      <c r="AX146" s="18" t="str">
        <f>IFERROR(VLOOKUP($B146,DB!$I$3:$CA$1001,70,FALSE)&amp;"","　")</f>
        <v/>
      </c>
      <c r="AY146" s="21" t="str">
        <f>IFERROR(VLOOKUP($B146,DB!$I$3:$CA$1001,71,FALSE)&amp;"","　")</f>
        <v/>
      </c>
      <c r="AZ146" s="29"/>
    </row>
    <row r="147" spans="2:52" ht="20.100000000000001" customHeight="1">
      <c r="B147" s="6">
        <v>2401</v>
      </c>
      <c r="C147" s="8" t="str">
        <f>IFERROR(VLOOKUP(B147,DB!$I$3:$Z$1001,4,FALSE)&amp;"","")</f>
        <v>滝川測量設計株式会社</v>
      </c>
      <c r="D147" s="10" t="str">
        <f>IFERROR(VLOOKUP(B147,DB!$I$2:$CD$1001,7,FALSE)&amp;"","")</f>
        <v>北海道</v>
      </c>
      <c r="E147" s="11" t="str">
        <f>IFERROR(VLOOKUP(B147,DB!$I$2:$CD$1001,8,FALSE)&amp;"","")</f>
        <v>滝川市</v>
      </c>
      <c r="F147" s="12" t="str">
        <f>IFERROR(VLOOKUP(B147,DB!$I$2:$CD$1001,10,FALSE)&amp;"","")</f>
        <v>代表取締役</v>
      </c>
      <c r="G147" s="11" t="str">
        <f>IFERROR(VLOOKUP(B147,DB!$I$2:$CD$1001,11,FALSE)&amp;"","")</f>
        <v>進藤　真砂也</v>
      </c>
      <c r="H147" s="14" t="str">
        <f>IFERROR(IF(VLOOKUP(B147,DB!$I$2:$CD$1001,20,FALSE)&amp;""="","","○"),"")</f>
        <v/>
      </c>
      <c r="I147" s="16" t="str">
        <f>IFERROR(VLOOKUP($B147,DB!$I$3:$CA$1001,29,FALSE)&amp;"","　")</f>
        <v>◯</v>
      </c>
      <c r="J147" s="18" t="str">
        <f>IFERROR(VLOOKUP($B147,DB!$I$3:$CA$1001,30,FALSE)&amp;"","　")</f>
        <v/>
      </c>
      <c r="K147" s="18" t="str">
        <f>IFERROR(VLOOKUP($B147,DB!$I$3:$CA$1001,31,FALSE)&amp;"","　")</f>
        <v>◯</v>
      </c>
      <c r="L147" s="18" t="str">
        <f>IFERROR(VLOOKUP($B147,DB!$I$3:$CA$1001,32,FALSE)&amp;"","　")</f>
        <v/>
      </c>
      <c r="M147" s="18" t="str">
        <f>IFERROR(VLOOKUP($B147,DB!$I$3:$CA$1001,33,FALSE)&amp;"","　")</f>
        <v>◯</v>
      </c>
      <c r="N147" s="21" t="str">
        <f>IFERROR(VLOOKUP($B147,DB!$I$3:$CA$1001,34,FALSE)&amp;"","　")</f>
        <v/>
      </c>
      <c r="O147" s="23" t="str">
        <f>IFERROR(VLOOKUP($B147,DB!$I$3:$CA$1001,35,FALSE)&amp;"","　")</f>
        <v/>
      </c>
      <c r="P147" s="18" t="str">
        <f>IFERROR(VLOOKUP($B147,DB!$I$3:$CA$1001,36,FALSE)&amp;"","　")</f>
        <v/>
      </c>
      <c r="Q147" s="18" t="str">
        <f>IFERROR(VLOOKUP($B147,DB!$I$3:$CA$1001,37,FALSE)&amp;"","　")</f>
        <v/>
      </c>
      <c r="R147" s="18" t="str">
        <f>IFERROR(VLOOKUP($B147,DB!$I$3:$CA$1001,38,FALSE)&amp;"","　")</f>
        <v/>
      </c>
      <c r="S147" s="18" t="str">
        <f>IFERROR(VLOOKUP($B147,DB!$I$3:$CA$1001,39,FALSE)&amp;"","　")</f>
        <v/>
      </c>
      <c r="T147" s="18" t="str">
        <f>IFERROR(VLOOKUP($B147,DB!$I$3:$CA$1001,40,FALSE)&amp;"","　")</f>
        <v/>
      </c>
      <c r="U147" s="18" t="str">
        <f>IFERROR(VLOOKUP($B147,DB!$I$3:$CA$1001,41,FALSE)&amp;"","　")</f>
        <v/>
      </c>
      <c r="V147" s="18" t="str">
        <f>IFERROR(VLOOKUP($B147,DB!$I$3:$CA$1001,42,FALSE)&amp;"","　")</f>
        <v/>
      </c>
      <c r="W147" s="18" t="str">
        <f>IFERROR(VLOOKUP($B147,DB!$I$3:$CA$1001,43,FALSE)&amp;"","　")</f>
        <v/>
      </c>
      <c r="X147" s="18" t="str">
        <f>IFERROR(VLOOKUP($B147,DB!$I$3:$CA$1001,44,FALSE)&amp;"","　")</f>
        <v/>
      </c>
      <c r="Y147" s="18" t="str">
        <f>IFERROR(VLOOKUP($B147,DB!$I$3:$CA$1001,45,FALSE)&amp;"","　")</f>
        <v/>
      </c>
      <c r="Z147" s="18" t="str">
        <f>IFERROR(VLOOKUP($B147,DB!$I$3:$CA$1001,46,FALSE)&amp;"","　")</f>
        <v/>
      </c>
      <c r="AA147" s="18" t="str">
        <f>IFERROR(VLOOKUP($B147,DB!$I$3:$CA$1001,47,FALSE)&amp;"","　")</f>
        <v/>
      </c>
      <c r="AB147" s="18" t="str">
        <f>IFERROR(VLOOKUP($B147,DB!$I$3:$CA$1001,48,FALSE)&amp;"","　")</f>
        <v/>
      </c>
      <c r="AC147" s="18" t="str">
        <f>IFERROR(VLOOKUP($B147,DB!$I$3:$CA$1001,49,FALSE)&amp;"","　")</f>
        <v/>
      </c>
      <c r="AD147" s="18" t="str">
        <f>IFERROR(VLOOKUP($B147,DB!$I$3:$CA$1001,50,FALSE)&amp;"","　")</f>
        <v/>
      </c>
      <c r="AE147" s="18" t="str">
        <f>IFERROR(VLOOKUP($B147,DB!$I$3:$CA$1001,51,FALSE)&amp;"","　")</f>
        <v/>
      </c>
      <c r="AF147" s="18" t="str">
        <f>IFERROR(VLOOKUP($B147,DB!$I$3:$CA$1001,52,FALSE)&amp;"","　")</f>
        <v/>
      </c>
      <c r="AG147" s="18" t="str">
        <f>IFERROR(VLOOKUP($B147,DB!$I$3:$CA$1001,53,FALSE)&amp;"","　")</f>
        <v/>
      </c>
      <c r="AH147" s="18" t="str">
        <f>IFERROR(VLOOKUP($B147,DB!$I$3:$CA$1001,54,FALSE)&amp;"","　")</f>
        <v/>
      </c>
      <c r="AI147" s="25" t="str">
        <f>IFERROR(VLOOKUP($B147,DB!$I$3:$CA$1001,55,FALSE)&amp;"","　")</f>
        <v/>
      </c>
      <c r="AJ147" s="16" t="str">
        <f>IFERROR(VLOOKUP($B147,DB!$I$3:$CA$1001,56,FALSE)&amp;"","　")</f>
        <v/>
      </c>
      <c r="AK147" s="18" t="str">
        <f>IFERROR(VLOOKUP($B147,DB!$I$3:$CA$1001,57,FALSE)&amp;"","　")</f>
        <v/>
      </c>
      <c r="AL147" s="18" t="str">
        <f>IFERROR(VLOOKUP($B147,DB!$I$3:$CA$1001,58,FALSE)&amp;"","　")</f>
        <v/>
      </c>
      <c r="AM147" s="18" t="str">
        <f>IFERROR(VLOOKUP($B147,DB!$I$3:$CA$1001,59,FALSE)&amp;"","　")</f>
        <v/>
      </c>
      <c r="AN147" s="18" t="str">
        <f>IFERROR(VLOOKUP($B147,DB!$I$3:$CA$1001,60,FALSE)&amp;"","　")</f>
        <v/>
      </c>
      <c r="AO147" s="18" t="str">
        <f>IFERROR(VLOOKUP($B147,DB!$I$3:$CA$1001,61,FALSE)&amp;"","　")</f>
        <v/>
      </c>
      <c r="AP147" s="18" t="str">
        <f>IFERROR(VLOOKUP($B147,DB!$I$3:$CA$1001,62,FALSE)&amp;"","　")</f>
        <v/>
      </c>
      <c r="AQ147" s="21" t="str">
        <f>IFERROR(VLOOKUP($B147,DB!$I$3:$CA$1001,63,FALSE)&amp;"","　")</f>
        <v/>
      </c>
      <c r="AR147" s="23" t="str">
        <f>IFERROR(VLOOKUP($B147,DB!$I$3:$CA$1001,64,FALSE)&amp;"","　")</f>
        <v/>
      </c>
      <c r="AS147" s="18" t="str">
        <f>IFERROR(VLOOKUP($B147,DB!$I$3:$CA$1001,65,FALSE)&amp;"","　")</f>
        <v/>
      </c>
      <c r="AT147" s="18" t="str">
        <f>IFERROR(VLOOKUP($B147,DB!$I$3:$CA$1001,66,FALSE)&amp;"","　")</f>
        <v/>
      </c>
      <c r="AU147" s="18" t="str">
        <f>IFERROR(VLOOKUP($B147,DB!$I$3:$CA$1001,67,FALSE)&amp;"","　")</f>
        <v/>
      </c>
      <c r="AV147" s="18" t="str">
        <f>IFERROR(VLOOKUP($B147,DB!$I$3:$CA$1001,68,FALSE)&amp;"","　")</f>
        <v/>
      </c>
      <c r="AW147" s="18" t="str">
        <f>IFERROR(VLOOKUP($B147,DB!$I$3:$CA$1001,69,FALSE)&amp;"","　")</f>
        <v/>
      </c>
      <c r="AX147" s="18" t="str">
        <f>IFERROR(VLOOKUP($B147,DB!$I$3:$CA$1001,70,FALSE)&amp;"","　")</f>
        <v/>
      </c>
      <c r="AY147" s="21" t="str">
        <f>IFERROR(VLOOKUP($B147,DB!$I$3:$CA$1001,71,FALSE)&amp;"","　")</f>
        <v/>
      </c>
      <c r="AZ147" s="29"/>
    </row>
    <row r="148" spans="2:52" ht="20.100000000000001" customHeight="1">
      <c r="B148" s="6">
        <v>2402</v>
      </c>
      <c r="C148" s="8" t="str">
        <f>IFERROR(VLOOKUP(B148,DB!$I$3:$Z$1001,4,FALSE)&amp;"","")</f>
        <v>株式会社田辺構造設計</v>
      </c>
      <c r="D148" s="10" t="str">
        <f>IFERROR(VLOOKUP(B148,DB!$I$2:$CD$1001,7,FALSE)&amp;"","")</f>
        <v>北海道</v>
      </c>
      <c r="E148" s="11" t="str">
        <f>IFERROR(VLOOKUP(B148,DB!$I$2:$CD$1001,8,FALSE)&amp;"","")</f>
        <v>札幌市東区</v>
      </c>
      <c r="F148" s="12" t="str">
        <f>IFERROR(VLOOKUP(B148,DB!$I$2:$CD$1001,10,FALSE)&amp;"","")</f>
        <v>代表取締役</v>
      </c>
      <c r="G148" s="11" t="str">
        <f>IFERROR(VLOOKUP(B148,DB!$I$2:$CD$1001,11,FALSE)&amp;"","")</f>
        <v>田邊　巨樹</v>
      </c>
      <c r="H148" s="14" t="str">
        <f>IFERROR(IF(VLOOKUP(B148,DB!$I$2:$CD$1001,20,FALSE)&amp;""="","","○"),"")</f>
        <v/>
      </c>
      <c r="I148" s="16" t="str">
        <f>IFERROR(VLOOKUP($B148,DB!$I$3:$CA$1001,29,FALSE)&amp;"","　")</f>
        <v/>
      </c>
      <c r="J148" s="18" t="str">
        <f>IFERROR(VLOOKUP($B148,DB!$I$3:$CA$1001,30,FALSE)&amp;"","　")</f>
        <v/>
      </c>
      <c r="K148" s="18" t="str">
        <f>IFERROR(VLOOKUP($B148,DB!$I$3:$CA$1001,31,FALSE)&amp;"","　")</f>
        <v>◯</v>
      </c>
      <c r="L148" s="18" t="str">
        <f>IFERROR(VLOOKUP($B148,DB!$I$3:$CA$1001,32,FALSE)&amp;"","　")</f>
        <v>◯</v>
      </c>
      <c r="M148" s="18" t="str">
        <f>IFERROR(VLOOKUP($B148,DB!$I$3:$CA$1001,33,FALSE)&amp;"","　")</f>
        <v>◯</v>
      </c>
      <c r="N148" s="21" t="str">
        <f>IFERROR(VLOOKUP($B148,DB!$I$3:$CA$1001,34,FALSE)&amp;"","　")</f>
        <v/>
      </c>
      <c r="O148" s="23" t="str">
        <f>IFERROR(VLOOKUP($B148,DB!$I$3:$CA$1001,35,FALSE)&amp;"","　")</f>
        <v/>
      </c>
      <c r="P148" s="18" t="str">
        <f>IFERROR(VLOOKUP($B148,DB!$I$3:$CA$1001,36,FALSE)&amp;"","　")</f>
        <v/>
      </c>
      <c r="Q148" s="18" t="str">
        <f>IFERROR(VLOOKUP($B148,DB!$I$3:$CA$1001,37,FALSE)&amp;"","　")</f>
        <v/>
      </c>
      <c r="R148" s="18" t="str">
        <f>IFERROR(VLOOKUP($B148,DB!$I$3:$CA$1001,38,FALSE)&amp;"","　")</f>
        <v/>
      </c>
      <c r="S148" s="18" t="str">
        <f>IFERROR(VLOOKUP($B148,DB!$I$3:$CA$1001,39,FALSE)&amp;"","　")</f>
        <v/>
      </c>
      <c r="T148" s="18" t="str">
        <f>IFERROR(VLOOKUP($B148,DB!$I$3:$CA$1001,40,FALSE)&amp;"","　")</f>
        <v/>
      </c>
      <c r="U148" s="18" t="str">
        <f>IFERROR(VLOOKUP($B148,DB!$I$3:$CA$1001,41,FALSE)&amp;"","　")</f>
        <v/>
      </c>
      <c r="V148" s="18" t="str">
        <f>IFERROR(VLOOKUP($B148,DB!$I$3:$CA$1001,42,FALSE)&amp;"","　")</f>
        <v/>
      </c>
      <c r="W148" s="18" t="str">
        <f>IFERROR(VLOOKUP($B148,DB!$I$3:$CA$1001,43,FALSE)&amp;"","　")</f>
        <v/>
      </c>
      <c r="X148" s="18" t="str">
        <f>IFERROR(VLOOKUP($B148,DB!$I$3:$CA$1001,44,FALSE)&amp;"","　")</f>
        <v/>
      </c>
      <c r="Y148" s="18" t="str">
        <f>IFERROR(VLOOKUP($B148,DB!$I$3:$CA$1001,45,FALSE)&amp;"","　")</f>
        <v/>
      </c>
      <c r="Z148" s="18" t="str">
        <f>IFERROR(VLOOKUP($B148,DB!$I$3:$CA$1001,46,FALSE)&amp;"","　")</f>
        <v/>
      </c>
      <c r="AA148" s="18" t="str">
        <f>IFERROR(VLOOKUP($B148,DB!$I$3:$CA$1001,47,FALSE)&amp;"","　")</f>
        <v/>
      </c>
      <c r="AB148" s="18" t="str">
        <f>IFERROR(VLOOKUP($B148,DB!$I$3:$CA$1001,48,FALSE)&amp;"","　")</f>
        <v/>
      </c>
      <c r="AC148" s="18" t="str">
        <f>IFERROR(VLOOKUP($B148,DB!$I$3:$CA$1001,49,FALSE)&amp;"","　")</f>
        <v/>
      </c>
      <c r="AD148" s="18" t="str">
        <f>IFERROR(VLOOKUP($B148,DB!$I$3:$CA$1001,50,FALSE)&amp;"","　")</f>
        <v/>
      </c>
      <c r="AE148" s="18" t="str">
        <f>IFERROR(VLOOKUP($B148,DB!$I$3:$CA$1001,51,FALSE)&amp;"","　")</f>
        <v/>
      </c>
      <c r="AF148" s="18" t="str">
        <f>IFERROR(VLOOKUP($B148,DB!$I$3:$CA$1001,52,FALSE)&amp;"","　")</f>
        <v/>
      </c>
      <c r="AG148" s="18" t="str">
        <f>IFERROR(VLOOKUP($B148,DB!$I$3:$CA$1001,53,FALSE)&amp;"","　")</f>
        <v/>
      </c>
      <c r="AH148" s="18" t="str">
        <f>IFERROR(VLOOKUP($B148,DB!$I$3:$CA$1001,54,FALSE)&amp;"","　")</f>
        <v/>
      </c>
      <c r="AI148" s="25" t="str">
        <f>IFERROR(VLOOKUP($B148,DB!$I$3:$CA$1001,55,FALSE)&amp;"","　")</f>
        <v/>
      </c>
      <c r="AJ148" s="16" t="str">
        <f>IFERROR(VLOOKUP($B148,DB!$I$3:$CA$1001,56,FALSE)&amp;"","　")</f>
        <v/>
      </c>
      <c r="AK148" s="18" t="str">
        <f>IFERROR(VLOOKUP($B148,DB!$I$3:$CA$1001,57,FALSE)&amp;"","　")</f>
        <v/>
      </c>
      <c r="AL148" s="18" t="str">
        <f>IFERROR(VLOOKUP($B148,DB!$I$3:$CA$1001,58,FALSE)&amp;"","　")</f>
        <v/>
      </c>
      <c r="AM148" s="18" t="str">
        <f>IFERROR(VLOOKUP($B148,DB!$I$3:$CA$1001,59,FALSE)&amp;"","　")</f>
        <v/>
      </c>
      <c r="AN148" s="18" t="str">
        <f>IFERROR(VLOOKUP($B148,DB!$I$3:$CA$1001,60,FALSE)&amp;"","　")</f>
        <v/>
      </c>
      <c r="AO148" s="18" t="str">
        <f>IFERROR(VLOOKUP($B148,DB!$I$3:$CA$1001,61,FALSE)&amp;"","　")</f>
        <v/>
      </c>
      <c r="AP148" s="18" t="str">
        <f>IFERROR(VLOOKUP($B148,DB!$I$3:$CA$1001,62,FALSE)&amp;"","　")</f>
        <v/>
      </c>
      <c r="AQ148" s="21" t="str">
        <f>IFERROR(VLOOKUP($B148,DB!$I$3:$CA$1001,63,FALSE)&amp;"","　")</f>
        <v/>
      </c>
      <c r="AR148" s="23" t="str">
        <f>IFERROR(VLOOKUP($B148,DB!$I$3:$CA$1001,64,FALSE)&amp;"","　")</f>
        <v/>
      </c>
      <c r="AS148" s="18" t="str">
        <f>IFERROR(VLOOKUP($B148,DB!$I$3:$CA$1001,65,FALSE)&amp;"","　")</f>
        <v/>
      </c>
      <c r="AT148" s="18" t="str">
        <f>IFERROR(VLOOKUP($B148,DB!$I$3:$CA$1001,66,FALSE)&amp;"","　")</f>
        <v/>
      </c>
      <c r="AU148" s="18" t="str">
        <f>IFERROR(VLOOKUP($B148,DB!$I$3:$CA$1001,67,FALSE)&amp;"","　")</f>
        <v/>
      </c>
      <c r="AV148" s="18" t="str">
        <f>IFERROR(VLOOKUP($B148,DB!$I$3:$CA$1001,68,FALSE)&amp;"","　")</f>
        <v/>
      </c>
      <c r="AW148" s="18" t="str">
        <f>IFERROR(VLOOKUP($B148,DB!$I$3:$CA$1001,69,FALSE)&amp;"","　")</f>
        <v/>
      </c>
      <c r="AX148" s="18" t="str">
        <f>IFERROR(VLOOKUP($B148,DB!$I$3:$CA$1001,70,FALSE)&amp;"","　")</f>
        <v/>
      </c>
      <c r="AY148" s="21" t="str">
        <f>IFERROR(VLOOKUP($B148,DB!$I$3:$CA$1001,71,FALSE)&amp;"","　")</f>
        <v/>
      </c>
      <c r="AZ148" s="29"/>
    </row>
    <row r="149" spans="2:52" ht="20.100000000000001" customHeight="1">
      <c r="B149" s="6">
        <v>2403</v>
      </c>
      <c r="C149" s="8" t="str">
        <f>IFERROR(VLOOKUP(B149,DB!$I$3:$Z$1001,4,FALSE)&amp;"","")</f>
        <v>拓新エンジニア株式会社</v>
      </c>
      <c r="D149" s="10" t="str">
        <f>IFERROR(VLOOKUP(B149,DB!$I$2:$CD$1001,7,FALSE)&amp;"","")</f>
        <v>北海道</v>
      </c>
      <c r="E149" s="11" t="str">
        <f>IFERROR(VLOOKUP(B149,DB!$I$2:$CD$1001,8,FALSE)&amp;"","")</f>
        <v>夕張郡長沼町</v>
      </c>
      <c r="F149" s="12" t="str">
        <f>IFERROR(VLOOKUP(B149,DB!$I$2:$CD$1001,10,FALSE)&amp;"","")</f>
        <v>代表取締役</v>
      </c>
      <c r="G149" s="11" t="str">
        <f>IFERROR(VLOOKUP(B149,DB!$I$2:$CD$1001,11,FALSE)&amp;"","")</f>
        <v>仁田山　禎士</v>
      </c>
      <c r="H149" s="14" t="str">
        <f>IFERROR(IF(VLOOKUP(B149,DB!$I$2:$CD$1001,20,FALSE)&amp;""="","","○"),"")</f>
        <v/>
      </c>
      <c r="I149" s="16" t="str">
        <f>IFERROR(VLOOKUP($B149,DB!$I$3:$CA$1001,29,FALSE)&amp;"","　")</f>
        <v>◯</v>
      </c>
      <c r="J149" s="18" t="str">
        <f>IFERROR(VLOOKUP($B149,DB!$I$3:$CA$1001,30,FALSE)&amp;"","　")</f>
        <v/>
      </c>
      <c r="K149" s="18" t="str">
        <f>IFERROR(VLOOKUP($B149,DB!$I$3:$CA$1001,31,FALSE)&amp;"","　")</f>
        <v>◯</v>
      </c>
      <c r="L149" s="18" t="str">
        <f>IFERROR(VLOOKUP($B149,DB!$I$3:$CA$1001,32,FALSE)&amp;"","　")</f>
        <v/>
      </c>
      <c r="M149" s="18" t="str">
        <f>IFERROR(VLOOKUP($B149,DB!$I$3:$CA$1001,33,FALSE)&amp;"","　")</f>
        <v>◯</v>
      </c>
      <c r="N149" s="21" t="str">
        <f>IFERROR(VLOOKUP($B149,DB!$I$3:$CA$1001,34,FALSE)&amp;"","　")</f>
        <v/>
      </c>
      <c r="O149" s="23" t="str">
        <f>IFERROR(VLOOKUP($B149,DB!$I$3:$CA$1001,35,FALSE)&amp;"","　")</f>
        <v/>
      </c>
      <c r="P149" s="18" t="str">
        <f>IFERROR(VLOOKUP($B149,DB!$I$3:$CA$1001,36,FALSE)&amp;"","　")</f>
        <v/>
      </c>
      <c r="Q149" s="18" t="str">
        <f>IFERROR(VLOOKUP($B149,DB!$I$3:$CA$1001,37,FALSE)&amp;"","　")</f>
        <v/>
      </c>
      <c r="R149" s="18" t="str">
        <f>IFERROR(VLOOKUP($B149,DB!$I$3:$CA$1001,38,FALSE)&amp;"","　")</f>
        <v/>
      </c>
      <c r="S149" s="18" t="str">
        <f>IFERROR(VLOOKUP($B149,DB!$I$3:$CA$1001,39,FALSE)&amp;"","　")</f>
        <v/>
      </c>
      <c r="T149" s="18" t="str">
        <f>IFERROR(VLOOKUP($B149,DB!$I$3:$CA$1001,40,FALSE)&amp;"","　")</f>
        <v/>
      </c>
      <c r="U149" s="18" t="str">
        <f>IFERROR(VLOOKUP($B149,DB!$I$3:$CA$1001,41,FALSE)&amp;"","　")</f>
        <v/>
      </c>
      <c r="V149" s="18" t="str">
        <f>IFERROR(VLOOKUP($B149,DB!$I$3:$CA$1001,42,FALSE)&amp;"","　")</f>
        <v>◯</v>
      </c>
      <c r="W149" s="18" t="str">
        <f>IFERROR(VLOOKUP($B149,DB!$I$3:$CA$1001,43,FALSE)&amp;"","　")</f>
        <v/>
      </c>
      <c r="X149" s="18" t="str">
        <f>IFERROR(VLOOKUP($B149,DB!$I$3:$CA$1001,44,FALSE)&amp;"","　")</f>
        <v/>
      </c>
      <c r="Y149" s="18" t="str">
        <f>IFERROR(VLOOKUP($B149,DB!$I$3:$CA$1001,45,FALSE)&amp;"","　")</f>
        <v/>
      </c>
      <c r="Z149" s="18" t="str">
        <f>IFERROR(VLOOKUP($B149,DB!$I$3:$CA$1001,46,FALSE)&amp;"","　")</f>
        <v/>
      </c>
      <c r="AA149" s="18" t="str">
        <f>IFERROR(VLOOKUP($B149,DB!$I$3:$CA$1001,47,FALSE)&amp;"","　")</f>
        <v/>
      </c>
      <c r="AB149" s="18" t="str">
        <f>IFERROR(VLOOKUP($B149,DB!$I$3:$CA$1001,48,FALSE)&amp;"","　")</f>
        <v/>
      </c>
      <c r="AC149" s="18" t="str">
        <f>IFERROR(VLOOKUP($B149,DB!$I$3:$CA$1001,49,FALSE)&amp;"","　")</f>
        <v/>
      </c>
      <c r="AD149" s="18" t="str">
        <f>IFERROR(VLOOKUP($B149,DB!$I$3:$CA$1001,50,FALSE)&amp;"","　")</f>
        <v/>
      </c>
      <c r="AE149" s="18" t="str">
        <f>IFERROR(VLOOKUP($B149,DB!$I$3:$CA$1001,51,FALSE)&amp;"","　")</f>
        <v/>
      </c>
      <c r="AF149" s="18" t="str">
        <f>IFERROR(VLOOKUP($B149,DB!$I$3:$CA$1001,52,FALSE)&amp;"","　")</f>
        <v/>
      </c>
      <c r="AG149" s="18" t="str">
        <f>IFERROR(VLOOKUP($B149,DB!$I$3:$CA$1001,53,FALSE)&amp;"","　")</f>
        <v/>
      </c>
      <c r="AH149" s="18" t="str">
        <f>IFERROR(VLOOKUP($B149,DB!$I$3:$CA$1001,54,FALSE)&amp;"","　")</f>
        <v/>
      </c>
      <c r="AI149" s="25" t="str">
        <f>IFERROR(VLOOKUP($B149,DB!$I$3:$CA$1001,55,FALSE)&amp;"","　")</f>
        <v/>
      </c>
      <c r="AJ149" s="16" t="str">
        <f>IFERROR(VLOOKUP($B149,DB!$I$3:$CA$1001,56,FALSE)&amp;"","　")</f>
        <v/>
      </c>
      <c r="AK149" s="18" t="str">
        <f>IFERROR(VLOOKUP($B149,DB!$I$3:$CA$1001,57,FALSE)&amp;"","　")</f>
        <v/>
      </c>
      <c r="AL149" s="18" t="str">
        <f>IFERROR(VLOOKUP($B149,DB!$I$3:$CA$1001,58,FALSE)&amp;"","　")</f>
        <v/>
      </c>
      <c r="AM149" s="18" t="str">
        <f>IFERROR(VLOOKUP($B149,DB!$I$3:$CA$1001,59,FALSE)&amp;"","　")</f>
        <v/>
      </c>
      <c r="AN149" s="18" t="str">
        <f>IFERROR(VLOOKUP($B149,DB!$I$3:$CA$1001,60,FALSE)&amp;"","　")</f>
        <v/>
      </c>
      <c r="AO149" s="18" t="str">
        <f>IFERROR(VLOOKUP($B149,DB!$I$3:$CA$1001,61,FALSE)&amp;"","　")</f>
        <v/>
      </c>
      <c r="AP149" s="18" t="str">
        <f>IFERROR(VLOOKUP($B149,DB!$I$3:$CA$1001,62,FALSE)&amp;"","　")</f>
        <v/>
      </c>
      <c r="AQ149" s="21" t="str">
        <f>IFERROR(VLOOKUP($B149,DB!$I$3:$CA$1001,63,FALSE)&amp;"","　")</f>
        <v/>
      </c>
      <c r="AR149" s="23" t="str">
        <f>IFERROR(VLOOKUP($B149,DB!$I$3:$CA$1001,64,FALSE)&amp;"","　")</f>
        <v/>
      </c>
      <c r="AS149" s="18" t="str">
        <f>IFERROR(VLOOKUP($B149,DB!$I$3:$CA$1001,65,FALSE)&amp;"","　")</f>
        <v/>
      </c>
      <c r="AT149" s="18" t="str">
        <f>IFERROR(VLOOKUP($B149,DB!$I$3:$CA$1001,66,FALSE)&amp;"","　")</f>
        <v/>
      </c>
      <c r="AU149" s="18" t="str">
        <f>IFERROR(VLOOKUP($B149,DB!$I$3:$CA$1001,67,FALSE)&amp;"","　")</f>
        <v/>
      </c>
      <c r="AV149" s="18" t="str">
        <f>IFERROR(VLOOKUP($B149,DB!$I$3:$CA$1001,68,FALSE)&amp;"","　")</f>
        <v/>
      </c>
      <c r="AW149" s="18" t="str">
        <f>IFERROR(VLOOKUP($B149,DB!$I$3:$CA$1001,69,FALSE)&amp;"","　")</f>
        <v/>
      </c>
      <c r="AX149" s="18" t="str">
        <f>IFERROR(VLOOKUP($B149,DB!$I$3:$CA$1001,70,FALSE)&amp;"","　")</f>
        <v/>
      </c>
      <c r="AY149" s="21" t="str">
        <f>IFERROR(VLOOKUP($B149,DB!$I$3:$CA$1001,71,FALSE)&amp;"","　")</f>
        <v/>
      </c>
      <c r="AZ149" s="29"/>
    </row>
    <row r="150" spans="2:52" ht="20.100000000000001" customHeight="1">
      <c r="B150" s="6">
        <v>2404</v>
      </c>
      <c r="C150" s="8" t="str">
        <f>IFERROR(VLOOKUP(B150,DB!$I$3:$Z$1001,4,FALSE)&amp;"","")</f>
        <v>株式会社高木設計事務所</v>
      </c>
      <c r="D150" s="10" t="str">
        <f>IFERROR(VLOOKUP(B150,DB!$I$2:$CD$1001,7,FALSE)&amp;"","")</f>
        <v>北海道</v>
      </c>
      <c r="E150" s="11" t="str">
        <f>IFERROR(VLOOKUP(B150,DB!$I$2:$CD$1001,8,FALSE)&amp;"","")</f>
        <v>札幌市北区</v>
      </c>
      <c r="F150" s="12" t="str">
        <f>IFERROR(VLOOKUP(B150,DB!$I$2:$CD$1001,10,FALSE)&amp;"","")</f>
        <v>代表取締役</v>
      </c>
      <c r="G150" s="11" t="str">
        <f>IFERROR(VLOOKUP(B150,DB!$I$2:$CD$1001,11,FALSE)&amp;"","")</f>
        <v>堀井　淳史</v>
      </c>
      <c r="H150" s="14" t="str">
        <f>IFERROR(IF(VLOOKUP(B150,DB!$I$2:$CD$1001,20,FALSE)&amp;""="","","○"),"")</f>
        <v/>
      </c>
      <c r="I150" s="16" t="str">
        <f>IFERROR(VLOOKUP($B150,DB!$I$3:$CA$1001,29,FALSE)&amp;"","　")</f>
        <v/>
      </c>
      <c r="J150" s="18" t="str">
        <f>IFERROR(VLOOKUP($B150,DB!$I$3:$CA$1001,30,FALSE)&amp;"","　")</f>
        <v/>
      </c>
      <c r="K150" s="18" t="str">
        <f>IFERROR(VLOOKUP($B150,DB!$I$3:$CA$1001,31,FALSE)&amp;"","　")</f>
        <v/>
      </c>
      <c r="L150" s="18" t="str">
        <f>IFERROR(VLOOKUP($B150,DB!$I$3:$CA$1001,32,FALSE)&amp;"","　")</f>
        <v>◯</v>
      </c>
      <c r="M150" s="18" t="str">
        <f>IFERROR(VLOOKUP($B150,DB!$I$3:$CA$1001,33,FALSE)&amp;"","　")</f>
        <v/>
      </c>
      <c r="N150" s="21" t="str">
        <f>IFERROR(VLOOKUP($B150,DB!$I$3:$CA$1001,34,FALSE)&amp;"","　")</f>
        <v/>
      </c>
      <c r="O150" s="23" t="str">
        <f>IFERROR(VLOOKUP($B150,DB!$I$3:$CA$1001,35,FALSE)&amp;"","　")</f>
        <v/>
      </c>
      <c r="P150" s="18" t="str">
        <f>IFERROR(VLOOKUP($B150,DB!$I$3:$CA$1001,36,FALSE)&amp;"","　")</f>
        <v/>
      </c>
      <c r="Q150" s="18" t="str">
        <f>IFERROR(VLOOKUP($B150,DB!$I$3:$CA$1001,37,FALSE)&amp;"","　")</f>
        <v/>
      </c>
      <c r="R150" s="18" t="str">
        <f>IFERROR(VLOOKUP($B150,DB!$I$3:$CA$1001,38,FALSE)&amp;"","　")</f>
        <v/>
      </c>
      <c r="S150" s="18" t="str">
        <f>IFERROR(VLOOKUP($B150,DB!$I$3:$CA$1001,39,FALSE)&amp;"","　")</f>
        <v/>
      </c>
      <c r="T150" s="18" t="str">
        <f>IFERROR(VLOOKUP($B150,DB!$I$3:$CA$1001,40,FALSE)&amp;"","　")</f>
        <v/>
      </c>
      <c r="U150" s="18" t="str">
        <f>IFERROR(VLOOKUP($B150,DB!$I$3:$CA$1001,41,FALSE)&amp;"","　")</f>
        <v/>
      </c>
      <c r="V150" s="18" t="str">
        <f>IFERROR(VLOOKUP($B150,DB!$I$3:$CA$1001,42,FALSE)&amp;"","　")</f>
        <v/>
      </c>
      <c r="W150" s="18" t="str">
        <f>IFERROR(VLOOKUP($B150,DB!$I$3:$CA$1001,43,FALSE)&amp;"","　")</f>
        <v/>
      </c>
      <c r="X150" s="18" t="str">
        <f>IFERROR(VLOOKUP($B150,DB!$I$3:$CA$1001,44,FALSE)&amp;"","　")</f>
        <v/>
      </c>
      <c r="Y150" s="18" t="str">
        <f>IFERROR(VLOOKUP($B150,DB!$I$3:$CA$1001,45,FALSE)&amp;"","　")</f>
        <v/>
      </c>
      <c r="Z150" s="18" t="str">
        <f>IFERROR(VLOOKUP($B150,DB!$I$3:$CA$1001,46,FALSE)&amp;"","　")</f>
        <v/>
      </c>
      <c r="AA150" s="18" t="str">
        <f>IFERROR(VLOOKUP($B150,DB!$I$3:$CA$1001,47,FALSE)&amp;"","　")</f>
        <v/>
      </c>
      <c r="AB150" s="18" t="str">
        <f>IFERROR(VLOOKUP($B150,DB!$I$3:$CA$1001,48,FALSE)&amp;"","　")</f>
        <v/>
      </c>
      <c r="AC150" s="18" t="str">
        <f>IFERROR(VLOOKUP($B150,DB!$I$3:$CA$1001,49,FALSE)&amp;"","　")</f>
        <v/>
      </c>
      <c r="AD150" s="18" t="str">
        <f>IFERROR(VLOOKUP($B150,DB!$I$3:$CA$1001,50,FALSE)&amp;"","　")</f>
        <v/>
      </c>
      <c r="AE150" s="18" t="str">
        <f>IFERROR(VLOOKUP($B150,DB!$I$3:$CA$1001,51,FALSE)&amp;"","　")</f>
        <v/>
      </c>
      <c r="AF150" s="18" t="str">
        <f>IFERROR(VLOOKUP($B150,DB!$I$3:$CA$1001,52,FALSE)&amp;"","　")</f>
        <v/>
      </c>
      <c r="AG150" s="18" t="str">
        <f>IFERROR(VLOOKUP($B150,DB!$I$3:$CA$1001,53,FALSE)&amp;"","　")</f>
        <v/>
      </c>
      <c r="AH150" s="18" t="str">
        <f>IFERROR(VLOOKUP($B150,DB!$I$3:$CA$1001,54,FALSE)&amp;"","　")</f>
        <v/>
      </c>
      <c r="AI150" s="25" t="str">
        <f>IFERROR(VLOOKUP($B150,DB!$I$3:$CA$1001,55,FALSE)&amp;"","　")</f>
        <v/>
      </c>
      <c r="AJ150" s="16" t="str">
        <f>IFERROR(VLOOKUP($B150,DB!$I$3:$CA$1001,56,FALSE)&amp;"","　")</f>
        <v/>
      </c>
      <c r="AK150" s="18" t="str">
        <f>IFERROR(VLOOKUP($B150,DB!$I$3:$CA$1001,57,FALSE)&amp;"","　")</f>
        <v/>
      </c>
      <c r="AL150" s="18" t="str">
        <f>IFERROR(VLOOKUP($B150,DB!$I$3:$CA$1001,58,FALSE)&amp;"","　")</f>
        <v/>
      </c>
      <c r="AM150" s="18" t="str">
        <f>IFERROR(VLOOKUP($B150,DB!$I$3:$CA$1001,59,FALSE)&amp;"","　")</f>
        <v/>
      </c>
      <c r="AN150" s="18" t="str">
        <f>IFERROR(VLOOKUP($B150,DB!$I$3:$CA$1001,60,FALSE)&amp;"","　")</f>
        <v/>
      </c>
      <c r="AO150" s="18" t="str">
        <f>IFERROR(VLOOKUP($B150,DB!$I$3:$CA$1001,61,FALSE)&amp;"","　")</f>
        <v/>
      </c>
      <c r="AP150" s="18" t="str">
        <f>IFERROR(VLOOKUP($B150,DB!$I$3:$CA$1001,62,FALSE)&amp;"","　")</f>
        <v/>
      </c>
      <c r="AQ150" s="21" t="str">
        <f>IFERROR(VLOOKUP($B150,DB!$I$3:$CA$1001,63,FALSE)&amp;"","　")</f>
        <v/>
      </c>
      <c r="AR150" s="23" t="str">
        <f>IFERROR(VLOOKUP($B150,DB!$I$3:$CA$1001,64,FALSE)&amp;"","　")</f>
        <v/>
      </c>
      <c r="AS150" s="18" t="str">
        <f>IFERROR(VLOOKUP($B150,DB!$I$3:$CA$1001,65,FALSE)&amp;"","　")</f>
        <v/>
      </c>
      <c r="AT150" s="18" t="str">
        <f>IFERROR(VLOOKUP($B150,DB!$I$3:$CA$1001,66,FALSE)&amp;"","　")</f>
        <v/>
      </c>
      <c r="AU150" s="18" t="str">
        <f>IFERROR(VLOOKUP($B150,DB!$I$3:$CA$1001,67,FALSE)&amp;"","　")</f>
        <v/>
      </c>
      <c r="AV150" s="18" t="str">
        <f>IFERROR(VLOOKUP($B150,DB!$I$3:$CA$1001,68,FALSE)&amp;"","　")</f>
        <v/>
      </c>
      <c r="AW150" s="18" t="str">
        <f>IFERROR(VLOOKUP($B150,DB!$I$3:$CA$1001,69,FALSE)&amp;"","　")</f>
        <v/>
      </c>
      <c r="AX150" s="18" t="str">
        <f>IFERROR(VLOOKUP($B150,DB!$I$3:$CA$1001,70,FALSE)&amp;"","　")</f>
        <v/>
      </c>
      <c r="AY150" s="21" t="str">
        <f>IFERROR(VLOOKUP($B150,DB!$I$3:$CA$1001,71,FALSE)&amp;"","　")</f>
        <v/>
      </c>
      <c r="AZ150" s="29"/>
    </row>
    <row r="151" spans="2:52" ht="20.100000000000001" customHeight="1">
      <c r="B151" s="6">
        <v>2405</v>
      </c>
      <c r="C151" s="8" t="str">
        <f>IFERROR(VLOOKUP(B151,DB!$I$3:$Z$1001,4,FALSE)&amp;"","")</f>
        <v>株式会社タケカワ総合コンサルタント</v>
      </c>
      <c r="D151" s="10" t="str">
        <f>IFERROR(VLOOKUP(B151,DB!$I$2:$CD$1001,7,FALSE)&amp;"","")</f>
        <v>北海道</v>
      </c>
      <c r="E151" s="11" t="str">
        <f>IFERROR(VLOOKUP(B151,DB!$I$2:$CD$1001,8,FALSE)&amp;"","")</f>
        <v>札幌市白石区</v>
      </c>
      <c r="F151" s="12" t="str">
        <f>IFERROR(VLOOKUP(B151,DB!$I$2:$CD$1001,10,FALSE)&amp;"","")</f>
        <v>代表取締役</v>
      </c>
      <c r="G151" s="11" t="str">
        <f>IFERROR(VLOOKUP(B151,DB!$I$2:$CD$1001,11,FALSE)&amp;"","")</f>
        <v>渡辺　早久恵</v>
      </c>
      <c r="H151" s="14" t="str">
        <f>IFERROR(IF(VLOOKUP(B151,DB!$I$2:$CD$1001,20,FALSE)&amp;""="","","○"),"")</f>
        <v/>
      </c>
      <c r="I151" s="16" t="str">
        <f>IFERROR(VLOOKUP($B151,DB!$I$3:$CA$1001,29,FALSE)&amp;"","　")</f>
        <v>◯</v>
      </c>
      <c r="J151" s="18" t="str">
        <f>IFERROR(VLOOKUP($B151,DB!$I$3:$CA$1001,30,FALSE)&amp;"","　")</f>
        <v/>
      </c>
      <c r="K151" s="18" t="str">
        <f>IFERROR(VLOOKUP($B151,DB!$I$3:$CA$1001,31,FALSE)&amp;"","　")</f>
        <v>◯</v>
      </c>
      <c r="L151" s="18" t="str">
        <f>IFERROR(VLOOKUP($B151,DB!$I$3:$CA$1001,32,FALSE)&amp;"","　")</f>
        <v/>
      </c>
      <c r="M151" s="18" t="str">
        <f>IFERROR(VLOOKUP($B151,DB!$I$3:$CA$1001,33,FALSE)&amp;"","　")</f>
        <v/>
      </c>
      <c r="N151" s="21" t="str">
        <f>IFERROR(VLOOKUP($B151,DB!$I$3:$CA$1001,34,FALSE)&amp;"","　")</f>
        <v/>
      </c>
      <c r="O151" s="23" t="str">
        <f>IFERROR(VLOOKUP($B151,DB!$I$3:$CA$1001,35,FALSE)&amp;"","　")</f>
        <v/>
      </c>
      <c r="P151" s="18" t="str">
        <f>IFERROR(VLOOKUP($B151,DB!$I$3:$CA$1001,36,FALSE)&amp;"","　")</f>
        <v/>
      </c>
      <c r="Q151" s="18" t="str">
        <f>IFERROR(VLOOKUP($B151,DB!$I$3:$CA$1001,37,FALSE)&amp;"","　")</f>
        <v/>
      </c>
      <c r="R151" s="18" t="str">
        <f>IFERROR(VLOOKUP($B151,DB!$I$3:$CA$1001,38,FALSE)&amp;"","　")</f>
        <v/>
      </c>
      <c r="S151" s="18" t="str">
        <f>IFERROR(VLOOKUP($B151,DB!$I$3:$CA$1001,39,FALSE)&amp;"","　")</f>
        <v/>
      </c>
      <c r="T151" s="18" t="str">
        <f>IFERROR(VLOOKUP($B151,DB!$I$3:$CA$1001,40,FALSE)&amp;"","　")</f>
        <v/>
      </c>
      <c r="U151" s="18" t="str">
        <f>IFERROR(VLOOKUP($B151,DB!$I$3:$CA$1001,41,FALSE)&amp;"","　")</f>
        <v/>
      </c>
      <c r="V151" s="18" t="str">
        <f>IFERROR(VLOOKUP($B151,DB!$I$3:$CA$1001,42,FALSE)&amp;"","　")</f>
        <v/>
      </c>
      <c r="W151" s="18" t="str">
        <f>IFERROR(VLOOKUP($B151,DB!$I$3:$CA$1001,43,FALSE)&amp;"","　")</f>
        <v/>
      </c>
      <c r="X151" s="18" t="str">
        <f>IFERROR(VLOOKUP($B151,DB!$I$3:$CA$1001,44,FALSE)&amp;"","　")</f>
        <v/>
      </c>
      <c r="Y151" s="18" t="str">
        <f>IFERROR(VLOOKUP($B151,DB!$I$3:$CA$1001,45,FALSE)&amp;"","　")</f>
        <v/>
      </c>
      <c r="Z151" s="18" t="str">
        <f>IFERROR(VLOOKUP($B151,DB!$I$3:$CA$1001,46,FALSE)&amp;"","　")</f>
        <v/>
      </c>
      <c r="AA151" s="18" t="str">
        <f>IFERROR(VLOOKUP($B151,DB!$I$3:$CA$1001,47,FALSE)&amp;"","　")</f>
        <v/>
      </c>
      <c r="AB151" s="18" t="str">
        <f>IFERROR(VLOOKUP($B151,DB!$I$3:$CA$1001,48,FALSE)&amp;"","　")</f>
        <v/>
      </c>
      <c r="AC151" s="18" t="str">
        <f>IFERROR(VLOOKUP($B151,DB!$I$3:$CA$1001,49,FALSE)&amp;"","　")</f>
        <v/>
      </c>
      <c r="AD151" s="18" t="str">
        <f>IFERROR(VLOOKUP($B151,DB!$I$3:$CA$1001,50,FALSE)&amp;"","　")</f>
        <v/>
      </c>
      <c r="AE151" s="18" t="str">
        <f>IFERROR(VLOOKUP($B151,DB!$I$3:$CA$1001,51,FALSE)&amp;"","　")</f>
        <v/>
      </c>
      <c r="AF151" s="18" t="str">
        <f>IFERROR(VLOOKUP($B151,DB!$I$3:$CA$1001,52,FALSE)&amp;"","　")</f>
        <v/>
      </c>
      <c r="AG151" s="18" t="str">
        <f>IFERROR(VLOOKUP($B151,DB!$I$3:$CA$1001,53,FALSE)&amp;"","　")</f>
        <v/>
      </c>
      <c r="AH151" s="18" t="str">
        <f>IFERROR(VLOOKUP($B151,DB!$I$3:$CA$1001,54,FALSE)&amp;"","　")</f>
        <v/>
      </c>
      <c r="AI151" s="25" t="str">
        <f>IFERROR(VLOOKUP($B151,DB!$I$3:$CA$1001,55,FALSE)&amp;"","　")</f>
        <v/>
      </c>
      <c r="AJ151" s="16" t="str">
        <f>IFERROR(VLOOKUP($B151,DB!$I$3:$CA$1001,56,FALSE)&amp;"","　")</f>
        <v/>
      </c>
      <c r="AK151" s="18" t="str">
        <f>IFERROR(VLOOKUP($B151,DB!$I$3:$CA$1001,57,FALSE)&amp;"","　")</f>
        <v/>
      </c>
      <c r="AL151" s="18" t="str">
        <f>IFERROR(VLOOKUP($B151,DB!$I$3:$CA$1001,58,FALSE)&amp;"","　")</f>
        <v/>
      </c>
      <c r="AM151" s="18" t="str">
        <f>IFERROR(VLOOKUP($B151,DB!$I$3:$CA$1001,59,FALSE)&amp;"","　")</f>
        <v/>
      </c>
      <c r="AN151" s="18" t="str">
        <f>IFERROR(VLOOKUP($B151,DB!$I$3:$CA$1001,60,FALSE)&amp;"","　")</f>
        <v/>
      </c>
      <c r="AO151" s="18" t="str">
        <f>IFERROR(VLOOKUP($B151,DB!$I$3:$CA$1001,61,FALSE)&amp;"","　")</f>
        <v/>
      </c>
      <c r="AP151" s="18" t="str">
        <f>IFERROR(VLOOKUP($B151,DB!$I$3:$CA$1001,62,FALSE)&amp;"","　")</f>
        <v/>
      </c>
      <c r="AQ151" s="21" t="str">
        <f>IFERROR(VLOOKUP($B151,DB!$I$3:$CA$1001,63,FALSE)&amp;"","　")</f>
        <v/>
      </c>
      <c r="AR151" s="23" t="str">
        <f>IFERROR(VLOOKUP($B151,DB!$I$3:$CA$1001,64,FALSE)&amp;"","　")</f>
        <v/>
      </c>
      <c r="AS151" s="18" t="str">
        <f>IFERROR(VLOOKUP($B151,DB!$I$3:$CA$1001,65,FALSE)&amp;"","　")</f>
        <v/>
      </c>
      <c r="AT151" s="18" t="str">
        <f>IFERROR(VLOOKUP($B151,DB!$I$3:$CA$1001,66,FALSE)&amp;"","　")</f>
        <v/>
      </c>
      <c r="AU151" s="18" t="str">
        <f>IFERROR(VLOOKUP($B151,DB!$I$3:$CA$1001,67,FALSE)&amp;"","　")</f>
        <v/>
      </c>
      <c r="AV151" s="18" t="str">
        <f>IFERROR(VLOOKUP($B151,DB!$I$3:$CA$1001,68,FALSE)&amp;"","　")</f>
        <v/>
      </c>
      <c r="AW151" s="18" t="str">
        <f>IFERROR(VLOOKUP($B151,DB!$I$3:$CA$1001,69,FALSE)&amp;"","　")</f>
        <v/>
      </c>
      <c r="AX151" s="18" t="str">
        <f>IFERROR(VLOOKUP($B151,DB!$I$3:$CA$1001,70,FALSE)&amp;"","　")</f>
        <v/>
      </c>
      <c r="AY151" s="21" t="str">
        <f>IFERROR(VLOOKUP($B151,DB!$I$3:$CA$1001,71,FALSE)&amp;"","　")</f>
        <v/>
      </c>
      <c r="AZ151" s="29"/>
    </row>
    <row r="152" spans="2:52" ht="20.100000000000001" customHeight="1">
      <c r="B152" s="6">
        <v>2406</v>
      </c>
      <c r="C152" s="8" t="str">
        <f>IFERROR(VLOOKUP(B152,DB!$I$3:$Z$1001,4,FALSE)&amp;"","")</f>
        <v>株式会社高岡建築設計事務所</v>
      </c>
      <c r="D152" s="10" t="str">
        <f>IFERROR(VLOOKUP(B152,DB!$I$2:$CD$1001,7,FALSE)&amp;"","")</f>
        <v>北海道</v>
      </c>
      <c r="E152" s="11" t="str">
        <f>IFERROR(VLOOKUP(B152,DB!$I$2:$CD$1001,8,FALSE)&amp;"","")</f>
        <v>札幌市中央区</v>
      </c>
      <c r="F152" s="12" t="str">
        <f>IFERROR(VLOOKUP(B152,DB!$I$2:$CD$1001,10,FALSE)&amp;"","")</f>
        <v>代表取締役</v>
      </c>
      <c r="G152" s="11" t="str">
        <f>IFERROR(VLOOKUP(B152,DB!$I$2:$CD$1001,11,FALSE)&amp;"","")</f>
        <v>増田　悟志</v>
      </c>
      <c r="H152" s="14" t="str">
        <f>IFERROR(IF(VLOOKUP(B152,DB!$I$2:$CD$1001,20,FALSE)&amp;""="","","○"),"")</f>
        <v/>
      </c>
      <c r="I152" s="16" t="str">
        <f>IFERROR(VLOOKUP($B152,DB!$I$3:$CA$1001,29,FALSE)&amp;"","　")</f>
        <v/>
      </c>
      <c r="J152" s="18" t="str">
        <f>IFERROR(VLOOKUP($B152,DB!$I$3:$CA$1001,30,FALSE)&amp;"","　")</f>
        <v/>
      </c>
      <c r="K152" s="18" t="str">
        <f>IFERROR(VLOOKUP($B152,DB!$I$3:$CA$1001,31,FALSE)&amp;"","　")</f>
        <v/>
      </c>
      <c r="L152" s="18" t="str">
        <f>IFERROR(VLOOKUP($B152,DB!$I$3:$CA$1001,32,FALSE)&amp;"","　")</f>
        <v>◯</v>
      </c>
      <c r="M152" s="18" t="str">
        <f>IFERROR(VLOOKUP($B152,DB!$I$3:$CA$1001,33,FALSE)&amp;"","　")</f>
        <v/>
      </c>
      <c r="N152" s="21" t="str">
        <f>IFERROR(VLOOKUP($B152,DB!$I$3:$CA$1001,34,FALSE)&amp;"","　")</f>
        <v/>
      </c>
      <c r="O152" s="23" t="str">
        <f>IFERROR(VLOOKUP($B152,DB!$I$3:$CA$1001,35,FALSE)&amp;"","　")</f>
        <v/>
      </c>
      <c r="P152" s="18" t="str">
        <f>IFERROR(VLOOKUP($B152,DB!$I$3:$CA$1001,36,FALSE)&amp;"","　")</f>
        <v/>
      </c>
      <c r="Q152" s="18" t="str">
        <f>IFERROR(VLOOKUP($B152,DB!$I$3:$CA$1001,37,FALSE)&amp;"","　")</f>
        <v/>
      </c>
      <c r="R152" s="18" t="str">
        <f>IFERROR(VLOOKUP($B152,DB!$I$3:$CA$1001,38,FALSE)&amp;"","　")</f>
        <v/>
      </c>
      <c r="S152" s="18" t="str">
        <f>IFERROR(VLOOKUP($B152,DB!$I$3:$CA$1001,39,FALSE)&amp;"","　")</f>
        <v/>
      </c>
      <c r="T152" s="18" t="str">
        <f>IFERROR(VLOOKUP($B152,DB!$I$3:$CA$1001,40,FALSE)&amp;"","　")</f>
        <v/>
      </c>
      <c r="U152" s="18" t="str">
        <f>IFERROR(VLOOKUP($B152,DB!$I$3:$CA$1001,41,FALSE)&amp;"","　")</f>
        <v/>
      </c>
      <c r="V152" s="18" t="str">
        <f>IFERROR(VLOOKUP($B152,DB!$I$3:$CA$1001,42,FALSE)&amp;"","　")</f>
        <v/>
      </c>
      <c r="W152" s="18" t="str">
        <f>IFERROR(VLOOKUP($B152,DB!$I$3:$CA$1001,43,FALSE)&amp;"","　")</f>
        <v/>
      </c>
      <c r="X152" s="18" t="str">
        <f>IFERROR(VLOOKUP($B152,DB!$I$3:$CA$1001,44,FALSE)&amp;"","　")</f>
        <v/>
      </c>
      <c r="Y152" s="18" t="str">
        <f>IFERROR(VLOOKUP($B152,DB!$I$3:$CA$1001,45,FALSE)&amp;"","　")</f>
        <v/>
      </c>
      <c r="Z152" s="18" t="str">
        <f>IFERROR(VLOOKUP($B152,DB!$I$3:$CA$1001,46,FALSE)&amp;"","　")</f>
        <v/>
      </c>
      <c r="AA152" s="18" t="str">
        <f>IFERROR(VLOOKUP($B152,DB!$I$3:$CA$1001,47,FALSE)&amp;"","　")</f>
        <v/>
      </c>
      <c r="AB152" s="18" t="str">
        <f>IFERROR(VLOOKUP($B152,DB!$I$3:$CA$1001,48,FALSE)&amp;"","　")</f>
        <v/>
      </c>
      <c r="AC152" s="18" t="str">
        <f>IFERROR(VLOOKUP($B152,DB!$I$3:$CA$1001,49,FALSE)&amp;"","　")</f>
        <v/>
      </c>
      <c r="AD152" s="18" t="str">
        <f>IFERROR(VLOOKUP($B152,DB!$I$3:$CA$1001,50,FALSE)&amp;"","　")</f>
        <v/>
      </c>
      <c r="AE152" s="18" t="str">
        <f>IFERROR(VLOOKUP($B152,DB!$I$3:$CA$1001,51,FALSE)&amp;"","　")</f>
        <v/>
      </c>
      <c r="AF152" s="18" t="str">
        <f>IFERROR(VLOOKUP($B152,DB!$I$3:$CA$1001,52,FALSE)&amp;"","　")</f>
        <v/>
      </c>
      <c r="AG152" s="18" t="str">
        <f>IFERROR(VLOOKUP($B152,DB!$I$3:$CA$1001,53,FALSE)&amp;"","　")</f>
        <v/>
      </c>
      <c r="AH152" s="18" t="str">
        <f>IFERROR(VLOOKUP($B152,DB!$I$3:$CA$1001,54,FALSE)&amp;"","　")</f>
        <v/>
      </c>
      <c r="AI152" s="25" t="str">
        <f>IFERROR(VLOOKUP($B152,DB!$I$3:$CA$1001,55,FALSE)&amp;"","　")</f>
        <v/>
      </c>
      <c r="AJ152" s="16" t="str">
        <f>IFERROR(VLOOKUP($B152,DB!$I$3:$CA$1001,56,FALSE)&amp;"","　")</f>
        <v/>
      </c>
      <c r="AK152" s="18" t="str">
        <f>IFERROR(VLOOKUP($B152,DB!$I$3:$CA$1001,57,FALSE)&amp;"","　")</f>
        <v/>
      </c>
      <c r="AL152" s="18" t="str">
        <f>IFERROR(VLOOKUP($B152,DB!$I$3:$CA$1001,58,FALSE)&amp;"","　")</f>
        <v/>
      </c>
      <c r="AM152" s="18" t="str">
        <f>IFERROR(VLOOKUP($B152,DB!$I$3:$CA$1001,59,FALSE)&amp;"","　")</f>
        <v/>
      </c>
      <c r="AN152" s="18" t="str">
        <f>IFERROR(VLOOKUP($B152,DB!$I$3:$CA$1001,60,FALSE)&amp;"","　")</f>
        <v/>
      </c>
      <c r="AO152" s="18" t="str">
        <f>IFERROR(VLOOKUP($B152,DB!$I$3:$CA$1001,61,FALSE)&amp;"","　")</f>
        <v/>
      </c>
      <c r="AP152" s="18" t="str">
        <f>IFERROR(VLOOKUP($B152,DB!$I$3:$CA$1001,62,FALSE)&amp;"","　")</f>
        <v/>
      </c>
      <c r="AQ152" s="21" t="str">
        <f>IFERROR(VLOOKUP($B152,DB!$I$3:$CA$1001,63,FALSE)&amp;"","　")</f>
        <v/>
      </c>
      <c r="AR152" s="23" t="str">
        <f>IFERROR(VLOOKUP($B152,DB!$I$3:$CA$1001,64,FALSE)&amp;"","　")</f>
        <v/>
      </c>
      <c r="AS152" s="18" t="str">
        <f>IFERROR(VLOOKUP($B152,DB!$I$3:$CA$1001,65,FALSE)&amp;"","　")</f>
        <v/>
      </c>
      <c r="AT152" s="18" t="str">
        <f>IFERROR(VLOOKUP($B152,DB!$I$3:$CA$1001,66,FALSE)&amp;"","　")</f>
        <v/>
      </c>
      <c r="AU152" s="18" t="str">
        <f>IFERROR(VLOOKUP($B152,DB!$I$3:$CA$1001,67,FALSE)&amp;"","　")</f>
        <v/>
      </c>
      <c r="AV152" s="18" t="str">
        <f>IFERROR(VLOOKUP($B152,DB!$I$3:$CA$1001,68,FALSE)&amp;"","　")</f>
        <v/>
      </c>
      <c r="AW152" s="18" t="str">
        <f>IFERROR(VLOOKUP($B152,DB!$I$3:$CA$1001,69,FALSE)&amp;"","　")</f>
        <v/>
      </c>
      <c r="AX152" s="18" t="str">
        <f>IFERROR(VLOOKUP($B152,DB!$I$3:$CA$1001,70,FALSE)&amp;"","　")</f>
        <v/>
      </c>
      <c r="AY152" s="21" t="str">
        <f>IFERROR(VLOOKUP($B152,DB!$I$3:$CA$1001,71,FALSE)&amp;"","　")</f>
        <v/>
      </c>
      <c r="AZ152" s="29"/>
    </row>
    <row r="153" spans="2:52" ht="20.100000000000001" customHeight="1">
      <c r="B153" s="6">
        <v>2407</v>
      </c>
      <c r="C153" s="8" t="str">
        <f>IFERROR(VLOOKUP(B153,DB!$I$3:$Z$1001,4,FALSE)&amp;"","")</f>
        <v>株式会社田西設計コンサル</v>
      </c>
      <c r="D153" s="10" t="str">
        <f>IFERROR(VLOOKUP(B153,DB!$I$2:$CD$1001,7,FALSE)&amp;"","")</f>
        <v>北海道</v>
      </c>
      <c r="E153" s="11" t="str">
        <f>IFERROR(VLOOKUP(B153,DB!$I$2:$CD$1001,8,FALSE)&amp;"","")</f>
        <v>札幌市西区</v>
      </c>
      <c r="F153" s="12" t="str">
        <f>IFERROR(VLOOKUP(B153,DB!$I$2:$CD$1001,10,FALSE)&amp;"","")</f>
        <v>代表取締役社長</v>
      </c>
      <c r="G153" s="11" t="str">
        <f>IFERROR(VLOOKUP(B153,DB!$I$2:$CD$1001,11,FALSE)&amp;"","")</f>
        <v>近藤　清隆</v>
      </c>
      <c r="H153" s="14" t="str">
        <f>IFERROR(IF(VLOOKUP(B153,DB!$I$2:$CD$1001,20,FALSE)&amp;""="","","○"),"")</f>
        <v/>
      </c>
      <c r="I153" s="16" t="str">
        <f>IFERROR(VLOOKUP($B153,DB!$I$3:$CA$1001,29,FALSE)&amp;"","　")</f>
        <v>◯</v>
      </c>
      <c r="J153" s="18" t="str">
        <f>IFERROR(VLOOKUP($B153,DB!$I$3:$CA$1001,30,FALSE)&amp;"","　")</f>
        <v>◯</v>
      </c>
      <c r="K153" s="18" t="str">
        <f>IFERROR(VLOOKUP($B153,DB!$I$3:$CA$1001,31,FALSE)&amp;"","　")</f>
        <v>◯</v>
      </c>
      <c r="L153" s="18" t="str">
        <f>IFERROR(VLOOKUP($B153,DB!$I$3:$CA$1001,32,FALSE)&amp;"","　")</f>
        <v>◯</v>
      </c>
      <c r="M153" s="18" t="str">
        <f>IFERROR(VLOOKUP($B153,DB!$I$3:$CA$1001,33,FALSE)&amp;"","　")</f>
        <v>◯</v>
      </c>
      <c r="N153" s="21" t="str">
        <f>IFERROR(VLOOKUP($B153,DB!$I$3:$CA$1001,34,FALSE)&amp;"","　")</f>
        <v/>
      </c>
      <c r="O153" s="23" t="str">
        <f>IFERROR(VLOOKUP($B153,DB!$I$3:$CA$1001,35,FALSE)&amp;"","　")</f>
        <v>◯</v>
      </c>
      <c r="P153" s="18" t="str">
        <f>IFERROR(VLOOKUP($B153,DB!$I$3:$CA$1001,36,FALSE)&amp;"","　")</f>
        <v/>
      </c>
      <c r="Q153" s="18" t="str">
        <f>IFERROR(VLOOKUP($B153,DB!$I$3:$CA$1001,37,FALSE)&amp;"","　")</f>
        <v/>
      </c>
      <c r="R153" s="18" t="str">
        <f>IFERROR(VLOOKUP($B153,DB!$I$3:$CA$1001,38,FALSE)&amp;"","　")</f>
        <v>◯</v>
      </c>
      <c r="S153" s="18" t="str">
        <f>IFERROR(VLOOKUP($B153,DB!$I$3:$CA$1001,39,FALSE)&amp;"","　")</f>
        <v/>
      </c>
      <c r="T153" s="18" t="str">
        <f>IFERROR(VLOOKUP($B153,DB!$I$3:$CA$1001,40,FALSE)&amp;"","　")</f>
        <v>◯</v>
      </c>
      <c r="U153" s="18" t="str">
        <f>IFERROR(VLOOKUP($B153,DB!$I$3:$CA$1001,41,FALSE)&amp;"","　")</f>
        <v/>
      </c>
      <c r="V153" s="18" t="str">
        <f>IFERROR(VLOOKUP($B153,DB!$I$3:$CA$1001,42,FALSE)&amp;"","　")</f>
        <v>◯</v>
      </c>
      <c r="W153" s="18" t="str">
        <f>IFERROR(VLOOKUP($B153,DB!$I$3:$CA$1001,43,FALSE)&amp;"","　")</f>
        <v/>
      </c>
      <c r="X153" s="18" t="str">
        <f>IFERROR(VLOOKUP($B153,DB!$I$3:$CA$1001,44,FALSE)&amp;"","　")</f>
        <v/>
      </c>
      <c r="Y153" s="18" t="str">
        <f>IFERROR(VLOOKUP($B153,DB!$I$3:$CA$1001,45,FALSE)&amp;"","　")</f>
        <v/>
      </c>
      <c r="Z153" s="18" t="str">
        <f>IFERROR(VLOOKUP($B153,DB!$I$3:$CA$1001,46,FALSE)&amp;"","　")</f>
        <v/>
      </c>
      <c r="AA153" s="18" t="str">
        <f>IFERROR(VLOOKUP($B153,DB!$I$3:$CA$1001,47,FALSE)&amp;"","　")</f>
        <v/>
      </c>
      <c r="AB153" s="18" t="str">
        <f>IFERROR(VLOOKUP($B153,DB!$I$3:$CA$1001,48,FALSE)&amp;"","　")</f>
        <v/>
      </c>
      <c r="AC153" s="18" t="str">
        <f>IFERROR(VLOOKUP($B153,DB!$I$3:$CA$1001,49,FALSE)&amp;"","　")</f>
        <v/>
      </c>
      <c r="AD153" s="18" t="str">
        <f>IFERROR(VLOOKUP($B153,DB!$I$3:$CA$1001,50,FALSE)&amp;"","　")</f>
        <v/>
      </c>
      <c r="AE153" s="18" t="str">
        <f>IFERROR(VLOOKUP($B153,DB!$I$3:$CA$1001,51,FALSE)&amp;"","　")</f>
        <v/>
      </c>
      <c r="AF153" s="18" t="str">
        <f>IFERROR(VLOOKUP($B153,DB!$I$3:$CA$1001,52,FALSE)&amp;"","　")</f>
        <v/>
      </c>
      <c r="AG153" s="18" t="str">
        <f>IFERROR(VLOOKUP($B153,DB!$I$3:$CA$1001,53,FALSE)&amp;"","　")</f>
        <v/>
      </c>
      <c r="AH153" s="18" t="str">
        <f>IFERROR(VLOOKUP($B153,DB!$I$3:$CA$1001,54,FALSE)&amp;"","　")</f>
        <v/>
      </c>
      <c r="AI153" s="25" t="str">
        <f>IFERROR(VLOOKUP($B153,DB!$I$3:$CA$1001,55,FALSE)&amp;"","　")</f>
        <v/>
      </c>
      <c r="AJ153" s="16" t="str">
        <f>IFERROR(VLOOKUP($B153,DB!$I$3:$CA$1001,56,FALSE)&amp;"","　")</f>
        <v>◯</v>
      </c>
      <c r="AK153" s="18" t="str">
        <f>IFERROR(VLOOKUP($B153,DB!$I$3:$CA$1001,57,FALSE)&amp;"","　")</f>
        <v/>
      </c>
      <c r="AL153" s="18" t="str">
        <f>IFERROR(VLOOKUP($B153,DB!$I$3:$CA$1001,58,FALSE)&amp;"","　")</f>
        <v/>
      </c>
      <c r="AM153" s="18" t="str">
        <f>IFERROR(VLOOKUP($B153,DB!$I$3:$CA$1001,59,FALSE)&amp;"","　")</f>
        <v/>
      </c>
      <c r="AN153" s="18" t="str">
        <f>IFERROR(VLOOKUP($B153,DB!$I$3:$CA$1001,60,FALSE)&amp;"","　")</f>
        <v/>
      </c>
      <c r="AO153" s="18" t="str">
        <f>IFERROR(VLOOKUP($B153,DB!$I$3:$CA$1001,61,FALSE)&amp;"","　")</f>
        <v/>
      </c>
      <c r="AP153" s="18" t="str">
        <f>IFERROR(VLOOKUP($B153,DB!$I$3:$CA$1001,62,FALSE)&amp;"","　")</f>
        <v/>
      </c>
      <c r="AQ153" s="21" t="str">
        <f>IFERROR(VLOOKUP($B153,DB!$I$3:$CA$1001,63,FALSE)&amp;"","　")</f>
        <v/>
      </c>
      <c r="AR153" s="23" t="str">
        <f>IFERROR(VLOOKUP($B153,DB!$I$3:$CA$1001,64,FALSE)&amp;"","　")</f>
        <v/>
      </c>
      <c r="AS153" s="18" t="str">
        <f>IFERROR(VLOOKUP($B153,DB!$I$3:$CA$1001,65,FALSE)&amp;"","　")</f>
        <v/>
      </c>
      <c r="AT153" s="18" t="str">
        <f>IFERROR(VLOOKUP($B153,DB!$I$3:$CA$1001,66,FALSE)&amp;"","　")</f>
        <v/>
      </c>
      <c r="AU153" s="18" t="str">
        <f>IFERROR(VLOOKUP($B153,DB!$I$3:$CA$1001,67,FALSE)&amp;"","　")</f>
        <v/>
      </c>
      <c r="AV153" s="18" t="str">
        <f>IFERROR(VLOOKUP($B153,DB!$I$3:$CA$1001,68,FALSE)&amp;"","　")</f>
        <v/>
      </c>
      <c r="AW153" s="18" t="str">
        <f>IFERROR(VLOOKUP($B153,DB!$I$3:$CA$1001,69,FALSE)&amp;"","　")</f>
        <v/>
      </c>
      <c r="AX153" s="18" t="str">
        <f>IFERROR(VLOOKUP($B153,DB!$I$3:$CA$1001,70,FALSE)&amp;"","　")</f>
        <v/>
      </c>
      <c r="AY153" s="21" t="str">
        <f>IFERROR(VLOOKUP($B153,DB!$I$3:$CA$1001,71,FALSE)&amp;"","　")</f>
        <v/>
      </c>
      <c r="AZ153" s="29"/>
    </row>
    <row r="154" spans="2:52" ht="20.100000000000001" customHeight="1">
      <c r="B154" s="6">
        <v>2408</v>
      </c>
      <c r="C154" s="8" t="str">
        <f>IFERROR(VLOOKUP(B154,DB!$I$3:$Z$1001,4,FALSE)&amp;"","")</f>
        <v>株式会社高田建築設計事務所</v>
      </c>
      <c r="D154" s="10" t="str">
        <f>IFERROR(VLOOKUP(B154,DB!$I$2:$CD$1001,7,FALSE)&amp;"","")</f>
        <v>北海道</v>
      </c>
      <c r="E154" s="11" t="str">
        <f>IFERROR(VLOOKUP(B154,DB!$I$2:$CD$1001,8,FALSE)&amp;"","")</f>
        <v>札幌市北区</v>
      </c>
      <c r="F154" s="12" t="str">
        <f>IFERROR(VLOOKUP(B154,DB!$I$2:$CD$1001,10,FALSE)&amp;"","")</f>
        <v>代表取締役</v>
      </c>
      <c r="G154" s="11" t="str">
        <f>IFERROR(VLOOKUP(B154,DB!$I$2:$CD$1001,11,FALSE)&amp;"","")</f>
        <v>高田　義己</v>
      </c>
      <c r="H154" s="14" t="str">
        <f>IFERROR(IF(VLOOKUP(B154,DB!$I$2:$CD$1001,20,FALSE)&amp;""="","","○"),"")</f>
        <v/>
      </c>
      <c r="I154" s="16" t="str">
        <f>IFERROR(VLOOKUP($B154,DB!$I$3:$CA$1001,29,FALSE)&amp;"","　")</f>
        <v/>
      </c>
      <c r="J154" s="18" t="str">
        <f>IFERROR(VLOOKUP($B154,DB!$I$3:$CA$1001,30,FALSE)&amp;"","　")</f>
        <v/>
      </c>
      <c r="K154" s="18" t="str">
        <f>IFERROR(VLOOKUP($B154,DB!$I$3:$CA$1001,31,FALSE)&amp;"","　")</f>
        <v/>
      </c>
      <c r="L154" s="18" t="str">
        <f>IFERROR(VLOOKUP($B154,DB!$I$3:$CA$1001,32,FALSE)&amp;"","　")</f>
        <v>◯</v>
      </c>
      <c r="M154" s="18" t="str">
        <f>IFERROR(VLOOKUP($B154,DB!$I$3:$CA$1001,33,FALSE)&amp;"","　")</f>
        <v/>
      </c>
      <c r="N154" s="21" t="str">
        <f>IFERROR(VLOOKUP($B154,DB!$I$3:$CA$1001,34,FALSE)&amp;"","　")</f>
        <v/>
      </c>
      <c r="O154" s="23" t="str">
        <f>IFERROR(VLOOKUP($B154,DB!$I$3:$CA$1001,35,FALSE)&amp;"","　")</f>
        <v/>
      </c>
      <c r="P154" s="18" t="str">
        <f>IFERROR(VLOOKUP($B154,DB!$I$3:$CA$1001,36,FALSE)&amp;"","　")</f>
        <v/>
      </c>
      <c r="Q154" s="18" t="str">
        <f>IFERROR(VLOOKUP($B154,DB!$I$3:$CA$1001,37,FALSE)&amp;"","　")</f>
        <v/>
      </c>
      <c r="R154" s="18" t="str">
        <f>IFERROR(VLOOKUP($B154,DB!$I$3:$CA$1001,38,FALSE)&amp;"","　")</f>
        <v/>
      </c>
      <c r="S154" s="18" t="str">
        <f>IFERROR(VLOOKUP($B154,DB!$I$3:$CA$1001,39,FALSE)&amp;"","　")</f>
        <v/>
      </c>
      <c r="T154" s="18" t="str">
        <f>IFERROR(VLOOKUP($B154,DB!$I$3:$CA$1001,40,FALSE)&amp;"","　")</f>
        <v/>
      </c>
      <c r="U154" s="18" t="str">
        <f>IFERROR(VLOOKUP($B154,DB!$I$3:$CA$1001,41,FALSE)&amp;"","　")</f>
        <v/>
      </c>
      <c r="V154" s="18" t="str">
        <f>IFERROR(VLOOKUP($B154,DB!$I$3:$CA$1001,42,FALSE)&amp;"","　")</f>
        <v/>
      </c>
      <c r="W154" s="18" t="str">
        <f>IFERROR(VLOOKUP($B154,DB!$I$3:$CA$1001,43,FALSE)&amp;"","　")</f>
        <v/>
      </c>
      <c r="X154" s="18" t="str">
        <f>IFERROR(VLOOKUP($B154,DB!$I$3:$CA$1001,44,FALSE)&amp;"","　")</f>
        <v/>
      </c>
      <c r="Y154" s="18" t="str">
        <f>IFERROR(VLOOKUP($B154,DB!$I$3:$CA$1001,45,FALSE)&amp;"","　")</f>
        <v/>
      </c>
      <c r="Z154" s="18" t="str">
        <f>IFERROR(VLOOKUP($B154,DB!$I$3:$CA$1001,46,FALSE)&amp;"","　")</f>
        <v/>
      </c>
      <c r="AA154" s="18" t="str">
        <f>IFERROR(VLOOKUP($B154,DB!$I$3:$CA$1001,47,FALSE)&amp;"","　")</f>
        <v/>
      </c>
      <c r="AB154" s="18" t="str">
        <f>IFERROR(VLOOKUP($B154,DB!$I$3:$CA$1001,48,FALSE)&amp;"","　")</f>
        <v/>
      </c>
      <c r="AC154" s="18" t="str">
        <f>IFERROR(VLOOKUP($B154,DB!$I$3:$CA$1001,49,FALSE)&amp;"","　")</f>
        <v/>
      </c>
      <c r="AD154" s="18" t="str">
        <f>IFERROR(VLOOKUP($B154,DB!$I$3:$CA$1001,50,FALSE)&amp;"","　")</f>
        <v/>
      </c>
      <c r="AE154" s="18" t="str">
        <f>IFERROR(VLOOKUP($B154,DB!$I$3:$CA$1001,51,FALSE)&amp;"","　")</f>
        <v/>
      </c>
      <c r="AF154" s="18" t="str">
        <f>IFERROR(VLOOKUP($B154,DB!$I$3:$CA$1001,52,FALSE)&amp;"","　")</f>
        <v/>
      </c>
      <c r="AG154" s="18" t="str">
        <f>IFERROR(VLOOKUP($B154,DB!$I$3:$CA$1001,53,FALSE)&amp;"","　")</f>
        <v/>
      </c>
      <c r="AH154" s="18" t="str">
        <f>IFERROR(VLOOKUP($B154,DB!$I$3:$CA$1001,54,FALSE)&amp;"","　")</f>
        <v/>
      </c>
      <c r="AI154" s="25" t="str">
        <f>IFERROR(VLOOKUP($B154,DB!$I$3:$CA$1001,55,FALSE)&amp;"","　")</f>
        <v/>
      </c>
      <c r="AJ154" s="16" t="str">
        <f>IFERROR(VLOOKUP($B154,DB!$I$3:$CA$1001,56,FALSE)&amp;"","　")</f>
        <v/>
      </c>
      <c r="AK154" s="18" t="str">
        <f>IFERROR(VLOOKUP($B154,DB!$I$3:$CA$1001,57,FALSE)&amp;"","　")</f>
        <v/>
      </c>
      <c r="AL154" s="18" t="str">
        <f>IFERROR(VLOOKUP($B154,DB!$I$3:$CA$1001,58,FALSE)&amp;"","　")</f>
        <v/>
      </c>
      <c r="AM154" s="18" t="str">
        <f>IFERROR(VLOOKUP($B154,DB!$I$3:$CA$1001,59,FALSE)&amp;"","　")</f>
        <v/>
      </c>
      <c r="AN154" s="18" t="str">
        <f>IFERROR(VLOOKUP($B154,DB!$I$3:$CA$1001,60,FALSE)&amp;"","　")</f>
        <v/>
      </c>
      <c r="AO154" s="18" t="str">
        <f>IFERROR(VLOOKUP($B154,DB!$I$3:$CA$1001,61,FALSE)&amp;"","　")</f>
        <v/>
      </c>
      <c r="AP154" s="18" t="str">
        <f>IFERROR(VLOOKUP($B154,DB!$I$3:$CA$1001,62,FALSE)&amp;"","　")</f>
        <v/>
      </c>
      <c r="AQ154" s="21" t="str">
        <f>IFERROR(VLOOKUP($B154,DB!$I$3:$CA$1001,63,FALSE)&amp;"","　")</f>
        <v/>
      </c>
      <c r="AR154" s="23" t="str">
        <f>IFERROR(VLOOKUP($B154,DB!$I$3:$CA$1001,64,FALSE)&amp;"","　")</f>
        <v/>
      </c>
      <c r="AS154" s="18" t="str">
        <f>IFERROR(VLOOKUP($B154,DB!$I$3:$CA$1001,65,FALSE)&amp;"","　")</f>
        <v/>
      </c>
      <c r="AT154" s="18" t="str">
        <f>IFERROR(VLOOKUP($B154,DB!$I$3:$CA$1001,66,FALSE)&amp;"","　")</f>
        <v/>
      </c>
      <c r="AU154" s="18" t="str">
        <f>IFERROR(VLOOKUP($B154,DB!$I$3:$CA$1001,67,FALSE)&amp;"","　")</f>
        <v/>
      </c>
      <c r="AV154" s="18" t="str">
        <f>IFERROR(VLOOKUP($B154,DB!$I$3:$CA$1001,68,FALSE)&amp;"","　")</f>
        <v/>
      </c>
      <c r="AW154" s="18" t="str">
        <f>IFERROR(VLOOKUP($B154,DB!$I$3:$CA$1001,69,FALSE)&amp;"","　")</f>
        <v/>
      </c>
      <c r="AX154" s="18" t="str">
        <f>IFERROR(VLOOKUP($B154,DB!$I$3:$CA$1001,70,FALSE)&amp;"","　")</f>
        <v/>
      </c>
      <c r="AY154" s="21" t="str">
        <f>IFERROR(VLOOKUP($B154,DB!$I$3:$CA$1001,71,FALSE)&amp;"","　")</f>
        <v/>
      </c>
      <c r="AZ154" s="29"/>
    </row>
    <row r="155" spans="2:52" ht="20.100000000000001" customHeight="1">
      <c r="B155" s="6">
        <v>2409</v>
      </c>
      <c r="C155" s="8" t="str">
        <f>IFERROR(VLOOKUP(B155,DB!$I$3:$Z$1001,4,FALSE)&amp;"","")</f>
        <v>株式会社タナカコンサルタント</v>
      </c>
      <c r="D155" s="10" t="str">
        <f>IFERROR(VLOOKUP(B155,DB!$I$2:$CD$1001,7,FALSE)&amp;"","")</f>
        <v>北海道</v>
      </c>
      <c r="E155" s="11" t="str">
        <f>IFERROR(VLOOKUP(B155,DB!$I$2:$CD$1001,8,FALSE)&amp;"","")</f>
        <v>苫小牧市</v>
      </c>
      <c r="F155" s="12" t="str">
        <f>IFERROR(VLOOKUP(B155,DB!$I$2:$CD$1001,10,FALSE)&amp;"","")</f>
        <v>代表取締役</v>
      </c>
      <c r="G155" s="11" t="str">
        <f>IFERROR(VLOOKUP(B155,DB!$I$2:$CD$1001,11,FALSE)&amp;"","")</f>
        <v>田中　雄太</v>
      </c>
      <c r="H155" s="14" t="str">
        <f>IFERROR(IF(VLOOKUP(B155,DB!$I$2:$CD$1001,20,FALSE)&amp;""="","","○"),"")</f>
        <v/>
      </c>
      <c r="I155" s="16" t="str">
        <f>IFERROR(VLOOKUP($B155,DB!$I$3:$CA$1001,29,FALSE)&amp;"","　")</f>
        <v>◯</v>
      </c>
      <c r="J155" s="18" t="str">
        <f>IFERROR(VLOOKUP($B155,DB!$I$3:$CA$1001,30,FALSE)&amp;"","　")</f>
        <v>◯</v>
      </c>
      <c r="K155" s="18" t="str">
        <f>IFERROR(VLOOKUP($B155,DB!$I$3:$CA$1001,31,FALSE)&amp;"","　")</f>
        <v>◯</v>
      </c>
      <c r="L155" s="18" t="str">
        <f>IFERROR(VLOOKUP($B155,DB!$I$3:$CA$1001,32,FALSE)&amp;"","　")</f>
        <v/>
      </c>
      <c r="M155" s="18" t="str">
        <f>IFERROR(VLOOKUP($B155,DB!$I$3:$CA$1001,33,FALSE)&amp;"","　")</f>
        <v>◯</v>
      </c>
      <c r="N155" s="21" t="str">
        <f>IFERROR(VLOOKUP($B155,DB!$I$3:$CA$1001,34,FALSE)&amp;"","　")</f>
        <v/>
      </c>
      <c r="O155" s="23" t="str">
        <f>IFERROR(VLOOKUP($B155,DB!$I$3:$CA$1001,35,FALSE)&amp;"","　")</f>
        <v>◯</v>
      </c>
      <c r="P155" s="18" t="str">
        <f>IFERROR(VLOOKUP($B155,DB!$I$3:$CA$1001,36,FALSE)&amp;"","　")</f>
        <v/>
      </c>
      <c r="Q155" s="18" t="str">
        <f>IFERROR(VLOOKUP($B155,DB!$I$3:$CA$1001,37,FALSE)&amp;"","　")</f>
        <v/>
      </c>
      <c r="R155" s="18" t="str">
        <f>IFERROR(VLOOKUP($B155,DB!$I$3:$CA$1001,38,FALSE)&amp;"","　")</f>
        <v>◯</v>
      </c>
      <c r="S155" s="18" t="str">
        <f>IFERROR(VLOOKUP($B155,DB!$I$3:$CA$1001,39,FALSE)&amp;"","　")</f>
        <v/>
      </c>
      <c r="T155" s="18" t="str">
        <f>IFERROR(VLOOKUP($B155,DB!$I$3:$CA$1001,40,FALSE)&amp;"","　")</f>
        <v/>
      </c>
      <c r="U155" s="18" t="str">
        <f>IFERROR(VLOOKUP($B155,DB!$I$3:$CA$1001,41,FALSE)&amp;"","　")</f>
        <v/>
      </c>
      <c r="V155" s="18" t="str">
        <f>IFERROR(VLOOKUP($B155,DB!$I$3:$CA$1001,42,FALSE)&amp;"","　")</f>
        <v/>
      </c>
      <c r="W155" s="18" t="str">
        <f>IFERROR(VLOOKUP($B155,DB!$I$3:$CA$1001,43,FALSE)&amp;"","　")</f>
        <v/>
      </c>
      <c r="X155" s="18" t="str">
        <f>IFERROR(VLOOKUP($B155,DB!$I$3:$CA$1001,44,FALSE)&amp;"","　")</f>
        <v/>
      </c>
      <c r="Y155" s="18" t="str">
        <f>IFERROR(VLOOKUP($B155,DB!$I$3:$CA$1001,45,FALSE)&amp;"","　")</f>
        <v/>
      </c>
      <c r="Z155" s="18" t="str">
        <f>IFERROR(VLOOKUP($B155,DB!$I$3:$CA$1001,46,FALSE)&amp;"","　")</f>
        <v/>
      </c>
      <c r="AA155" s="18" t="str">
        <f>IFERROR(VLOOKUP($B155,DB!$I$3:$CA$1001,47,FALSE)&amp;"","　")</f>
        <v/>
      </c>
      <c r="AB155" s="18" t="str">
        <f>IFERROR(VLOOKUP($B155,DB!$I$3:$CA$1001,48,FALSE)&amp;"","　")</f>
        <v>◯</v>
      </c>
      <c r="AC155" s="18" t="str">
        <f>IFERROR(VLOOKUP($B155,DB!$I$3:$CA$1001,49,FALSE)&amp;"","　")</f>
        <v>◯</v>
      </c>
      <c r="AD155" s="18" t="str">
        <f>IFERROR(VLOOKUP($B155,DB!$I$3:$CA$1001,50,FALSE)&amp;"","　")</f>
        <v>◯</v>
      </c>
      <c r="AE155" s="18" t="str">
        <f>IFERROR(VLOOKUP($B155,DB!$I$3:$CA$1001,51,FALSE)&amp;"","　")</f>
        <v/>
      </c>
      <c r="AF155" s="18" t="str">
        <f>IFERROR(VLOOKUP($B155,DB!$I$3:$CA$1001,52,FALSE)&amp;"","　")</f>
        <v/>
      </c>
      <c r="AG155" s="18" t="str">
        <f>IFERROR(VLOOKUP($B155,DB!$I$3:$CA$1001,53,FALSE)&amp;"","　")</f>
        <v/>
      </c>
      <c r="AH155" s="18" t="str">
        <f>IFERROR(VLOOKUP($B155,DB!$I$3:$CA$1001,54,FALSE)&amp;"","　")</f>
        <v/>
      </c>
      <c r="AI155" s="25" t="str">
        <f>IFERROR(VLOOKUP($B155,DB!$I$3:$CA$1001,55,FALSE)&amp;"","　")</f>
        <v/>
      </c>
      <c r="AJ155" s="16" t="str">
        <f>IFERROR(VLOOKUP($B155,DB!$I$3:$CA$1001,56,FALSE)&amp;"","　")</f>
        <v>◯</v>
      </c>
      <c r="AK155" s="18" t="str">
        <f>IFERROR(VLOOKUP($B155,DB!$I$3:$CA$1001,57,FALSE)&amp;"","　")</f>
        <v>◯</v>
      </c>
      <c r="AL155" s="18" t="str">
        <f>IFERROR(VLOOKUP($B155,DB!$I$3:$CA$1001,58,FALSE)&amp;"","　")</f>
        <v>◯</v>
      </c>
      <c r="AM155" s="18" t="str">
        <f>IFERROR(VLOOKUP($B155,DB!$I$3:$CA$1001,59,FALSE)&amp;"","　")</f>
        <v>◯</v>
      </c>
      <c r="AN155" s="18" t="str">
        <f>IFERROR(VLOOKUP($B155,DB!$I$3:$CA$1001,60,FALSE)&amp;"","　")</f>
        <v>◯</v>
      </c>
      <c r="AO155" s="18" t="str">
        <f>IFERROR(VLOOKUP($B155,DB!$I$3:$CA$1001,61,FALSE)&amp;"","　")</f>
        <v>◯</v>
      </c>
      <c r="AP155" s="18" t="str">
        <f>IFERROR(VLOOKUP($B155,DB!$I$3:$CA$1001,62,FALSE)&amp;"","　")</f>
        <v>◯</v>
      </c>
      <c r="AQ155" s="21" t="str">
        <f>IFERROR(VLOOKUP($B155,DB!$I$3:$CA$1001,63,FALSE)&amp;"","　")</f>
        <v>◯</v>
      </c>
      <c r="AR155" s="23" t="str">
        <f>IFERROR(VLOOKUP($B155,DB!$I$3:$CA$1001,64,FALSE)&amp;"","　")</f>
        <v/>
      </c>
      <c r="AS155" s="18" t="str">
        <f>IFERROR(VLOOKUP($B155,DB!$I$3:$CA$1001,65,FALSE)&amp;"","　")</f>
        <v/>
      </c>
      <c r="AT155" s="18" t="str">
        <f>IFERROR(VLOOKUP($B155,DB!$I$3:$CA$1001,66,FALSE)&amp;"","　")</f>
        <v/>
      </c>
      <c r="AU155" s="18" t="str">
        <f>IFERROR(VLOOKUP($B155,DB!$I$3:$CA$1001,67,FALSE)&amp;"","　")</f>
        <v/>
      </c>
      <c r="AV155" s="18" t="str">
        <f>IFERROR(VLOOKUP($B155,DB!$I$3:$CA$1001,68,FALSE)&amp;"","　")</f>
        <v/>
      </c>
      <c r="AW155" s="18" t="str">
        <f>IFERROR(VLOOKUP($B155,DB!$I$3:$CA$1001,69,FALSE)&amp;"","　")</f>
        <v/>
      </c>
      <c r="AX155" s="18" t="str">
        <f>IFERROR(VLOOKUP($B155,DB!$I$3:$CA$1001,70,FALSE)&amp;"","　")</f>
        <v>◯</v>
      </c>
      <c r="AY155" s="21" t="str">
        <f>IFERROR(VLOOKUP($B155,DB!$I$3:$CA$1001,71,FALSE)&amp;"","　")</f>
        <v>◯</v>
      </c>
      <c r="AZ155" s="29"/>
    </row>
    <row r="156" spans="2:52" ht="20.100000000000001" customHeight="1">
      <c r="B156" s="6">
        <v>2410</v>
      </c>
      <c r="C156" s="8" t="str">
        <f>IFERROR(VLOOKUP(B156,DB!$I$3:$Z$1001,4,FALSE)&amp;"","")</f>
        <v>株式会社高崎</v>
      </c>
      <c r="D156" s="10" t="str">
        <f>IFERROR(VLOOKUP(B156,DB!$I$2:$CD$1001,7,FALSE)&amp;"","")</f>
        <v>北海道</v>
      </c>
      <c r="E156" s="11" t="str">
        <f>IFERROR(VLOOKUP(B156,DB!$I$2:$CD$1001,8,FALSE)&amp;"","")</f>
        <v>札幌市北区</v>
      </c>
      <c r="F156" s="12" t="str">
        <f>IFERROR(VLOOKUP(B156,DB!$I$2:$CD$1001,10,FALSE)&amp;"","")</f>
        <v>代表取締役</v>
      </c>
      <c r="G156" s="11" t="str">
        <f>IFERROR(VLOOKUP(B156,DB!$I$2:$CD$1001,11,FALSE)&amp;"","")</f>
        <v>菊地　満</v>
      </c>
      <c r="H156" s="14" t="str">
        <f>IFERROR(IF(VLOOKUP(B156,DB!$I$2:$CD$1001,20,FALSE)&amp;""="","","○"),"")</f>
        <v/>
      </c>
      <c r="I156" s="16" t="str">
        <f>IFERROR(VLOOKUP($B156,DB!$I$3:$CA$1001,29,FALSE)&amp;"","　")</f>
        <v>◯</v>
      </c>
      <c r="J156" s="18" t="str">
        <f>IFERROR(VLOOKUP($B156,DB!$I$3:$CA$1001,30,FALSE)&amp;"","　")</f>
        <v/>
      </c>
      <c r="K156" s="18" t="str">
        <f>IFERROR(VLOOKUP($B156,DB!$I$3:$CA$1001,31,FALSE)&amp;"","　")</f>
        <v>◯</v>
      </c>
      <c r="L156" s="18" t="str">
        <f>IFERROR(VLOOKUP($B156,DB!$I$3:$CA$1001,32,FALSE)&amp;"","　")</f>
        <v>◯</v>
      </c>
      <c r="M156" s="18" t="str">
        <f>IFERROR(VLOOKUP($B156,DB!$I$3:$CA$1001,33,FALSE)&amp;"","　")</f>
        <v>◯</v>
      </c>
      <c r="N156" s="21" t="str">
        <f>IFERROR(VLOOKUP($B156,DB!$I$3:$CA$1001,34,FALSE)&amp;"","　")</f>
        <v/>
      </c>
      <c r="O156" s="23" t="str">
        <f>IFERROR(VLOOKUP($B156,DB!$I$3:$CA$1001,35,FALSE)&amp;"","　")</f>
        <v/>
      </c>
      <c r="P156" s="18" t="str">
        <f>IFERROR(VLOOKUP($B156,DB!$I$3:$CA$1001,36,FALSE)&amp;"","　")</f>
        <v/>
      </c>
      <c r="Q156" s="18" t="str">
        <f>IFERROR(VLOOKUP($B156,DB!$I$3:$CA$1001,37,FALSE)&amp;"","　")</f>
        <v/>
      </c>
      <c r="R156" s="18" t="str">
        <f>IFERROR(VLOOKUP($B156,DB!$I$3:$CA$1001,38,FALSE)&amp;"","　")</f>
        <v/>
      </c>
      <c r="S156" s="18" t="str">
        <f>IFERROR(VLOOKUP($B156,DB!$I$3:$CA$1001,39,FALSE)&amp;"","　")</f>
        <v/>
      </c>
      <c r="T156" s="18" t="str">
        <f>IFERROR(VLOOKUP($B156,DB!$I$3:$CA$1001,40,FALSE)&amp;"","　")</f>
        <v/>
      </c>
      <c r="U156" s="18" t="str">
        <f>IFERROR(VLOOKUP($B156,DB!$I$3:$CA$1001,41,FALSE)&amp;"","　")</f>
        <v/>
      </c>
      <c r="V156" s="18" t="str">
        <f>IFERROR(VLOOKUP($B156,DB!$I$3:$CA$1001,42,FALSE)&amp;"","　")</f>
        <v/>
      </c>
      <c r="W156" s="18" t="str">
        <f>IFERROR(VLOOKUP($B156,DB!$I$3:$CA$1001,43,FALSE)&amp;"","　")</f>
        <v/>
      </c>
      <c r="X156" s="18" t="str">
        <f>IFERROR(VLOOKUP($B156,DB!$I$3:$CA$1001,44,FALSE)&amp;"","　")</f>
        <v/>
      </c>
      <c r="Y156" s="18" t="str">
        <f>IFERROR(VLOOKUP($B156,DB!$I$3:$CA$1001,45,FALSE)&amp;"","　")</f>
        <v/>
      </c>
      <c r="Z156" s="18" t="str">
        <f>IFERROR(VLOOKUP($B156,DB!$I$3:$CA$1001,46,FALSE)&amp;"","　")</f>
        <v/>
      </c>
      <c r="AA156" s="18" t="str">
        <f>IFERROR(VLOOKUP($B156,DB!$I$3:$CA$1001,47,FALSE)&amp;"","　")</f>
        <v/>
      </c>
      <c r="AB156" s="18" t="str">
        <f>IFERROR(VLOOKUP($B156,DB!$I$3:$CA$1001,48,FALSE)&amp;"","　")</f>
        <v/>
      </c>
      <c r="AC156" s="18" t="str">
        <f>IFERROR(VLOOKUP($B156,DB!$I$3:$CA$1001,49,FALSE)&amp;"","　")</f>
        <v/>
      </c>
      <c r="AD156" s="18" t="str">
        <f>IFERROR(VLOOKUP($B156,DB!$I$3:$CA$1001,50,FALSE)&amp;"","　")</f>
        <v/>
      </c>
      <c r="AE156" s="18" t="str">
        <f>IFERROR(VLOOKUP($B156,DB!$I$3:$CA$1001,51,FALSE)&amp;"","　")</f>
        <v/>
      </c>
      <c r="AF156" s="18" t="str">
        <f>IFERROR(VLOOKUP($B156,DB!$I$3:$CA$1001,52,FALSE)&amp;"","　")</f>
        <v/>
      </c>
      <c r="AG156" s="18" t="str">
        <f>IFERROR(VLOOKUP($B156,DB!$I$3:$CA$1001,53,FALSE)&amp;"","　")</f>
        <v/>
      </c>
      <c r="AH156" s="18" t="str">
        <f>IFERROR(VLOOKUP($B156,DB!$I$3:$CA$1001,54,FALSE)&amp;"","　")</f>
        <v/>
      </c>
      <c r="AI156" s="25" t="str">
        <f>IFERROR(VLOOKUP($B156,DB!$I$3:$CA$1001,55,FALSE)&amp;"","　")</f>
        <v/>
      </c>
      <c r="AJ156" s="16" t="str">
        <f>IFERROR(VLOOKUP($B156,DB!$I$3:$CA$1001,56,FALSE)&amp;"","　")</f>
        <v>◯</v>
      </c>
      <c r="AK156" s="18" t="str">
        <f>IFERROR(VLOOKUP($B156,DB!$I$3:$CA$1001,57,FALSE)&amp;"","　")</f>
        <v/>
      </c>
      <c r="AL156" s="18" t="str">
        <f>IFERROR(VLOOKUP($B156,DB!$I$3:$CA$1001,58,FALSE)&amp;"","　")</f>
        <v>◯</v>
      </c>
      <c r="AM156" s="18" t="str">
        <f>IFERROR(VLOOKUP($B156,DB!$I$3:$CA$1001,59,FALSE)&amp;"","　")</f>
        <v/>
      </c>
      <c r="AN156" s="18" t="str">
        <f>IFERROR(VLOOKUP($B156,DB!$I$3:$CA$1001,60,FALSE)&amp;"","　")</f>
        <v/>
      </c>
      <c r="AO156" s="18" t="str">
        <f>IFERROR(VLOOKUP($B156,DB!$I$3:$CA$1001,61,FALSE)&amp;"","　")</f>
        <v>◯</v>
      </c>
      <c r="AP156" s="18" t="str">
        <f>IFERROR(VLOOKUP($B156,DB!$I$3:$CA$1001,62,FALSE)&amp;"","　")</f>
        <v/>
      </c>
      <c r="AQ156" s="21" t="str">
        <f>IFERROR(VLOOKUP($B156,DB!$I$3:$CA$1001,63,FALSE)&amp;"","　")</f>
        <v/>
      </c>
      <c r="AR156" s="23" t="str">
        <f>IFERROR(VLOOKUP($B156,DB!$I$3:$CA$1001,64,FALSE)&amp;"","　")</f>
        <v/>
      </c>
      <c r="AS156" s="18" t="str">
        <f>IFERROR(VLOOKUP($B156,DB!$I$3:$CA$1001,65,FALSE)&amp;"","　")</f>
        <v/>
      </c>
      <c r="AT156" s="18" t="str">
        <f>IFERROR(VLOOKUP($B156,DB!$I$3:$CA$1001,66,FALSE)&amp;"","　")</f>
        <v/>
      </c>
      <c r="AU156" s="18" t="str">
        <f>IFERROR(VLOOKUP($B156,DB!$I$3:$CA$1001,67,FALSE)&amp;"","　")</f>
        <v/>
      </c>
      <c r="AV156" s="18" t="str">
        <f>IFERROR(VLOOKUP($B156,DB!$I$3:$CA$1001,68,FALSE)&amp;"","　")</f>
        <v/>
      </c>
      <c r="AW156" s="18" t="str">
        <f>IFERROR(VLOOKUP($B156,DB!$I$3:$CA$1001,69,FALSE)&amp;"","　")</f>
        <v/>
      </c>
      <c r="AX156" s="18" t="str">
        <f>IFERROR(VLOOKUP($B156,DB!$I$3:$CA$1001,70,FALSE)&amp;"","　")</f>
        <v/>
      </c>
      <c r="AY156" s="21" t="str">
        <f>IFERROR(VLOOKUP($B156,DB!$I$3:$CA$1001,71,FALSE)&amp;"","　")</f>
        <v/>
      </c>
      <c r="AZ156" s="29"/>
    </row>
    <row r="157" spans="2:52" ht="20.100000000000001" customHeight="1">
      <c r="B157" s="6">
        <v>2411</v>
      </c>
      <c r="C157" s="8" t="str">
        <f>IFERROR(VLOOKUP(B157,DB!$I$3:$Z$1001,4,FALSE)&amp;"","")</f>
        <v>株式会社丹青社</v>
      </c>
      <c r="D157" s="10" t="str">
        <f>IFERROR(VLOOKUP(B157,DB!$I$2:$CD$1001,7,FALSE)&amp;"","")</f>
        <v>東京都</v>
      </c>
      <c r="E157" s="11" t="str">
        <f>IFERROR(VLOOKUP(B157,DB!$I$2:$CD$1001,8,FALSE)&amp;"","")</f>
        <v>港区</v>
      </c>
      <c r="F157" s="12" t="str">
        <f>IFERROR(VLOOKUP(B157,DB!$I$2:$CD$1001,10,FALSE)&amp;"","")</f>
        <v>代表取締役</v>
      </c>
      <c r="G157" s="11" t="str">
        <f>IFERROR(VLOOKUP(B157,DB!$I$2:$CD$1001,11,FALSE)&amp;"","")</f>
        <v>小林　統</v>
      </c>
      <c r="H157" s="14" t="str">
        <f>IFERROR(IF(VLOOKUP(B157,DB!$I$2:$CD$1001,20,FALSE)&amp;""="","","○"),"")</f>
        <v/>
      </c>
      <c r="I157" s="16" t="str">
        <f>IFERROR(VLOOKUP($B157,DB!$I$3:$CA$1001,29,FALSE)&amp;"","　")</f>
        <v/>
      </c>
      <c r="J157" s="18" t="str">
        <f>IFERROR(VLOOKUP($B157,DB!$I$3:$CA$1001,30,FALSE)&amp;"","　")</f>
        <v/>
      </c>
      <c r="K157" s="18" t="str">
        <f>IFERROR(VLOOKUP($B157,DB!$I$3:$CA$1001,31,FALSE)&amp;"","　")</f>
        <v/>
      </c>
      <c r="L157" s="18" t="str">
        <f>IFERROR(VLOOKUP($B157,DB!$I$3:$CA$1001,32,FALSE)&amp;"","　")</f>
        <v>◯</v>
      </c>
      <c r="M157" s="18" t="str">
        <f>IFERROR(VLOOKUP($B157,DB!$I$3:$CA$1001,33,FALSE)&amp;"","　")</f>
        <v/>
      </c>
      <c r="N157" s="21" t="str">
        <f>IFERROR(VLOOKUP($B157,DB!$I$3:$CA$1001,34,FALSE)&amp;"","　")</f>
        <v/>
      </c>
      <c r="O157" s="23" t="str">
        <f>IFERROR(VLOOKUP($B157,DB!$I$3:$CA$1001,35,FALSE)&amp;"","　")</f>
        <v/>
      </c>
      <c r="P157" s="18" t="str">
        <f>IFERROR(VLOOKUP($B157,DB!$I$3:$CA$1001,36,FALSE)&amp;"","　")</f>
        <v/>
      </c>
      <c r="Q157" s="18" t="str">
        <f>IFERROR(VLOOKUP($B157,DB!$I$3:$CA$1001,37,FALSE)&amp;"","　")</f>
        <v/>
      </c>
      <c r="R157" s="18" t="str">
        <f>IFERROR(VLOOKUP($B157,DB!$I$3:$CA$1001,38,FALSE)&amp;"","　")</f>
        <v/>
      </c>
      <c r="S157" s="18" t="str">
        <f>IFERROR(VLOOKUP($B157,DB!$I$3:$CA$1001,39,FALSE)&amp;"","　")</f>
        <v/>
      </c>
      <c r="T157" s="18" t="str">
        <f>IFERROR(VLOOKUP($B157,DB!$I$3:$CA$1001,40,FALSE)&amp;"","　")</f>
        <v/>
      </c>
      <c r="U157" s="18" t="str">
        <f>IFERROR(VLOOKUP($B157,DB!$I$3:$CA$1001,41,FALSE)&amp;"","　")</f>
        <v/>
      </c>
      <c r="V157" s="18" t="str">
        <f>IFERROR(VLOOKUP($B157,DB!$I$3:$CA$1001,42,FALSE)&amp;"","　")</f>
        <v/>
      </c>
      <c r="W157" s="18" t="str">
        <f>IFERROR(VLOOKUP($B157,DB!$I$3:$CA$1001,43,FALSE)&amp;"","　")</f>
        <v/>
      </c>
      <c r="X157" s="18" t="str">
        <f>IFERROR(VLOOKUP($B157,DB!$I$3:$CA$1001,44,FALSE)&amp;"","　")</f>
        <v/>
      </c>
      <c r="Y157" s="18" t="str">
        <f>IFERROR(VLOOKUP($B157,DB!$I$3:$CA$1001,45,FALSE)&amp;"","　")</f>
        <v/>
      </c>
      <c r="Z157" s="18" t="str">
        <f>IFERROR(VLOOKUP($B157,DB!$I$3:$CA$1001,46,FALSE)&amp;"","　")</f>
        <v/>
      </c>
      <c r="AA157" s="18" t="str">
        <f>IFERROR(VLOOKUP($B157,DB!$I$3:$CA$1001,47,FALSE)&amp;"","　")</f>
        <v/>
      </c>
      <c r="AB157" s="18" t="str">
        <f>IFERROR(VLOOKUP($B157,DB!$I$3:$CA$1001,48,FALSE)&amp;"","　")</f>
        <v/>
      </c>
      <c r="AC157" s="18" t="str">
        <f>IFERROR(VLOOKUP($B157,DB!$I$3:$CA$1001,49,FALSE)&amp;"","　")</f>
        <v/>
      </c>
      <c r="AD157" s="18" t="str">
        <f>IFERROR(VLOOKUP($B157,DB!$I$3:$CA$1001,50,FALSE)&amp;"","　")</f>
        <v/>
      </c>
      <c r="AE157" s="18" t="str">
        <f>IFERROR(VLOOKUP($B157,DB!$I$3:$CA$1001,51,FALSE)&amp;"","　")</f>
        <v/>
      </c>
      <c r="AF157" s="18" t="str">
        <f>IFERROR(VLOOKUP($B157,DB!$I$3:$CA$1001,52,FALSE)&amp;"","　")</f>
        <v/>
      </c>
      <c r="AG157" s="18" t="str">
        <f>IFERROR(VLOOKUP($B157,DB!$I$3:$CA$1001,53,FALSE)&amp;"","　")</f>
        <v/>
      </c>
      <c r="AH157" s="18" t="str">
        <f>IFERROR(VLOOKUP($B157,DB!$I$3:$CA$1001,54,FALSE)&amp;"","　")</f>
        <v/>
      </c>
      <c r="AI157" s="25" t="str">
        <f>IFERROR(VLOOKUP($B157,DB!$I$3:$CA$1001,55,FALSE)&amp;"","　")</f>
        <v/>
      </c>
      <c r="AJ157" s="16" t="str">
        <f>IFERROR(VLOOKUP($B157,DB!$I$3:$CA$1001,56,FALSE)&amp;"","　")</f>
        <v/>
      </c>
      <c r="AK157" s="18" t="str">
        <f>IFERROR(VLOOKUP($B157,DB!$I$3:$CA$1001,57,FALSE)&amp;"","　")</f>
        <v/>
      </c>
      <c r="AL157" s="18" t="str">
        <f>IFERROR(VLOOKUP($B157,DB!$I$3:$CA$1001,58,FALSE)&amp;"","　")</f>
        <v/>
      </c>
      <c r="AM157" s="18" t="str">
        <f>IFERROR(VLOOKUP($B157,DB!$I$3:$CA$1001,59,FALSE)&amp;"","　")</f>
        <v/>
      </c>
      <c r="AN157" s="18" t="str">
        <f>IFERROR(VLOOKUP($B157,DB!$I$3:$CA$1001,60,FALSE)&amp;"","　")</f>
        <v/>
      </c>
      <c r="AO157" s="18" t="str">
        <f>IFERROR(VLOOKUP($B157,DB!$I$3:$CA$1001,61,FALSE)&amp;"","　")</f>
        <v/>
      </c>
      <c r="AP157" s="18" t="str">
        <f>IFERROR(VLOOKUP($B157,DB!$I$3:$CA$1001,62,FALSE)&amp;"","　")</f>
        <v/>
      </c>
      <c r="AQ157" s="21" t="str">
        <f>IFERROR(VLOOKUP($B157,DB!$I$3:$CA$1001,63,FALSE)&amp;"","　")</f>
        <v/>
      </c>
      <c r="AR157" s="23" t="str">
        <f>IFERROR(VLOOKUP($B157,DB!$I$3:$CA$1001,64,FALSE)&amp;"","　")</f>
        <v/>
      </c>
      <c r="AS157" s="18" t="str">
        <f>IFERROR(VLOOKUP($B157,DB!$I$3:$CA$1001,65,FALSE)&amp;"","　")</f>
        <v/>
      </c>
      <c r="AT157" s="18" t="str">
        <f>IFERROR(VLOOKUP($B157,DB!$I$3:$CA$1001,66,FALSE)&amp;"","　")</f>
        <v/>
      </c>
      <c r="AU157" s="18" t="str">
        <f>IFERROR(VLOOKUP($B157,DB!$I$3:$CA$1001,67,FALSE)&amp;"","　")</f>
        <v/>
      </c>
      <c r="AV157" s="18" t="str">
        <f>IFERROR(VLOOKUP($B157,DB!$I$3:$CA$1001,68,FALSE)&amp;"","　")</f>
        <v/>
      </c>
      <c r="AW157" s="18" t="str">
        <f>IFERROR(VLOOKUP($B157,DB!$I$3:$CA$1001,69,FALSE)&amp;"","　")</f>
        <v/>
      </c>
      <c r="AX157" s="18" t="str">
        <f>IFERROR(VLOOKUP($B157,DB!$I$3:$CA$1001,70,FALSE)&amp;"","　")</f>
        <v/>
      </c>
      <c r="AY157" s="21" t="str">
        <f>IFERROR(VLOOKUP($B157,DB!$I$3:$CA$1001,71,FALSE)&amp;"","　")</f>
        <v/>
      </c>
      <c r="AZ157" s="29"/>
    </row>
    <row r="158" spans="2:52" ht="20.100000000000001" customHeight="1">
      <c r="B158" s="6">
        <v>2412</v>
      </c>
      <c r="C158" s="8" t="str">
        <f>IFERROR(VLOOKUP(B158,DB!$I$3:$Z$1001,4,FALSE)&amp;"","")</f>
        <v>株式会社拓殖設計</v>
      </c>
      <c r="D158" s="10" t="str">
        <f>IFERROR(VLOOKUP(B158,DB!$I$2:$CD$1001,7,FALSE)&amp;"","")</f>
        <v>北海道</v>
      </c>
      <c r="E158" s="11" t="str">
        <f>IFERROR(VLOOKUP(B158,DB!$I$2:$CD$1001,8,FALSE)&amp;"","")</f>
        <v>札幌市中央区</v>
      </c>
      <c r="F158" s="12" t="str">
        <f>IFERROR(VLOOKUP(B158,DB!$I$2:$CD$1001,10,FALSE)&amp;"","")</f>
        <v>代表取締役</v>
      </c>
      <c r="G158" s="11" t="str">
        <f>IFERROR(VLOOKUP(B158,DB!$I$2:$CD$1001,11,FALSE)&amp;"","")</f>
        <v>佐藤　義昭</v>
      </c>
      <c r="H158" s="14" t="str">
        <f>IFERROR(IF(VLOOKUP(B158,DB!$I$2:$CD$1001,20,FALSE)&amp;""="","","○"),"")</f>
        <v/>
      </c>
      <c r="I158" s="16" t="str">
        <f>IFERROR(VLOOKUP($B158,DB!$I$3:$CA$1001,29,FALSE)&amp;"","　")</f>
        <v>◯</v>
      </c>
      <c r="J158" s="18" t="str">
        <f>IFERROR(VLOOKUP($B158,DB!$I$3:$CA$1001,30,FALSE)&amp;"","　")</f>
        <v/>
      </c>
      <c r="K158" s="18" t="str">
        <f>IFERROR(VLOOKUP($B158,DB!$I$3:$CA$1001,31,FALSE)&amp;"","　")</f>
        <v>◯</v>
      </c>
      <c r="L158" s="18" t="str">
        <f>IFERROR(VLOOKUP($B158,DB!$I$3:$CA$1001,32,FALSE)&amp;"","　")</f>
        <v/>
      </c>
      <c r="M158" s="18" t="str">
        <f>IFERROR(VLOOKUP($B158,DB!$I$3:$CA$1001,33,FALSE)&amp;"","　")</f>
        <v/>
      </c>
      <c r="N158" s="21" t="str">
        <f>IFERROR(VLOOKUP($B158,DB!$I$3:$CA$1001,34,FALSE)&amp;"","　")</f>
        <v/>
      </c>
      <c r="O158" s="23" t="str">
        <f>IFERROR(VLOOKUP($B158,DB!$I$3:$CA$1001,35,FALSE)&amp;"","　")</f>
        <v/>
      </c>
      <c r="P158" s="18" t="str">
        <f>IFERROR(VLOOKUP($B158,DB!$I$3:$CA$1001,36,FALSE)&amp;"","　")</f>
        <v/>
      </c>
      <c r="Q158" s="18" t="str">
        <f>IFERROR(VLOOKUP($B158,DB!$I$3:$CA$1001,37,FALSE)&amp;"","　")</f>
        <v/>
      </c>
      <c r="R158" s="18" t="str">
        <f>IFERROR(VLOOKUP($B158,DB!$I$3:$CA$1001,38,FALSE)&amp;"","　")</f>
        <v/>
      </c>
      <c r="S158" s="18" t="str">
        <f>IFERROR(VLOOKUP($B158,DB!$I$3:$CA$1001,39,FALSE)&amp;"","　")</f>
        <v/>
      </c>
      <c r="T158" s="18" t="str">
        <f>IFERROR(VLOOKUP($B158,DB!$I$3:$CA$1001,40,FALSE)&amp;"","　")</f>
        <v/>
      </c>
      <c r="U158" s="18" t="str">
        <f>IFERROR(VLOOKUP($B158,DB!$I$3:$CA$1001,41,FALSE)&amp;"","　")</f>
        <v/>
      </c>
      <c r="V158" s="18" t="str">
        <f>IFERROR(VLOOKUP($B158,DB!$I$3:$CA$1001,42,FALSE)&amp;"","　")</f>
        <v/>
      </c>
      <c r="W158" s="18" t="str">
        <f>IFERROR(VLOOKUP($B158,DB!$I$3:$CA$1001,43,FALSE)&amp;"","　")</f>
        <v/>
      </c>
      <c r="X158" s="18" t="str">
        <f>IFERROR(VLOOKUP($B158,DB!$I$3:$CA$1001,44,FALSE)&amp;"","　")</f>
        <v/>
      </c>
      <c r="Y158" s="18" t="str">
        <f>IFERROR(VLOOKUP($B158,DB!$I$3:$CA$1001,45,FALSE)&amp;"","　")</f>
        <v/>
      </c>
      <c r="Z158" s="18" t="str">
        <f>IFERROR(VLOOKUP($B158,DB!$I$3:$CA$1001,46,FALSE)&amp;"","　")</f>
        <v/>
      </c>
      <c r="AA158" s="18" t="str">
        <f>IFERROR(VLOOKUP($B158,DB!$I$3:$CA$1001,47,FALSE)&amp;"","　")</f>
        <v>◯</v>
      </c>
      <c r="AB158" s="18" t="str">
        <f>IFERROR(VLOOKUP($B158,DB!$I$3:$CA$1001,48,FALSE)&amp;"","　")</f>
        <v/>
      </c>
      <c r="AC158" s="18" t="str">
        <f>IFERROR(VLOOKUP($B158,DB!$I$3:$CA$1001,49,FALSE)&amp;"","　")</f>
        <v/>
      </c>
      <c r="AD158" s="18" t="str">
        <f>IFERROR(VLOOKUP($B158,DB!$I$3:$CA$1001,50,FALSE)&amp;"","　")</f>
        <v/>
      </c>
      <c r="AE158" s="18" t="str">
        <f>IFERROR(VLOOKUP($B158,DB!$I$3:$CA$1001,51,FALSE)&amp;"","　")</f>
        <v/>
      </c>
      <c r="AF158" s="18" t="str">
        <f>IFERROR(VLOOKUP($B158,DB!$I$3:$CA$1001,52,FALSE)&amp;"","　")</f>
        <v/>
      </c>
      <c r="AG158" s="18" t="str">
        <f>IFERROR(VLOOKUP($B158,DB!$I$3:$CA$1001,53,FALSE)&amp;"","　")</f>
        <v/>
      </c>
      <c r="AH158" s="18" t="str">
        <f>IFERROR(VLOOKUP($B158,DB!$I$3:$CA$1001,54,FALSE)&amp;"","　")</f>
        <v/>
      </c>
      <c r="AI158" s="25" t="str">
        <f>IFERROR(VLOOKUP($B158,DB!$I$3:$CA$1001,55,FALSE)&amp;"","　")</f>
        <v/>
      </c>
      <c r="AJ158" s="16" t="str">
        <f>IFERROR(VLOOKUP($B158,DB!$I$3:$CA$1001,56,FALSE)&amp;"","　")</f>
        <v/>
      </c>
      <c r="AK158" s="18" t="str">
        <f>IFERROR(VLOOKUP($B158,DB!$I$3:$CA$1001,57,FALSE)&amp;"","　")</f>
        <v/>
      </c>
      <c r="AL158" s="18" t="str">
        <f>IFERROR(VLOOKUP($B158,DB!$I$3:$CA$1001,58,FALSE)&amp;"","　")</f>
        <v/>
      </c>
      <c r="AM158" s="18" t="str">
        <f>IFERROR(VLOOKUP($B158,DB!$I$3:$CA$1001,59,FALSE)&amp;"","　")</f>
        <v/>
      </c>
      <c r="AN158" s="18" t="str">
        <f>IFERROR(VLOOKUP($B158,DB!$I$3:$CA$1001,60,FALSE)&amp;"","　")</f>
        <v/>
      </c>
      <c r="AO158" s="18" t="str">
        <f>IFERROR(VLOOKUP($B158,DB!$I$3:$CA$1001,61,FALSE)&amp;"","　")</f>
        <v/>
      </c>
      <c r="AP158" s="18" t="str">
        <f>IFERROR(VLOOKUP($B158,DB!$I$3:$CA$1001,62,FALSE)&amp;"","　")</f>
        <v/>
      </c>
      <c r="AQ158" s="21" t="str">
        <f>IFERROR(VLOOKUP($B158,DB!$I$3:$CA$1001,63,FALSE)&amp;"","　")</f>
        <v/>
      </c>
      <c r="AR158" s="23" t="str">
        <f>IFERROR(VLOOKUP($B158,DB!$I$3:$CA$1001,64,FALSE)&amp;"","　")</f>
        <v/>
      </c>
      <c r="AS158" s="18" t="str">
        <f>IFERROR(VLOOKUP($B158,DB!$I$3:$CA$1001,65,FALSE)&amp;"","　")</f>
        <v/>
      </c>
      <c r="AT158" s="18" t="str">
        <f>IFERROR(VLOOKUP($B158,DB!$I$3:$CA$1001,66,FALSE)&amp;"","　")</f>
        <v/>
      </c>
      <c r="AU158" s="18" t="str">
        <f>IFERROR(VLOOKUP($B158,DB!$I$3:$CA$1001,67,FALSE)&amp;"","　")</f>
        <v/>
      </c>
      <c r="AV158" s="18" t="str">
        <f>IFERROR(VLOOKUP($B158,DB!$I$3:$CA$1001,68,FALSE)&amp;"","　")</f>
        <v/>
      </c>
      <c r="AW158" s="18" t="str">
        <f>IFERROR(VLOOKUP($B158,DB!$I$3:$CA$1001,69,FALSE)&amp;"","　")</f>
        <v/>
      </c>
      <c r="AX158" s="18" t="str">
        <f>IFERROR(VLOOKUP($B158,DB!$I$3:$CA$1001,70,FALSE)&amp;"","　")</f>
        <v/>
      </c>
      <c r="AY158" s="21" t="str">
        <f>IFERROR(VLOOKUP($B158,DB!$I$3:$CA$1001,71,FALSE)&amp;"","　")</f>
        <v/>
      </c>
      <c r="AZ158" s="29"/>
    </row>
    <row r="159" spans="2:52" ht="20.100000000000001" customHeight="1">
      <c r="B159" s="6">
        <v>2413</v>
      </c>
      <c r="C159" s="8" t="str">
        <f>IFERROR(VLOOKUP(B159,DB!$I$3:$Z$1001,4,FALSE)&amp;"","")</f>
        <v>大日本ダイヤコンサルタント株式会社</v>
      </c>
      <c r="D159" s="10" t="str">
        <f>IFERROR(VLOOKUP(B159,DB!$I$2:$CD$1001,7,FALSE)&amp;"","")</f>
        <v>東京都</v>
      </c>
      <c r="E159" s="11" t="str">
        <f>IFERROR(VLOOKUP(B159,DB!$I$2:$CD$1001,8,FALSE)&amp;"","")</f>
        <v>千代田区</v>
      </c>
      <c r="F159" s="12" t="str">
        <f>IFERROR(VLOOKUP(B159,DB!$I$2:$CD$1001,10,FALSE)&amp;"","")</f>
        <v>代表取締役社長</v>
      </c>
      <c r="G159" s="11" t="str">
        <f>IFERROR(VLOOKUP(B159,DB!$I$2:$CD$1001,11,FALSE)&amp;"","")</f>
        <v>齋藤　哲郎</v>
      </c>
      <c r="H159" s="14" t="str">
        <f>IFERROR(IF(VLOOKUP(B159,DB!$I$2:$CD$1001,20,FALSE)&amp;""="","","○"),"")</f>
        <v>○</v>
      </c>
      <c r="I159" s="16" t="str">
        <f>IFERROR(VLOOKUP($B159,DB!$I$3:$CA$1001,29,FALSE)&amp;"","　")</f>
        <v>◯</v>
      </c>
      <c r="J159" s="18" t="str">
        <f>IFERROR(VLOOKUP($B159,DB!$I$3:$CA$1001,30,FALSE)&amp;"","　")</f>
        <v>◯</v>
      </c>
      <c r="K159" s="18" t="str">
        <f>IFERROR(VLOOKUP($B159,DB!$I$3:$CA$1001,31,FALSE)&amp;"","　")</f>
        <v>◯</v>
      </c>
      <c r="L159" s="18" t="str">
        <f>IFERROR(VLOOKUP($B159,DB!$I$3:$CA$1001,32,FALSE)&amp;"","　")</f>
        <v/>
      </c>
      <c r="M159" s="18" t="str">
        <f>IFERROR(VLOOKUP($B159,DB!$I$3:$CA$1001,33,FALSE)&amp;"","　")</f>
        <v>◯</v>
      </c>
      <c r="N159" s="21" t="str">
        <f>IFERROR(VLOOKUP($B159,DB!$I$3:$CA$1001,34,FALSE)&amp;"","　")</f>
        <v/>
      </c>
      <c r="O159" s="23" t="str">
        <f>IFERROR(VLOOKUP($B159,DB!$I$3:$CA$1001,35,FALSE)&amp;"","　")</f>
        <v>◯</v>
      </c>
      <c r="P159" s="18" t="str">
        <f>IFERROR(VLOOKUP($B159,DB!$I$3:$CA$1001,36,FALSE)&amp;"","　")</f>
        <v>◯</v>
      </c>
      <c r="Q159" s="18" t="str">
        <f>IFERROR(VLOOKUP($B159,DB!$I$3:$CA$1001,37,FALSE)&amp;"","　")</f>
        <v/>
      </c>
      <c r="R159" s="18" t="str">
        <f>IFERROR(VLOOKUP($B159,DB!$I$3:$CA$1001,38,FALSE)&amp;"","　")</f>
        <v>◯</v>
      </c>
      <c r="S159" s="18" t="str">
        <f>IFERROR(VLOOKUP($B159,DB!$I$3:$CA$1001,39,FALSE)&amp;"","　")</f>
        <v/>
      </c>
      <c r="T159" s="18" t="str">
        <f>IFERROR(VLOOKUP($B159,DB!$I$3:$CA$1001,40,FALSE)&amp;"","　")</f>
        <v>◯</v>
      </c>
      <c r="U159" s="18" t="str">
        <f>IFERROR(VLOOKUP($B159,DB!$I$3:$CA$1001,41,FALSE)&amp;"","　")</f>
        <v>◯</v>
      </c>
      <c r="V159" s="18" t="str">
        <f>IFERROR(VLOOKUP($B159,DB!$I$3:$CA$1001,42,FALSE)&amp;"","　")</f>
        <v/>
      </c>
      <c r="W159" s="18" t="str">
        <f>IFERROR(VLOOKUP($B159,DB!$I$3:$CA$1001,43,FALSE)&amp;"","　")</f>
        <v>◯</v>
      </c>
      <c r="X159" s="18" t="str">
        <f>IFERROR(VLOOKUP($B159,DB!$I$3:$CA$1001,44,FALSE)&amp;"","　")</f>
        <v/>
      </c>
      <c r="Y159" s="18" t="str">
        <f>IFERROR(VLOOKUP($B159,DB!$I$3:$CA$1001,45,FALSE)&amp;"","　")</f>
        <v/>
      </c>
      <c r="Z159" s="18" t="str">
        <f>IFERROR(VLOOKUP($B159,DB!$I$3:$CA$1001,46,FALSE)&amp;"","　")</f>
        <v>◯</v>
      </c>
      <c r="AA159" s="18" t="str">
        <f>IFERROR(VLOOKUP($B159,DB!$I$3:$CA$1001,47,FALSE)&amp;"","　")</f>
        <v>◯</v>
      </c>
      <c r="AB159" s="18" t="str">
        <f>IFERROR(VLOOKUP($B159,DB!$I$3:$CA$1001,48,FALSE)&amp;"","　")</f>
        <v>◯</v>
      </c>
      <c r="AC159" s="18" t="str">
        <f>IFERROR(VLOOKUP($B159,DB!$I$3:$CA$1001,49,FALSE)&amp;"","　")</f>
        <v>◯</v>
      </c>
      <c r="AD159" s="18" t="str">
        <f>IFERROR(VLOOKUP($B159,DB!$I$3:$CA$1001,50,FALSE)&amp;"","　")</f>
        <v>◯</v>
      </c>
      <c r="AE159" s="18" t="str">
        <f>IFERROR(VLOOKUP($B159,DB!$I$3:$CA$1001,51,FALSE)&amp;"","　")</f>
        <v>◯</v>
      </c>
      <c r="AF159" s="18" t="str">
        <f>IFERROR(VLOOKUP($B159,DB!$I$3:$CA$1001,52,FALSE)&amp;"","　")</f>
        <v>◯</v>
      </c>
      <c r="AG159" s="18" t="str">
        <f>IFERROR(VLOOKUP($B159,DB!$I$3:$CA$1001,53,FALSE)&amp;"","　")</f>
        <v>◯</v>
      </c>
      <c r="AH159" s="18" t="str">
        <f>IFERROR(VLOOKUP($B159,DB!$I$3:$CA$1001,54,FALSE)&amp;"","　")</f>
        <v/>
      </c>
      <c r="AI159" s="25" t="str">
        <f>IFERROR(VLOOKUP($B159,DB!$I$3:$CA$1001,55,FALSE)&amp;"","　")</f>
        <v/>
      </c>
      <c r="AJ159" s="16" t="str">
        <f>IFERROR(VLOOKUP($B159,DB!$I$3:$CA$1001,56,FALSE)&amp;"","　")</f>
        <v/>
      </c>
      <c r="AK159" s="18" t="str">
        <f>IFERROR(VLOOKUP($B159,DB!$I$3:$CA$1001,57,FALSE)&amp;"","　")</f>
        <v/>
      </c>
      <c r="AL159" s="18" t="str">
        <f>IFERROR(VLOOKUP($B159,DB!$I$3:$CA$1001,58,FALSE)&amp;"","　")</f>
        <v/>
      </c>
      <c r="AM159" s="18" t="str">
        <f>IFERROR(VLOOKUP($B159,DB!$I$3:$CA$1001,59,FALSE)&amp;"","　")</f>
        <v/>
      </c>
      <c r="AN159" s="18" t="str">
        <f>IFERROR(VLOOKUP($B159,DB!$I$3:$CA$1001,60,FALSE)&amp;"","　")</f>
        <v/>
      </c>
      <c r="AO159" s="18" t="str">
        <f>IFERROR(VLOOKUP($B159,DB!$I$3:$CA$1001,61,FALSE)&amp;"","　")</f>
        <v/>
      </c>
      <c r="AP159" s="18" t="str">
        <f>IFERROR(VLOOKUP($B159,DB!$I$3:$CA$1001,62,FALSE)&amp;"","　")</f>
        <v/>
      </c>
      <c r="AQ159" s="21" t="str">
        <f>IFERROR(VLOOKUP($B159,DB!$I$3:$CA$1001,63,FALSE)&amp;"","　")</f>
        <v/>
      </c>
      <c r="AR159" s="23" t="str">
        <f>IFERROR(VLOOKUP($B159,DB!$I$3:$CA$1001,64,FALSE)&amp;"","　")</f>
        <v/>
      </c>
      <c r="AS159" s="18" t="str">
        <f>IFERROR(VLOOKUP($B159,DB!$I$3:$CA$1001,65,FALSE)&amp;"","　")</f>
        <v/>
      </c>
      <c r="AT159" s="18" t="str">
        <f>IFERROR(VLOOKUP($B159,DB!$I$3:$CA$1001,66,FALSE)&amp;"","　")</f>
        <v/>
      </c>
      <c r="AU159" s="18" t="str">
        <f>IFERROR(VLOOKUP($B159,DB!$I$3:$CA$1001,67,FALSE)&amp;"","　")</f>
        <v/>
      </c>
      <c r="AV159" s="18" t="str">
        <f>IFERROR(VLOOKUP($B159,DB!$I$3:$CA$1001,68,FALSE)&amp;"","　")</f>
        <v/>
      </c>
      <c r="AW159" s="18" t="str">
        <f>IFERROR(VLOOKUP($B159,DB!$I$3:$CA$1001,69,FALSE)&amp;"","　")</f>
        <v/>
      </c>
      <c r="AX159" s="18" t="str">
        <f>IFERROR(VLOOKUP($B159,DB!$I$3:$CA$1001,70,FALSE)&amp;"","　")</f>
        <v>◯</v>
      </c>
      <c r="AY159" s="21" t="str">
        <f>IFERROR(VLOOKUP($B159,DB!$I$3:$CA$1001,71,FALSE)&amp;"","　")</f>
        <v>◯</v>
      </c>
      <c r="AZ159" s="29"/>
    </row>
    <row r="160" spans="2:52" ht="20.100000000000001" customHeight="1">
      <c r="B160" s="6">
        <v>2414</v>
      </c>
      <c r="C160" s="8" t="str">
        <f>IFERROR(VLOOKUP(B160,DB!$I$3:$Z$1001,4,FALSE)&amp;"","")</f>
        <v>大和リース株式会社</v>
      </c>
      <c r="D160" s="10" t="str">
        <f>IFERROR(VLOOKUP(B160,DB!$I$2:$CD$1001,7,FALSE)&amp;"","")</f>
        <v>大阪府</v>
      </c>
      <c r="E160" s="11" t="str">
        <f>IFERROR(VLOOKUP(B160,DB!$I$2:$CD$1001,8,FALSE)&amp;"","")</f>
        <v>大阪市中央区</v>
      </c>
      <c r="F160" s="12" t="str">
        <f>IFERROR(VLOOKUP(B160,DB!$I$2:$CD$1001,10,FALSE)&amp;"","")</f>
        <v>代表取締役</v>
      </c>
      <c r="G160" s="11" t="str">
        <f>IFERROR(VLOOKUP(B160,DB!$I$2:$CD$1001,11,FALSE)&amp;"","")</f>
        <v>北　哲弥</v>
      </c>
      <c r="H160" s="14" t="str">
        <f>IFERROR(IF(VLOOKUP(B160,DB!$I$2:$CD$1001,20,FALSE)&amp;""="","","○"),"")</f>
        <v>○</v>
      </c>
      <c r="I160" s="16" t="str">
        <f>IFERROR(VLOOKUP($B160,DB!$I$3:$CA$1001,29,FALSE)&amp;"","　")</f>
        <v/>
      </c>
      <c r="J160" s="18" t="str">
        <f>IFERROR(VLOOKUP($B160,DB!$I$3:$CA$1001,30,FALSE)&amp;"","　")</f>
        <v/>
      </c>
      <c r="K160" s="18" t="str">
        <f>IFERROR(VLOOKUP($B160,DB!$I$3:$CA$1001,31,FALSE)&amp;"","　")</f>
        <v/>
      </c>
      <c r="L160" s="18" t="str">
        <f>IFERROR(VLOOKUP($B160,DB!$I$3:$CA$1001,32,FALSE)&amp;"","　")</f>
        <v>◯</v>
      </c>
      <c r="M160" s="18" t="str">
        <f>IFERROR(VLOOKUP($B160,DB!$I$3:$CA$1001,33,FALSE)&amp;"","　")</f>
        <v/>
      </c>
      <c r="N160" s="21" t="str">
        <f>IFERROR(VLOOKUP($B160,DB!$I$3:$CA$1001,34,FALSE)&amp;"","　")</f>
        <v/>
      </c>
      <c r="O160" s="23" t="str">
        <f>IFERROR(VLOOKUP($B160,DB!$I$3:$CA$1001,35,FALSE)&amp;"","　")</f>
        <v/>
      </c>
      <c r="P160" s="18" t="str">
        <f>IFERROR(VLOOKUP($B160,DB!$I$3:$CA$1001,36,FALSE)&amp;"","　")</f>
        <v/>
      </c>
      <c r="Q160" s="18" t="str">
        <f>IFERROR(VLOOKUP($B160,DB!$I$3:$CA$1001,37,FALSE)&amp;"","　")</f>
        <v/>
      </c>
      <c r="R160" s="18" t="str">
        <f>IFERROR(VLOOKUP($B160,DB!$I$3:$CA$1001,38,FALSE)&amp;"","　")</f>
        <v/>
      </c>
      <c r="S160" s="18" t="str">
        <f>IFERROR(VLOOKUP($B160,DB!$I$3:$CA$1001,39,FALSE)&amp;"","　")</f>
        <v/>
      </c>
      <c r="T160" s="18" t="str">
        <f>IFERROR(VLOOKUP($B160,DB!$I$3:$CA$1001,40,FALSE)&amp;"","　")</f>
        <v/>
      </c>
      <c r="U160" s="18" t="str">
        <f>IFERROR(VLOOKUP($B160,DB!$I$3:$CA$1001,41,FALSE)&amp;"","　")</f>
        <v/>
      </c>
      <c r="V160" s="18" t="str">
        <f>IFERROR(VLOOKUP($B160,DB!$I$3:$CA$1001,42,FALSE)&amp;"","　")</f>
        <v/>
      </c>
      <c r="W160" s="18" t="str">
        <f>IFERROR(VLOOKUP($B160,DB!$I$3:$CA$1001,43,FALSE)&amp;"","　")</f>
        <v/>
      </c>
      <c r="X160" s="18" t="str">
        <f>IFERROR(VLOOKUP($B160,DB!$I$3:$CA$1001,44,FALSE)&amp;"","　")</f>
        <v/>
      </c>
      <c r="Y160" s="18" t="str">
        <f>IFERROR(VLOOKUP($B160,DB!$I$3:$CA$1001,45,FALSE)&amp;"","　")</f>
        <v/>
      </c>
      <c r="Z160" s="18" t="str">
        <f>IFERROR(VLOOKUP($B160,DB!$I$3:$CA$1001,46,FALSE)&amp;"","　")</f>
        <v/>
      </c>
      <c r="AA160" s="18" t="str">
        <f>IFERROR(VLOOKUP($B160,DB!$I$3:$CA$1001,47,FALSE)&amp;"","　")</f>
        <v/>
      </c>
      <c r="AB160" s="18" t="str">
        <f>IFERROR(VLOOKUP($B160,DB!$I$3:$CA$1001,48,FALSE)&amp;"","　")</f>
        <v/>
      </c>
      <c r="AC160" s="18" t="str">
        <f>IFERROR(VLOOKUP($B160,DB!$I$3:$CA$1001,49,FALSE)&amp;"","　")</f>
        <v/>
      </c>
      <c r="AD160" s="18" t="str">
        <f>IFERROR(VLOOKUP($B160,DB!$I$3:$CA$1001,50,FALSE)&amp;"","　")</f>
        <v/>
      </c>
      <c r="AE160" s="18" t="str">
        <f>IFERROR(VLOOKUP($B160,DB!$I$3:$CA$1001,51,FALSE)&amp;"","　")</f>
        <v/>
      </c>
      <c r="AF160" s="18" t="str">
        <f>IFERROR(VLOOKUP($B160,DB!$I$3:$CA$1001,52,FALSE)&amp;"","　")</f>
        <v/>
      </c>
      <c r="AG160" s="18" t="str">
        <f>IFERROR(VLOOKUP($B160,DB!$I$3:$CA$1001,53,FALSE)&amp;"","　")</f>
        <v/>
      </c>
      <c r="AH160" s="18" t="str">
        <f>IFERROR(VLOOKUP($B160,DB!$I$3:$CA$1001,54,FALSE)&amp;"","　")</f>
        <v/>
      </c>
      <c r="AI160" s="25" t="str">
        <f>IFERROR(VLOOKUP($B160,DB!$I$3:$CA$1001,55,FALSE)&amp;"","　")</f>
        <v/>
      </c>
      <c r="AJ160" s="16" t="str">
        <f>IFERROR(VLOOKUP($B160,DB!$I$3:$CA$1001,56,FALSE)&amp;"","　")</f>
        <v/>
      </c>
      <c r="AK160" s="18" t="str">
        <f>IFERROR(VLOOKUP($B160,DB!$I$3:$CA$1001,57,FALSE)&amp;"","　")</f>
        <v/>
      </c>
      <c r="AL160" s="18" t="str">
        <f>IFERROR(VLOOKUP($B160,DB!$I$3:$CA$1001,58,FALSE)&amp;"","　")</f>
        <v/>
      </c>
      <c r="AM160" s="18" t="str">
        <f>IFERROR(VLOOKUP($B160,DB!$I$3:$CA$1001,59,FALSE)&amp;"","　")</f>
        <v/>
      </c>
      <c r="AN160" s="18" t="str">
        <f>IFERROR(VLOOKUP($B160,DB!$I$3:$CA$1001,60,FALSE)&amp;"","　")</f>
        <v/>
      </c>
      <c r="AO160" s="18" t="str">
        <f>IFERROR(VLOOKUP($B160,DB!$I$3:$CA$1001,61,FALSE)&amp;"","　")</f>
        <v/>
      </c>
      <c r="AP160" s="18" t="str">
        <f>IFERROR(VLOOKUP($B160,DB!$I$3:$CA$1001,62,FALSE)&amp;"","　")</f>
        <v/>
      </c>
      <c r="AQ160" s="21" t="str">
        <f>IFERROR(VLOOKUP($B160,DB!$I$3:$CA$1001,63,FALSE)&amp;"","　")</f>
        <v/>
      </c>
      <c r="AR160" s="23" t="str">
        <f>IFERROR(VLOOKUP($B160,DB!$I$3:$CA$1001,64,FALSE)&amp;"","　")</f>
        <v/>
      </c>
      <c r="AS160" s="18" t="str">
        <f>IFERROR(VLOOKUP($B160,DB!$I$3:$CA$1001,65,FALSE)&amp;"","　")</f>
        <v/>
      </c>
      <c r="AT160" s="18" t="str">
        <f>IFERROR(VLOOKUP($B160,DB!$I$3:$CA$1001,66,FALSE)&amp;"","　")</f>
        <v/>
      </c>
      <c r="AU160" s="18" t="str">
        <f>IFERROR(VLOOKUP($B160,DB!$I$3:$CA$1001,67,FALSE)&amp;"","　")</f>
        <v/>
      </c>
      <c r="AV160" s="18" t="str">
        <f>IFERROR(VLOOKUP($B160,DB!$I$3:$CA$1001,68,FALSE)&amp;"","　")</f>
        <v/>
      </c>
      <c r="AW160" s="18" t="str">
        <f>IFERROR(VLOOKUP($B160,DB!$I$3:$CA$1001,69,FALSE)&amp;"","　")</f>
        <v/>
      </c>
      <c r="AX160" s="18" t="str">
        <f>IFERROR(VLOOKUP($B160,DB!$I$3:$CA$1001,70,FALSE)&amp;"","　")</f>
        <v/>
      </c>
      <c r="AY160" s="21" t="str">
        <f>IFERROR(VLOOKUP($B160,DB!$I$3:$CA$1001,71,FALSE)&amp;"","　")</f>
        <v/>
      </c>
      <c r="AZ160" s="29"/>
    </row>
    <row r="161" spans="2:52" ht="20.100000000000001" customHeight="1">
      <c r="B161" s="6">
        <v>2415</v>
      </c>
      <c r="C161" s="8" t="str">
        <f>IFERROR(VLOOKUP(B161,DB!$I$3:$Z$1001,4,FALSE)&amp;"","")</f>
        <v>ダイシン設計株式会社</v>
      </c>
      <c r="D161" s="10" t="str">
        <f>IFERROR(VLOOKUP(B161,DB!$I$2:$CD$1001,7,FALSE)&amp;"","")</f>
        <v>北海道</v>
      </c>
      <c r="E161" s="11" t="str">
        <f>IFERROR(VLOOKUP(B161,DB!$I$2:$CD$1001,8,FALSE)&amp;"","")</f>
        <v>札幌市中央区</v>
      </c>
      <c r="F161" s="12" t="str">
        <f>IFERROR(VLOOKUP(B161,DB!$I$2:$CD$1001,10,FALSE)&amp;"","")</f>
        <v>代表取締役</v>
      </c>
      <c r="G161" s="11" t="str">
        <f>IFERROR(VLOOKUP(B161,DB!$I$2:$CD$1001,11,FALSE)&amp;"","")</f>
        <v>本多　弘幸</v>
      </c>
      <c r="H161" s="14" t="str">
        <f>IFERROR(IF(VLOOKUP(B161,DB!$I$2:$CD$1001,20,FALSE)&amp;""="","","○"),"")</f>
        <v/>
      </c>
      <c r="I161" s="16" t="str">
        <f>IFERROR(VLOOKUP($B161,DB!$I$3:$CA$1001,29,FALSE)&amp;"","　")</f>
        <v>◯</v>
      </c>
      <c r="J161" s="18" t="str">
        <f>IFERROR(VLOOKUP($B161,DB!$I$3:$CA$1001,30,FALSE)&amp;"","　")</f>
        <v>◯</v>
      </c>
      <c r="K161" s="18" t="str">
        <f>IFERROR(VLOOKUP($B161,DB!$I$3:$CA$1001,31,FALSE)&amp;"","　")</f>
        <v>◯</v>
      </c>
      <c r="L161" s="18" t="str">
        <f>IFERROR(VLOOKUP($B161,DB!$I$3:$CA$1001,32,FALSE)&amp;"","　")</f>
        <v>◯</v>
      </c>
      <c r="M161" s="18" t="str">
        <f>IFERROR(VLOOKUP($B161,DB!$I$3:$CA$1001,33,FALSE)&amp;"","　")</f>
        <v>◯</v>
      </c>
      <c r="N161" s="21" t="str">
        <f>IFERROR(VLOOKUP($B161,DB!$I$3:$CA$1001,34,FALSE)&amp;"","　")</f>
        <v/>
      </c>
      <c r="O161" s="23" t="str">
        <f>IFERROR(VLOOKUP($B161,DB!$I$3:$CA$1001,35,FALSE)&amp;"","　")</f>
        <v/>
      </c>
      <c r="P161" s="18" t="str">
        <f>IFERROR(VLOOKUP($B161,DB!$I$3:$CA$1001,36,FALSE)&amp;"","　")</f>
        <v/>
      </c>
      <c r="Q161" s="18" t="str">
        <f>IFERROR(VLOOKUP($B161,DB!$I$3:$CA$1001,37,FALSE)&amp;"","　")</f>
        <v/>
      </c>
      <c r="R161" s="18" t="str">
        <f>IFERROR(VLOOKUP($B161,DB!$I$3:$CA$1001,38,FALSE)&amp;"","　")</f>
        <v>◯</v>
      </c>
      <c r="S161" s="18" t="str">
        <f>IFERROR(VLOOKUP($B161,DB!$I$3:$CA$1001,39,FALSE)&amp;"","　")</f>
        <v/>
      </c>
      <c r="T161" s="18" t="str">
        <f>IFERROR(VLOOKUP($B161,DB!$I$3:$CA$1001,40,FALSE)&amp;"","　")</f>
        <v/>
      </c>
      <c r="U161" s="18" t="str">
        <f>IFERROR(VLOOKUP($B161,DB!$I$3:$CA$1001,41,FALSE)&amp;"","　")</f>
        <v/>
      </c>
      <c r="V161" s="18" t="str">
        <f>IFERROR(VLOOKUP($B161,DB!$I$3:$CA$1001,42,FALSE)&amp;"","　")</f>
        <v/>
      </c>
      <c r="W161" s="18" t="str">
        <f>IFERROR(VLOOKUP($B161,DB!$I$3:$CA$1001,43,FALSE)&amp;"","　")</f>
        <v/>
      </c>
      <c r="X161" s="18" t="str">
        <f>IFERROR(VLOOKUP($B161,DB!$I$3:$CA$1001,44,FALSE)&amp;"","　")</f>
        <v/>
      </c>
      <c r="Y161" s="18" t="str">
        <f>IFERROR(VLOOKUP($B161,DB!$I$3:$CA$1001,45,FALSE)&amp;"","　")</f>
        <v/>
      </c>
      <c r="Z161" s="18" t="str">
        <f>IFERROR(VLOOKUP($B161,DB!$I$3:$CA$1001,46,FALSE)&amp;"","　")</f>
        <v/>
      </c>
      <c r="AA161" s="18" t="str">
        <f>IFERROR(VLOOKUP($B161,DB!$I$3:$CA$1001,47,FALSE)&amp;"","　")</f>
        <v>◯</v>
      </c>
      <c r="AB161" s="18" t="str">
        <f>IFERROR(VLOOKUP($B161,DB!$I$3:$CA$1001,48,FALSE)&amp;"","　")</f>
        <v/>
      </c>
      <c r="AC161" s="18" t="str">
        <f>IFERROR(VLOOKUP($B161,DB!$I$3:$CA$1001,49,FALSE)&amp;"","　")</f>
        <v>◯</v>
      </c>
      <c r="AD161" s="18" t="str">
        <f>IFERROR(VLOOKUP($B161,DB!$I$3:$CA$1001,50,FALSE)&amp;"","　")</f>
        <v>◯</v>
      </c>
      <c r="AE161" s="18" t="str">
        <f>IFERROR(VLOOKUP($B161,DB!$I$3:$CA$1001,51,FALSE)&amp;"","　")</f>
        <v/>
      </c>
      <c r="AF161" s="18" t="str">
        <f>IFERROR(VLOOKUP($B161,DB!$I$3:$CA$1001,52,FALSE)&amp;"","　")</f>
        <v/>
      </c>
      <c r="AG161" s="18" t="str">
        <f>IFERROR(VLOOKUP($B161,DB!$I$3:$CA$1001,53,FALSE)&amp;"","　")</f>
        <v/>
      </c>
      <c r="AH161" s="18" t="str">
        <f>IFERROR(VLOOKUP($B161,DB!$I$3:$CA$1001,54,FALSE)&amp;"","　")</f>
        <v/>
      </c>
      <c r="AI161" s="25" t="str">
        <f>IFERROR(VLOOKUP($B161,DB!$I$3:$CA$1001,55,FALSE)&amp;"","　")</f>
        <v/>
      </c>
      <c r="AJ161" s="16" t="str">
        <f>IFERROR(VLOOKUP($B161,DB!$I$3:$CA$1001,56,FALSE)&amp;"","　")</f>
        <v/>
      </c>
      <c r="AK161" s="18" t="str">
        <f>IFERROR(VLOOKUP($B161,DB!$I$3:$CA$1001,57,FALSE)&amp;"","　")</f>
        <v/>
      </c>
      <c r="AL161" s="18" t="str">
        <f>IFERROR(VLOOKUP($B161,DB!$I$3:$CA$1001,58,FALSE)&amp;"","　")</f>
        <v>◯</v>
      </c>
      <c r="AM161" s="18" t="str">
        <f>IFERROR(VLOOKUP($B161,DB!$I$3:$CA$1001,59,FALSE)&amp;"","　")</f>
        <v/>
      </c>
      <c r="AN161" s="18" t="str">
        <f>IFERROR(VLOOKUP($B161,DB!$I$3:$CA$1001,60,FALSE)&amp;"","　")</f>
        <v/>
      </c>
      <c r="AO161" s="18" t="str">
        <f>IFERROR(VLOOKUP($B161,DB!$I$3:$CA$1001,61,FALSE)&amp;"","　")</f>
        <v/>
      </c>
      <c r="AP161" s="18" t="str">
        <f>IFERROR(VLOOKUP($B161,DB!$I$3:$CA$1001,62,FALSE)&amp;"","　")</f>
        <v/>
      </c>
      <c r="AQ161" s="21" t="str">
        <f>IFERROR(VLOOKUP($B161,DB!$I$3:$CA$1001,63,FALSE)&amp;"","　")</f>
        <v/>
      </c>
      <c r="AR161" s="23" t="str">
        <f>IFERROR(VLOOKUP($B161,DB!$I$3:$CA$1001,64,FALSE)&amp;"","　")</f>
        <v/>
      </c>
      <c r="AS161" s="18" t="str">
        <f>IFERROR(VLOOKUP($B161,DB!$I$3:$CA$1001,65,FALSE)&amp;"","　")</f>
        <v/>
      </c>
      <c r="AT161" s="18" t="str">
        <f>IFERROR(VLOOKUP($B161,DB!$I$3:$CA$1001,66,FALSE)&amp;"","　")</f>
        <v/>
      </c>
      <c r="AU161" s="18" t="str">
        <f>IFERROR(VLOOKUP($B161,DB!$I$3:$CA$1001,67,FALSE)&amp;"","　")</f>
        <v/>
      </c>
      <c r="AV161" s="18" t="str">
        <f>IFERROR(VLOOKUP($B161,DB!$I$3:$CA$1001,68,FALSE)&amp;"","　")</f>
        <v/>
      </c>
      <c r="AW161" s="18" t="str">
        <f>IFERROR(VLOOKUP($B161,DB!$I$3:$CA$1001,69,FALSE)&amp;"","　")</f>
        <v/>
      </c>
      <c r="AX161" s="18" t="str">
        <f>IFERROR(VLOOKUP($B161,DB!$I$3:$CA$1001,70,FALSE)&amp;"","　")</f>
        <v/>
      </c>
      <c r="AY161" s="21" t="str">
        <f>IFERROR(VLOOKUP($B161,DB!$I$3:$CA$1001,71,FALSE)&amp;"","　")</f>
        <v/>
      </c>
      <c r="AZ161" s="29"/>
    </row>
    <row r="162" spans="2:52" ht="20.100000000000001" customHeight="1">
      <c r="B162" s="6">
        <v>2416</v>
      </c>
      <c r="C162" s="8" t="str">
        <f>IFERROR(VLOOKUP(B162,DB!$I$3:$Z$1001,4,FALSE)&amp;"","")</f>
        <v>株式会社大建設計</v>
      </c>
      <c r="D162" s="10" t="str">
        <f>IFERROR(VLOOKUP(B162,DB!$I$2:$CD$1001,7,FALSE)&amp;"","")</f>
        <v>大阪府</v>
      </c>
      <c r="E162" s="11" t="str">
        <f>IFERROR(VLOOKUP(B162,DB!$I$2:$CD$1001,8,FALSE)&amp;"","")</f>
        <v>大阪市西区</v>
      </c>
      <c r="F162" s="12" t="str">
        <f>IFERROR(VLOOKUP(B162,DB!$I$2:$CD$1001,10,FALSE)&amp;"","")</f>
        <v>代表取締役社長</v>
      </c>
      <c r="G162" s="11" t="str">
        <f>IFERROR(VLOOKUP(B162,DB!$I$2:$CD$1001,11,FALSE)&amp;"","")</f>
        <v>田嶋　慎也</v>
      </c>
      <c r="H162" s="14" t="str">
        <f>IFERROR(IF(VLOOKUP(B162,DB!$I$2:$CD$1001,20,FALSE)&amp;""="","","○"),"")</f>
        <v>○</v>
      </c>
      <c r="I162" s="16" t="str">
        <f>IFERROR(VLOOKUP($B162,DB!$I$3:$CA$1001,29,FALSE)&amp;"","　")</f>
        <v/>
      </c>
      <c r="J162" s="18" t="str">
        <f>IFERROR(VLOOKUP($B162,DB!$I$3:$CA$1001,30,FALSE)&amp;"","　")</f>
        <v/>
      </c>
      <c r="K162" s="18" t="str">
        <f>IFERROR(VLOOKUP($B162,DB!$I$3:$CA$1001,31,FALSE)&amp;"","　")</f>
        <v>◯</v>
      </c>
      <c r="L162" s="18" t="str">
        <f>IFERROR(VLOOKUP($B162,DB!$I$3:$CA$1001,32,FALSE)&amp;"","　")</f>
        <v>◯</v>
      </c>
      <c r="M162" s="18" t="str">
        <f>IFERROR(VLOOKUP($B162,DB!$I$3:$CA$1001,33,FALSE)&amp;"","　")</f>
        <v/>
      </c>
      <c r="N162" s="21" t="str">
        <f>IFERROR(VLOOKUP($B162,DB!$I$3:$CA$1001,34,FALSE)&amp;"","　")</f>
        <v/>
      </c>
      <c r="O162" s="23" t="str">
        <f>IFERROR(VLOOKUP($B162,DB!$I$3:$CA$1001,35,FALSE)&amp;"","　")</f>
        <v/>
      </c>
      <c r="P162" s="18" t="str">
        <f>IFERROR(VLOOKUP($B162,DB!$I$3:$CA$1001,36,FALSE)&amp;"","　")</f>
        <v/>
      </c>
      <c r="Q162" s="18" t="str">
        <f>IFERROR(VLOOKUP($B162,DB!$I$3:$CA$1001,37,FALSE)&amp;"","　")</f>
        <v/>
      </c>
      <c r="R162" s="18" t="str">
        <f>IFERROR(VLOOKUP($B162,DB!$I$3:$CA$1001,38,FALSE)&amp;"","　")</f>
        <v/>
      </c>
      <c r="S162" s="18" t="str">
        <f>IFERROR(VLOOKUP($B162,DB!$I$3:$CA$1001,39,FALSE)&amp;"","　")</f>
        <v/>
      </c>
      <c r="T162" s="18" t="str">
        <f>IFERROR(VLOOKUP($B162,DB!$I$3:$CA$1001,40,FALSE)&amp;"","　")</f>
        <v/>
      </c>
      <c r="U162" s="18" t="str">
        <f>IFERROR(VLOOKUP($B162,DB!$I$3:$CA$1001,41,FALSE)&amp;"","　")</f>
        <v/>
      </c>
      <c r="V162" s="18" t="str">
        <f>IFERROR(VLOOKUP($B162,DB!$I$3:$CA$1001,42,FALSE)&amp;"","　")</f>
        <v/>
      </c>
      <c r="W162" s="18" t="str">
        <f>IFERROR(VLOOKUP($B162,DB!$I$3:$CA$1001,43,FALSE)&amp;"","　")</f>
        <v/>
      </c>
      <c r="X162" s="18" t="str">
        <f>IFERROR(VLOOKUP($B162,DB!$I$3:$CA$1001,44,FALSE)&amp;"","　")</f>
        <v/>
      </c>
      <c r="Y162" s="18" t="str">
        <f>IFERROR(VLOOKUP($B162,DB!$I$3:$CA$1001,45,FALSE)&amp;"","　")</f>
        <v/>
      </c>
      <c r="Z162" s="18" t="str">
        <f>IFERROR(VLOOKUP($B162,DB!$I$3:$CA$1001,46,FALSE)&amp;"","　")</f>
        <v/>
      </c>
      <c r="AA162" s="18" t="str">
        <f>IFERROR(VLOOKUP($B162,DB!$I$3:$CA$1001,47,FALSE)&amp;"","　")</f>
        <v>◯</v>
      </c>
      <c r="AB162" s="18" t="str">
        <f>IFERROR(VLOOKUP($B162,DB!$I$3:$CA$1001,48,FALSE)&amp;"","　")</f>
        <v/>
      </c>
      <c r="AC162" s="18" t="str">
        <f>IFERROR(VLOOKUP($B162,DB!$I$3:$CA$1001,49,FALSE)&amp;"","　")</f>
        <v/>
      </c>
      <c r="AD162" s="18" t="str">
        <f>IFERROR(VLOOKUP($B162,DB!$I$3:$CA$1001,50,FALSE)&amp;"","　")</f>
        <v>◯</v>
      </c>
      <c r="AE162" s="18" t="str">
        <f>IFERROR(VLOOKUP($B162,DB!$I$3:$CA$1001,51,FALSE)&amp;"","　")</f>
        <v/>
      </c>
      <c r="AF162" s="18" t="str">
        <f>IFERROR(VLOOKUP($B162,DB!$I$3:$CA$1001,52,FALSE)&amp;"","　")</f>
        <v/>
      </c>
      <c r="AG162" s="18" t="str">
        <f>IFERROR(VLOOKUP($B162,DB!$I$3:$CA$1001,53,FALSE)&amp;"","　")</f>
        <v/>
      </c>
      <c r="AH162" s="18" t="str">
        <f>IFERROR(VLOOKUP($B162,DB!$I$3:$CA$1001,54,FALSE)&amp;"","　")</f>
        <v/>
      </c>
      <c r="AI162" s="25" t="str">
        <f>IFERROR(VLOOKUP($B162,DB!$I$3:$CA$1001,55,FALSE)&amp;"","　")</f>
        <v/>
      </c>
      <c r="AJ162" s="16" t="str">
        <f>IFERROR(VLOOKUP($B162,DB!$I$3:$CA$1001,56,FALSE)&amp;"","　")</f>
        <v/>
      </c>
      <c r="AK162" s="18" t="str">
        <f>IFERROR(VLOOKUP($B162,DB!$I$3:$CA$1001,57,FALSE)&amp;"","　")</f>
        <v/>
      </c>
      <c r="AL162" s="18" t="str">
        <f>IFERROR(VLOOKUP($B162,DB!$I$3:$CA$1001,58,FALSE)&amp;"","　")</f>
        <v/>
      </c>
      <c r="AM162" s="18" t="str">
        <f>IFERROR(VLOOKUP($B162,DB!$I$3:$CA$1001,59,FALSE)&amp;"","　")</f>
        <v/>
      </c>
      <c r="AN162" s="18" t="str">
        <f>IFERROR(VLOOKUP($B162,DB!$I$3:$CA$1001,60,FALSE)&amp;"","　")</f>
        <v/>
      </c>
      <c r="AO162" s="18" t="str">
        <f>IFERROR(VLOOKUP($B162,DB!$I$3:$CA$1001,61,FALSE)&amp;"","　")</f>
        <v/>
      </c>
      <c r="AP162" s="18" t="str">
        <f>IFERROR(VLOOKUP($B162,DB!$I$3:$CA$1001,62,FALSE)&amp;"","　")</f>
        <v/>
      </c>
      <c r="AQ162" s="21" t="str">
        <f>IFERROR(VLOOKUP($B162,DB!$I$3:$CA$1001,63,FALSE)&amp;"","　")</f>
        <v/>
      </c>
      <c r="AR162" s="23" t="str">
        <f>IFERROR(VLOOKUP($B162,DB!$I$3:$CA$1001,64,FALSE)&amp;"","　")</f>
        <v/>
      </c>
      <c r="AS162" s="18" t="str">
        <f>IFERROR(VLOOKUP($B162,DB!$I$3:$CA$1001,65,FALSE)&amp;"","　")</f>
        <v/>
      </c>
      <c r="AT162" s="18" t="str">
        <f>IFERROR(VLOOKUP($B162,DB!$I$3:$CA$1001,66,FALSE)&amp;"","　")</f>
        <v/>
      </c>
      <c r="AU162" s="18" t="str">
        <f>IFERROR(VLOOKUP($B162,DB!$I$3:$CA$1001,67,FALSE)&amp;"","　")</f>
        <v/>
      </c>
      <c r="AV162" s="18" t="str">
        <f>IFERROR(VLOOKUP($B162,DB!$I$3:$CA$1001,68,FALSE)&amp;"","　")</f>
        <v/>
      </c>
      <c r="AW162" s="18" t="str">
        <f>IFERROR(VLOOKUP($B162,DB!$I$3:$CA$1001,69,FALSE)&amp;"","　")</f>
        <v/>
      </c>
      <c r="AX162" s="18" t="str">
        <f>IFERROR(VLOOKUP($B162,DB!$I$3:$CA$1001,70,FALSE)&amp;"","　")</f>
        <v/>
      </c>
      <c r="AY162" s="21" t="str">
        <f>IFERROR(VLOOKUP($B162,DB!$I$3:$CA$1001,71,FALSE)&amp;"","　")</f>
        <v/>
      </c>
      <c r="AZ162" s="29"/>
    </row>
    <row r="163" spans="2:52" ht="20.100000000000001" customHeight="1">
      <c r="B163" s="6">
        <v>2417</v>
      </c>
      <c r="C163" s="8" t="str">
        <f>IFERROR(VLOOKUP(B163,DB!$I$3:$Z$1001,4,FALSE)&amp;"","")</f>
        <v>大地コンサルタント株式会社</v>
      </c>
      <c r="D163" s="10" t="str">
        <f>IFERROR(VLOOKUP(B163,DB!$I$2:$CD$1001,7,FALSE)&amp;"","")</f>
        <v>北海道</v>
      </c>
      <c r="E163" s="11" t="str">
        <f>IFERROR(VLOOKUP(B163,DB!$I$2:$CD$1001,8,FALSE)&amp;"","")</f>
        <v>旭川市</v>
      </c>
      <c r="F163" s="12" t="str">
        <f>IFERROR(VLOOKUP(B163,DB!$I$2:$CD$1001,10,FALSE)&amp;"","")</f>
        <v>代表取締役社長</v>
      </c>
      <c r="G163" s="11" t="str">
        <f>IFERROR(VLOOKUP(B163,DB!$I$2:$CD$1001,11,FALSE)&amp;"","")</f>
        <v>千葉　新次</v>
      </c>
      <c r="H163" s="14" t="str">
        <f>IFERROR(IF(VLOOKUP(B163,DB!$I$2:$CD$1001,20,FALSE)&amp;""="","","○"),"")</f>
        <v/>
      </c>
      <c r="I163" s="16" t="str">
        <f>IFERROR(VLOOKUP($B163,DB!$I$3:$CA$1001,29,FALSE)&amp;"","　")</f>
        <v>◯</v>
      </c>
      <c r="J163" s="18" t="str">
        <f>IFERROR(VLOOKUP($B163,DB!$I$3:$CA$1001,30,FALSE)&amp;"","　")</f>
        <v>◯</v>
      </c>
      <c r="K163" s="18" t="str">
        <f>IFERROR(VLOOKUP($B163,DB!$I$3:$CA$1001,31,FALSE)&amp;"","　")</f>
        <v>◯</v>
      </c>
      <c r="L163" s="18" t="str">
        <f>IFERROR(VLOOKUP($B163,DB!$I$3:$CA$1001,32,FALSE)&amp;"","　")</f>
        <v/>
      </c>
      <c r="M163" s="18" t="str">
        <f>IFERROR(VLOOKUP($B163,DB!$I$3:$CA$1001,33,FALSE)&amp;"","　")</f>
        <v>◯</v>
      </c>
      <c r="N163" s="21" t="str">
        <f>IFERROR(VLOOKUP($B163,DB!$I$3:$CA$1001,34,FALSE)&amp;"","　")</f>
        <v/>
      </c>
      <c r="O163" s="23" t="str">
        <f>IFERROR(VLOOKUP($B163,DB!$I$3:$CA$1001,35,FALSE)&amp;"","　")</f>
        <v>◯</v>
      </c>
      <c r="P163" s="18" t="str">
        <f>IFERROR(VLOOKUP($B163,DB!$I$3:$CA$1001,36,FALSE)&amp;"","　")</f>
        <v/>
      </c>
      <c r="Q163" s="18" t="str">
        <f>IFERROR(VLOOKUP($B163,DB!$I$3:$CA$1001,37,FALSE)&amp;"","　")</f>
        <v/>
      </c>
      <c r="R163" s="18" t="str">
        <f>IFERROR(VLOOKUP($B163,DB!$I$3:$CA$1001,38,FALSE)&amp;"","　")</f>
        <v/>
      </c>
      <c r="S163" s="18" t="str">
        <f>IFERROR(VLOOKUP($B163,DB!$I$3:$CA$1001,39,FALSE)&amp;"","　")</f>
        <v/>
      </c>
      <c r="T163" s="18" t="str">
        <f>IFERROR(VLOOKUP($B163,DB!$I$3:$CA$1001,40,FALSE)&amp;"","　")</f>
        <v/>
      </c>
      <c r="U163" s="18" t="str">
        <f>IFERROR(VLOOKUP($B163,DB!$I$3:$CA$1001,41,FALSE)&amp;"","　")</f>
        <v/>
      </c>
      <c r="V163" s="18" t="str">
        <f>IFERROR(VLOOKUP($B163,DB!$I$3:$CA$1001,42,FALSE)&amp;"","　")</f>
        <v/>
      </c>
      <c r="W163" s="18" t="str">
        <f>IFERROR(VLOOKUP($B163,DB!$I$3:$CA$1001,43,FALSE)&amp;"","　")</f>
        <v/>
      </c>
      <c r="X163" s="18" t="str">
        <f>IFERROR(VLOOKUP($B163,DB!$I$3:$CA$1001,44,FALSE)&amp;"","　")</f>
        <v/>
      </c>
      <c r="Y163" s="18" t="str">
        <f>IFERROR(VLOOKUP($B163,DB!$I$3:$CA$1001,45,FALSE)&amp;"","　")</f>
        <v/>
      </c>
      <c r="Z163" s="18" t="str">
        <f>IFERROR(VLOOKUP($B163,DB!$I$3:$CA$1001,46,FALSE)&amp;"","　")</f>
        <v/>
      </c>
      <c r="AA163" s="18" t="str">
        <f>IFERROR(VLOOKUP($B163,DB!$I$3:$CA$1001,47,FALSE)&amp;"","　")</f>
        <v/>
      </c>
      <c r="AB163" s="18" t="str">
        <f>IFERROR(VLOOKUP($B163,DB!$I$3:$CA$1001,48,FALSE)&amp;"","　")</f>
        <v>◯</v>
      </c>
      <c r="AC163" s="18" t="str">
        <f>IFERROR(VLOOKUP($B163,DB!$I$3:$CA$1001,49,FALSE)&amp;"","　")</f>
        <v>◯</v>
      </c>
      <c r="AD163" s="18" t="str">
        <f>IFERROR(VLOOKUP($B163,DB!$I$3:$CA$1001,50,FALSE)&amp;"","　")</f>
        <v>◯</v>
      </c>
      <c r="AE163" s="18" t="str">
        <f>IFERROR(VLOOKUP($B163,DB!$I$3:$CA$1001,51,FALSE)&amp;"","　")</f>
        <v/>
      </c>
      <c r="AF163" s="18" t="str">
        <f>IFERROR(VLOOKUP($B163,DB!$I$3:$CA$1001,52,FALSE)&amp;"","　")</f>
        <v/>
      </c>
      <c r="AG163" s="18" t="str">
        <f>IFERROR(VLOOKUP($B163,DB!$I$3:$CA$1001,53,FALSE)&amp;"","　")</f>
        <v/>
      </c>
      <c r="AH163" s="18" t="str">
        <f>IFERROR(VLOOKUP($B163,DB!$I$3:$CA$1001,54,FALSE)&amp;"","　")</f>
        <v/>
      </c>
      <c r="AI163" s="25" t="str">
        <f>IFERROR(VLOOKUP($B163,DB!$I$3:$CA$1001,55,FALSE)&amp;"","　")</f>
        <v/>
      </c>
      <c r="AJ163" s="16" t="str">
        <f>IFERROR(VLOOKUP($B163,DB!$I$3:$CA$1001,56,FALSE)&amp;"","　")</f>
        <v/>
      </c>
      <c r="AK163" s="18" t="str">
        <f>IFERROR(VLOOKUP($B163,DB!$I$3:$CA$1001,57,FALSE)&amp;"","　")</f>
        <v/>
      </c>
      <c r="AL163" s="18" t="str">
        <f>IFERROR(VLOOKUP($B163,DB!$I$3:$CA$1001,58,FALSE)&amp;"","　")</f>
        <v/>
      </c>
      <c r="AM163" s="18" t="str">
        <f>IFERROR(VLOOKUP($B163,DB!$I$3:$CA$1001,59,FALSE)&amp;"","　")</f>
        <v/>
      </c>
      <c r="AN163" s="18" t="str">
        <f>IFERROR(VLOOKUP($B163,DB!$I$3:$CA$1001,60,FALSE)&amp;"","　")</f>
        <v/>
      </c>
      <c r="AO163" s="18" t="str">
        <f>IFERROR(VLOOKUP($B163,DB!$I$3:$CA$1001,61,FALSE)&amp;"","　")</f>
        <v/>
      </c>
      <c r="AP163" s="18" t="str">
        <f>IFERROR(VLOOKUP($B163,DB!$I$3:$CA$1001,62,FALSE)&amp;"","　")</f>
        <v/>
      </c>
      <c r="AQ163" s="21" t="str">
        <f>IFERROR(VLOOKUP($B163,DB!$I$3:$CA$1001,63,FALSE)&amp;"","　")</f>
        <v/>
      </c>
      <c r="AR163" s="23" t="str">
        <f>IFERROR(VLOOKUP($B163,DB!$I$3:$CA$1001,64,FALSE)&amp;"","　")</f>
        <v/>
      </c>
      <c r="AS163" s="18" t="str">
        <f>IFERROR(VLOOKUP($B163,DB!$I$3:$CA$1001,65,FALSE)&amp;"","　")</f>
        <v/>
      </c>
      <c r="AT163" s="18" t="str">
        <f>IFERROR(VLOOKUP($B163,DB!$I$3:$CA$1001,66,FALSE)&amp;"","　")</f>
        <v/>
      </c>
      <c r="AU163" s="18" t="str">
        <f>IFERROR(VLOOKUP($B163,DB!$I$3:$CA$1001,67,FALSE)&amp;"","　")</f>
        <v/>
      </c>
      <c r="AV163" s="18" t="str">
        <f>IFERROR(VLOOKUP($B163,DB!$I$3:$CA$1001,68,FALSE)&amp;"","　")</f>
        <v/>
      </c>
      <c r="AW163" s="18" t="str">
        <f>IFERROR(VLOOKUP($B163,DB!$I$3:$CA$1001,69,FALSE)&amp;"","　")</f>
        <v/>
      </c>
      <c r="AX163" s="18" t="str">
        <f>IFERROR(VLOOKUP($B163,DB!$I$3:$CA$1001,70,FALSE)&amp;"","　")</f>
        <v/>
      </c>
      <c r="AY163" s="21" t="str">
        <f>IFERROR(VLOOKUP($B163,DB!$I$3:$CA$1001,71,FALSE)&amp;"","　")</f>
        <v/>
      </c>
      <c r="AZ163" s="29"/>
    </row>
    <row r="164" spans="2:52" ht="20.100000000000001" customHeight="1">
      <c r="B164" s="6">
        <v>2418</v>
      </c>
      <c r="C164" s="8" t="str">
        <f>IFERROR(VLOOKUP(B164,DB!$I$3:$Z$1001,4,FALSE)&amp;"","")</f>
        <v>中央コンサルタンツ株式会社</v>
      </c>
      <c r="D164" s="10" t="str">
        <f>IFERROR(VLOOKUP(B164,DB!$I$2:$CD$1001,7,FALSE)&amp;"","")</f>
        <v>愛知県</v>
      </c>
      <c r="E164" s="11" t="str">
        <f>IFERROR(VLOOKUP(B164,DB!$I$2:$CD$1001,8,FALSE)&amp;"","")</f>
        <v>名古屋市中区</v>
      </c>
      <c r="F164" s="12" t="str">
        <f>IFERROR(VLOOKUP(B164,DB!$I$2:$CD$1001,10,FALSE)&amp;"","")</f>
        <v>代表取締役</v>
      </c>
      <c r="G164" s="11" t="str">
        <f>IFERROR(VLOOKUP(B164,DB!$I$2:$CD$1001,11,FALSE)&amp;"","")</f>
        <v>藤本　博史</v>
      </c>
      <c r="H164" s="14" t="str">
        <f>IFERROR(IF(VLOOKUP(B164,DB!$I$2:$CD$1001,20,FALSE)&amp;""="","","○"),"")</f>
        <v>○</v>
      </c>
      <c r="I164" s="16" t="str">
        <f>IFERROR(VLOOKUP($B164,DB!$I$3:$CA$1001,29,FALSE)&amp;"","　")</f>
        <v>◯</v>
      </c>
      <c r="J164" s="18" t="str">
        <f>IFERROR(VLOOKUP($B164,DB!$I$3:$CA$1001,30,FALSE)&amp;"","　")</f>
        <v>◯</v>
      </c>
      <c r="K164" s="18" t="str">
        <f>IFERROR(VLOOKUP($B164,DB!$I$3:$CA$1001,31,FALSE)&amp;"","　")</f>
        <v>◯</v>
      </c>
      <c r="L164" s="18" t="str">
        <f>IFERROR(VLOOKUP($B164,DB!$I$3:$CA$1001,32,FALSE)&amp;"","　")</f>
        <v/>
      </c>
      <c r="M164" s="18" t="str">
        <f>IFERROR(VLOOKUP($B164,DB!$I$3:$CA$1001,33,FALSE)&amp;"","　")</f>
        <v>◯</v>
      </c>
      <c r="N164" s="21" t="str">
        <f>IFERROR(VLOOKUP($B164,DB!$I$3:$CA$1001,34,FALSE)&amp;"","　")</f>
        <v/>
      </c>
      <c r="O164" s="23" t="str">
        <f>IFERROR(VLOOKUP($B164,DB!$I$3:$CA$1001,35,FALSE)&amp;"","　")</f>
        <v>◯</v>
      </c>
      <c r="P164" s="18" t="str">
        <f>IFERROR(VLOOKUP($B164,DB!$I$3:$CA$1001,36,FALSE)&amp;"","　")</f>
        <v>◯</v>
      </c>
      <c r="Q164" s="18" t="str">
        <f>IFERROR(VLOOKUP($B164,DB!$I$3:$CA$1001,37,FALSE)&amp;"","　")</f>
        <v/>
      </c>
      <c r="R164" s="18" t="str">
        <f>IFERROR(VLOOKUP($B164,DB!$I$3:$CA$1001,38,FALSE)&amp;"","　")</f>
        <v>◯</v>
      </c>
      <c r="S164" s="18" t="str">
        <f>IFERROR(VLOOKUP($B164,DB!$I$3:$CA$1001,39,FALSE)&amp;"","　")</f>
        <v>◯</v>
      </c>
      <c r="T164" s="18" t="str">
        <f>IFERROR(VLOOKUP($B164,DB!$I$3:$CA$1001,40,FALSE)&amp;"","　")</f>
        <v>◯</v>
      </c>
      <c r="U164" s="18" t="str">
        <f>IFERROR(VLOOKUP($B164,DB!$I$3:$CA$1001,41,FALSE)&amp;"","　")</f>
        <v>◯</v>
      </c>
      <c r="V164" s="18" t="str">
        <f>IFERROR(VLOOKUP($B164,DB!$I$3:$CA$1001,42,FALSE)&amp;"","　")</f>
        <v>◯</v>
      </c>
      <c r="W164" s="18" t="str">
        <f>IFERROR(VLOOKUP($B164,DB!$I$3:$CA$1001,43,FALSE)&amp;"","　")</f>
        <v/>
      </c>
      <c r="X164" s="18" t="str">
        <f>IFERROR(VLOOKUP($B164,DB!$I$3:$CA$1001,44,FALSE)&amp;"","　")</f>
        <v/>
      </c>
      <c r="Y164" s="18" t="str">
        <f>IFERROR(VLOOKUP($B164,DB!$I$3:$CA$1001,45,FALSE)&amp;"","　")</f>
        <v/>
      </c>
      <c r="Z164" s="18" t="str">
        <f>IFERROR(VLOOKUP($B164,DB!$I$3:$CA$1001,46,FALSE)&amp;"","　")</f>
        <v>◯</v>
      </c>
      <c r="AA164" s="18" t="str">
        <f>IFERROR(VLOOKUP($B164,DB!$I$3:$CA$1001,47,FALSE)&amp;"","　")</f>
        <v>◯</v>
      </c>
      <c r="AB164" s="18" t="str">
        <f>IFERROR(VLOOKUP($B164,DB!$I$3:$CA$1001,48,FALSE)&amp;"","　")</f>
        <v/>
      </c>
      <c r="AC164" s="18" t="str">
        <f>IFERROR(VLOOKUP($B164,DB!$I$3:$CA$1001,49,FALSE)&amp;"","　")</f>
        <v>◯</v>
      </c>
      <c r="AD164" s="18" t="str">
        <f>IFERROR(VLOOKUP($B164,DB!$I$3:$CA$1001,50,FALSE)&amp;"","　")</f>
        <v>◯</v>
      </c>
      <c r="AE164" s="18" t="str">
        <f>IFERROR(VLOOKUP($B164,DB!$I$3:$CA$1001,51,FALSE)&amp;"","　")</f>
        <v>◯</v>
      </c>
      <c r="AF164" s="18" t="str">
        <f>IFERROR(VLOOKUP($B164,DB!$I$3:$CA$1001,52,FALSE)&amp;"","　")</f>
        <v>◯</v>
      </c>
      <c r="AG164" s="18" t="str">
        <f>IFERROR(VLOOKUP($B164,DB!$I$3:$CA$1001,53,FALSE)&amp;"","　")</f>
        <v>◯</v>
      </c>
      <c r="AH164" s="18" t="str">
        <f>IFERROR(VLOOKUP($B164,DB!$I$3:$CA$1001,54,FALSE)&amp;"","　")</f>
        <v/>
      </c>
      <c r="AI164" s="25" t="str">
        <f>IFERROR(VLOOKUP($B164,DB!$I$3:$CA$1001,55,FALSE)&amp;"","　")</f>
        <v>◯</v>
      </c>
      <c r="AJ164" s="16" t="str">
        <f>IFERROR(VLOOKUP($B164,DB!$I$3:$CA$1001,56,FALSE)&amp;"","　")</f>
        <v>◯</v>
      </c>
      <c r="AK164" s="18" t="str">
        <f>IFERROR(VLOOKUP($B164,DB!$I$3:$CA$1001,57,FALSE)&amp;"","　")</f>
        <v/>
      </c>
      <c r="AL164" s="18" t="str">
        <f>IFERROR(VLOOKUP($B164,DB!$I$3:$CA$1001,58,FALSE)&amp;"","　")</f>
        <v>◯</v>
      </c>
      <c r="AM164" s="18" t="str">
        <f>IFERROR(VLOOKUP($B164,DB!$I$3:$CA$1001,59,FALSE)&amp;"","　")</f>
        <v/>
      </c>
      <c r="AN164" s="18" t="str">
        <f>IFERROR(VLOOKUP($B164,DB!$I$3:$CA$1001,60,FALSE)&amp;"","　")</f>
        <v/>
      </c>
      <c r="AO164" s="18" t="str">
        <f>IFERROR(VLOOKUP($B164,DB!$I$3:$CA$1001,61,FALSE)&amp;"","　")</f>
        <v/>
      </c>
      <c r="AP164" s="18" t="str">
        <f>IFERROR(VLOOKUP($B164,DB!$I$3:$CA$1001,62,FALSE)&amp;"","　")</f>
        <v/>
      </c>
      <c r="AQ164" s="21" t="str">
        <f>IFERROR(VLOOKUP($B164,DB!$I$3:$CA$1001,63,FALSE)&amp;"","　")</f>
        <v/>
      </c>
      <c r="AR164" s="23" t="str">
        <f>IFERROR(VLOOKUP($B164,DB!$I$3:$CA$1001,64,FALSE)&amp;"","　")</f>
        <v/>
      </c>
      <c r="AS164" s="18" t="str">
        <f>IFERROR(VLOOKUP($B164,DB!$I$3:$CA$1001,65,FALSE)&amp;"","　")</f>
        <v/>
      </c>
      <c r="AT164" s="18" t="str">
        <f>IFERROR(VLOOKUP($B164,DB!$I$3:$CA$1001,66,FALSE)&amp;"","　")</f>
        <v/>
      </c>
      <c r="AU164" s="18" t="str">
        <f>IFERROR(VLOOKUP($B164,DB!$I$3:$CA$1001,67,FALSE)&amp;"","　")</f>
        <v/>
      </c>
      <c r="AV164" s="18" t="str">
        <f>IFERROR(VLOOKUP($B164,DB!$I$3:$CA$1001,68,FALSE)&amp;"","　")</f>
        <v/>
      </c>
      <c r="AW164" s="18" t="str">
        <f>IFERROR(VLOOKUP($B164,DB!$I$3:$CA$1001,69,FALSE)&amp;"","　")</f>
        <v/>
      </c>
      <c r="AX164" s="18" t="str">
        <f>IFERROR(VLOOKUP($B164,DB!$I$3:$CA$1001,70,FALSE)&amp;"","　")</f>
        <v>◯</v>
      </c>
      <c r="AY164" s="21" t="str">
        <f>IFERROR(VLOOKUP($B164,DB!$I$3:$CA$1001,71,FALSE)&amp;"","　")</f>
        <v>◯</v>
      </c>
      <c r="AZ164" s="29"/>
    </row>
    <row r="165" spans="2:52" ht="20.100000000000001" customHeight="1">
      <c r="B165" s="6">
        <v>2419</v>
      </c>
      <c r="C165" s="8" t="str">
        <f>IFERROR(VLOOKUP(B165,DB!$I$3:$Z$1001,4,FALSE)&amp;"","")</f>
        <v>株式会社長大</v>
      </c>
      <c r="D165" s="10" t="str">
        <f>IFERROR(VLOOKUP(B165,DB!$I$2:$CD$1001,7,FALSE)&amp;"","")</f>
        <v>東京都</v>
      </c>
      <c r="E165" s="11" t="str">
        <f>IFERROR(VLOOKUP(B165,DB!$I$2:$CD$1001,8,FALSE)&amp;"","")</f>
        <v>中央区</v>
      </c>
      <c r="F165" s="12" t="str">
        <f>IFERROR(VLOOKUP(B165,DB!$I$2:$CD$1001,10,FALSE)&amp;"","")</f>
        <v>代表取締役社長</v>
      </c>
      <c r="G165" s="11" t="str">
        <f>IFERROR(VLOOKUP(B165,DB!$I$2:$CD$1001,11,FALSE)&amp;"","")</f>
        <v>野本　昌弘</v>
      </c>
      <c r="H165" s="14" t="str">
        <f>IFERROR(IF(VLOOKUP(B165,DB!$I$2:$CD$1001,20,FALSE)&amp;""="","","○"),"")</f>
        <v>○</v>
      </c>
      <c r="I165" s="16" t="str">
        <f>IFERROR(VLOOKUP($B165,DB!$I$3:$CA$1001,29,FALSE)&amp;"","　")</f>
        <v>◯</v>
      </c>
      <c r="J165" s="18" t="str">
        <f>IFERROR(VLOOKUP($B165,DB!$I$3:$CA$1001,30,FALSE)&amp;"","　")</f>
        <v>◯</v>
      </c>
      <c r="K165" s="18" t="str">
        <f>IFERROR(VLOOKUP($B165,DB!$I$3:$CA$1001,31,FALSE)&amp;"","　")</f>
        <v>◯</v>
      </c>
      <c r="L165" s="18" t="str">
        <f>IFERROR(VLOOKUP($B165,DB!$I$3:$CA$1001,32,FALSE)&amp;"","　")</f>
        <v>◯</v>
      </c>
      <c r="M165" s="18" t="str">
        <f>IFERROR(VLOOKUP($B165,DB!$I$3:$CA$1001,33,FALSE)&amp;"","　")</f>
        <v>◯</v>
      </c>
      <c r="N165" s="21" t="str">
        <f>IFERROR(VLOOKUP($B165,DB!$I$3:$CA$1001,34,FALSE)&amp;"","　")</f>
        <v/>
      </c>
      <c r="O165" s="23" t="str">
        <f>IFERROR(VLOOKUP($B165,DB!$I$3:$CA$1001,35,FALSE)&amp;"","　")</f>
        <v>◯</v>
      </c>
      <c r="P165" s="18" t="str">
        <f>IFERROR(VLOOKUP($B165,DB!$I$3:$CA$1001,36,FALSE)&amp;"","　")</f>
        <v>◯</v>
      </c>
      <c r="Q165" s="18" t="str">
        <f>IFERROR(VLOOKUP($B165,DB!$I$3:$CA$1001,37,FALSE)&amp;"","　")</f>
        <v/>
      </c>
      <c r="R165" s="18" t="str">
        <f>IFERROR(VLOOKUP($B165,DB!$I$3:$CA$1001,38,FALSE)&amp;"","　")</f>
        <v>◯</v>
      </c>
      <c r="S165" s="18" t="str">
        <f>IFERROR(VLOOKUP($B165,DB!$I$3:$CA$1001,39,FALSE)&amp;"","　")</f>
        <v>◯</v>
      </c>
      <c r="T165" s="18" t="str">
        <f>IFERROR(VLOOKUP($B165,DB!$I$3:$CA$1001,40,FALSE)&amp;"","　")</f>
        <v/>
      </c>
      <c r="U165" s="18" t="str">
        <f>IFERROR(VLOOKUP($B165,DB!$I$3:$CA$1001,41,FALSE)&amp;"","　")</f>
        <v>◯</v>
      </c>
      <c r="V165" s="18" t="str">
        <f>IFERROR(VLOOKUP($B165,DB!$I$3:$CA$1001,42,FALSE)&amp;"","　")</f>
        <v/>
      </c>
      <c r="W165" s="18" t="str">
        <f>IFERROR(VLOOKUP($B165,DB!$I$3:$CA$1001,43,FALSE)&amp;"","　")</f>
        <v/>
      </c>
      <c r="X165" s="18" t="str">
        <f>IFERROR(VLOOKUP($B165,DB!$I$3:$CA$1001,44,FALSE)&amp;"","　")</f>
        <v/>
      </c>
      <c r="Y165" s="18" t="str">
        <f>IFERROR(VLOOKUP($B165,DB!$I$3:$CA$1001,45,FALSE)&amp;"","　")</f>
        <v/>
      </c>
      <c r="Z165" s="18" t="str">
        <f>IFERROR(VLOOKUP($B165,DB!$I$3:$CA$1001,46,FALSE)&amp;"","　")</f>
        <v/>
      </c>
      <c r="AA165" s="18" t="str">
        <f>IFERROR(VLOOKUP($B165,DB!$I$3:$CA$1001,47,FALSE)&amp;"","　")</f>
        <v>◯</v>
      </c>
      <c r="AB165" s="18" t="str">
        <f>IFERROR(VLOOKUP($B165,DB!$I$3:$CA$1001,48,FALSE)&amp;"","　")</f>
        <v>◯</v>
      </c>
      <c r="AC165" s="18" t="str">
        <f>IFERROR(VLOOKUP($B165,DB!$I$3:$CA$1001,49,FALSE)&amp;"","　")</f>
        <v>◯</v>
      </c>
      <c r="AD165" s="18" t="str">
        <f>IFERROR(VLOOKUP($B165,DB!$I$3:$CA$1001,50,FALSE)&amp;"","　")</f>
        <v>◯</v>
      </c>
      <c r="AE165" s="18" t="str">
        <f>IFERROR(VLOOKUP($B165,DB!$I$3:$CA$1001,51,FALSE)&amp;"","　")</f>
        <v>◯</v>
      </c>
      <c r="AF165" s="18" t="str">
        <f>IFERROR(VLOOKUP($B165,DB!$I$3:$CA$1001,52,FALSE)&amp;"","　")</f>
        <v>◯</v>
      </c>
      <c r="AG165" s="18" t="str">
        <f>IFERROR(VLOOKUP($B165,DB!$I$3:$CA$1001,53,FALSE)&amp;"","　")</f>
        <v>◯</v>
      </c>
      <c r="AH165" s="18" t="str">
        <f>IFERROR(VLOOKUP($B165,DB!$I$3:$CA$1001,54,FALSE)&amp;"","　")</f>
        <v/>
      </c>
      <c r="AI165" s="25" t="str">
        <f>IFERROR(VLOOKUP($B165,DB!$I$3:$CA$1001,55,FALSE)&amp;"","　")</f>
        <v>◯</v>
      </c>
      <c r="AJ165" s="16" t="str">
        <f>IFERROR(VLOOKUP($B165,DB!$I$3:$CA$1001,56,FALSE)&amp;"","　")</f>
        <v/>
      </c>
      <c r="AK165" s="18" t="str">
        <f>IFERROR(VLOOKUP($B165,DB!$I$3:$CA$1001,57,FALSE)&amp;"","　")</f>
        <v/>
      </c>
      <c r="AL165" s="18" t="str">
        <f>IFERROR(VLOOKUP($B165,DB!$I$3:$CA$1001,58,FALSE)&amp;"","　")</f>
        <v/>
      </c>
      <c r="AM165" s="18" t="str">
        <f>IFERROR(VLOOKUP($B165,DB!$I$3:$CA$1001,59,FALSE)&amp;"","　")</f>
        <v/>
      </c>
      <c r="AN165" s="18" t="str">
        <f>IFERROR(VLOOKUP($B165,DB!$I$3:$CA$1001,60,FALSE)&amp;"","　")</f>
        <v/>
      </c>
      <c r="AO165" s="18" t="str">
        <f>IFERROR(VLOOKUP($B165,DB!$I$3:$CA$1001,61,FALSE)&amp;"","　")</f>
        <v/>
      </c>
      <c r="AP165" s="18" t="str">
        <f>IFERROR(VLOOKUP($B165,DB!$I$3:$CA$1001,62,FALSE)&amp;"","　")</f>
        <v/>
      </c>
      <c r="AQ165" s="21" t="str">
        <f>IFERROR(VLOOKUP($B165,DB!$I$3:$CA$1001,63,FALSE)&amp;"","　")</f>
        <v/>
      </c>
      <c r="AR165" s="23" t="str">
        <f>IFERROR(VLOOKUP($B165,DB!$I$3:$CA$1001,64,FALSE)&amp;"","　")</f>
        <v/>
      </c>
      <c r="AS165" s="18" t="str">
        <f>IFERROR(VLOOKUP($B165,DB!$I$3:$CA$1001,65,FALSE)&amp;"","　")</f>
        <v/>
      </c>
      <c r="AT165" s="18" t="str">
        <f>IFERROR(VLOOKUP($B165,DB!$I$3:$CA$1001,66,FALSE)&amp;"","　")</f>
        <v/>
      </c>
      <c r="AU165" s="18" t="str">
        <f>IFERROR(VLOOKUP($B165,DB!$I$3:$CA$1001,67,FALSE)&amp;"","　")</f>
        <v/>
      </c>
      <c r="AV165" s="18" t="str">
        <f>IFERROR(VLOOKUP($B165,DB!$I$3:$CA$1001,68,FALSE)&amp;"","　")</f>
        <v/>
      </c>
      <c r="AW165" s="18" t="str">
        <f>IFERROR(VLOOKUP($B165,DB!$I$3:$CA$1001,69,FALSE)&amp;"","　")</f>
        <v>◯</v>
      </c>
      <c r="AX165" s="18" t="str">
        <f>IFERROR(VLOOKUP($B165,DB!$I$3:$CA$1001,70,FALSE)&amp;"","　")</f>
        <v>◯</v>
      </c>
      <c r="AY165" s="21" t="str">
        <f>IFERROR(VLOOKUP($B165,DB!$I$3:$CA$1001,71,FALSE)&amp;"","　")</f>
        <v>◯</v>
      </c>
      <c r="AZ165" s="29"/>
    </row>
    <row r="166" spans="2:52" ht="20.100000000000001" customHeight="1">
      <c r="B166" s="6">
        <v>2420</v>
      </c>
      <c r="C166" s="8" t="str">
        <f>IFERROR(VLOOKUP(B166,DB!$I$3:$Z$1001,4,FALSE)&amp;"","")</f>
        <v>チカラ総合設計株式会社</v>
      </c>
      <c r="D166" s="10" t="str">
        <f>IFERROR(VLOOKUP(B166,DB!$I$2:$CD$1001,7,FALSE)&amp;"","")</f>
        <v>北海道</v>
      </c>
      <c r="E166" s="11" t="str">
        <f>IFERROR(VLOOKUP(B166,DB!$I$2:$CD$1001,8,FALSE)&amp;"","")</f>
        <v>札幌市西区</v>
      </c>
      <c r="F166" s="12" t="str">
        <f>IFERROR(VLOOKUP(B166,DB!$I$2:$CD$1001,10,FALSE)&amp;"","")</f>
        <v>代表取締役</v>
      </c>
      <c r="G166" s="11" t="str">
        <f>IFERROR(VLOOKUP(B166,DB!$I$2:$CD$1001,11,FALSE)&amp;"","")</f>
        <v>若本　隆志</v>
      </c>
      <c r="H166" s="14" t="str">
        <f>IFERROR(IF(VLOOKUP(B166,DB!$I$2:$CD$1001,20,FALSE)&amp;""="","","○"),"")</f>
        <v/>
      </c>
      <c r="I166" s="16" t="str">
        <f>IFERROR(VLOOKUP($B166,DB!$I$3:$CA$1001,29,FALSE)&amp;"","　")</f>
        <v/>
      </c>
      <c r="J166" s="18" t="str">
        <f>IFERROR(VLOOKUP($B166,DB!$I$3:$CA$1001,30,FALSE)&amp;"","　")</f>
        <v/>
      </c>
      <c r="K166" s="18" t="str">
        <f>IFERROR(VLOOKUP($B166,DB!$I$3:$CA$1001,31,FALSE)&amp;"","　")</f>
        <v>◯</v>
      </c>
      <c r="L166" s="18" t="str">
        <f>IFERROR(VLOOKUP($B166,DB!$I$3:$CA$1001,32,FALSE)&amp;"","　")</f>
        <v>◯</v>
      </c>
      <c r="M166" s="18" t="str">
        <f>IFERROR(VLOOKUP($B166,DB!$I$3:$CA$1001,33,FALSE)&amp;"","　")</f>
        <v/>
      </c>
      <c r="N166" s="21" t="str">
        <f>IFERROR(VLOOKUP($B166,DB!$I$3:$CA$1001,34,FALSE)&amp;"","　")</f>
        <v/>
      </c>
      <c r="O166" s="23" t="str">
        <f>IFERROR(VLOOKUP($B166,DB!$I$3:$CA$1001,35,FALSE)&amp;"","　")</f>
        <v/>
      </c>
      <c r="P166" s="18" t="str">
        <f>IFERROR(VLOOKUP($B166,DB!$I$3:$CA$1001,36,FALSE)&amp;"","　")</f>
        <v/>
      </c>
      <c r="Q166" s="18" t="str">
        <f>IFERROR(VLOOKUP($B166,DB!$I$3:$CA$1001,37,FALSE)&amp;"","　")</f>
        <v/>
      </c>
      <c r="R166" s="18" t="str">
        <f>IFERROR(VLOOKUP($B166,DB!$I$3:$CA$1001,38,FALSE)&amp;"","　")</f>
        <v/>
      </c>
      <c r="S166" s="18" t="str">
        <f>IFERROR(VLOOKUP($B166,DB!$I$3:$CA$1001,39,FALSE)&amp;"","　")</f>
        <v/>
      </c>
      <c r="T166" s="18" t="str">
        <f>IFERROR(VLOOKUP($B166,DB!$I$3:$CA$1001,40,FALSE)&amp;"","　")</f>
        <v/>
      </c>
      <c r="U166" s="18" t="str">
        <f>IFERROR(VLOOKUP($B166,DB!$I$3:$CA$1001,41,FALSE)&amp;"","　")</f>
        <v/>
      </c>
      <c r="V166" s="18" t="str">
        <f>IFERROR(VLOOKUP($B166,DB!$I$3:$CA$1001,42,FALSE)&amp;"","　")</f>
        <v/>
      </c>
      <c r="W166" s="18" t="str">
        <f>IFERROR(VLOOKUP($B166,DB!$I$3:$CA$1001,43,FALSE)&amp;"","　")</f>
        <v/>
      </c>
      <c r="X166" s="18" t="str">
        <f>IFERROR(VLOOKUP($B166,DB!$I$3:$CA$1001,44,FALSE)&amp;"","　")</f>
        <v/>
      </c>
      <c r="Y166" s="18" t="str">
        <f>IFERROR(VLOOKUP($B166,DB!$I$3:$CA$1001,45,FALSE)&amp;"","　")</f>
        <v/>
      </c>
      <c r="Z166" s="18" t="str">
        <f>IFERROR(VLOOKUP($B166,DB!$I$3:$CA$1001,46,FALSE)&amp;"","　")</f>
        <v/>
      </c>
      <c r="AA166" s="18" t="str">
        <f>IFERROR(VLOOKUP($B166,DB!$I$3:$CA$1001,47,FALSE)&amp;"","　")</f>
        <v/>
      </c>
      <c r="AB166" s="18" t="str">
        <f>IFERROR(VLOOKUP($B166,DB!$I$3:$CA$1001,48,FALSE)&amp;"","　")</f>
        <v/>
      </c>
      <c r="AC166" s="18" t="str">
        <f>IFERROR(VLOOKUP($B166,DB!$I$3:$CA$1001,49,FALSE)&amp;"","　")</f>
        <v/>
      </c>
      <c r="AD166" s="18" t="str">
        <f>IFERROR(VLOOKUP($B166,DB!$I$3:$CA$1001,50,FALSE)&amp;"","　")</f>
        <v/>
      </c>
      <c r="AE166" s="18" t="str">
        <f>IFERROR(VLOOKUP($B166,DB!$I$3:$CA$1001,51,FALSE)&amp;"","　")</f>
        <v/>
      </c>
      <c r="AF166" s="18" t="str">
        <f>IFERROR(VLOOKUP($B166,DB!$I$3:$CA$1001,52,FALSE)&amp;"","　")</f>
        <v/>
      </c>
      <c r="AG166" s="18" t="str">
        <f>IFERROR(VLOOKUP($B166,DB!$I$3:$CA$1001,53,FALSE)&amp;"","　")</f>
        <v/>
      </c>
      <c r="AH166" s="18" t="str">
        <f>IFERROR(VLOOKUP($B166,DB!$I$3:$CA$1001,54,FALSE)&amp;"","　")</f>
        <v/>
      </c>
      <c r="AI166" s="25" t="str">
        <f>IFERROR(VLOOKUP($B166,DB!$I$3:$CA$1001,55,FALSE)&amp;"","　")</f>
        <v/>
      </c>
      <c r="AJ166" s="16" t="str">
        <f>IFERROR(VLOOKUP($B166,DB!$I$3:$CA$1001,56,FALSE)&amp;"","　")</f>
        <v/>
      </c>
      <c r="AK166" s="18" t="str">
        <f>IFERROR(VLOOKUP($B166,DB!$I$3:$CA$1001,57,FALSE)&amp;"","　")</f>
        <v/>
      </c>
      <c r="AL166" s="18" t="str">
        <f>IFERROR(VLOOKUP($B166,DB!$I$3:$CA$1001,58,FALSE)&amp;"","　")</f>
        <v/>
      </c>
      <c r="AM166" s="18" t="str">
        <f>IFERROR(VLOOKUP($B166,DB!$I$3:$CA$1001,59,FALSE)&amp;"","　")</f>
        <v/>
      </c>
      <c r="AN166" s="18" t="str">
        <f>IFERROR(VLOOKUP($B166,DB!$I$3:$CA$1001,60,FALSE)&amp;"","　")</f>
        <v/>
      </c>
      <c r="AO166" s="18" t="str">
        <f>IFERROR(VLOOKUP($B166,DB!$I$3:$CA$1001,61,FALSE)&amp;"","　")</f>
        <v/>
      </c>
      <c r="AP166" s="18" t="str">
        <f>IFERROR(VLOOKUP($B166,DB!$I$3:$CA$1001,62,FALSE)&amp;"","　")</f>
        <v/>
      </c>
      <c r="AQ166" s="21" t="str">
        <f>IFERROR(VLOOKUP($B166,DB!$I$3:$CA$1001,63,FALSE)&amp;"","　")</f>
        <v/>
      </c>
      <c r="AR166" s="23" t="str">
        <f>IFERROR(VLOOKUP($B166,DB!$I$3:$CA$1001,64,FALSE)&amp;"","　")</f>
        <v/>
      </c>
      <c r="AS166" s="18" t="str">
        <f>IFERROR(VLOOKUP($B166,DB!$I$3:$CA$1001,65,FALSE)&amp;"","　")</f>
        <v/>
      </c>
      <c r="AT166" s="18" t="str">
        <f>IFERROR(VLOOKUP($B166,DB!$I$3:$CA$1001,66,FALSE)&amp;"","　")</f>
        <v/>
      </c>
      <c r="AU166" s="18" t="str">
        <f>IFERROR(VLOOKUP($B166,DB!$I$3:$CA$1001,67,FALSE)&amp;"","　")</f>
        <v/>
      </c>
      <c r="AV166" s="18" t="str">
        <f>IFERROR(VLOOKUP($B166,DB!$I$3:$CA$1001,68,FALSE)&amp;"","　")</f>
        <v/>
      </c>
      <c r="AW166" s="18" t="str">
        <f>IFERROR(VLOOKUP($B166,DB!$I$3:$CA$1001,69,FALSE)&amp;"","　")</f>
        <v/>
      </c>
      <c r="AX166" s="18" t="str">
        <f>IFERROR(VLOOKUP($B166,DB!$I$3:$CA$1001,70,FALSE)&amp;"","　")</f>
        <v/>
      </c>
      <c r="AY166" s="21" t="str">
        <f>IFERROR(VLOOKUP($B166,DB!$I$3:$CA$1001,71,FALSE)&amp;"","　")</f>
        <v/>
      </c>
      <c r="AZ166" s="29"/>
    </row>
    <row r="167" spans="2:52" ht="20.100000000000001" customHeight="1">
      <c r="B167" s="6">
        <v>2421</v>
      </c>
      <c r="C167" s="8" t="str">
        <f>IFERROR(VLOOKUP(B167,DB!$I$3:$Z$1001,4,FALSE)&amp;"","")</f>
        <v>中央建鉄株式会社</v>
      </c>
      <c r="D167" s="10" t="str">
        <f>IFERROR(VLOOKUP(B167,DB!$I$2:$CD$1001,7,FALSE)&amp;"","")</f>
        <v>東京都</v>
      </c>
      <c r="E167" s="11" t="str">
        <f>IFERROR(VLOOKUP(B167,DB!$I$2:$CD$1001,8,FALSE)&amp;"","")</f>
        <v>新宿区</v>
      </c>
      <c r="F167" s="12" t="str">
        <f>IFERROR(VLOOKUP(B167,DB!$I$2:$CD$1001,10,FALSE)&amp;"","")</f>
        <v>代表取締役</v>
      </c>
      <c r="G167" s="11" t="str">
        <f>IFERROR(VLOOKUP(B167,DB!$I$2:$CD$1001,11,FALSE)&amp;"","")</f>
        <v>平石　雅也</v>
      </c>
      <c r="H167" s="14" t="str">
        <f>IFERROR(IF(VLOOKUP(B167,DB!$I$2:$CD$1001,20,FALSE)&amp;""="","","○"),"")</f>
        <v/>
      </c>
      <c r="I167" s="16" t="str">
        <f>IFERROR(VLOOKUP($B167,DB!$I$3:$CA$1001,29,FALSE)&amp;"","　")</f>
        <v/>
      </c>
      <c r="J167" s="18" t="str">
        <f>IFERROR(VLOOKUP($B167,DB!$I$3:$CA$1001,30,FALSE)&amp;"","　")</f>
        <v/>
      </c>
      <c r="K167" s="18" t="str">
        <f>IFERROR(VLOOKUP($B167,DB!$I$3:$CA$1001,31,FALSE)&amp;"","　")</f>
        <v/>
      </c>
      <c r="L167" s="18" t="str">
        <f>IFERROR(VLOOKUP($B167,DB!$I$3:$CA$1001,32,FALSE)&amp;"","　")</f>
        <v/>
      </c>
      <c r="M167" s="18" t="str">
        <f>IFERROR(VLOOKUP($B167,DB!$I$3:$CA$1001,33,FALSE)&amp;"","　")</f>
        <v>◯</v>
      </c>
      <c r="N167" s="21" t="str">
        <f>IFERROR(VLOOKUP($B167,DB!$I$3:$CA$1001,34,FALSE)&amp;"","　")</f>
        <v/>
      </c>
      <c r="O167" s="23" t="str">
        <f>IFERROR(VLOOKUP($B167,DB!$I$3:$CA$1001,35,FALSE)&amp;"","　")</f>
        <v/>
      </c>
      <c r="P167" s="18" t="str">
        <f>IFERROR(VLOOKUP($B167,DB!$I$3:$CA$1001,36,FALSE)&amp;"","　")</f>
        <v/>
      </c>
      <c r="Q167" s="18" t="str">
        <f>IFERROR(VLOOKUP($B167,DB!$I$3:$CA$1001,37,FALSE)&amp;"","　")</f>
        <v/>
      </c>
      <c r="R167" s="18" t="str">
        <f>IFERROR(VLOOKUP($B167,DB!$I$3:$CA$1001,38,FALSE)&amp;"","　")</f>
        <v/>
      </c>
      <c r="S167" s="18" t="str">
        <f>IFERROR(VLOOKUP($B167,DB!$I$3:$CA$1001,39,FALSE)&amp;"","　")</f>
        <v/>
      </c>
      <c r="T167" s="18" t="str">
        <f>IFERROR(VLOOKUP($B167,DB!$I$3:$CA$1001,40,FALSE)&amp;"","　")</f>
        <v/>
      </c>
      <c r="U167" s="18" t="str">
        <f>IFERROR(VLOOKUP($B167,DB!$I$3:$CA$1001,41,FALSE)&amp;"","　")</f>
        <v/>
      </c>
      <c r="V167" s="18" t="str">
        <f>IFERROR(VLOOKUP($B167,DB!$I$3:$CA$1001,42,FALSE)&amp;"","　")</f>
        <v/>
      </c>
      <c r="W167" s="18" t="str">
        <f>IFERROR(VLOOKUP($B167,DB!$I$3:$CA$1001,43,FALSE)&amp;"","　")</f>
        <v/>
      </c>
      <c r="X167" s="18" t="str">
        <f>IFERROR(VLOOKUP($B167,DB!$I$3:$CA$1001,44,FALSE)&amp;"","　")</f>
        <v/>
      </c>
      <c r="Y167" s="18" t="str">
        <f>IFERROR(VLOOKUP($B167,DB!$I$3:$CA$1001,45,FALSE)&amp;"","　")</f>
        <v/>
      </c>
      <c r="Z167" s="18" t="str">
        <f>IFERROR(VLOOKUP($B167,DB!$I$3:$CA$1001,46,FALSE)&amp;"","　")</f>
        <v/>
      </c>
      <c r="AA167" s="18" t="str">
        <f>IFERROR(VLOOKUP($B167,DB!$I$3:$CA$1001,47,FALSE)&amp;"","　")</f>
        <v/>
      </c>
      <c r="AB167" s="18" t="str">
        <f>IFERROR(VLOOKUP($B167,DB!$I$3:$CA$1001,48,FALSE)&amp;"","　")</f>
        <v/>
      </c>
      <c r="AC167" s="18" t="str">
        <f>IFERROR(VLOOKUP($B167,DB!$I$3:$CA$1001,49,FALSE)&amp;"","　")</f>
        <v/>
      </c>
      <c r="AD167" s="18" t="str">
        <f>IFERROR(VLOOKUP($B167,DB!$I$3:$CA$1001,50,FALSE)&amp;"","　")</f>
        <v/>
      </c>
      <c r="AE167" s="18" t="str">
        <f>IFERROR(VLOOKUP($B167,DB!$I$3:$CA$1001,51,FALSE)&amp;"","　")</f>
        <v/>
      </c>
      <c r="AF167" s="18" t="str">
        <f>IFERROR(VLOOKUP($B167,DB!$I$3:$CA$1001,52,FALSE)&amp;"","　")</f>
        <v/>
      </c>
      <c r="AG167" s="18" t="str">
        <f>IFERROR(VLOOKUP($B167,DB!$I$3:$CA$1001,53,FALSE)&amp;"","　")</f>
        <v/>
      </c>
      <c r="AH167" s="18" t="str">
        <f>IFERROR(VLOOKUP($B167,DB!$I$3:$CA$1001,54,FALSE)&amp;"","　")</f>
        <v/>
      </c>
      <c r="AI167" s="25" t="str">
        <f>IFERROR(VLOOKUP($B167,DB!$I$3:$CA$1001,55,FALSE)&amp;"","　")</f>
        <v/>
      </c>
      <c r="AJ167" s="16" t="str">
        <f>IFERROR(VLOOKUP($B167,DB!$I$3:$CA$1001,56,FALSE)&amp;"","　")</f>
        <v>◯</v>
      </c>
      <c r="AK167" s="18" t="str">
        <f>IFERROR(VLOOKUP($B167,DB!$I$3:$CA$1001,57,FALSE)&amp;"","　")</f>
        <v/>
      </c>
      <c r="AL167" s="18" t="str">
        <f>IFERROR(VLOOKUP($B167,DB!$I$3:$CA$1001,58,FALSE)&amp;"","　")</f>
        <v>◯</v>
      </c>
      <c r="AM167" s="18" t="str">
        <f>IFERROR(VLOOKUP($B167,DB!$I$3:$CA$1001,59,FALSE)&amp;"","　")</f>
        <v/>
      </c>
      <c r="AN167" s="18" t="str">
        <f>IFERROR(VLOOKUP($B167,DB!$I$3:$CA$1001,60,FALSE)&amp;"","　")</f>
        <v>◯</v>
      </c>
      <c r="AO167" s="18" t="str">
        <f>IFERROR(VLOOKUP($B167,DB!$I$3:$CA$1001,61,FALSE)&amp;"","　")</f>
        <v>◯</v>
      </c>
      <c r="AP167" s="18" t="str">
        <f>IFERROR(VLOOKUP($B167,DB!$I$3:$CA$1001,62,FALSE)&amp;"","　")</f>
        <v>◯</v>
      </c>
      <c r="AQ167" s="21" t="str">
        <f>IFERROR(VLOOKUP($B167,DB!$I$3:$CA$1001,63,FALSE)&amp;"","　")</f>
        <v/>
      </c>
      <c r="AR167" s="23" t="str">
        <f>IFERROR(VLOOKUP($B167,DB!$I$3:$CA$1001,64,FALSE)&amp;"","　")</f>
        <v/>
      </c>
      <c r="AS167" s="18" t="str">
        <f>IFERROR(VLOOKUP($B167,DB!$I$3:$CA$1001,65,FALSE)&amp;"","　")</f>
        <v/>
      </c>
      <c r="AT167" s="18" t="str">
        <f>IFERROR(VLOOKUP($B167,DB!$I$3:$CA$1001,66,FALSE)&amp;"","　")</f>
        <v/>
      </c>
      <c r="AU167" s="18" t="str">
        <f>IFERROR(VLOOKUP($B167,DB!$I$3:$CA$1001,67,FALSE)&amp;"","　")</f>
        <v/>
      </c>
      <c r="AV167" s="18" t="str">
        <f>IFERROR(VLOOKUP($B167,DB!$I$3:$CA$1001,68,FALSE)&amp;"","　")</f>
        <v/>
      </c>
      <c r="AW167" s="18" t="str">
        <f>IFERROR(VLOOKUP($B167,DB!$I$3:$CA$1001,69,FALSE)&amp;"","　")</f>
        <v/>
      </c>
      <c r="AX167" s="18" t="str">
        <f>IFERROR(VLOOKUP($B167,DB!$I$3:$CA$1001,70,FALSE)&amp;"","　")</f>
        <v>◯</v>
      </c>
      <c r="AY167" s="21" t="str">
        <f>IFERROR(VLOOKUP($B167,DB!$I$3:$CA$1001,71,FALSE)&amp;"","　")</f>
        <v>◯</v>
      </c>
      <c r="AZ167" s="29"/>
    </row>
    <row r="168" spans="2:52" ht="20.100000000000001" customHeight="1">
      <c r="B168" s="6">
        <v>2422</v>
      </c>
      <c r="C168" s="8" t="str">
        <f>IFERROR(VLOOKUP(B168,DB!$I$3:$Z$1001,4,FALSE)&amp;"","")</f>
        <v>中央開発株式会社</v>
      </c>
      <c r="D168" s="10" t="str">
        <f>IFERROR(VLOOKUP(B168,DB!$I$2:$CD$1001,7,FALSE)&amp;"","")</f>
        <v>東京都</v>
      </c>
      <c r="E168" s="11" t="str">
        <f>IFERROR(VLOOKUP(B168,DB!$I$2:$CD$1001,8,FALSE)&amp;"","")</f>
        <v>新宿区</v>
      </c>
      <c r="F168" s="12" t="str">
        <f>IFERROR(VLOOKUP(B168,DB!$I$2:$CD$1001,10,FALSE)&amp;"","")</f>
        <v>代表取締役社長</v>
      </c>
      <c r="G168" s="11" t="str">
        <f>IFERROR(VLOOKUP(B168,DB!$I$2:$CD$1001,11,FALSE)&amp;"","")</f>
        <v>田中　誠</v>
      </c>
      <c r="H168" s="14" t="str">
        <f>IFERROR(IF(VLOOKUP(B168,DB!$I$2:$CD$1001,20,FALSE)&amp;""="","","○"),"")</f>
        <v>○</v>
      </c>
      <c r="I168" s="16" t="str">
        <f>IFERROR(VLOOKUP($B168,DB!$I$3:$CA$1001,29,FALSE)&amp;"","　")</f>
        <v>◯</v>
      </c>
      <c r="J168" s="18" t="str">
        <f>IFERROR(VLOOKUP($B168,DB!$I$3:$CA$1001,30,FALSE)&amp;"","　")</f>
        <v>◯</v>
      </c>
      <c r="K168" s="18" t="str">
        <f>IFERROR(VLOOKUP($B168,DB!$I$3:$CA$1001,31,FALSE)&amp;"","　")</f>
        <v>◯</v>
      </c>
      <c r="L168" s="18" t="str">
        <f>IFERROR(VLOOKUP($B168,DB!$I$3:$CA$1001,32,FALSE)&amp;"","　")</f>
        <v/>
      </c>
      <c r="M168" s="18" t="str">
        <f>IFERROR(VLOOKUP($B168,DB!$I$3:$CA$1001,33,FALSE)&amp;"","　")</f>
        <v>◯</v>
      </c>
      <c r="N168" s="21" t="str">
        <f>IFERROR(VLOOKUP($B168,DB!$I$3:$CA$1001,34,FALSE)&amp;"","　")</f>
        <v/>
      </c>
      <c r="O168" s="23" t="str">
        <f>IFERROR(VLOOKUP($B168,DB!$I$3:$CA$1001,35,FALSE)&amp;"","　")</f>
        <v>◯</v>
      </c>
      <c r="P168" s="18" t="str">
        <f>IFERROR(VLOOKUP($B168,DB!$I$3:$CA$1001,36,FALSE)&amp;"","　")</f>
        <v>◯</v>
      </c>
      <c r="Q168" s="18" t="str">
        <f>IFERROR(VLOOKUP($B168,DB!$I$3:$CA$1001,37,FALSE)&amp;"","　")</f>
        <v>◯</v>
      </c>
      <c r="R168" s="18" t="str">
        <f>IFERROR(VLOOKUP($B168,DB!$I$3:$CA$1001,38,FALSE)&amp;"","　")</f>
        <v>◯</v>
      </c>
      <c r="S168" s="18" t="str">
        <f>IFERROR(VLOOKUP($B168,DB!$I$3:$CA$1001,39,FALSE)&amp;"","　")</f>
        <v>◯</v>
      </c>
      <c r="T168" s="18" t="str">
        <f>IFERROR(VLOOKUP($B168,DB!$I$3:$CA$1001,40,FALSE)&amp;"","　")</f>
        <v/>
      </c>
      <c r="U168" s="18" t="str">
        <f>IFERROR(VLOOKUP($B168,DB!$I$3:$CA$1001,41,FALSE)&amp;"","　")</f>
        <v>◯</v>
      </c>
      <c r="V168" s="18" t="str">
        <f>IFERROR(VLOOKUP($B168,DB!$I$3:$CA$1001,42,FALSE)&amp;"","　")</f>
        <v>◯</v>
      </c>
      <c r="W168" s="18" t="str">
        <f>IFERROR(VLOOKUP($B168,DB!$I$3:$CA$1001,43,FALSE)&amp;"","　")</f>
        <v/>
      </c>
      <c r="X168" s="18" t="str">
        <f>IFERROR(VLOOKUP($B168,DB!$I$3:$CA$1001,44,FALSE)&amp;"","　")</f>
        <v/>
      </c>
      <c r="Y168" s="18" t="str">
        <f>IFERROR(VLOOKUP($B168,DB!$I$3:$CA$1001,45,FALSE)&amp;"","　")</f>
        <v/>
      </c>
      <c r="Z168" s="18" t="str">
        <f>IFERROR(VLOOKUP($B168,DB!$I$3:$CA$1001,46,FALSE)&amp;"","　")</f>
        <v/>
      </c>
      <c r="AA168" s="18" t="str">
        <f>IFERROR(VLOOKUP($B168,DB!$I$3:$CA$1001,47,FALSE)&amp;"","　")</f>
        <v>◯</v>
      </c>
      <c r="AB168" s="18" t="str">
        <f>IFERROR(VLOOKUP($B168,DB!$I$3:$CA$1001,48,FALSE)&amp;"","　")</f>
        <v>◯</v>
      </c>
      <c r="AC168" s="18" t="str">
        <f>IFERROR(VLOOKUP($B168,DB!$I$3:$CA$1001,49,FALSE)&amp;"","　")</f>
        <v>◯</v>
      </c>
      <c r="AD168" s="18" t="str">
        <f>IFERROR(VLOOKUP($B168,DB!$I$3:$CA$1001,50,FALSE)&amp;"","　")</f>
        <v>◯</v>
      </c>
      <c r="AE168" s="18" t="str">
        <f>IFERROR(VLOOKUP($B168,DB!$I$3:$CA$1001,51,FALSE)&amp;"","　")</f>
        <v>◯</v>
      </c>
      <c r="AF168" s="18" t="str">
        <f>IFERROR(VLOOKUP($B168,DB!$I$3:$CA$1001,52,FALSE)&amp;"","　")</f>
        <v/>
      </c>
      <c r="AG168" s="18" t="str">
        <f>IFERROR(VLOOKUP($B168,DB!$I$3:$CA$1001,53,FALSE)&amp;"","　")</f>
        <v>◯</v>
      </c>
      <c r="AH168" s="18" t="str">
        <f>IFERROR(VLOOKUP($B168,DB!$I$3:$CA$1001,54,FALSE)&amp;"","　")</f>
        <v/>
      </c>
      <c r="AI168" s="25" t="str">
        <f>IFERROR(VLOOKUP($B168,DB!$I$3:$CA$1001,55,FALSE)&amp;"","　")</f>
        <v/>
      </c>
      <c r="AJ168" s="16" t="str">
        <f>IFERROR(VLOOKUP($B168,DB!$I$3:$CA$1001,56,FALSE)&amp;"","　")</f>
        <v/>
      </c>
      <c r="AK168" s="18" t="str">
        <f>IFERROR(VLOOKUP($B168,DB!$I$3:$CA$1001,57,FALSE)&amp;"","　")</f>
        <v/>
      </c>
      <c r="AL168" s="18" t="str">
        <f>IFERROR(VLOOKUP($B168,DB!$I$3:$CA$1001,58,FALSE)&amp;"","　")</f>
        <v/>
      </c>
      <c r="AM168" s="18" t="str">
        <f>IFERROR(VLOOKUP($B168,DB!$I$3:$CA$1001,59,FALSE)&amp;"","　")</f>
        <v/>
      </c>
      <c r="AN168" s="18" t="str">
        <f>IFERROR(VLOOKUP($B168,DB!$I$3:$CA$1001,60,FALSE)&amp;"","　")</f>
        <v/>
      </c>
      <c r="AO168" s="18" t="str">
        <f>IFERROR(VLOOKUP($B168,DB!$I$3:$CA$1001,61,FALSE)&amp;"","　")</f>
        <v/>
      </c>
      <c r="AP168" s="18" t="str">
        <f>IFERROR(VLOOKUP($B168,DB!$I$3:$CA$1001,62,FALSE)&amp;"","　")</f>
        <v/>
      </c>
      <c r="AQ168" s="21" t="str">
        <f>IFERROR(VLOOKUP($B168,DB!$I$3:$CA$1001,63,FALSE)&amp;"","　")</f>
        <v/>
      </c>
      <c r="AR168" s="23" t="str">
        <f>IFERROR(VLOOKUP($B168,DB!$I$3:$CA$1001,64,FALSE)&amp;"","　")</f>
        <v/>
      </c>
      <c r="AS168" s="18" t="str">
        <f>IFERROR(VLOOKUP($B168,DB!$I$3:$CA$1001,65,FALSE)&amp;"","　")</f>
        <v/>
      </c>
      <c r="AT168" s="18" t="str">
        <f>IFERROR(VLOOKUP($B168,DB!$I$3:$CA$1001,66,FALSE)&amp;"","　")</f>
        <v/>
      </c>
      <c r="AU168" s="18" t="str">
        <f>IFERROR(VLOOKUP($B168,DB!$I$3:$CA$1001,67,FALSE)&amp;"","　")</f>
        <v/>
      </c>
      <c r="AV168" s="18" t="str">
        <f>IFERROR(VLOOKUP($B168,DB!$I$3:$CA$1001,68,FALSE)&amp;"","　")</f>
        <v/>
      </c>
      <c r="AW168" s="18" t="str">
        <f>IFERROR(VLOOKUP($B168,DB!$I$3:$CA$1001,69,FALSE)&amp;"","　")</f>
        <v>◯</v>
      </c>
      <c r="AX168" s="18" t="str">
        <f>IFERROR(VLOOKUP($B168,DB!$I$3:$CA$1001,70,FALSE)&amp;"","　")</f>
        <v>◯</v>
      </c>
      <c r="AY168" s="21" t="str">
        <f>IFERROR(VLOOKUP($B168,DB!$I$3:$CA$1001,71,FALSE)&amp;"","　")</f>
        <v>◯</v>
      </c>
      <c r="AZ168" s="29"/>
    </row>
    <row r="169" spans="2:52" ht="20.100000000000001" customHeight="1">
      <c r="B169" s="6">
        <v>2423</v>
      </c>
      <c r="C169" s="8" t="str">
        <f>IFERROR(VLOOKUP(B169,DB!$I$3:$Z$1001,4,FALSE)&amp;"","")</f>
        <v>株式会社土屋建築研究所</v>
      </c>
      <c r="D169" s="10" t="str">
        <f>IFERROR(VLOOKUP(B169,DB!$I$2:$CD$1001,7,FALSE)&amp;"","")</f>
        <v>東京都</v>
      </c>
      <c r="E169" s="11" t="str">
        <f>IFERROR(VLOOKUP(B169,DB!$I$2:$CD$1001,8,FALSE)&amp;"","")</f>
        <v>新宿区</v>
      </c>
      <c r="F169" s="12" t="str">
        <f>IFERROR(VLOOKUP(B169,DB!$I$2:$CD$1001,10,FALSE)&amp;"","")</f>
        <v>代表取締役</v>
      </c>
      <c r="G169" s="11" t="str">
        <f>IFERROR(VLOOKUP(B169,DB!$I$2:$CD$1001,11,FALSE)&amp;"","")</f>
        <v>土屋　正</v>
      </c>
      <c r="H169" s="14" t="str">
        <f>IFERROR(IF(VLOOKUP(B169,DB!$I$2:$CD$1001,20,FALSE)&amp;""="","","○"),"")</f>
        <v/>
      </c>
      <c r="I169" s="16" t="str">
        <f>IFERROR(VLOOKUP($B169,DB!$I$3:$CA$1001,29,FALSE)&amp;"","　")</f>
        <v/>
      </c>
      <c r="J169" s="18" t="str">
        <f>IFERROR(VLOOKUP($B169,DB!$I$3:$CA$1001,30,FALSE)&amp;"","　")</f>
        <v/>
      </c>
      <c r="K169" s="18" t="str">
        <f>IFERROR(VLOOKUP($B169,DB!$I$3:$CA$1001,31,FALSE)&amp;"","　")</f>
        <v/>
      </c>
      <c r="L169" s="18" t="str">
        <f>IFERROR(VLOOKUP($B169,DB!$I$3:$CA$1001,32,FALSE)&amp;"","　")</f>
        <v>◯</v>
      </c>
      <c r="M169" s="18" t="str">
        <f>IFERROR(VLOOKUP($B169,DB!$I$3:$CA$1001,33,FALSE)&amp;"","　")</f>
        <v/>
      </c>
      <c r="N169" s="21" t="str">
        <f>IFERROR(VLOOKUP($B169,DB!$I$3:$CA$1001,34,FALSE)&amp;"","　")</f>
        <v/>
      </c>
      <c r="O169" s="23" t="str">
        <f>IFERROR(VLOOKUP($B169,DB!$I$3:$CA$1001,35,FALSE)&amp;"","　")</f>
        <v/>
      </c>
      <c r="P169" s="18" t="str">
        <f>IFERROR(VLOOKUP($B169,DB!$I$3:$CA$1001,36,FALSE)&amp;"","　")</f>
        <v/>
      </c>
      <c r="Q169" s="18" t="str">
        <f>IFERROR(VLOOKUP($B169,DB!$I$3:$CA$1001,37,FALSE)&amp;"","　")</f>
        <v/>
      </c>
      <c r="R169" s="18" t="str">
        <f>IFERROR(VLOOKUP($B169,DB!$I$3:$CA$1001,38,FALSE)&amp;"","　")</f>
        <v/>
      </c>
      <c r="S169" s="18" t="str">
        <f>IFERROR(VLOOKUP($B169,DB!$I$3:$CA$1001,39,FALSE)&amp;"","　")</f>
        <v/>
      </c>
      <c r="T169" s="18" t="str">
        <f>IFERROR(VLOOKUP($B169,DB!$I$3:$CA$1001,40,FALSE)&amp;"","　")</f>
        <v/>
      </c>
      <c r="U169" s="18" t="str">
        <f>IFERROR(VLOOKUP($B169,DB!$I$3:$CA$1001,41,FALSE)&amp;"","　")</f>
        <v/>
      </c>
      <c r="V169" s="18" t="str">
        <f>IFERROR(VLOOKUP($B169,DB!$I$3:$CA$1001,42,FALSE)&amp;"","　")</f>
        <v/>
      </c>
      <c r="W169" s="18" t="str">
        <f>IFERROR(VLOOKUP($B169,DB!$I$3:$CA$1001,43,FALSE)&amp;"","　")</f>
        <v/>
      </c>
      <c r="X169" s="18" t="str">
        <f>IFERROR(VLOOKUP($B169,DB!$I$3:$CA$1001,44,FALSE)&amp;"","　")</f>
        <v/>
      </c>
      <c r="Y169" s="18" t="str">
        <f>IFERROR(VLOOKUP($B169,DB!$I$3:$CA$1001,45,FALSE)&amp;"","　")</f>
        <v/>
      </c>
      <c r="Z169" s="18" t="str">
        <f>IFERROR(VLOOKUP($B169,DB!$I$3:$CA$1001,46,FALSE)&amp;"","　")</f>
        <v/>
      </c>
      <c r="AA169" s="18" t="str">
        <f>IFERROR(VLOOKUP($B169,DB!$I$3:$CA$1001,47,FALSE)&amp;"","　")</f>
        <v/>
      </c>
      <c r="AB169" s="18" t="str">
        <f>IFERROR(VLOOKUP($B169,DB!$I$3:$CA$1001,48,FALSE)&amp;"","　")</f>
        <v/>
      </c>
      <c r="AC169" s="18" t="str">
        <f>IFERROR(VLOOKUP($B169,DB!$I$3:$CA$1001,49,FALSE)&amp;"","　")</f>
        <v/>
      </c>
      <c r="AD169" s="18" t="str">
        <f>IFERROR(VLOOKUP($B169,DB!$I$3:$CA$1001,50,FALSE)&amp;"","　")</f>
        <v/>
      </c>
      <c r="AE169" s="18" t="str">
        <f>IFERROR(VLOOKUP($B169,DB!$I$3:$CA$1001,51,FALSE)&amp;"","　")</f>
        <v/>
      </c>
      <c r="AF169" s="18" t="str">
        <f>IFERROR(VLOOKUP($B169,DB!$I$3:$CA$1001,52,FALSE)&amp;"","　")</f>
        <v/>
      </c>
      <c r="AG169" s="18" t="str">
        <f>IFERROR(VLOOKUP($B169,DB!$I$3:$CA$1001,53,FALSE)&amp;"","　")</f>
        <v/>
      </c>
      <c r="AH169" s="18" t="str">
        <f>IFERROR(VLOOKUP($B169,DB!$I$3:$CA$1001,54,FALSE)&amp;"","　")</f>
        <v/>
      </c>
      <c r="AI169" s="25" t="str">
        <f>IFERROR(VLOOKUP($B169,DB!$I$3:$CA$1001,55,FALSE)&amp;"","　")</f>
        <v/>
      </c>
      <c r="AJ169" s="16" t="str">
        <f>IFERROR(VLOOKUP($B169,DB!$I$3:$CA$1001,56,FALSE)&amp;"","　")</f>
        <v/>
      </c>
      <c r="AK169" s="18" t="str">
        <f>IFERROR(VLOOKUP($B169,DB!$I$3:$CA$1001,57,FALSE)&amp;"","　")</f>
        <v/>
      </c>
      <c r="AL169" s="18" t="str">
        <f>IFERROR(VLOOKUP($B169,DB!$I$3:$CA$1001,58,FALSE)&amp;"","　")</f>
        <v/>
      </c>
      <c r="AM169" s="18" t="str">
        <f>IFERROR(VLOOKUP($B169,DB!$I$3:$CA$1001,59,FALSE)&amp;"","　")</f>
        <v/>
      </c>
      <c r="AN169" s="18" t="str">
        <f>IFERROR(VLOOKUP($B169,DB!$I$3:$CA$1001,60,FALSE)&amp;"","　")</f>
        <v/>
      </c>
      <c r="AO169" s="18" t="str">
        <f>IFERROR(VLOOKUP($B169,DB!$I$3:$CA$1001,61,FALSE)&amp;"","　")</f>
        <v/>
      </c>
      <c r="AP169" s="18" t="str">
        <f>IFERROR(VLOOKUP($B169,DB!$I$3:$CA$1001,62,FALSE)&amp;"","　")</f>
        <v/>
      </c>
      <c r="AQ169" s="21" t="str">
        <f>IFERROR(VLOOKUP($B169,DB!$I$3:$CA$1001,63,FALSE)&amp;"","　")</f>
        <v/>
      </c>
      <c r="AR169" s="23" t="str">
        <f>IFERROR(VLOOKUP($B169,DB!$I$3:$CA$1001,64,FALSE)&amp;"","　")</f>
        <v/>
      </c>
      <c r="AS169" s="18" t="str">
        <f>IFERROR(VLOOKUP($B169,DB!$I$3:$CA$1001,65,FALSE)&amp;"","　")</f>
        <v/>
      </c>
      <c r="AT169" s="18" t="str">
        <f>IFERROR(VLOOKUP($B169,DB!$I$3:$CA$1001,66,FALSE)&amp;"","　")</f>
        <v/>
      </c>
      <c r="AU169" s="18" t="str">
        <f>IFERROR(VLOOKUP($B169,DB!$I$3:$CA$1001,67,FALSE)&amp;"","　")</f>
        <v/>
      </c>
      <c r="AV169" s="18" t="str">
        <f>IFERROR(VLOOKUP($B169,DB!$I$3:$CA$1001,68,FALSE)&amp;"","　")</f>
        <v/>
      </c>
      <c r="AW169" s="18" t="str">
        <f>IFERROR(VLOOKUP($B169,DB!$I$3:$CA$1001,69,FALSE)&amp;"","　")</f>
        <v/>
      </c>
      <c r="AX169" s="18" t="str">
        <f>IFERROR(VLOOKUP($B169,DB!$I$3:$CA$1001,70,FALSE)&amp;"","　")</f>
        <v/>
      </c>
      <c r="AY169" s="21" t="str">
        <f>IFERROR(VLOOKUP($B169,DB!$I$3:$CA$1001,71,FALSE)&amp;"","　")</f>
        <v/>
      </c>
      <c r="AZ169" s="29"/>
    </row>
    <row r="170" spans="2:52" ht="20.100000000000001" customHeight="1">
      <c r="B170" s="6">
        <v>2424</v>
      </c>
      <c r="C170" s="8" t="str">
        <f>IFERROR(VLOOKUP(B170,DB!$I$3:$Z$1001,4,FALSE)&amp;"","")</f>
        <v>株式会社司設計事務所</v>
      </c>
      <c r="D170" s="10" t="str">
        <f>IFERROR(VLOOKUP(B170,DB!$I$2:$CD$1001,7,FALSE)&amp;"","")</f>
        <v>北海道</v>
      </c>
      <c r="E170" s="11" t="str">
        <f>IFERROR(VLOOKUP(B170,DB!$I$2:$CD$1001,8,FALSE)&amp;"","")</f>
        <v>旭川市</v>
      </c>
      <c r="F170" s="12" t="str">
        <f>IFERROR(VLOOKUP(B170,DB!$I$2:$CD$1001,10,FALSE)&amp;"","")</f>
        <v>代表取締役</v>
      </c>
      <c r="G170" s="11" t="str">
        <f>IFERROR(VLOOKUP(B170,DB!$I$2:$CD$1001,11,FALSE)&amp;"","")</f>
        <v>安田　将悟</v>
      </c>
      <c r="H170" s="14" t="str">
        <f>IFERROR(IF(VLOOKUP(B170,DB!$I$2:$CD$1001,20,FALSE)&amp;""="","","○"),"")</f>
        <v/>
      </c>
      <c r="I170" s="16" t="str">
        <f>IFERROR(VLOOKUP($B170,DB!$I$3:$CA$1001,29,FALSE)&amp;"","　")</f>
        <v/>
      </c>
      <c r="J170" s="18" t="str">
        <f>IFERROR(VLOOKUP($B170,DB!$I$3:$CA$1001,30,FALSE)&amp;"","　")</f>
        <v/>
      </c>
      <c r="K170" s="18" t="str">
        <f>IFERROR(VLOOKUP($B170,DB!$I$3:$CA$1001,31,FALSE)&amp;"","　")</f>
        <v/>
      </c>
      <c r="L170" s="18" t="str">
        <f>IFERROR(VLOOKUP($B170,DB!$I$3:$CA$1001,32,FALSE)&amp;"","　")</f>
        <v>◯</v>
      </c>
      <c r="M170" s="18" t="str">
        <f>IFERROR(VLOOKUP($B170,DB!$I$3:$CA$1001,33,FALSE)&amp;"","　")</f>
        <v/>
      </c>
      <c r="N170" s="21" t="str">
        <f>IFERROR(VLOOKUP($B170,DB!$I$3:$CA$1001,34,FALSE)&amp;"","　")</f>
        <v/>
      </c>
      <c r="O170" s="23" t="str">
        <f>IFERROR(VLOOKUP($B170,DB!$I$3:$CA$1001,35,FALSE)&amp;"","　")</f>
        <v/>
      </c>
      <c r="P170" s="18" t="str">
        <f>IFERROR(VLOOKUP($B170,DB!$I$3:$CA$1001,36,FALSE)&amp;"","　")</f>
        <v/>
      </c>
      <c r="Q170" s="18" t="str">
        <f>IFERROR(VLOOKUP($B170,DB!$I$3:$CA$1001,37,FALSE)&amp;"","　")</f>
        <v/>
      </c>
      <c r="R170" s="18" t="str">
        <f>IFERROR(VLOOKUP($B170,DB!$I$3:$CA$1001,38,FALSE)&amp;"","　")</f>
        <v/>
      </c>
      <c r="S170" s="18" t="str">
        <f>IFERROR(VLOOKUP($B170,DB!$I$3:$CA$1001,39,FALSE)&amp;"","　")</f>
        <v/>
      </c>
      <c r="T170" s="18" t="str">
        <f>IFERROR(VLOOKUP($B170,DB!$I$3:$CA$1001,40,FALSE)&amp;"","　")</f>
        <v/>
      </c>
      <c r="U170" s="18" t="str">
        <f>IFERROR(VLOOKUP($B170,DB!$I$3:$CA$1001,41,FALSE)&amp;"","　")</f>
        <v/>
      </c>
      <c r="V170" s="18" t="str">
        <f>IFERROR(VLOOKUP($B170,DB!$I$3:$CA$1001,42,FALSE)&amp;"","　")</f>
        <v/>
      </c>
      <c r="W170" s="18" t="str">
        <f>IFERROR(VLOOKUP($B170,DB!$I$3:$CA$1001,43,FALSE)&amp;"","　")</f>
        <v/>
      </c>
      <c r="X170" s="18" t="str">
        <f>IFERROR(VLOOKUP($B170,DB!$I$3:$CA$1001,44,FALSE)&amp;"","　")</f>
        <v/>
      </c>
      <c r="Y170" s="18" t="str">
        <f>IFERROR(VLOOKUP($B170,DB!$I$3:$CA$1001,45,FALSE)&amp;"","　")</f>
        <v/>
      </c>
      <c r="Z170" s="18" t="str">
        <f>IFERROR(VLOOKUP($B170,DB!$I$3:$CA$1001,46,FALSE)&amp;"","　")</f>
        <v/>
      </c>
      <c r="AA170" s="18" t="str">
        <f>IFERROR(VLOOKUP($B170,DB!$I$3:$CA$1001,47,FALSE)&amp;"","　")</f>
        <v/>
      </c>
      <c r="AB170" s="18" t="str">
        <f>IFERROR(VLOOKUP($B170,DB!$I$3:$CA$1001,48,FALSE)&amp;"","　")</f>
        <v/>
      </c>
      <c r="AC170" s="18" t="str">
        <f>IFERROR(VLOOKUP($B170,DB!$I$3:$CA$1001,49,FALSE)&amp;"","　")</f>
        <v/>
      </c>
      <c r="AD170" s="18" t="str">
        <f>IFERROR(VLOOKUP($B170,DB!$I$3:$CA$1001,50,FALSE)&amp;"","　")</f>
        <v/>
      </c>
      <c r="AE170" s="18" t="str">
        <f>IFERROR(VLOOKUP($B170,DB!$I$3:$CA$1001,51,FALSE)&amp;"","　")</f>
        <v/>
      </c>
      <c r="AF170" s="18" t="str">
        <f>IFERROR(VLOOKUP($B170,DB!$I$3:$CA$1001,52,FALSE)&amp;"","　")</f>
        <v/>
      </c>
      <c r="AG170" s="18" t="str">
        <f>IFERROR(VLOOKUP($B170,DB!$I$3:$CA$1001,53,FALSE)&amp;"","　")</f>
        <v/>
      </c>
      <c r="AH170" s="18" t="str">
        <f>IFERROR(VLOOKUP($B170,DB!$I$3:$CA$1001,54,FALSE)&amp;"","　")</f>
        <v/>
      </c>
      <c r="AI170" s="25" t="str">
        <f>IFERROR(VLOOKUP($B170,DB!$I$3:$CA$1001,55,FALSE)&amp;"","　")</f>
        <v/>
      </c>
      <c r="AJ170" s="16" t="str">
        <f>IFERROR(VLOOKUP($B170,DB!$I$3:$CA$1001,56,FALSE)&amp;"","　")</f>
        <v/>
      </c>
      <c r="AK170" s="18" t="str">
        <f>IFERROR(VLOOKUP($B170,DB!$I$3:$CA$1001,57,FALSE)&amp;"","　")</f>
        <v/>
      </c>
      <c r="AL170" s="18" t="str">
        <f>IFERROR(VLOOKUP($B170,DB!$I$3:$CA$1001,58,FALSE)&amp;"","　")</f>
        <v/>
      </c>
      <c r="AM170" s="18" t="str">
        <f>IFERROR(VLOOKUP($B170,DB!$I$3:$CA$1001,59,FALSE)&amp;"","　")</f>
        <v/>
      </c>
      <c r="AN170" s="18" t="str">
        <f>IFERROR(VLOOKUP($B170,DB!$I$3:$CA$1001,60,FALSE)&amp;"","　")</f>
        <v/>
      </c>
      <c r="AO170" s="18" t="str">
        <f>IFERROR(VLOOKUP($B170,DB!$I$3:$CA$1001,61,FALSE)&amp;"","　")</f>
        <v/>
      </c>
      <c r="AP170" s="18" t="str">
        <f>IFERROR(VLOOKUP($B170,DB!$I$3:$CA$1001,62,FALSE)&amp;"","　")</f>
        <v/>
      </c>
      <c r="AQ170" s="21" t="str">
        <f>IFERROR(VLOOKUP($B170,DB!$I$3:$CA$1001,63,FALSE)&amp;"","　")</f>
        <v/>
      </c>
      <c r="AR170" s="23" t="str">
        <f>IFERROR(VLOOKUP($B170,DB!$I$3:$CA$1001,64,FALSE)&amp;"","　")</f>
        <v/>
      </c>
      <c r="AS170" s="18" t="str">
        <f>IFERROR(VLOOKUP($B170,DB!$I$3:$CA$1001,65,FALSE)&amp;"","　")</f>
        <v/>
      </c>
      <c r="AT170" s="18" t="str">
        <f>IFERROR(VLOOKUP($B170,DB!$I$3:$CA$1001,66,FALSE)&amp;"","　")</f>
        <v/>
      </c>
      <c r="AU170" s="18" t="str">
        <f>IFERROR(VLOOKUP($B170,DB!$I$3:$CA$1001,67,FALSE)&amp;"","　")</f>
        <v/>
      </c>
      <c r="AV170" s="18" t="str">
        <f>IFERROR(VLOOKUP($B170,DB!$I$3:$CA$1001,68,FALSE)&amp;"","　")</f>
        <v/>
      </c>
      <c r="AW170" s="18" t="str">
        <f>IFERROR(VLOOKUP($B170,DB!$I$3:$CA$1001,69,FALSE)&amp;"","　")</f>
        <v/>
      </c>
      <c r="AX170" s="18" t="str">
        <f>IFERROR(VLOOKUP($B170,DB!$I$3:$CA$1001,70,FALSE)&amp;"","　")</f>
        <v/>
      </c>
      <c r="AY170" s="21" t="str">
        <f>IFERROR(VLOOKUP($B170,DB!$I$3:$CA$1001,71,FALSE)&amp;"","　")</f>
        <v/>
      </c>
      <c r="AZ170" s="29"/>
    </row>
    <row r="171" spans="2:52" ht="20.100000000000001" customHeight="1">
      <c r="B171" s="6">
        <v>2425</v>
      </c>
      <c r="C171" s="8" t="str">
        <f>IFERROR(VLOOKUP(B171,DB!$I$3:$Z$1001,4,FALSE)&amp;"","")</f>
        <v>株式会社通電技術</v>
      </c>
      <c r="D171" s="10" t="str">
        <f>IFERROR(VLOOKUP(B171,DB!$I$2:$CD$1001,7,FALSE)&amp;"","")</f>
        <v>北海道</v>
      </c>
      <c r="E171" s="11" t="str">
        <f>IFERROR(VLOOKUP(B171,DB!$I$2:$CD$1001,8,FALSE)&amp;"","")</f>
        <v>札幌市白石区</v>
      </c>
      <c r="F171" s="12" t="str">
        <f>IFERROR(VLOOKUP(B171,DB!$I$2:$CD$1001,10,FALSE)&amp;"","")</f>
        <v>代表取締役</v>
      </c>
      <c r="G171" s="11" t="str">
        <f>IFERROR(VLOOKUP(B171,DB!$I$2:$CD$1001,11,FALSE)&amp;"","")</f>
        <v>楠美　宗城</v>
      </c>
      <c r="H171" s="14" t="str">
        <f>IFERROR(IF(VLOOKUP(B171,DB!$I$2:$CD$1001,20,FALSE)&amp;""="","","○"),"")</f>
        <v/>
      </c>
      <c r="I171" s="16" t="str">
        <f>IFERROR(VLOOKUP($B171,DB!$I$3:$CA$1001,29,FALSE)&amp;"","　")</f>
        <v/>
      </c>
      <c r="J171" s="18" t="str">
        <f>IFERROR(VLOOKUP($B171,DB!$I$3:$CA$1001,30,FALSE)&amp;"","　")</f>
        <v/>
      </c>
      <c r="K171" s="18" t="str">
        <f>IFERROR(VLOOKUP($B171,DB!$I$3:$CA$1001,31,FALSE)&amp;"","　")</f>
        <v>◯</v>
      </c>
      <c r="L171" s="18" t="str">
        <f>IFERROR(VLOOKUP($B171,DB!$I$3:$CA$1001,32,FALSE)&amp;"","　")</f>
        <v>◯</v>
      </c>
      <c r="M171" s="18" t="str">
        <f>IFERROR(VLOOKUP($B171,DB!$I$3:$CA$1001,33,FALSE)&amp;"","　")</f>
        <v>◯</v>
      </c>
      <c r="N171" s="21" t="str">
        <f>IFERROR(VLOOKUP($B171,DB!$I$3:$CA$1001,34,FALSE)&amp;"","　")</f>
        <v/>
      </c>
      <c r="O171" s="23" t="str">
        <f>IFERROR(VLOOKUP($B171,DB!$I$3:$CA$1001,35,FALSE)&amp;"","　")</f>
        <v/>
      </c>
      <c r="P171" s="18" t="str">
        <f>IFERROR(VLOOKUP($B171,DB!$I$3:$CA$1001,36,FALSE)&amp;"","　")</f>
        <v/>
      </c>
      <c r="Q171" s="18" t="str">
        <f>IFERROR(VLOOKUP($B171,DB!$I$3:$CA$1001,37,FALSE)&amp;"","　")</f>
        <v/>
      </c>
      <c r="R171" s="18" t="str">
        <f>IFERROR(VLOOKUP($B171,DB!$I$3:$CA$1001,38,FALSE)&amp;"","　")</f>
        <v/>
      </c>
      <c r="S171" s="18" t="str">
        <f>IFERROR(VLOOKUP($B171,DB!$I$3:$CA$1001,39,FALSE)&amp;"","　")</f>
        <v/>
      </c>
      <c r="T171" s="18" t="str">
        <f>IFERROR(VLOOKUP($B171,DB!$I$3:$CA$1001,40,FALSE)&amp;"","　")</f>
        <v/>
      </c>
      <c r="U171" s="18" t="str">
        <f>IFERROR(VLOOKUP($B171,DB!$I$3:$CA$1001,41,FALSE)&amp;"","　")</f>
        <v/>
      </c>
      <c r="V171" s="18" t="str">
        <f>IFERROR(VLOOKUP($B171,DB!$I$3:$CA$1001,42,FALSE)&amp;"","　")</f>
        <v/>
      </c>
      <c r="W171" s="18" t="str">
        <f>IFERROR(VLOOKUP($B171,DB!$I$3:$CA$1001,43,FALSE)&amp;"","　")</f>
        <v/>
      </c>
      <c r="X171" s="18" t="str">
        <f>IFERROR(VLOOKUP($B171,DB!$I$3:$CA$1001,44,FALSE)&amp;"","　")</f>
        <v/>
      </c>
      <c r="Y171" s="18" t="str">
        <f>IFERROR(VLOOKUP($B171,DB!$I$3:$CA$1001,45,FALSE)&amp;"","　")</f>
        <v/>
      </c>
      <c r="Z171" s="18" t="str">
        <f>IFERROR(VLOOKUP($B171,DB!$I$3:$CA$1001,46,FALSE)&amp;"","　")</f>
        <v/>
      </c>
      <c r="AA171" s="18" t="str">
        <f>IFERROR(VLOOKUP($B171,DB!$I$3:$CA$1001,47,FALSE)&amp;"","　")</f>
        <v/>
      </c>
      <c r="AB171" s="18" t="str">
        <f>IFERROR(VLOOKUP($B171,DB!$I$3:$CA$1001,48,FALSE)&amp;"","　")</f>
        <v/>
      </c>
      <c r="AC171" s="18" t="str">
        <f>IFERROR(VLOOKUP($B171,DB!$I$3:$CA$1001,49,FALSE)&amp;"","　")</f>
        <v/>
      </c>
      <c r="AD171" s="18" t="str">
        <f>IFERROR(VLOOKUP($B171,DB!$I$3:$CA$1001,50,FALSE)&amp;"","　")</f>
        <v/>
      </c>
      <c r="AE171" s="18" t="str">
        <f>IFERROR(VLOOKUP($B171,DB!$I$3:$CA$1001,51,FALSE)&amp;"","　")</f>
        <v/>
      </c>
      <c r="AF171" s="18" t="str">
        <f>IFERROR(VLOOKUP($B171,DB!$I$3:$CA$1001,52,FALSE)&amp;"","　")</f>
        <v/>
      </c>
      <c r="AG171" s="18" t="str">
        <f>IFERROR(VLOOKUP($B171,DB!$I$3:$CA$1001,53,FALSE)&amp;"","　")</f>
        <v/>
      </c>
      <c r="AH171" s="18" t="str">
        <f>IFERROR(VLOOKUP($B171,DB!$I$3:$CA$1001,54,FALSE)&amp;"","　")</f>
        <v/>
      </c>
      <c r="AI171" s="25" t="str">
        <f>IFERROR(VLOOKUP($B171,DB!$I$3:$CA$1001,55,FALSE)&amp;"","　")</f>
        <v>◯</v>
      </c>
      <c r="AJ171" s="16" t="str">
        <f>IFERROR(VLOOKUP($B171,DB!$I$3:$CA$1001,56,FALSE)&amp;"","　")</f>
        <v/>
      </c>
      <c r="AK171" s="18" t="str">
        <f>IFERROR(VLOOKUP($B171,DB!$I$3:$CA$1001,57,FALSE)&amp;"","　")</f>
        <v/>
      </c>
      <c r="AL171" s="18" t="str">
        <f>IFERROR(VLOOKUP($B171,DB!$I$3:$CA$1001,58,FALSE)&amp;"","　")</f>
        <v/>
      </c>
      <c r="AM171" s="18" t="str">
        <f>IFERROR(VLOOKUP($B171,DB!$I$3:$CA$1001,59,FALSE)&amp;"","　")</f>
        <v/>
      </c>
      <c r="AN171" s="18" t="str">
        <f>IFERROR(VLOOKUP($B171,DB!$I$3:$CA$1001,60,FALSE)&amp;"","　")</f>
        <v/>
      </c>
      <c r="AO171" s="18" t="str">
        <f>IFERROR(VLOOKUP($B171,DB!$I$3:$CA$1001,61,FALSE)&amp;"","　")</f>
        <v/>
      </c>
      <c r="AP171" s="18" t="str">
        <f>IFERROR(VLOOKUP($B171,DB!$I$3:$CA$1001,62,FALSE)&amp;"","　")</f>
        <v/>
      </c>
      <c r="AQ171" s="21" t="str">
        <f>IFERROR(VLOOKUP($B171,DB!$I$3:$CA$1001,63,FALSE)&amp;"","　")</f>
        <v/>
      </c>
      <c r="AR171" s="23" t="str">
        <f>IFERROR(VLOOKUP($B171,DB!$I$3:$CA$1001,64,FALSE)&amp;"","　")</f>
        <v/>
      </c>
      <c r="AS171" s="18" t="str">
        <f>IFERROR(VLOOKUP($B171,DB!$I$3:$CA$1001,65,FALSE)&amp;"","　")</f>
        <v/>
      </c>
      <c r="AT171" s="18" t="str">
        <f>IFERROR(VLOOKUP($B171,DB!$I$3:$CA$1001,66,FALSE)&amp;"","　")</f>
        <v/>
      </c>
      <c r="AU171" s="18" t="str">
        <f>IFERROR(VLOOKUP($B171,DB!$I$3:$CA$1001,67,FALSE)&amp;"","　")</f>
        <v/>
      </c>
      <c r="AV171" s="18" t="str">
        <f>IFERROR(VLOOKUP($B171,DB!$I$3:$CA$1001,68,FALSE)&amp;"","　")</f>
        <v/>
      </c>
      <c r="AW171" s="18" t="str">
        <f>IFERROR(VLOOKUP($B171,DB!$I$3:$CA$1001,69,FALSE)&amp;"","　")</f>
        <v/>
      </c>
      <c r="AX171" s="18" t="str">
        <f>IFERROR(VLOOKUP($B171,DB!$I$3:$CA$1001,70,FALSE)&amp;"","　")</f>
        <v/>
      </c>
      <c r="AY171" s="21" t="str">
        <f>IFERROR(VLOOKUP($B171,DB!$I$3:$CA$1001,71,FALSE)&amp;"","　")</f>
        <v/>
      </c>
      <c r="AZ171" s="29"/>
    </row>
    <row r="172" spans="2:52" ht="20.100000000000001" customHeight="1">
      <c r="B172" s="6">
        <v>2426</v>
      </c>
      <c r="C172" s="8" t="str">
        <f>IFERROR(VLOOKUP(B172,DB!$I$3:$Z$1001,4,FALSE)&amp;"","")</f>
        <v>株式会社ティーネットジャパン</v>
      </c>
      <c r="D172" s="10" t="str">
        <f>IFERROR(VLOOKUP(B172,DB!$I$2:$CD$1001,7,FALSE)&amp;"","")</f>
        <v>香川県</v>
      </c>
      <c r="E172" s="11" t="str">
        <f>IFERROR(VLOOKUP(B172,DB!$I$2:$CD$1001,8,FALSE)&amp;"","")</f>
        <v>高松市</v>
      </c>
      <c r="F172" s="12" t="str">
        <f>IFERROR(VLOOKUP(B172,DB!$I$2:$CD$1001,10,FALSE)&amp;"","")</f>
        <v>代表取締役社長</v>
      </c>
      <c r="G172" s="11" t="str">
        <f>IFERROR(VLOOKUP(B172,DB!$I$2:$CD$1001,11,FALSE)&amp;"","")</f>
        <v>木本　泰樹</v>
      </c>
      <c r="H172" s="14" t="str">
        <f>IFERROR(IF(VLOOKUP(B172,DB!$I$2:$CD$1001,20,FALSE)&amp;""="","","○"),"")</f>
        <v>○</v>
      </c>
      <c r="I172" s="16" t="str">
        <f>IFERROR(VLOOKUP($B172,DB!$I$3:$CA$1001,29,FALSE)&amp;"","　")</f>
        <v/>
      </c>
      <c r="J172" s="18" t="str">
        <f>IFERROR(VLOOKUP($B172,DB!$I$3:$CA$1001,30,FALSE)&amp;"","　")</f>
        <v/>
      </c>
      <c r="K172" s="18" t="str">
        <f>IFERROR(VLOOKUP($B172,DB!$I$3:$CA$1001,31,FALSE)&amp;"","　")</f>
        <v>◯</v>
      </c>
      <c r="L172" s="18" t="str">
        <f>IFERROR(VLOOKUP($B172,DB!$I$3:$CA$1001,32,FALSE)&amp;"","　")</f>
        <v/>
      </c>
      <c r="M172" s="18" t="str">
        <f>IFERROR(VLOOKUP($B172,DB!$I$3:$CA$1001,33,FALSE)&amp;"","　")</f>
        <v>◯</v>
      </c>
      <c r="N172" s="21" t="str">
        <f>IFERROR(VLOOKUP($B172,DB!$I$3:$CA$1001,34,FALSE)&amp;"","　")</f>
        <v/>
      </c>
      <c r="O172" s="23" t="str">
        <f>IFERROR(VLOOKUP($B172,DB!$I$3:$CA$1001,35,FALSE)&amp;"","　")</f>
        <v>◯</v>
      </c>
      <c r="P172" s="18" t="str">
        <f>IFERROR(VLOOKUP($B172,DB!$I$3:$CA$1001,36,FALSE)&amp;"","　")</f>
        <v>◯</v>
      </c>
      <c r="Q172" s="18" t="str">
        <f>IFERROR(VLOOKUP($B172,DB!$I$3:$CA$1001,37,FALSE)&amp;"","　")</f>
        <v/>
      </c>
      <c r="R172" s="18" t="str">
        <f>IFERROR(VLOOKUP($B172,DB!$I$3:$CA$1001,38,FALSE)&amp;"","　")</f>
        <v>◯</v>
      </c>
      <c r="S172" s="18" t="str">
        <f>IFERROR(VLOOKUP($B172,DB!$I$3:$CA$1001,39,FALSE)&amp;"","　")</f>
        <v>◯</v>
      </c>
      <c r="T172" s="18" t="str">
        <f>IFERROR(VLOOKUP($B172,DB!$I$3:$CA$1001,40,FALSE)&amp;"","　")</f>
        <v/>
      </c>
      <c r="U172" s="18" t="str">
        <f>IFERROR(VLOOKUP($B172,DB!$I$3:$CA$1001,41,FALSE)&amp;"","　")</f>
        <v/>
      </c>
      <c r="V172" s="18" t="str">
        <f>IFERROR(VLOOKUP($B172,DB!$I$3:$CA$1001,42,FALSE)&amp;"","　")</f>
        <v>◯</v>
      </c>
      <c r="W172" s="18" t="str">
        <f>IFERROR(VLOOKUP($B172,DB!$I$3:$CA$1001,43,FALSE)&amp;"","　")</f>
        <v/>
      </c>
      <c r="X172" s="18" t="str">
        <f>IFERROR(VLOOKUP($B172,DB!$I$3:$CA$1001,44,FALSE)&amp;"","　")</f>
        <v/>
      </c>
      <c r="Y172" s="18" t="str">
        <f>IFERROR(VLOOKUP($B172,DB!$I$3:$CA$1001,45,FALSE)&amp;"","　")</f>
        <v/>
      </c>
      <c r="Z172" s="18" t="str">
        <f>IFERROR(VLOOKUP($B172,DB!$I$3:$CA$1001,46,FALSE)&amp;"","　")</f>
        <v/>
      </c>
      <c r="AA172" s="18" t="str">
        <f>IFERROR(VLOOKUP($B172,DB!$I$3:$CA$1001,47,FALSE)&amp;"","　")</f>
        <v/>
      </c>
      <c r="AB172" s="18" t="str">
        <f>IFERROR(VLOOKUP($B172,DB!$I$3:$CA$1001,48,FALSE)&amp;"","　")</f>
        <v/>
      </c>
      <c r="AC172" s="18" t="str">
        <f>IFERROR(VLOOKUP($B172,DB!$I$3:$CA$1001,49,FALSE)&amp;"","　")</f>
        <v/>
      </c>
      <c r="AD172" s="18" t="str">
        <f>IFERROR(VLOOKUP($B172,DB!$I$3:$CA$1001,50,FALSE)&amp;"","　")</f>
        <v>◯</v>
      </c>
      <c r="AE172" s="18" t="str">
        <f>IFERROR(VLOOKUP($B172,DB!$I$3:$CA$1001,51,FALSE)&amp;"","　")</f>
        <v>◯</v>
      </c>
      <c r="AF172" s="18" t="str">
        <f>IFERROR(VLOOKUP($B172,DB!$I$3:$CA$1001,52,FALSE)&amp;"","　")</f>
        <v>◯</v>
      </c>
      <c r="AG172" s="18" t="str">
        <f>IFERROR(VLOOKUP($B172,DB!$I$3:$CA$1001,53,FALSE)&amp;"","　")</f>
        <v/>
      </c>
      <c r="AH172" s="18" t="str">
        <f>IFERROR(VLOOKUP($B172,DB!$I$3:$CA$1001,54,FALSE)&amp;"","　")</f>
        <v/>
      </c>
      <c r="AI172" s="25" t="str">
        <f>IFERROR(VLOOKUP($B172,DB!$I$3:$CA$1001,55,FALSE)&amp;"","　")</f>
        <v/>
      </c>
      <c r="AJ172" s="16" t="str">
        <f>IFERROR(VLOOKUP($B172,DB!$I$3:$CA$1001,56,FALSE)&amp;"","　")</f>
        <v/>
      </c>
      <c r="AK172" s="18" t="str">
        <f>IFERROR(VLOOKUP($B172,DB!$I$3:$CA$1001,57,FALSE)&amp;"","　")</f>
        <v/>
      </c>
      <c r="AL172" s="18" t="str">
        <f>IFERROR(VLOOKUP($B172,DB!$I$3:$CA$1001,58,FALSE)&amp;"","　")</f>
        <v/>
      </c>
      <c r="AM172" s="18" t="str">
        <f>IFERROR(VLOOKUP($B172,DB!$I$3:$CA$1001,59,FALSE)&amp;"","　")</f>
        <v/>
      </c>
      <c r="AN172" s="18" t="str">
        <f>IFERROR(VLOOKUP($B172,DB!$I$3:$CA$1001,60,FALSE)&amp;"","　")</f>
        <v/>
      </c>
      <c r="AO172" s="18" t="str">
        <f>IFERROR(VLOOKUP($B172,DB!$I$3:$CA$1001,61,FALSE)&amp;"","　")</f>
        <v/>
      </c>
      <c r="AP172" s="18" t="str">
        <f>IFERROR(VLOOKUP($B172,DB!$I$3:$CA$1001,62,FALSE)&amp;"","　")</f>
        <v/>
      </c>
      <c r="AQ172" s="21" t="str">
        <f>IFERROR(VLOOKUP($B172,DB!$I$3:$CA$1001,63,FALSE)&amp;"","　")</f>
        <v/>
      </c>
      <c r="AR172" s="23" t="str">
        <f>IFERROR(VLOOKUP($B172,DB!$I$3:$CA$1001,64,FALSE)&amp;"","　")</f>
        <v/>
      </c>
      <c r="AS172" s="18" t="str">
        <f>IFERROR(VLOOKUP($B172,DB!$I$3:$CA$1001,65,FALSE)&amp;"","　")</f>
        <v/>
      </c>
      <c r="AT172" s="18" t="str">
        <f>IFERROR(VLOOKUP($B172,DB!$I$3:$CA$1001,66,FALSE)&amp;"","　")</f>
        <v/>
      </c>
      <c r="AU172" s="18" t="str">
        <f>IFERROR(VLOOKUP($B172,DB!$I$3:$CA$1001,67,FALSE)&amp;"","　")</f>
        <v/>
      </c>
      <c r="AV172" s="18" t="str">
        <f>IFERROR(VLOOKUP($B172,DB!$I$3:$CA$1001,68,FALSE)&amp;"","　")</f>
        <v/>
      </c>
      <c r="AW172" s="18" t="str">
        <f>IFERROR(VLOOKUP($B172,DB!$I$3:$CA$1001,69,FALSE)&amp;"","　")</f>
        <v/>
      </c>
      <c r="AX172" s="18" t="str">
        <f>IFERROR(VLOOKUP($B172,DB!$I$3:$CA$1001,70,FALSE)&amp;"","　")</f>
        <v/>
      </c>
      <c r="AY172" s="21" t="str">
        <f>IFERROR(VLOOKUP($B172,DB!$I$3:$CA$1001,71,FALSE)&amp;"","　")</f>
        <v/>
      </c>
      <c r="AZ172" s="29"/>
    </row>
    <row r="173" spans="2:52" ht="20.100000000000001" customHeight="1">
      <c r="B173" s="6">
        <v>2427</v>
      </c>
      <c r="C173" s="8" t="str">
        <f>IFERROR(VLOOKUP(B173,DB!$I$3:$Z$1001,4,FALSE)&amp;"","")</f>
        <v>T・E・C株式会社</v>
      </c>
      <c r="D173" s="10" t="str">
        <f>IFERROR(VLOOKUP(B173,DB!$I$2:$CD$1001,7,FALSE)&amp;"","")</f>
        <v>北海道</v>
      </c>
      <c r="E173" s="11" t="str">
        <f>IFERROR(VLOOKUP(B173,DB!$I$2:$CD$1001,8,FALSE)&amp;"","")</f>
        <v>札幌市北区</v>
      </c>
      <c r="F173" s="12" t="str">
        <f>IFERROR(VLOOKUP(B173,DB!$I$2:$CD$1001,10,FALSE)&amp;"","")</f>
        <v>代表取締役</v>
      </c>
      <c r="G173" s="11" t="str">
        <f>IFERROR(VLOOKUP(B173,DB!$I$2:$CD$1001,11,FALSE)&amp;"","")</f>
        <v>照井　裕</v>
      </c>
      <c r="H173" s="14" t="str">
        <f>IFERROR(IF(VLOOKUP(B173,DB!$I$2:$CD$1001,20,FALSE)&amp;""="","","○"),"")</f>
        <v/>
      </c>
      <c r="I173" s="16" t="str">
        <f>IFERROR(VLOOKUP($B173,DB!$I$3:$CA$1001,29,FALSE)&amp;"","　")</f>
        <v>◯</v>
      </c>
      <c r="J173" s="18" t="str">
        <f>IFERROR(VLOOKUP($B173,DB!$I$3:$CA$1001,30,FALSE)&amp;"","　")</f>
        <v/>
      </c>
      <c r="K173" s="18" t="str">
        <f>IFERROR(VLOOKUP($B173,DB!$I$3:$CA$1001,31,FALSE)&amp;"","　")</f>
        <v/>
      </c>
      <c r="L173" s="18" t="str">
        <f>IFERROR(VLOOKUP($B173,DB!$I$3:$CA$1001,32,FALSE)&amp;"","　")</f>
        <v/>
      </c>
      <c r="M173" s="18" t="str">
        <f>IFERROR(VLOOKUP($B173,DB!$I$3:$CA$1001,33,FALSE)&amp;"","　")</f>
        <v>◯</v>
      </c>
      <c r="N173" s="21" t="str">
        <f>IFERROR(VLOOKUP($B173,DB!$I$3:$CA$1001,34,FALSE)&amp;"","　")</f>
        <v/>
      </c>
      <c r="O173" s="23" t="str">
        <f>IFERROR(VLOOKUP($B173,DB!$I$3:$CA$1001,35,FALSE)&amp;"","　")</f>
        <v/>
      </c>
      <c r="P173" s="18" t="str">
        <f>IFERROR(VLOOKUP($B173,DB!$I$3:$CA$1001,36,FALSE)&amp;"","　")</f>
        <v/>
      </c>
      <c r="Q173" s="18" t="str">
        <f>IFERROR(VLOOKUP($B173,DB!$I$3:$CA$1001,37,FALSE)&amp;"","　")</f>
        <v/>
      </c>
      <c r="R173" s="18" t="str">
        <f>IFERROR(VLOOKUP($B173,DB!$I$3:$CA$1001,38,FALSE)&amp;"","　")</f>
        <v/>
      </c>
      <c r="S173" s="18" t="str">
        <f>IFERROR(VLOOKUP($B173,DB!$I$3:$CA$1001,39,FALSE)&amp;"","　")</f>
        <v/>
      </c>
      <c r="T173" s="18" t="str">
        <f>IFERROR(VLOOKUP($B173,DB!$I$3:$CA$1001,40,FALSE)&amp;"","　")</f>
        <v/>
      </c>
      <c r="U173" s="18" t="str">
        <f>IFERROR(VLOOKUP($B173,DB!$I$3:$CA$1001,41,FALSE)&amp;"","　")</f>
        <v/>
      </c>
      <c r="V173" s="18" t="str">
        <f>IFERROR(VLOOKUP($B173,DB!$I$3:$CA$1001,42,FALSE)&amp;"","　")</f>
        <v/>
      </c>
      <c r="W173" s="18" t="str">
        <f>IFERROR(VLOOKUP($B173,DB!$I$3:$CA$1001,43,FALSE)&amp;"","　")</f>
        <v/>
      </c>
      <c r="X173" s="18" t="str">
        <f>IFERROR(VLOOKUP($B173,DB!$I$3:$CA$1001,44,FALSE)&amp;"","　")</f>
        <v/>
      </c>
      <c r="Y173" s="18" t="str">
        <f>IFERROR(VLOOKUP($B173,DB!$I$3:$CA$1001,45,FALSE)&amp;"","　")</f>
        <v/>
      </c>
      <c r="Z173" s="18" t="str">
        <f>IFERROR(VLOOKUP($B173,DB!$I$3:$CA$1001,46,FALSE)&amp;"","　")</f>
        <v/>
      </c>
      <c r="AA173" s="18" t="str">
        <f>IFERROR(VLOOKUP($B173,DB!$I$3:$CA$1001,47,FALSE)&amp;"","　")</f>
        <v/>
      </c>
      <c r="AB173" s="18" t="str">
        <f>IFERROR(VLOOKUP($B173,DB!$I$3:$CA$1001,48,FALSE)&amp;"","　")</f>
        <v/>
      </c>
      <c r="AC173" s="18" t="str">
        <f>IFERROR(VLOOKUP($B173,DB!$I$3:$CA$1001,49,FALSE)&amp;"","　")</f>
        <v/>
      </c>
      <c r="AD173" s="18" t="str">
        <f>IFERROR(VLOOKUP($B173,DB!$I$3:$CA$1001,50,FALSE)&amp;"","　")</f>
        <v/>
      </c>
      <c r="AE173" s="18" t="str">
        <f>IFERROR(VLOOKUP($B173,DB!$I$3:$CA$1001,51,FALSE)&amp;"","　")</f>
        <v/>
      </c>
      <c r="AF173" s="18" t="str">
        <f>IFERROR(VLOOKUP($B173,DB!$I$3:$CA$1001,52,FALSE)&amp;"","　")</f>
        <v/>
      </c>
      <c r="AG173" s="18" t="str">
        <f>IFERROR(VLOOKUP($B173,DB!$I$3:$CA$1001,53,FALSE)&amp;"","　")</f>
        <v/>
      </c>
      <c r="AH173" s="18" t="str">
        <f>IFERROR(VLOOKUP($B173,DB!$I$3:$CA$1001,54,FALSE)&amp;"","　")</f>
        <v/>
      </c>
      <c r="AI173" s="25" t="str">
        <f>IFERROR(VLOOKUP($B173,DB!$I$3:$CA$1001,55,FALSE)&amp;"","　")</f>
        <v/>
      </c>
      <c r="AJ173" s="16" t="str">
        <f>IFERROR(VLOOKUP($B173,DB!$I$3:$CA$1001,56,FALSE)&amp;"","　")</f>
        <v/>
      </c>
      <c r="AK173" s="18" t="str">
        <f>IFERROR(VLOOKUP($B173,DB!$I$3:$CA$1001,57,FALSE)&amp;"","　")</f>
        <v/>
      </c>
      <c r="AL173" s="18" t="str">
        <f>IFERROR(VLOOKUP($B173,DB!$I$3:$CA$1001,58,FALSE)&amp;"","　")</f>
        <v/>
      </c>
      <c r="AM173" s="18" t="str">
        <f>IFERROR(VLOOKUP($B173,DB!$I$3:$CA$1001,59,FALSE)&amp;"","　")</f>
        <v/>
      </c>
      <c r="AN173" s="18" t="str">
        <f>IFERROR(VLOOKUP($B173,DB!$I$3:$CA$1001,60,FALSE)&amp;"","　")</f>
        <v/>
      </c>
      <c r="AO173" s="18" t="str">
        <f>IFERROR(VLOOKUP($B173,DB!$I$3:$CA$1001,61,FALSE)&amp;"","　")</f>
        <v/>
      </c>
      <c r="AP173" s="18" t="str">
        <f>IFERROR(VLOOKUP($B173,DB!$I$3:$CA$1001,62,FALSE)&amp;"","　")</f>
        <v/>
      </c>
      <c r="AQ173" s="21" t="str">
        <f>IFERROR(VLOOKUP($B173,DB!$I$3:$CA$1001,63,FALSE)&amp;"","　")</f>
        <v/>
      </c>
      <c r="AR173" s="23" t="str">
        <f>IFERROR(VLOOKUP($B173,DB!$I$3:$CA$1001,64,FALSE)&amp;"","　")</f>
        <v/>
      </c>
      <c r="AS173" s="18" t="str">
        <f>IFERROR(VLOOKUP($B173,DB!$I$3:$CA$1001,65,FALSE)&amp;"","　")</f>
        <v/>
      </c>
      <c r="AT173" s="18" t="str">
        <f>IFERROR(VLOOKUP($B173,DB!$I$3:$CA$1001,66,FALSE)&amp;"","　")</f>
        <v/>
      </c>
      <c r="AU173" s="18" t="str">
        <f>IFERROR(VLOOKUP($B173,DB!$I$3:$CA$1001,67,FALSE)&amp;"","　")</f>
        <v/>
      </c>
      <c r="AV173" s="18" t="str">
        <f>IFERROR(VLOOKUP($B173,DB!$I$3:$CA$1001,68,FALSE)&amp;"","　")</f>
        <v/>
      </c>
      <c r="AW173" s="18" t="str">
        <f>IFERROR(VLOOKUP($B173,DB!$I$3:$CA$1001,69,FALSE)&amp;"","　")</f>
        <v/>
      </c>
      <c r="AX173" s="18" t="str">
        <f>IFERROR(VLOOKUP($B173,DB!$I$3:$CA$1001,70,FALSE)&amp;"","　")</f>
        <v/>
      </c>
      <c r="AY173" s="21" t="str">
        <f>IFERROR(VLOOKUP($B173,DB!$I$3:$CA$1001,71,FALSE)&amp;"","　")</f>
        <v/>
      </c>
      <c r="AZ173" s="29"/>
    </row>
    <row r="174" spans="2:52" ht="20.100000000000001" customHeight="1">
      <c r="B174" s="6">
        <v>2428</v>
      </c>
      <c r="C174" s="8" t="str">
        <f>IFERROR(VLOOKUP(B174,DB!$I$3:$Z$1001,4,FALSE)&amp;"","")</f>
        <v>株式会社帝国設計事務所</v>
      </c>
      <c r="D174" s="10" t="str">
        <f>IFERROR(VLOOKUP(B174,DB!$I$2:$CD$1001,7,FALSE)&amp;"","")</f>
        <v>北海道</v>
      </c>
      <c r="E174" s="11" t="str">
        <f>IFERROR(VLOOKUP(B174,DB!$I$2:$CD$1001,8,FALSE)&amp;"","")</f>
        <v>札幌市東区</v>
      </c>
      <c r="F174" s="12" t="str">
        <f>IFERROR(VLOOKUP(B174,DB!$I$2:$CD$1001,10,FALSE)&amp;"","")</f>
        <v>代表取締役</v>
      </c>
      <c r="G174" s="11" t="str">
        <f>IFERROR(VLOOKUP(B174,DB!$I$2:$CD$1001,11,FALSE)&amp;"","")</f>
        <v>足立　一郎</v>
      </c>
      <c r="H174" s="14" t="str">
        <f>IFERROR(IF(VLOOKUP(B174,DB!$I$2:$CD$1001,20,FALSE)&amp;""="","","○"),"")</f>
        <v/>
      </c>
      <c r="I174" s="16" t="str">
        <f>IFERROR(VLOOKUP($B174,DB!$I$3:$CA$1001,29,FALSE)&amp;"","　")</f>
        <v>◯</v>
      </c>
      <c r="J174" s="18" t="str">
        <f>IFERROR(VLOOKUP($B174,DB!$I$3:$CA$1001,30,FALSE)&amp;"","　")</f>
        <v>◯</v>
      </c>
      <c r="K174" s="18" t="str">
        <f>IFERROR(VLOOKUP($B174,DB!$I$3:$CA$1001,31,FALSE)&amp;"","　")</f>
        <v>◯</v>
      </c>
      <c r="L174" s="18" t="str">
        <f>IFERROR(VLOOKUP($B174,DB!$I$3:$CA$1001,32,FALSE)&amp;"","　")</f>
        <v>◯</v>
      </c>
      <c r="M174" s="18" t="str">
        <f>IFERROR(VLOOKUP($B174,DB!$I$3:$CA$1001,33,FALSE)&amp;"","　")</f>
        <v>◯</v>
      </c>
      <c r="N174" s="21" t="str">
        <f>IFERROR(VLOOKUP($B174,DB!$I$3:$CA$1001,34,FALSE)&amp;"","　")</f>
        <v/>
      </c>
      <c r="O174" s="23" t="str">
        <f>IFERROR(VLOOKUP($B174,DB!$I$3:$CA$1001,35,FALSE)&amp;"","　")</f>
        <v>◯</v>
      </c>
      <c r="P174" s="18" t="str">
        <f>IFERROR(VLOOKUP($B174,DB!$I$3:$CA$1001,36,FALSE)&amp;"","　")</f>
        <v/>
      </c>
      <c r="Q174" s="18" t="str">
        <f>IFERROR(VLOOKUP($B174,DB!$I$3:$CA$1001,37,FALSE)&amp;"","　")</f>
        <v/>
      </c>
      <c r="R174" s="18" t="str">
        <f>IFERROR(VLOOKUP($B174,DB!$I$3:$CA$1001,38,FALSE)&amp;"","　")</f>
        <v/>
      </c>
      <c r="S174" s="18" t="str">
        <f>IFERROR(VLOOKUP($B174,DB!$I$3:$CA$1001,39,FALSE)&amp;"","　")</f>
        <v/>
      </c>
      <c r="T174" s="18" t="str">
        <f>IFERROR(VLOOKUP($B174,DB!$I$3:$CA$1001,40,FALSE)&amp;"","　")</f>
        <v>◯</v>
      </c>
      <c r="U174" s="18" t="str">
        <f>IFERROR(VLOOKUP($B174,DB!$I$3:$CA$1001,41,FALSE)&amp;"","　")</f>
        <v>◯</v>
      </c>
      <c r="V174" s="18" t="str">
        <f>IFERROR(VLOOKUP($B174,DB!$I$3:$CA$1001,42,FALSE)&amp;"","　")</f>
        <v>◯</v>
      </c>
      <c r="W174" s="18" t="str">
        <f>IFERROR(VLOOKUP($B174,DB!$I$3:$CA$1001,43,FALSE)&amp;"","　")</f>
        <v/>
      </c>
      <c r="X174" s="18" t="str">
        <f>IFERROR(VLOOKUP($B174,DB!$I$3:$CA$1001,44,FALSE)&amp;"","　")</f>
        <v/>
      </c>
      <c r="Y174" s="18" t="str">
        <f>IFERROR(VLOOKUP($B174,DB!$I$3:$CA$1001,45,FALSE)&amp;"","　")</f>
        <v/>
      </c>
      <c r="Z174" s="18" t="str">
        <f>IFERROR(VLOOKUP($B174,DB!$I$3:$CA$1001,46,FALSE)&amp;"","　")</f>
        <v/>
      </c>
      <c r="AA174" s="18" t="str">
        <f>IFERROR(VLOOKUP($B174,DB!$I$3:$CA$1001,47,FALSE)&amp;"","　")</f>
        <v/>
      </c>
      <c r="AB174" s="18" t="str">
        <f>IFERROR(VLOOKUP($B174,DB!$I$3:$CA$1001,48,FALSE)&amp;"","　")</f>
        <v/>
      </c>
      <c r="AC174" s="18" t="str">
        <f>IFERROR(VLOOKUP($B174,DB!$I$3:$CA$1001,49,FALSE)&amp;"","　")</f>
        <v/>
      </c>
      <c r="AD174" s="18" t="str">
        <f>IFERROR(VLOOKUP($B174,DB!$I$3:$CA$1001,50,FALSE)&amp;"","　")</f>
        <v>◯</v>
      </c>
      <c r="AE174" s="18" t="str">
        <f>IFERROR(VLOOKUP($B174,DB!$I$3:$CA$1001,51,FALSE)&amp;"","　")</f>
        <v/>
      </c>
      <c r="AF174" s="18" t="str">
        <f>IFERROR(VLOOKUP($B174,DB!$I$3:$CA$1001,52,FALSE)&amp;"","　")</f>
        <v/>
      </c>
      <c r="AG174" s="18" t="str">
        <f>IFERROR(VLOOKUP($B174,DB!$I$3:$CA$1001,53,FALSE)&amp;"","　")</f>
        <v/>
      </c>
      <c r="AH174" s="18" t="str">
        <f>IFERROR(VLOOKUP($B174,DB!$I$3:$CA$1001,54,FALSE)&amp;"","　")</f>
        <v/>
      </c>
      <c r="AI174" s="25" t="str">
        <f>IFERROR(VLOOKUP($B174,DB!$I$3:$CA$1001,55,FALSE)&amp;"","　")</f>
        <v/>
      </c>
      <c r="AJ174" s="16" t="str">
        <f>IFERROR(VLOOKUP($B174,DB!$I$3:$CA$1001,56,FALSE)&amp;"","　")</f>
        <v/>
      </c>
      <c r="AK174" s="18" t="str">
        <f>IFERROR(VLOOKUP($B174,DB!$I$3:$CA$1001,57,FALSE)&amp;"","　")</f>
        <v/>
      </c>
      <c r="AL174" s="18" t="str">
        <f>IFERROR(VLOOKUP($B174,DB!$I$3:$CA$1001,58,FALSE)&amp;"","　")</f>
        <v/>
      </c>
      <c r="AM174" s="18" t="str">
        <f>IFERROR(VLOOKUP($B174,DB!$I$3:$CA$1001,59,FALSE)&amp;"","　")</f>
        <v/>
      </c>
      <c r="AN174" s="18" t="str">
        <f>IFERROR(VLOOKUP($B174,DB!$I$3:$CA$1001,60,FALSE)&amp;"","　")</f>
        <v/>
      </c>
      <c r="AO174" s="18" t="str">
        <f>IFERROR(VLOOKUP($B174,DB!$I$3:$CA$1001,61,FALSE)&amp;"","　")</f>
        <v/>
      </c>
      <c r="AP174" s="18" t="str">
        <f>IFERROR(VLOOKUP($B174,DB!$I$3:$CA$1001,62,FALSE)&amp;"","　")</f>
        <v/>
      </c>
      <c r="AQ174" s="21" t="str">
        <f>IFERROR(VLOOKUP($B174,DB!$I$3:$CA$1001,63,FALSE)&amp;"","　")</f>
        <v/>
      </c>
      <c r="AR174" s="23" t="str">
        <f>IFERROR(VLOOKUP($B174,DB!$I$3:$CA$1001,64,FALSE)&amp;"","　")</f>
        <v/>
      </c>
      <c r="AS174" s="18" t="str">
        <f>IFERROR(VLOOKUP($B174,DB!$I$3:$CA$1001,65,FALSE)&amp;"","　")</f>
        <v/>
      </c>
      <c r="AT174" s="18" t="str">
        <f>IFERROR(VLOOKUP($B174,DB!$I$3:$CA$1001,66,FALSE)&amp;"","　")</f>
        <v/>
      </c>
      <c r="AU174" s="18" t="str">
        <f>IFERROR(VLOOKUP($B174,DB!$I$3:$CA$1001,67,FALSE)&amp;"","　")</f>
        <v/>
      </c>
      <c r="AV174" s="18" t="str">
        <f>IFERROR(VLOOKUP($B174,DB!$I$3:$CA$1001,68,FALSE)&amp;"","　")</f>
        <v/>
      </c>
      <c r="AW174" s="18" t="str">
        <f>IFERROR(VLOOKUP($B174,DB!$I$3:$CA$1001,69,FALSE)&amp;"","　")</f>
        <v/>
      </c>
      <c r="AX174" s="18" t="str">
        <f>IFERROR(VLOOKUP($B174,DB!$I$3:$CA$1001,70,FALSE)&amp;"","　")</f>
        <v/>
      </c>
      <c r="AY174" s="21" t="str">
        <f>IFERROR(VLOOKUP($B174,DB!$I$3:$CA$1001,71,FALSE)&amp;"","　")</f>
        <v/>
      </c>
      <c r="AZ174" s="29"/>
    </row>
    <row r="175" spans="2:52" ht="20.100000000000001" customHeight="1">
      <c r="B175" s="6">
        <v>2429</v>
      </c>
      <c r="C175" s="8" t="str">
        <f>IFERROR(VLOOKUP(B175,DB!$I$3:$Z$1001,4,FALSE)&amp;"","")</f>
        <v>株式会社テクノス北海道</v>
      </c>
      <c r="D175" s="10" t="str">
        <f>IFERROR(VLOOKUP(B175,DB!$I$2:$CD$1001,7,FALSE)&amp;"","")</f>
        <v>北海道</v>
      </c>
      <c r="E175" s="11" t="str">
        <f>IFERROR(VLOOKUP(B175,DB!$I$2:$CD$1001,8,FALSE)&amp;"","")</f>
        <v>旭川市</v>
      </c>
      <c r="F175" s="12" t="str">
        <f>IFERROR(VLOOKUP(B175,DB!$I$2:$CD$1001,10,FALSE)&amp;"","")</f>
        <v>代表取締役</v>
      </c>
      <c r="G175" s="11" t="str">
        <f>IFERROR(VLOOKUP(B175,DB!$I$2:$CD$1001,11,FALSE)&amp;"","")</f>
        <v>吉本　宏明</v>
      </c>
      <c r="H175" s="14" t="str">
        <f>IFERROR(IF(VLOOKUP(B175,DB!$I$2:$CD$1001,20,FALSE)&amp;""="","","○"),"")</f>
        <v/>
      </c>
      <c r="I175" s="16" t="str">
        <f>IFERROR(VLOOKUP($B175,DB!$I$3:$CA$1001,29,FALSE)&amp;"","　")</f>
        <v/>
      </c>
      <c r="J175" s="18" t="str">
        <f>IFERROR(VLOOKUP($B175,DB!$I$3:$CA$1001,30,FALSE)&amp;"","　")</f>
        <v/>
      </c>
      <c r="K175" s="18" t="str">
        <f>IFERROR(VLOOKUP($B175,DB!$I$3:$CA$1001,31,FALSE)&amp;"","　")</f>
        <v/>
      </c>
      <c r="L175" s="18" t="str">
        <f>IFERROR(VLOOKUP($B175,DB!$I$3:$CA$1001,32,FALSE)&amp;"","　")</f>
        <v/>
      </c>
      <c r="M175" s="18" t="str">
        <f>IFERROR(VLOOKUP($B175,DB!$I$3:$CA$1001,33,FALSE)&amp;"","　")</f>
        <v>◯</v>
      </c>
      <c r="N175" s="21" t="str">
        <f>IFERROR(VLOOKUP($B175,DB!$I$3:$CA$1001,34,FALSE)&amp;"","　")</f>
        <v/>
      </c>
      <c r="O175" s="23" t="str">
        <f>IFERROR(VLOOKUP($B175,DB!$I$3:$CA$1001,35,FALSE)&amp;"","　")</f>
        <v/>
      </c>
      <c r="P175" s="18" t="str">
        <f>IFERROR(VLOOKUP($B175,DB!$I$3:$CA$1001,36,FALSE)&amp;"","　")</f>
        <v/>
      </c>
      <c r="Q175" s="18" t="str">
        <f>IFERROR(VLOOKUP($B175,DB!$I$3:$CA$1001,37,FALSE)&amp;"","　")</f>
        <v/>
      </c>
      <c r="R175" s="18" t="str">
        <f>IFERROR(VLOOKUP($B175,DB!$I$3:$CA$1001,38,FALSE)&amp;"","　")</f>
        <v/>
      </c>
      <c r="S175" s="18" t="str">
        <f>IFERROR(VLOOKUP($B175,DB!$I$3:$CA$1001,39,FALSE)&amp;"","　")</f>
        <v/>
      </c>
      <c r="T175" s="18" t="str">
        <f>IFERROR(VLOOKUP($B175,DB!$I$3:$CA$1001,40,FALSE)&amp;"","　")</f>
        <v/>
      </c>
      <c r="U175" s="18" t="str">
        <f>IFERROR(VLOOKUP($B175,DB!$I$3:$CA$1001,41,FALSE)&amp;"","　")</f>
        <v/>
      </c>
      <c r="V175" s="18" t="str">
        <f>IFERROR(VLOOKUP($B175,DB!$I$3:$CA$1001,42,FALSE)&amp;"","　")</f>
        <v/>
      </c>
      <c r="W175" s="18" t="str">
        <f>IFERROR(VLOOKUP($B175,DB!$I$3:$CA$1001,43,FALSE)&amp;"","　")</f>
        <v/>
      </c>
      <c r="X175" s="18" t="str">
        <f>IFERROR(VLOOKUP($B175,DB!$I$3:$CA$1001,44,FALSE)&amp;"","　")</f>
        <v/>
      </c>
      <c r="Y175" s="18" t="str">
        <f>IFERROR(VLOOKUP($B175,DB!$I$3:$CA$1001,45,FALSE)&amp;"","　")</f>
        <v/>
      </c>
      <c r="Z175" s="18" t="str">
        <f>IFERROR(VLOOKUP($B175,DB!$I$3:$CA$1001,46,FALSE)&amp;"","　")</f>
        <v/>
      </c>
      <c r="AA175" s="18" t="str">
        <f>IFERROR(VLOOKUP($B175,DB!$I$3:$CA$1001,47,FALSE)&amp;"","　")</f>
        <v/>
      </c>
      <c r="AB175" s="18" t="str">
        <f>IFERROR(VLOOKUP($B175,DB!$I$3:$CA$1001,48,FALSE)&amp;"","　")</f>
        <v/>
      </c>
      <c r="AC175" s="18" t="str">
        <f>IFERROR(VLOOKUP($B175,DB!$I$3:$CA$1001,49,FALSE)&amp;"","　")</f>
        <v/>
      </c>
      <c r="AD175" s="18" t="str">
        <f>IFERROR(VLOOKUP($B175,DB!$I$3:$CA$1001,50,FALSE)&amp;"","　")</f>
        <v/>
      </c>
      <c r="AE175" s="18" t="str">
        <f>IFERROR(VLOOKUP($B175,DB!$I$3:$CA$1001,51,FALSE)&amp;"","　")</f>
        <v/>
      </c>
      <c r="AF175" s="18" t="str">
        <f>IFERROR(VLOOKUP($B175,DB!$I$3:$CA$1001,52,FALSE)&amp;"","　")</f>
        <v/>
      </c>
      <c r="AG175" s="18" t="str">
        <f>IFERROR(VLOOKUP($B175,DB!$I$3:$CA$1001,53,FALSE)&amp;"","　")</f>
        <v/>
      </c>
      <c r="AH175" s="18" t="str">
        <f>IFERROR(VLOOKUP($B175,DB!$I$3:$CA$1001,54,FALSE)&amp;"","　")</f>
        <v/>
      </c>
      <c r="AI175" s="25" t="str">
        <f>IFERROR(VLOOKUP($B175,DB!$I$3:$CA$1001,55,FALSE)&amp;"","　")</f>
        <v/>
      </c>
      <c r="AJ175" s="16" t="str">
        <f>IFERROR(VLOOKUP($B175,DB!$I$3:$CA$1001,56,FALSE)&amp;"","　")</f>
        <v/>
      </c>
      <c r="AK175" s="18" t="str">
        <f>IFERROR(VLOOKUP($B175,DB!$I$3:$CA$1001,57,FALSE)&amp;"","　")</f>
        <v/>
      </c>
      <c r="AL175" s="18" t="str">
        <f>IFERROR(VLOOKUP($B175,DB!$I$3:$CA$1001,58,FALSE)&amp;"","　")</f>
        <v/>
      </c>
      <c r="AM175" s="18" t="str">
        <f>IFERROR(VLOOKUP($B175,DB!$I$3:$CA$1001,59,FALSE)&amp;"","　")</f>
        <v/>
      </c>
      <c r="AN175" s="18" t="str">
        <f>IFERROR(VLOOKUP($B175,DB!$I$3:$CA$1001,60,FALSE)&amp;"","　")</f>
        <v/>
      </c>
      <c r="AO175" s="18" t="str">
        <f>IFERROR(VLOOKUP($B175,DB!$I$3:$CA$1001,61,FALSE)&amp;"","　")</f>
        <v/>
      </c>
      <c r="AP175" s="18" t="str">
        <f>IFERROR(VLOOKUP($B175,DB!$I$3:$CA$1001,62,FALSE)&amp;"","　")</f>
        <v/>
      </c>
      <c r="AQ175" s="21" t="str">
        <f>IFERROR(VLOOKUP($B175,DB!$I$3:$CA$1001,63,FALSE)&amp;"","　")</f>
        <v/>
      </c>
      <c r="AR175" s="23" t="str">
        <f>IFERROR(VLOOKUP($B175,DB!$I$3:$CA$1001,64,FALSE)&amp;"","　")</f>
        <v/>
      </c>
      <c r="AS175" s="18" t="str">
        <f>IFERROR(VLOOKUP($B175,DB!$I$3:$CA$1001,65,FALSE)&amp;"","　")</f>
        <v/>
      </c>
      <c r="AT175" s="18" t="str">
        <f>IFERROR(VLOOKUP($B175,DB!$I$3:$CA$1001,66,FALSE)&amp;"","　")</f>
        <v/>
      </c>
      <c r="AU175" s="18" t="str">
        <f>IFERROR(VLOOKUP($B175,DB!$I$3:$CA$1001,67,FALSE)&amp;"","　")</f>
        <v/>
      </c>
      <c r="AV175" s="18" t="str">
        <f>IFERROR(VLOOKUP($B175,DB!$I$3:$CA$1001,68,FALSE)&amp;"","　")</f>
        <v/>
      </c>
      <c r="AW175" s="18" t="str">
        <f>IFERROR(VLOOKUP($B175,DB!$I$3:$CA$1001,69,FALSE)&amp;"","　")</f>
        <v>◯</v>
      </c>
      <c r="AX175" s="18" t="str">
        <f>IFERROR(VLOOKUP($B175,DB!$I$3:$CA$1001,70,FALSE)&amp;"","　")</f>
        <v/>
      </c>
      <c r="AY175" s="21" t="str">
        <f>IFERROR(VLOOKUP($B175,DB!$I$3:$CA$1001,71,FALSE)&amp;"","　")</f>
        <v/>
      </c>
      <c r="AZ175" s="29"/>
    </row>
    <row r="176" spans="2:52" ht="20.100000000000001" customHeight="1">
      <c r="B176" s="6">
        <v>2430</v>
      </c>
      <c r="C176" s="8" t="str">
        <f>IFERROR(VLOOKUP(B176,DB!$I$3:$Z$1001,4,FALSE)&amp;"","")</f>
        <v>株式会社テクノクルー</v>
      </c>
      <c r="D176" s="10" t="str">
        <f>IFERROR(VLOOKUP(B176,DB!$I$2:$CD$1001,7,FALSE)&amp;"","")</f>
        <v>北海道</v>
      </c>
      <c r="E176" s="11" t="str">
        <f>IFERROR(VLOOKUP(B176,DB!$I$2:$CD$1001,8,FALSE)&amp;"","")</f>
        <v>札幌市北区</v>
      </c>
      <c r="F176" s="12" t="str">
        <f>IFERROR(VLOOKUP(B176,DB!$I$2:$CD$1001,10,FALSE)&amp;"","")</f>
        <v>代表取締役</v>
      </c>
      <c r="G176" s="11" t="str">
        <f>IFERROR(VLOOKUP(B176,DB!$I$2:$CD$1001,11,FALSE)&amp;"","")</f>
        <v>矢吹　定夫</v>
      </c>
      <c r="H176" s="14" t="str">
        <f>IFERROR(IF(VLOOKUP(B176,DB!$I$2:$CD$1001,20,FALSE)&amp;""="","","○"),"")</f>
        <v/>
      </c>
      <c r="I176" s="16" t="str">
        <f>IFERROR(VLOOKUP($B176,DB!$I$3:$CA$1001,29,FALSE)&amp;"","　")</f>
        <v/>
      </c>
      <c r="J176" s="18" t="str">
        <f>IFERROR(VLOOKUP($B176,DB!$I$3:$CA$1001,30,FALSE)&amp;"","　")</f>
        <v/>
      </c>
      <c r="K176" s="18" t="str">
        <f>IFERROR(VLOOKUP($B176,DB!$I$3:$CA$1001,31,FALSE)&amp;"","　")</f>
        <v/>
      </c>
      <c r="L176" s="18" t="str">
        <f>IFERROR(VLOOKUP($B176,DB!$I$3:$CA$1001,32,FALSE)&amp;"","　")</f>
        <v>◯</v>
      </c>
      <c r="M176" s="18" t="str">
        <f>IFERROR(VLOOKUP($B176,DB!$I$3:$CA$1001,33,FALSE)&amp;"","　")</f>
        <v/>
      </c>
      <c r="N176" s="21" t="str">
        <f>IFERROR(VLOOKUP($B176,DB!$I$3:$CA$1001,34,FALSE)&amp;"","　")</f>
        <v/>
      </c>
      <c r="O176" s="23" t="str">
        <f>IFERROR(VLOOKUP($B176,DB!$I$3:$CA$1001,35,FALSE)&amp;"","　")</f>
        <v/>
      </c>
      <c r="P176" s="18" t="str">
        <f>IFERROR(VLOOKUP($B176,DB!$I$3:$CA$1001,36,FALSE)&amp;"","　")</f>
        <v/>
      </c>
      <c r="Q176" s="18" t="str">
        <f>IFERROR(VLOOKUP($B176,DB!$I$3:$CA$1001,37,FALSE)&amp;"","　")</f>
        <v/>
      </c>
      <c r="R176" s="18" t="str">
        <f>IFERROR(VLOOKUP($B176,DB!$I$3:$CA$1001,38,FALSE)&amp;"","　")</f>
        <v/>
      </c>
      <c r="S176" s="18" t="str">
        <f>IFERROR(VLOOKUP($B176,DB!$I$3:$CA$1001,39,FALSE)&amp;"","　")</f>
        <v/>
      </c>
      <c r="T176" s="18" t="str">
        <f>IFERROR(VLOOKUP($B176,DB!$I$3:$CA$1001,40,FALSE)&amp;"","　")</f>
        <v/>
      </c>
      <c r="U176" s="18" t="str">
        <f>IFERROR(VLOOKUP($B176,DB!$I$3:$CA$1001,41,FALSE)&amp;"","　")</f>
        <v/>
      </c>
      <c r="V176" s="18" t="str">
        <f>IFERROR(VLOOKUP($B176,DB!$I$3:$CA$1001,42,FALSE)&amp;"","　")</f>
        <v/>
      </c>
      <c r="W176" s="18" t="str">
        <f>IFERROR(VLOOKUP($B176,DB!$I$3:$CA$1001,43,FALSE)&amp;"","　")</f>
        <v/>
      </c>
      <c r="X176" s="18" t="str">
        <f>IFERROR(VLOOKUP($B176,DB!$I$3:$CA$1001,44,FALSE)&amp;"","　")</f>
        <v/>
      </c>
      <c r="Y176" s="18" t="str">
        <f>IFERROR(VLOOKUP($B176,DB!$I$3:$CA$1001,45,FALSE)&amp;"","　")</f>
        <v/>
      </c>
      <c r="Z176" s="18" t="str">
        <f>IFERROR(VLOOKUP($B176,DB!$I$3:$CA$1001,46,FALSE)&amp;"","　")</f>
        <v/>
      </c>
      <c r="AA176" s="18" t="str">
        <f>IFERROR(VLOOKUP($B176,DB!$I$3:$CA$1001,47,FALSE)&amp;"","　")</f>
        <v/>
      </c>
      <c r="AB176" s="18" t="str">
        <f>IFERROR(VLOOKUP($B176,DB!$I$3:$CA$1001,48,FALSE)&amp;"","　")</f>
        <v/>
      </c>
      <c r="AC176" s="18" t="str">
        <f>IFERROR(VLOOKUP($B176,DB!$I$3:$CA$1001,49,FALSE)&amp;"","　")</f>
        <v/>
      </c>
      <c r="AD176" s="18" t="str">
        <f>IFERROR(VLOOKUP($B176,DB!$I$3:$CA$1001,50,FALSE)&amp;"","　")</f>
        <v/>
      </c>
      <c r="AE176" s="18" t="str">
        <f>IFERROR(VLOOKUP($B176,DB!$I$3:$CA$1001,51,FALSE)&amp;"","　")</f>
        <v/>
      </c>
      <c r="AF176" s="18" t="str">
        <f>IFERROR(VLOOKUP($B176,DB!$I$3:$CA$1001,52,FALSE)&amp;"","　")</f>
        <v/>
      </c>
      <c r="AG176" s="18" t="str">
        <f>IFERROR(VLOOKUP($B176,DB!$I$3:$CA$1001,53,FALSE)&amp;"","　")</f>
        <v/>
      </c>
      <c r="AH176" s="18" t="str">
        <f>IFERROR(VLOOKUP($B176,DB!$I$3:$CA$1001,54,FALSE)&amp;"","　")</f>
        <v/>
      </c>
      <c r="AI176" s="25" t="str">
        <f>IFERROR(VLOOKUP($B176,DB!$I$3:$CA$1001,55,FALSE)&amp;"","　")</f>
        <v/>
      </c>
      <c r="AJ176" s="16" t="str">
        <f>IFERROR(VLOOKUP($B176,DB!$I$3:$CA$1001,56,FALSE)&amp;"","　")</f>
        <v/>
      </c>
      <c r="AK176" s="18" t="str">
        <f>IFERROR(VLOOKUP($B176,DB!$I$3:$CA$1001,57,FALSE)&amp;"","　")</f>
        <v/>
      </c>
      <c r="AL176" s="18" t="str">
        <f>IFERROR(VLOOKUP($B176,DB!$I$3:$CA$1001,58,FALSE)&amp;"","　")</f>
        <v/>
      </c>
      <c r="AM176" s="18" t="str">
        <f>IFERROR(VLOOKUP($B176,DB!$I$3:$CA$1001,59,FALSE)&amp;"","　")</f>
        <v/>
      </c>
      <c r="AN176" s="18" t="str">
        <f>IFERROR(VLOOKUP($B176,DB!$I$3:$CA$1001,60,FALSE)&amp;"","　")</f>
        <v/>
      </c>
      <c r="AO176" s="18" t="str">
        <f>IFERROR(VLOOKUP($B176,DB!$I$3:$CA$1001,61,FALSE)&amp;"","　")</f>
        <v/>
      </c>
      <c r="AP176" s="18" t="str">
        <f>IFERROR(VLOOKUP($B176,DB!$I$3:$CA$1001,62,FALSE)&amp;"","　")</f>
        <v/>
      </c>
      <c r="AQ176" s="21" t="str">
        <f>IFERROR(VLOOKUP($B176,DB!$I$3:$CA$1001,63,FALSE)&amp;"","　")</f>
        <v/>
      </c>
      <c r="AR176" s="23" t="str">
        <f>IFERROR(VLOOKUP($B176,DB!$I$3:$CA$1001,64,FALSE)&amp;"","　")</f>
        <v/>
      </c>
      <c r="AS176" s="18" t="str">
        <f>IFERROR(VLOOKUP($B176,DB!$I$3:$CA$1001,65,FALSE)&amp;"","　")</f>
        <v/>
      </c>
      <c r="AT176" s="18" t="str">
        <f>IFERROR(VLOOKUP($B176,DB!$I$3:$CA$1001,66,FALSE)&amp;"","　")</f>
        <v/>
      </c>
      <c r="AU176" s="18" t="str">
        <f>IFERROR(VLOOKUP($B176,DB!$I$3:$CA$1001,67,FALSE)&amp;"","　")</f>
        <v/>
      </c>
      <c r="AV176" s="18" t="str">
        <f>IFERROR(VLOOKUP($B176,DB!$I$3:$CA$1001,68,FALSE)&amp;"","　")</f>
        <v/>
      </c>
      <c r="AW176" s="18" t="str">
        <f>IFERROR(VLOOKUP($B176,DB!$I$3:$CA$1001,69,FALSE)&amp;"","　")</f>
        <v/>
      </c>
      <c r="AX176" s="18" t="str">
        <f>IFERROR(VLOOKUP($B176,DB!$I$3:$CA$1001,70,FALSE)&amp;"","　")</f>
        <v/>
      </c>
      <c r="AY176" s="21" t="str">
        <f>IFERROR(VLOOKUP($B176,DB!$I$3:$CA$1001,71,FALSE)&amp;"","　")</f>
        <v/>
      </c>
      <c r="AZ176" s="29"/>
    </row>
    <row r="177" spans="2:52" ht="20.100000000000001" customHeight="1">
      <c r="B177" s="6">
        <v>2431</v>
      </c>
      <c r="C177" s="8" t="str">
        <f>IFERROR(VLOOKUP(B177,DB!$I$3:$Z$1001,4,FALSE)&amp;"","")</f>
        <v>株式会社データベース</v>
      </c>
      <c r="D177" s="10" t="str">
        <f>IFERROR(VLOOKUP(B177,DB!$I$2:$CD$1001,7,FALSE)&amp;"","")</f>
        <v>北海道</v>
      </c>
      <c r="E177" s="11" t="str">
        <f>IFERROR(VLOOKUP(B177,DB!$I$2:$CD$1001,8,FALSE)&amp;"","")</f>
        <v>札幌市北区</v>
      </c>
      <c r="F177" s="12" t="str">
        <f>IFERROR(VLOOKUP(B177,DB!$I$2:$CD$1001,10,FALSE)&amp;"","")</f>
        <v>代表取締役</v>
      </c>
      <c r="G177" s="11" t="str">
        <f>IFERROR(VLOOKUP(B177,DB!$I$2:$CD$1001,11,FALSE)&amp;"","")</f>
        <v>清重　正樹</v>
      </c>
      <c r="H177" s="14" t="str">
        <f>IFERROR(IF(VLOOKUP(B177,DB!$I$2:$CD$1001,20,FALSE)&amp;""="","","○"),"")</f>
        <v/>
      </c>
      <c r="I177" s="16" t="str">
        <f>IFERROR(VLOOKUP($B177,DB!$I$3:$CA$1001,29,FALSE)&amp;"","　")</f>
        <v>◯</v>
      </c>
      <c r="J177" s="18" t="str">
        <f>IFERROR(VLOOKUP($B177,DB!$I$3:$CA$1001,30,FALSE)&amp;"","　")</f>
        <v/>
      </c>
      <c r="K177" s="18" t="str">
        <f>IFERROR(VLOOKUP($B177,DB!$I$3:$CA$1001,31,FALSE)&amp;"","　")</f>
        <v>◯</v>
      </c>
      <c r="L177" s="18" t="str">
        <f>IFERROR(VLOOKUP($B177,DB!$I$3:$CA$1001,32,FALSE)&amp;"","　")</f>
        <v/>
      </c>
      <c r="M177" s="18" t="str">
        <f>IFERROR(VLOOKUP($B177,DB!$I$3:$CA$1001,33,FALSE)&amp;"","　")</f>
        <v>◯</v>
      </c>
      <c r="N177" s="21" t="str">
        <f>IFERROR(VLOOKUP($B177,DB!$I$3:$CA$1001,34,FALSE)&amp;"","　")</f>
        <v/>
      </c>
      <c r="O177" s="23" t="str">
        <f>IFERROR(VLOOKUP($B177,DB!$I$3:$CA$1001,35,FALSE)&amp;"","　")</f>
        <v/>
      </c>
      <c r="P177" s="18" t="str">
        <f>IFERROR(VLOOKUP($B177,DB!$I$3:$CA$1001,36,FALSE)&amp;"","　")</f>
        <v/>
      </c>
      <c r="Q177" s="18" t="str">
        <f>IFERROR(VLOOKUP($B177,DB!$I$3:$CA$1001,37,FALSE)&amp;"","　")</f>
        <v/>
      </c>
      <c r="R177" s="18" t="str">
        <f>IFERROR(VLOOKUP($B177,DB!$I$3:$CA$1001,38,FALSE)&amp;"","　")</f>
        <v/>
      </c>
      <c r="S177" s="18" t="str">
        <f>IFERROR(VLOOKUP($B177,DB!$I$3:$CA$1001,39,FALSE)&amp;"","　")</f>
        <v/>
      </c>
      <c r="T177" s="18" t="str">
        <f>IFERROR(VLOOKUP($B177,DB!$I$3:$CA$1001,40,FALSE)&amp;"","　")</f>
        <v>◯</v>
      </c>
      <c r="U177" s="18" t="str">
        <f>IFERROR(VLOOKUP($B177,DB!$I$3:$CA$1001,41,FALSE)&amp;"","　")</f>
        <v>◯</v>
      </c>
      <c r="V177" s="18" t="str">
        <f>IFERROR(VLOOKUP($B177,DB!$I$3:$CA$1001,42,FALSE)&amp;"","　")</f>
        <v/>
      </c>
      <c r="W177" s="18" t="str">
        <f>IFERROR(VLOOKUP($B177,DB!$I$3:$CA$1001,43,FALSE)&amp;"","　")</f>
        <v/>
      </c>
      <c r="X177" s="18" t="str">
        <f>IFERROR(VLOOKUP($B177,DB!$I$3:$CA$1001,44,FALSE)&amp;"","　")</f>
        <v/>
      </c>
      <c r="Y177" s="18" t="str">
        <f>IFERROR(VLOOKUP($B177,DB!$I$3:$CA$1001,45,FALSE)&amp;"","　")</f>
        <v/>
      </c>
      <c r="Z177" s="18" t="str">
        <f>IFERROR(VLOOKUP($B177,DB!$I$3:$CA$1001,46,FALSE)&amp;"","　")</f>
        <v/>
      </c>
      <c r="AA177" s="18" t="str">
        <f>IFERROR(VLOOKUP($B177,DB!$I$3:$CA$1001,47,FALSE)&amp;"","　")</f>
        <v/>
      </c>
      <c r="AB177" s="18" t="str">
        <f>IFERROR(VLOOKUP($B177,DB!$I$3:$CA$1001,48,FALSE)&amp;"","　")</f>
        <v/>
      </c>
      <c r="AC177" s="18" t="str">
        <f>IFERROR(VLOOKUP($B177,DB!$I$3:$CA$1001,49,FALSE)&amp;"","　")</f>
        <v/>
      </c>
      <c r="AD177" s="18" t="str">
        <f>IFERROR(VLOOKUP($B177,DB!$I$3:$CA$1001,50,FALSE)&amp;"","　")</f>
        <v/>
      </c>
      <c r="AE177" s="18" t="str">
        <f>IFERROR(VLOOKUP($B177,DB!$I$3:$CA$1001,51,FALSE)&amp;"","　")</f>
        <v/>
      </c>
      <c r="AF177" s="18" t="str">
        <f>IFERROR(VLOOKUP($B177,DB!$I$3:$CA$1001,52,FALSE)&amp;"","　")</f>
        <v/>
      </c>
      <c r="AG177" s="18" t="str">
        <f>IFERROR(VLOOKUP($B177,DB!$I$3:$CA$1001,53,FALSE)&amp;"","　")</f>
        <v/>
      </c>
      <c r="AH177" s="18" t="str">
        <f>IFERROR(VLOOKUP($B177,DB!$I$3:$CA$1001,54,FALSE)&amp;"","　")</f>
        <v/>
      </c>
      <c r="AI177" s="25" t="str">
        <f>IFERROR(VLOOKUP($B177,DB!$I$3:$CA$1001,55,FALSE)&amp;"","　")</f>
        <v/>
      </c>
      <c r="AJ177" s="16" t="str">
        <f>IFERROR(VLOOKUP($B177,DB!$I$3:$CA$1001,56,FALSE)&amp;"","　")</f>
        <v/>
      </c>
      <c r="AK177" s="18" t="str">
        <f>IFERROR(VLOOKUP($B177,DB!$I$3:$CA$1001,57,FALSE)&amp;"","　")</f>
        <v/>
      </c>
      <c r="AL177" s="18" t="str">
        <f>IFERROR(VLOOKUP($B177,DB!$I$3:$CA$1001,58,FALSE)&amp;"","　")</f>
        <v/>
      </c>
      <c r="AM177" s="18" t="str">
        <f>IFERROR(VLOOKUP($B177,DB!$I$3:$CA$1001,59,FALSE)&amp;"","　")</f>
        <v/>
      </c>
      <c r="AN177" s="18" t="str">
        <f>IFERROR(VLOOKUP($B177,DB!$I$3:$CA$1001,60,FALSE)&amp;"","　")</f>
        <v/>
      </c>
      <c r="AO177" s="18" t="str">
        <f>IFERROR(VLOOKUP($B177,DB!$I$3:$CA$1001,61,FALSE)&amp;"","　")</f>
        <v/>
      </c>
      <c r="AP177" s="18" t="str">
        <f>IFERROR(VLOOKUP($B177,DB!$I$3:$CA$1001,62,FALSE)&amp;"","　")</f>
        <v/>
      </c>
      <c r="AQ177" s="21" t="str">
        <f>IFERROR(VLOOKUP($B177,DB!$I$3:$CA$1001,63,FALSE)&amp;"","　")</f>
        <v/>
      </c>
      <c r="AR177" s="23" t="str">
        <f>IFERROR(VLOOKUP($B177,DB!$I$3:$CA$1001,64,FALSE)&amp;"","　")</f>
        <v/>
      </c>
      <c r="AS177" s="18" t="str">
        <f>IFERROR(VLOOKUP($B177,DB!$I$3:$CA$1001,65,FALSE)&amp;"","　")</f>
        <v/>
      </c>
      <c r="AT177" s="18" t="str">
        <f>IFERROR(VLOOKUP($B177,DB!$I$3:$CA$1001,66,FALSE)&amp;"","　")</f>
        <v/>
      </c>
      <c r="AU177" s="18" t="str">
        <f>IFERROR(VLOOKUP($B177,DB!$I$3:$CA$1001,67,FALSE)&amp;"","　")</f>
        <v/>
      </c>
      <c r="AV177" s="18" t="str">
        <f>IFERROR(VLOOKUP($B177,DB!$I$3:$CA$1001,68,FALSE)&amp;"","　")</f>
        <v/>
      </c>
      <c r="AW177" s="18" t="str">
        <f>IFERROR(VLOOKUP($B177,DB!$I$3:$CA$1001,69,FALSE)&amp;"","　")</f>
        <v/>
      </c>
      <c r="AX177" s="18" t="str">
        <f>IFERROR(VLOOKUP($B177,DB!$I$3:$CA$1001,70,FALSE)&amp;"","　")</f>
        <v/>
      </c>
      <c r="AY177" s="21" t="str">
        <f>IFERROR(VLOOKUP($B177,DB!$I$3:$CA$1001,71,FALSE)&amp;"","　")</f>
        <v/>
      </c>
      <c r="AZ177" s="29"/>
    </row>
    <row r="178" spans="2:52" ht="20.100000000000001" customHeight="1">
      <c r="B178" s="6">
        <v>2432</v>
      </c>
      <c r="C178" s="8" t="str">
        <f>IFERROR(VLOOKUP(B178,DB!$I$3:$Z$1001,4,FALSE)&amp;"","")</f>
        <v>株式会社データ設計</v>
      </c>
      <c r="D178" s="10" t="str">
        <f>IFERROR(VLOOKUP(B178,DB!$I$2:$CD$1001,7,FALSE)&amp;"","")</f>
        <v>東京都</v>
      </c>
      <c r="E178" s="11" t="str">
        <f>IFERROR(VLOOKUP(B178,DB!$I$2:$CD$1001,8,FALSE)&amp;"","")</f>
        <v>中央区</v>
      </c>
      <c r="F178" s="12" t="str">
        <f>IFERROR(VLOOKUP(B178,DB!$I$2:$CD$1001,10,FALSE)&amp;"","")</f>
        <v>代表取締役</v>
      </c>
      <c r="G178" s="11" t="str">
        <f>IFERROR(VLOOKUP(B178,DB!$I$2:$CD$1001,11,FALSE)&amp;"","")</f>
        <v>広島　基</v>
      </c>
      <c r="H178" s="14" t="str">
        <f>IFERROR(IF(VLOOKUP(B178,DB!$I$2:$CD$1001,20,FALSE)&amp;""="","","○"),"")</f>
        <v>○</v>
      </c>
      <c r="I178" s="16" t="str">
        <f>IFERROR(VLOOKUP($B178,DB!$I$3:$CA$1001,29,FALSE)&amp;"","　")</f>
        <v/>
      </c>
      <c r="J178" s="18" t="str">
        <f>IFERROR(VLOOKUP($B178,DB!$I$3:$CA$1001,30,FALSE)&amp;"","　")</f>
        <v/>
      </c>
      <c r="K178" s="18" t="str">
        <f>IFERROR(VLOOKUP($B178,DB!$I$3:$CA$1001,31,FALSE)&amp;"","　")</f>
        <v>◯</v>
      </c>
      <c r="L178" s="18" t="str">
        <f>IFERROR(VLOOKUP($B178,DB!$I$3:$CA$1001,32,FALSE)&amp;"","　")</f>
        <v/>
      </c>
      <c r="M178" s="18" t="str">
        <f>IFERROR(VLOOKUP($B178,DB!$I$3:$CA$1001,33,FALSE)&amp;"","　")</f>
        <v/>
      </c>
      <c r="N178" s="21" t="str">
        <f>IFERROR(VLOOKUP($B178,DB!$I$3:$CA$1001,34,FALSE)&amp;"","　")</f>
        <v/>
      </c>
      <c r="O178" s="23" t="str">
        <f>IFERROR(VLOOKUP($B178,DB!$I$3:$CA$1001,35,FALSE)&amp;"","　")</f>
        <v/>
      </c>
      <c r="P178" s="18" t="str">
        <f>IFERROR(VLOOKUP($B178,DB!$I$3:$CA$1001,36,FALSE)&amp;"","　")</f>
        <v/>
      </c>
      <c r="Q178" s="18" t="str">
        <f>IFERROR(VLOOKUP($B178,DB!$I$3:$CA$1001,37,FALSE)&amp;"","　")</f>
        <v/>
      </c>
      <c r="R178" s="18" t="str">
        <f>IFERROR(VLOOKUP($B178,DB!$I$3:$CA$1001,38,FALSE)&amp;"","　")</f>
        <v/>
      </c>
      <c r="S178" s="18" t="str">
        <f>IFERROR(VLOOKUP($B178,DB!$I$3:$CA$1001,39,FALSE)&amp;"","　")</f>
        <v/>
      </c>
      <c r="T178" s="18" t="str">
        <f>IFERROR(VLOOKUP($B178,DB!$I$3:$CA$1001,40,FALSE)&amp;"","　")</f>
        <v/>
      </c>
      <c r="U178" s="18" t="str">
        <f>IFERROR(VLOOKUP($B178,DB!$I$3:$CA$1001,41,FALSE)&amp;"","　")</f>
        <v>◯</v>
      </c>
      <c r="V178" s="18" t="str">
        <f>IFERROR(VLOOKUP($B178,DB!$I$3:$CA$1001,42,FALSE)&amp;"","　")</f>
        <v/>
      </c>
      <c r="W178" s="18" t="str">
        <f>IFERROR(VLOOKUP($B178,DB!$I$3:$CA$1001,43,FALSE)&amp;"","　")</f>
        <v/>
      </c>
      <c r="X178" s="18" t="str">
        <f>IFERROR(VLOOKUP($B178,DB!$I$3:$CA$1001,44,FALSE)&amp;"","　")</f>
        <v/>
      </c>
      <c r="Y178" s="18" t="str">
        <f>IFERROR(VLOOKUP($B178,DB!$I$3:$CA$1001,45,FALSE)&amp;"","　")</f>
        <v/>
      </c>
      <c r="Z178" s="18" t="str">
        <f>IFERROR(VLOOKUP($B178,DB!$I$3:$CA$1001,46,FALSE)&amp;"","　")</f>
        <v/>
      </c>
      <c r="AA178" s="18" t="str">
        <f>IFERROR(VLOOKUP($B178,DB!$I$3:$CA$1001,47,FALSE)&amp;"","　")</f>
        <v/>
      </c>
      <c r="AB178" s="18" t="str">
        <f>IFERROR(VLOOKUP($B178,DB!$I$3:$CA$1001,48,FALSE)&amp;"","　")</f>
        <v/>
      </c>
      <c r="AC178" s="18" t="str">
        <f>IFERROR(VLOOKUP($B178,DB!$I$3:$CA$1001,49,FALSE)&amp;"","　")</f>
        <v/>
      </c>
      <c r="AD178" s="18" t="str">
        <f>IFERROR(VLOOKUP($B178,DB!$I$3:$CA$1001,50,FALSE)&amp;"","　")</f>
        <v/>
      </c>
      <c r="AE178" s="18" t="str">
        <f>IFERROR(VLOOKUP($B178,DB!$I$3:$CA$1001,51,FALSE)&amp;"","　")</f>
        <v/>
      </c>
      <c r="AF178" s="18" t="str">
        <f>IFERROR(VLOOKUP($B178,DB!$I$3:$CA$1001,52,FALSE)&amp;"","　")</f>
        <v/>
      </c>
      <c r="AG178" s="18" t="str">
        <f>IFERROR(VLOOKUP($B178,DB!$I$3:$CA$1001,53,FALSE)&amp;"","　")</f>
        <v/>
      </c>
      <c r="AH178" s="18" t="str">
        <f>IFERROR(VLOOKUP($B178,DB!$I$3:$CA$1001,54,FALSE)&amp;"","　")</f>
        <v/>
      </c>
      <c r="AI178" s="25" t="str">
        <f>IFERROR(VLOOKUP($B178,DB!$I$3:$CA$1001,55,FALSE)&amp;"","　")</f>
        <v/>
      </c>
      <c r="AJ178" s="16" t="str">
        <f>IFERROR(VLOOKUP($B178,DB!$I$3:$CA$1001,56,FALSE)&amp;"","　")</f>
        <v/>
      </c>
      <c r="AK178" s="18" t="str">
        <f>IFERROR(VLOOKUP($B178,DB!$I$3:$CA$1001,57,FALSE)&amp;"","　")</f>
        <v/>
      </c>
      <c r="AL178" s="18" t="str">
        <f>IFERROR(VLOOKUP($B178,DB!$I$3:$CA$1001,58,FALSE)&amp;"","　")</f>
        <v/>
      </c>
      <c r="AM178" s="18" t="str">
        <f>IFERROR(VLOOKUP($B178,DB!$I$3:$CA$1001,59,FALSE)&amp;"","　")</f>
        <v/>
      </c>
      <c r="AN178" s="18" t="str">
        <f>IFERROR(VLOOKUP($B178,DB!$I$3:$CA$1001,60,FALSE)&amp;"","　")</f>
        <v/>
      </c>
      <c r="AO178" s="18" t="str">
        <f>IFERROR(VLOOKUP($B178,DB!$I$3:$CA$1001,61,FALSE)&amp;"","　")</f>
        <v/>
      </c>
      <c r="AP178" s="18" t="str">
        <f>IFERROR(VLOOKUP($B178,DB!$I$3:$CA$1001,62,FALSE)&amp;"","　")</f>
        <v/>
      </c>
      <c r="AQ178" s="21" t="str">
        <f>IFERROR(VLOOKUP($B178,DB!$I$3:$CA$1001,63,FALSE)&amp;"","　")</f>
        <v/>
      </c>
      <c r="AR178" s="23" t="str">
        <f>IFERROR(VLOOKUP($B178,DB!$I$3:$CA$1001,64,FALSE)&amp;"","　")</f>
        <v/>
      </c>
      <c r="AS178" s="18" t="str">
        <f>IFERROR(VLOOKUP($B178,DB!$I$3:$CA$1001,65,FALSE)&amp;"","　")</f>
        <v/>
      </c>
      <c r="AT178" s="18" t="str">
        <f>IFERROR(VLOOKUP($B178,DB!$I$3:$CA$1001,66,FALSE)&amp;"","　")</f>
        <v/>
      </c>
      <c r="AU178" s="18" t="str">
        <f>IFERROR(VLOOKUP($B178,DB!$I$3:$CA$1001,67,FALSE)&amp;"","　")</f>
        <v/>
      </c>
      <c r="AV178" s="18" t="str">
        <f>IFERROR(VLOOKUP($B178,DB!$I$3:$CA$1001,68,FALSE)&amp;"","　")</f>
        <v/>
      </c>
      <c r="AW178" s="18" t="str">
        <f>IFERROR(VLOOKUP($B178,DB!$I$3:$CA$1001,69,FALSE)&amp;"","　")</f>
        <v/>
      </c>
      <c r="AX178" s="18" t="str">
        <f>IFERROR(VLOOKUP($B178,DB!$I$3:$CA$1001,70,FALSE)&amp;"","　")</f>
        <v/>
      </c>
      <c r="AY178" s="21" t="str">
        <f>IFERROR(VLOOKUP($B178,DB!$I$3:$CA$1001,71,FALSE)&amp;"","　")</f>
        <v/>
      </c>
      <c r="AZ178" s="29"/>
    </row>
    <row r="179" spans="2:52" ht="20.100000000000001" customHeight="1">
      <c r="B179" s="6">
        <v>2433</v>
      </c>
      <c r="C179" s="8" t="str">
        <f>IFERROR(VLOOKUP(B179,DB!$I$3:$Z$1001,4,FALSE)&amp;"","")</f>
        <v>株式会社デザインワークス</v>
      </c>
      <c r="D179" s="10" t="str">
        <f>IFERROR(VLOOKUP(B179,DB!$I$2:$CD$1001,7,FALSE)&amp;"","")</f>
        <v>北海道</v>
      </c>
      <c r="E179" s="11" t="str">
        <f>IFERROR(VLOOKUP(B179,DB!$I$2:$CD$1001,8,FALSE)&amp;"","")</f>
        <v>札幌市豊平区</v>
      </c>
      <c r="F179" s="12" t="str">
        <f>IFERROR(VLOOKUP(B179,DB!$I$2:$CD$1001,10,FALSE)&amp;"","")</f>
        <v>代表取締役</v>
      </c>
      <c r="G179" s="11" t="str">
        <f>IFERROR(VLOOKUP(B179,DB!$I$2:$CD$1001,11,FALSE)&amp;"","")</f>
        <v>藤田　哲也</v>
      </c>
      <c r="H179" s="14" t="str">
        <f>IFERROR(IF(VLOOKUP(B179,DB!$I$2:$CD$1001,20,FALSE)&amp;""="","","○"),"")</f>
        <v/>
      </c>
      <c r="I179" s="16" t="str">
        <f>IFERROR(VLOOKUP($B179,DB!$I$3:$CA$1001,29,FALSE)&amp;"","　")</f>
        <v/>
      </c>
      <c r="J179" s="18" t="str">
        <f>IFERROR(VLOOKUP($B179,DB!$I$3:$CA$1001,30,FALSE)&amp;"","　")</f>
        <v/>
      </c>
      <c r="K179" s="18" t="str">
        <f>IFERROR(VLOOKUP($B179,DB!$I$3:$CA$1001,31,FALSE)&amp;"","　")</f>
        <v/>
      </c>
      <c r="L179" s="18" t="str">
        <f>IFERROR(VLOOKUP($B179,DB!$I$3:$CA$1001,32,FALSE)&amp;"","　")</f>
        <v>◯</v>
      </c>
      <c r="M179" s="18" t="str">
        <f>IFERROR(VLOOKUP($B179,DB!$I$3:$CA$1001,33,FALSE)&amp;"","　")</f>
        <v/>
      </c>
      <c r="N179" s="21" t="str">
        <f>IFERROR(VLOOKUP($B179,DB!$I$3:$CA$1001,34,FALSE)&amp;"","　")</f>
        <v/>
      </c>
      <c r="O179" s="23" t="str">
        <f>IFERROR(VLOOKUP($B179,DB!$I$3:$CA$1001,35,FALSE)&amp;"","　")</f>
        <v/>
      </c>
      <c r="P179" s="18" t="str">
        <f>IFERROR(VLOOKUP($B179,DB!$I$3:$CA$1001,36,FALSE)&amp;"","　")</f>
        <v/>
      </c>
      <c r="Q179" s="18" t="str">
        <f>IFERROR(VLOOKUP($B179,DB!$I$3:$CA$1001,37,FALSE)&amp;"","　")</f>
        <v/>
      </c>
      <c r="R179" s="18" t="str">
        <f>IFERROR(VLOOKUP($B179,DB!$I$3:$CA$1001,38,FALSE)&amp;"","　")</f>
        <v/>
      </c>
      <c r="S179" s="18" t="str">
        <f>IFERROR(VLOOKUP($B179,DB!$I$3:$CA$1001,39,FALSE)&amp;"","　")</f>
        <v/>
      </c>
      <c r="T179" s="18" t="str">
        <f>IFERROR(VLOOKUP($B179,DB!$I$3:$CA$1001,40,FALSE)&amp;"","　")</f>
        <v/>
      </c>
      <c r="U179" s="18" t="str">
        <f>IFERROR(VLOOKUP($B179,DB!$I$3:$CA$1001,41,FALSE)&amp;"","　")</f>
        <v/>
      </c>
      <c r="V179" s="18" t="str">
        <f>IFERROR(VLOOKUP($B179,DB!$I$3:$CA$1001,42,FALSE)&amp;"","　")</f>
        <v/>
      </c>
      <c r="W179" s="18" t="str">
        <f>IFERROR(VLOOKUP($B179,DB!$I$3:$CA$1001,43,FALSE)&amp;"","　")</f>
        <v/>
      </c>
      <c r="X179" s="18" t="str">
        <f>IFERROR(VLOOKUP($B179,DB!$I$3:$CA$1001,44,FALSE)&amp;"","　")</f>
        <v/>
      </c>
      <c r="Y179" s="18" t="str">
        <f>IFERROR(VLOOKUP($B179,DB!$I$3:$CA$1001,45,FALSE)&amp;"","　")</f>
        <v/>
      </c>
      <c r="Z179" s="18" t="str">
        <f>IFERROR(VLOOKUP($B179,DB!$I$3:$CA$1001,46,FALSE)&amp;"","　")</f>
        <v/>
      </c>
      <c r="AA179" s="18" t="str">
        <f>IFERROR(VLOOKUP($B179,DB!$I$3:$CA$1001,47,FALSE)&amp;"","　")</f>
        <v/>
      </c>
      <c r="AB179" s="18" t="str">
        <f>IFERROR(VLOOKUP($B179,DB!$I$3:$CA$1001,48,FALSE)&amp;"","　")</f>
        <v/>
      </c>
      <c r="AC179" s="18" t="str">
        <f>IFERROR(VLOOKUP($B179,DB!$I$3:$CA$1001,49,FALSE)&amp;"","　")</f>
        <v/>
      </c>
      <c r="AD179" s="18" t="str">
        <f>IFERROR(VLOOKUP($B179,DB!$I$3:$CA$1001,50,FALSE)&amp;"","　")</f>
        <v/>
      </c>
      <c r="AE179" s="18" t="str">
        <f>IFERROR(VLOOKUP($B179,DB!$I$3:$CA$1001,51,FALSE)&amp;"","　")</f>
        <v/>
      </c>
      <c r="AF179" s="18" t="str">
        <f>IFERROR(VLOOKUP($B179,DB!$I$3:$CA$1001,52,FALSE)&amp;"","　")</f>
        <v/>
      </c>
      <c r="AG179" s="18" t="str">
        <f>IFERROR(VLOOKUP($B179,DB!$I$3:$CA$1001,53,FALSE)&amp;"","　")</f>
        <v/>
      </c>
      <c r="AH179" s="18" t="str">
        <f>IFERROR(VLOOKUP($B179,DB!$I$3:$CA$1001,54,FALSE)&amp;"","　")</f>
        <v/>
      </c>
      <c r="AI179" s="25" t="str">
        <f>IFERROR(VLOOKUP($B179,DB!$I$3:$CA$1001,55,FALSE)&amp;"","　")</f>
        <v/>
      </c>
      <c r="AJ179" s="16" t="str">
        <f>IFERROR(VLOOKUP($B179,DB!$I$3:$CA$1001,56,FALSE)&amp;"","　")</f>
        <v/>
      </c>
      <c r="AK179" s="18" t="str">
        <f>IFERROR(VLOOKUP($B179,DB!$I$3:$CA$1001,57,FALSE)&amp;"","　")</f>
        <v/>
      </c>
      <c r="AL179" s="18" t="str">
        <f>IFERROR(VLOOKUP($B179,DB!$I$3:$CA$1001,58,FALSE)&amp;"","　")</f>
        <v/>
      </c>
      <c r="AM179" s="18" t="str">
        <f>IFERROR(VLOOKUP($B179,DB!$I$3:$CA$1001,59,FALSE)&amp;"","　")</f>
        <v/>
      </c>
      <c r="AN179" s="18" t="str">
        <f>IFERROR(VLOOKUP($B179,DB!$I$3:$CA$1001,60,FALSE)&amp;"","　")</f>
        <v/>
      </c>
      <c r="AO179" s="18" t="str">
        <f>IFERROR(VLOOKUP($B179,DB!$I$3:$CA$1001,61,FALSE)&amp;"","　")</f>
        <v/>
      </c>
      <c r="AP179" s="18" t="str">
        <f>IFERROR(VLOOKUP($B179,DB!$I$3:$CA$1001,62,FALSE)&amp;"","　")</f>
        <v/>
      </c>
      <c r="AQ179" s="21" t="str">
        <f>IFERROR(VLOOKUP($B179,DB!$I$3:$CA$1001,63,FALSE)&amp;"","　")</f>
        <v/>
      </c>
      <c r="AR179" s="23" t="str">
        <f>IFERROR(VLOOKUP($B179,DB!$I$3:$CA$1001,64,FALSE)&amp;"","　")</f>
        <v/>
      </c>
      <c r="AS179" s="18" t="str">
        <f>IFERROR(VLOOKUP($B179,DB!$I$3:$CA$1001,65,FALSE)&amp;"","　")</f>
        <v/>
      </c>
      <c r="AT179" s="18" t="str">
        <f>IFERROR(VLOOKUP($B179,DB!$I$3:$CA$1001,66,FALSE)&amp;"","　")</f>
        <v/>
      </c>
      <c r="AU179" s="18" t="str">
        <f>IFERROR(VLOOKUP($B179,DB!$I$3:$CA$1001,67,FALSE)&amp;"","　")</f>
        <v/>
      </c>
      <c r="AV179" s="18" t="str">
        <f>IFERROR(VLOOKUP($B179,DB!$I$3:$CA$1001,68,FALSE)&amp;"","　")</f>
        <v/>
      </c>
      <c r="AW179" s="18" t="str">
        <f>IFERROR(VLOOKUP($B179,DB!$I$3:$CA$1001,69,FALSE)&amp;"","　")</f>
        <v/>
      </c>
      <c r="AX179" s="18" t="str">
        <f>IFERROR(VLOOKUP($B179,DB!$I$3:$CA$1001,70,FALSE)&amp;"","　")</f>
        <v/>
      </c>
      <c r="AY179" s="21" t="str">
        <f>IFERROR(VLOOKUP($B179,DB!$I$3:$CA$1001,71,FALSE)&amp;"","　")</f>
        <v/>
      </c>
      <c r="AZ179" s="29"/>
    </row>
    <row r="180" spans="2:52" ht="20.100000000000001" customHeight="1">
      <c r="B180" s="6">
        <v>2434</v>
      </c>
      <c r="C180" s="8" t="str">
        <f>IFERROR(VLOOKUP(B180,DB!$I$3:$Z$1001,4,FALSE)&amp;"","")</f>
        <v>株式会社東京ソイルリサーチ</v>
      </c>
      <c r="D180" s="10" t="str">
        <f>IFERROR(VLOOKUP(B180,DB!$I$2:$CD$1001,7,FALSE)&amp;"","")</f>
        <v>東京都</v>
      </c>
      <c r="E180" s="11" t="str">
        <f>IFERROR(VLOOKUP(B180,DB!$I$2:$CD$1001,8,FALSE)&amp;"","")</f>
        <v>目黒区</v>
      </c>
      <c r="F180" s="12" t="str">
        <f>IFERROR(VLOOKUP(B180,DB!$I$2:$CD$1001,10,FALSE)&amp;"","")</f>
        <v>代表取締役</v>
      </c>
      <c r="G180" s="11" t="str">
        <f>IFERROR(VLOOKUP(B180,DB!$I$2:$CD$1001,11,FALSE)&amp;"","")</f>
        <v>辻本　勝彦</v>
      </c>
      <c r="H180" s="14" t="str">
        <f>IFERROR(IF(VLOOKUP(B180,DB!$I$2:$CD$1001,20,FALSE)&amp;""="","","○"),"")</f>
        <v>○</v>
      </c>
      <c r="I180" s="16" t="str">
        <f>IFERROR(VLOOKUP($B180,DB!$I$3:$CA$1001,29,FALSE)&amp;"","　")</f>
        <v>◯</v>
      </c>
      <c r="J180" s="18" t="str">
        <f>IFERROR(VLOOKUP($B180,DB!$I$3:$CA$1001,30,FALSE)&amp;"","　")</f>
        <v>◯</v>
      </c>
      <c r="K180" s="18" t="str">
        <f>IFERROR(VLOOKUP($B180,DB!$I$3:$CA$1001,31,FALSE)&amp;"","　")</f>
        <v>◯</v>
      </c>
      <c r="L180" s="18" t="str">
        <f>IFERROR(VLOOKUP($B180,DB!$I$3:$CA$1001,32,FALSE)&amp;"","　")</f>
        <v/>
      </c>
      <c r="M180" s="18" t="str">
        <f>IFERROR(VLOOKUP($B180,DB!$I$3:$CA$1001,33,FALSE)&amp;"","　")</f>
        <v/>
      </c>
      <c r="N180" s="21" t="str">
        <f>IFERROR(VLOOKUP($B180,DB!$I$3:$CA$1001,34,FALSE)&amp;"","　")</f>
        <v/>
      </c>
      <c r="O180" s="23" t="str">
        <f>IFERROR(VLOOKUP($B180,DB!$I$3:$CA$1001,35,FALSE)&amp;"","　")</f>
        <v>◯</v>
      </c>
      <c r="P180" s="18" t="str">
        <f>IFERROR(VLOOKUP($B180,DB!$I$3:$CA$1001,36,FALSE)&amp;"","　")</f>
        <v/>
      </c>
      <c r="Q180" s="18" t="str">
        <f>IFERROR(VLOOKUP($B180,DB!$I$3:$CA$1001,37,FALSE)&amp;"","　")</f>
        <v/>
      </c>
      <c r="R180" s="18" t="str">
        <f>IFERROR(VLOOKUP($B180,DB!$I$3:$CA$1001,38,FALSE)&amp;"","　")</f>
        <v>◯</v>
      </c>
      <c r="S180" s="18" t="str">
        <f>IFERROR(VLOOKUP($B180,DB!$I$3:$CA$1001,39,FALSE)&amp;"","　")</f>
        <v/>
      </c>
      <c r="T180" s="18" t="str">
        <f>IFERROR(VLOOKUP($B180,DB!$I$3:$CA$1001,40,FALSE)&amp;"","　")</f>
        <v/>
      </c>
      <c r="U180" s="18" t="str">
        <f>IFERROR(VLOOKUP($B180,DB!$I$3:$CA$1001,41,FALSE)&amp;"","　")</f>
        <v/>
      </c>
      <c r="V180" s="18" t="str">
        <f>IFERROR(VLOOKUP($B180,DB!$I$3:$CA$1001,42,FALSE)&amp;"","　")</f>
        <v/>
      </c>
      <c r="W180" s="18" t="str">
        <f>IFERROR(VLOOKUP($B180,DB!$I$3:$CA$1001,43,FALSE)&amp;"","　")</f>
        <v/>
      </c>
      <c r="X180" s="18" t="str">
        <f>IFERROR(VLOOKUP($B180,DB!$I$3:$CA$1001,44,FALSE)&amp;"","　")</f>
        <v/>
      </c>
      <c r="Y180" s="18" t="str">
        <f>IFERROR(VLOOKUP($B180,DB!$I$3:$CA$1001,45,FALSE)&amp;"","　")</f>
        <v/>
      </c>
      <c r="Z180" s="18" t="str">
        <f>IFERROR(VLOOKUP($B180,DB!$I$3:$CA$1001,46,FALSE)&amp;"","　")</f>
        <v/>
      </c>
      <c r="AA180" s="18" t="str">
        <f>IFERROR(VLOOKUP($B180,DB!$I$3:$CA$1001,47,FALSE)&amp;"","　")</f>
        <v/>
      </c>
      <c r="AB180" s="18" t="str">
        <f>IFERROR(VLOOKUP($B180,DB!$I$3:$CA$1001,48,FALSE)&amp;"","　")</f>
        <v>◯</v>
      </c>
      <c r="AC180" s="18" t="str">
        <f>IFERROR(VLOOKUP($B180,DB!$I$3:$CA$1001,49,FALSE)&amp;"","　")</f>
        <v>◯</v>
      </c>
      <c r="AD180" s="18" t="str">
        <f>IFERROR(VLOOKUP($B180,DB!$I$3:$CA$1001,50,FALSE)&amp;"","　")</f>
        <v>◯</v>
      </c>
      <c r="AE180" s="18" t="str">
        <f>IFERROR(VLOOKUP($B180,DB!$I$3:$CA$1001,51,FALSE)&amp;"","　")</f>
        <v/>
      </c>
      <c r="AF180" s="18" t="str">
        <f>IFERROR(VLOOKUP($B180,DB!$I$3:$CA$1001,52,FALSE)&amp;"","　")</f>
        <v/>
      </c>
      <c r="AG180" s="18" t="str">
        <f>IFERROR(VLOOKUP($B180,DB!$I$3:$CA$1001,53,FALSE)&amp;"","　")</f>
        <v/>
      </c>
      <c r="AH180" s="18" t="str">
        <f>IFERROR(VLOOKUP($B180,DB!$I$3:$CA$1001,54,FALSE)&amp;"","　")</f>
        <v/>
      </c>
      <c r="AI180" s="25" t="str">
        <f>IFERROR(VLOOKUP($B180,DB!$I$3:$CA$1001,55,FALSE)&amp;"","　")</f>
        <v/>
      </c>
      <c r="AJ180" s="16" t="str">
        <f>IFERROR(VLOOKUP($B180,DB!$I$3:$CA$1001,56,FALSE)&amp;"","　")</f>
        <v/>
      </c>
      <c r="AK180" s="18" t="str">
        <f>IFERROR(VLOOKUP($B180,DB!$I$3:$CA$1001,57,FALSE)&amp;"","　")</f>
        <v/>
      </c>
      <c r="AL180" s="18" t="str">
        <f>IFERROR(VLOOKUP($B180,DB!$I$3:$CA$1001,58,FALSE)&amp;"","　")</f>
        <v/>
      </c>
      <c r="AM180" s="18" t="str">
        <f>IFERROR(VLOOKUP($B180,DB!$I$3:$CA$1001,59,FALSE)&amp;"","　")</f>
        <v/>
      </c>
      <c r="AN180" s="18" t="str">
        <f>IFERROR(VLOOKUP($B180,DB!$I$3:$CA$1001,60,FALSE)&amp;"","　")</f>
        <v/>
      </c>
      <c r="AO180" s="18" t="str">
        <f>IFERROR(VLOOKUP($B180,DB!$I$3:$CA$1001,61,FALSE)&amp;"","　")</f>
        <v/>
      </c>
      <c r="AP180" s="18" t="str">
        <f>IFERROR(VLOOKUP($B180,DB!$I$3:$CA$1001,62,FALSE)&amp;"","　")</f>
        <v/>
      </c>
      <c r="AQ180" s="21" t="str">
        <f>IFERROR(VLOOKUP($B180,DB!$I$3:$CA$1001,63,FALSE)&amp;"","　")</f>
        <v/>
      </c>
      <c r="AR180" s="23" t="str">
        <f>IFERROR(VLOOKUP($B180,DB!$I$3:$CA$1001,64,FALSE)&amp;"","　")</f>
        <v/>
      </c>
      <c r="AS180" s="18" t="str">
        <f>IFERROR(VLOOKUP($B180,DB!$I$3:$CA$1001,65,FALSE)&amp;"","　")</f>
        <v/>
      </c>
      <c r="AT180" s="18" t="str">
        <f>IFERROR(VLOOKUP($B180,DB!$I$3:$CA$1001,66,FALSE)&amp;"","　")</f>
        <v/>
      </c>
      <c r="AU180" s="18" t="str">
        <f>IFERROR(VLOOKUP($B180,DB!$I$3:$CA$1001,67,FALSE)&amp;"","　")</f>
        <v/>
      </c>
      <c r="AV180" s="18" t="str">
        <f>IFERROR(VLOOKUP($B180,DB!$I$3:$CA$1001,68,FALSE)&amp;"","　")</f>
        <v/>
      </c>
      <c r="AW180" s="18" t="str">
        <f>IFERROR(VLOOKUP($B180,DB!$I$3:$CA$1001,69,FALSE)&amp;"","　")</f>
        <v/>
      </c>
      <c r="AX180" s="18" t="str">
        <f>IFERROR(VLOOKUP($B180,DB!$I$3:$CA$1001,70,FALSE)&amp;"","　")</f>
        <v/>
      </c>
      <c r="AY180" s="21" t="str">
        <f>IFERROR(VLOOKUP($B180,DB!$I$3:$CA$1001,71,FALSE)&amp;"","　")</f>
        <v/>
      </c>
      <c r="AZ180" s="29"/>
    </row>
    <row r="181" spans="2:52" ht="20.100000000000001" customHeight="1">
      <c r="B181" s="6">
        <v>2435</v>
      </c>
      <c r="C181" s="8" t="str">
        <f>IFERROR(VLOOKUP(B181,DB!$I$3:$Z$1001,4,FALSE)&amp;"","")</f>
        <v>株式会社都市設計研究所</v>
      </c>
      <c r="D181" s="10" t="str">
        <f>IFERROR(VLOOKUP(B181,DB!$I$2:$CD$1001,7,FALSE)&amp;"","")</f>
        <v>北海道</v>
      </c>
      <c r="E181" s="11" t="str">
        <f>IFERROR(VLOOKUP(B181,DB!$I$2:$CD$1001,8,FALSE)&amp;"","")</f>
        <v>札幌市中央区</v>
      </c>
      <c r="F181" s="12" t="str">
        <f>IFERROR(VLOOKUP(B181,DB!$I$2:$CD$1001,10,FALSE)&amp;"","")</f>
        <v>代表取締役</v>
      </c>
      <c r="G181" s="11" t="str">
        <f>IFERROR(VLOOKUP(B181,DB!$I$2:$CD$1001,11,FALSE)&amp;"","")</f>
        <v>松田　眞人</v>
      </c>
      <c r="H181" s="14" t="str">
        <f>IFERROR(IF(VLOOKUP(B181,DB!$I$2:$CD$1001,20,FALSE)&amp;""="","","○"),"")</f>
        <v/>
      </c>
      <c r="I181" s="16" t="str">
        <f>IFERROR(VLOOKUP($B181,DB!$I$3:$CA$1001,29,FALSE)&amp;"","　")</f>
        <v/>
      </c>
      <c r="J181" s="18" t="str">
        <f>IFERROR(VLOOKUP($B181,DB!$I$3:$CA$1001,30,FALSE)&amp;"","　")</f>
        <v/>
      </c>
      <c r="K181" s="18" t="str">
        <f>IFERROR(VLOOKUP($B181,DB!$I$3:$CA$1001,31,FALSE)&amp;"","　")</f>
        <v/>
      </c>
      <c r="L181" s="18" t="str">
        <f>IFERROR(VLOOKUP($B181,DB!$I$3:$CA$1001,32,FALSE)&amp;"","　")</f>
        <v>◯</v>
      </c>
      <c r="M181" s="18" t="str">
        <f>IFERROR(VLOOKUP($B181,DB!$I$3:$CA$1001,33,FALSE)&amp;"","　")</f>
        <v/>
      </c>
      <c r="N181" s="21" t="str">
        <f>IFERROR(VLOOKUP($B181,DB!$I$3:$CA$1001,34,FALSE)&amp;"","　")</f>
        <v/>
      </c>
      <c r="O181" s="23" t="str">
        <f>IFERROR(VLOOKUP($B181,DB!$I$3:$CA$1001,35,FALSE)&amp;"","　")</f>
        <v/>
      </c>
      <c r="P181" s="18" t="str">
        <f>IFERROR(VLOOKUP($B181,DB!$I$3:$CA$1001,36,FALSE)&amp;"","　")</f>
        <v/>
      </c>
      <c r="Q181" s="18" t="str">
        <f>IFERROR(VLOOKUP($B181,DB!$I$3:$CA$1001,37,FALSE)&amp;"","　")</f>
        <v/>
      </c>
      <c r="R181" s="18" t="str">
        <f>IFERROR(VLOOKUP($B181,DB!$I$3:$CA$1001,38,FALSE)&amp;"","　")</f>
        <v/>
      </c>
      <c r="S181" s="18" t="str">
        <f>IFERROR(VLOOKUP($B181,DB!$I$3:$CA$1001,39,FALSE)&amp;"","　")</f>
        <v/>
      </c>
      <c r="T181" s="18" t="str">
        <f>IFERROR(VLOOKUP($B181,DB!$I$3:$CA$1001,40,FALSE)&amp;"","　")</f>
        <v/>
      </c>
      <c r="U181" s="18" t="str">
        <f>IFERROR(VLOOKUP($B181,DB!$I$3:$CA$1001,41,FALSE)&amp;"","　")</f>
        <v/>
      </c>
      <c r="V181" s="18" t="str">
        <f>IFERROR(VLOOKUP($B181,DB!$I$3:$CA$1001,42,FALSE)&amp;"","　")</f>
        <v/>
      </c>
      <c r="W181" s="18" t="str">
        <f>IFERROR(VLOOKUP($B181,DB!$I$3:$CA$1001,43,FALSE)&amp;"","　")</f>
        <v/>
      </c>
      <c r="X181" s="18" t="str">
        <f>IFERROR(VLOOKUP($B181,DB!$I$3:$CA$1001,44,FALSE)&amp;"","　")</f>
        <v/>
      </c>
      <c r="Y181" s="18" t="str">
        <f>IFERROR(VLOOKUP($B181,DB!$I$3:$CA$1001,45,FALSE)&amp;"","　")</f>
        <v/>
      </c>
      <c r="Z181" s="18" t="str">
        <f>IFERROR(VLOOKUP($B181,DB!$I$3:$CA$1001,46,FALSE)&amp;"","　")</f>
        <v/>
      </c>
      <c r="AA181" s="18" t="str">
        <f>IFERROR(VLOOKUP($B181,DB!$I$3:$CA$1001,47,FALSE)&amp;"","　")</f>
        <v/>
      </c>
      <c r="AB181" s="18" t="str">
        <f>IFERROR(VLOOKUP($B181,DB!$I$3:$CA$1001,48,FALSE)&amp;"","　")</f>
        <v/>
      </c>
      <c r="AC181" s="18" t="str">
        <f>IFERROR(VLOOKUP($B181,DB!$I$3:$CA$1001,49,FALSE)&amp;"","　")</f>
        <v/>
      </c>
      <c r="AD181" s="18" t="str">
        <f>IFERROR(VLOOKUP($B181,DB!$I$3:$CA$1001,50,FALSE)&amp;"","　")</f>
        <v/>
      </c>
      <c r="AE181" s="18" t="str">
        <f>IFERROR(VLOOKUP($B181,DB!$I$3:$CA$1001,51,FALSE)&amp;"","　")</f>
        <v/>
      </c>
      <c r="AF181" s="18" t="str">
        <f>IFERROR(VLOOKUP($B181,DB!$I$3:$CA$1001,52,FALSE)&amp;"","　")</f>
        <v/>
      </c>
      <c r="AG181" s="18" t="str">
        <f>IFERROR(VLOOKUP($B181,DB!$I$3:$CA$1001,53,FALSE)&amp;"","　")</f>
        <v/>
      </c>
      <c r="AH181" s="18" t="str">
        <f>IFERROR(VLOOKUP($B181,DB!$I$3:$CA$1001,54,FALSE)&amp;"","　")</f>
        <v/>
      </c>
      <c r="AI181" s="25" t="str">
        <f>IFERROR(VLOOKUP($B181,DB!$I$3:$CA$1001,55,FALSE)&amp;"","　")</f>
        <v/>
      </c>
      <c r="AJ181" s="16" t="str">
        <f>IFERROR(VLOOKUP($B181,DB!$I$3:$CA$1001,56,FALSE)&amp;"","　")</f>
        <v/>
      </c>
      <c r="AK181" s="18" t="str">
        <f>IFERROR(VLOOKUP($B181,DB!$I$3:$CA$1001,57,FALSE)&amp;"","　")</f>
        <v/>
      </c>
      <c r="AL181" s="18" t="str">
        <f>IFERROR(VLOOKUP($B181,DB!$I$3:$CA$1001,58,FALSE)&amp;"","　")</f>
        <v/>
      </c>
      <c r="AM181" s="18" t="str">
        <f>IFERROR(VLOOKUP($B181,DB!$I$3:$CA$1001,59,FALSE)&amp;"","　")</f>
        <v/>
      </c>
      <c r="AN181" s="18" t="str">
        <f>IFERROR(VLOOKUP($B181,DB!$I$3:$CA$1001,60,FALSE)&amp;"","　")</f>
        <v/>
      </c>
      <c r="AO181" s="18" t="str">
        <f>IFERROR(VLOOKUP($B181,DB!$I$3:$CA$1001,61,FALSE)&amp;"","　")</f>
        <v/>
      </c>
      <c r="AP181" s="18" t="str">
        <f>IFERROR(VLOOKUP($B181,DB!$I$3:$CA$1001,62,FALSE)&amp;"","　")</f>
        <v/>
      </c>
      <c r="AQ181" s="21" t="str">
        <f>IFERROR(VLOOKUP($B181,DB!$I$3:$CA$1001,63,FALSE)&amp;"","　")</f>
        <v/>
      </c>
      <c r="AR181" s="23" t="str">
        <f>IFERROR(VLOOKUP($B181,DB!$I$3:$CA$1001,64,FALSE)&amp;"","　")</f>
        <v/>
      </c>
      <c r="AS181" s="18" t="str">
        <f>IFERROR(VLOOKUP($B181,DB!$I$3:$CA$1001,65,FALSE)&amp;"","　")</f>
        <v/>
      </c>
      <c r="AT181" s="18" t="str">
        <f>IFERROR(VLOOKUP($B181,DB!$I$3:$CA$1001,66,FALSE)&amp;"","　")</f>
        <v/>
      </c>
      <c r="AU181" s="18" t="str">
        <f>IFERROR(VLOOKUP($B181,DB!$I$3:$CA$1001,67,FALSE)&amp;"","　")</f>
        <v/>
      </c>
      <c r="AV181" s="18" t="str">
        <f>IFERROR(VLOOKUP($B181,DB!$I$3:$CA$1001,68,FALSE)&amp;"","　")</f>
        <v/>
      </c>
      <c r="AW181" s="18" t="str">
        <f>IFERROR(VLOOKUP($B181,DB!$I$3:$CA$1001,69,FALSE)&amp;"","　")</f>
        <v/>
      </c>
      <c r="AX181" s="18" t="str">
        <f>IFERROR(VLOOKUP($B181,DB!$I$3:$CA$1001,70,FALSE)&amp;"","　")</f>
        <v/>
      </c>
      <c r="AY181" s="21" t="str">
        <f>IFERROR(VLOOKUP($B181,DB!$I$3:$CA$1001,71,FALSE)&amp;"","　")</f>
        <v/>
      </c>
      <c r="AZ181" s="29"/>
    </row>
    <row r="182" spans="2:52" ht="20.100000000000001" customHeight="1">
      <c r="B182" s="6">
        <v>2436</v>
      </c>
      <c r="C182" s="8" t="str">
        <f>IFERROR(VLOOKUP(B182,DB!$I$3:$Z$1001,4,FALSE)&amp;"","")</f>
        <v>トキワ地研株式会社</v>
      </c>
      <c r="D182" s="10" t="str">
        <f>IFERROR(VLOOKUP(B182,DB!$I$2:$CD$1001,7,FALSE)&amp;"","")</f>
        <v>北海道</v>
      </c>
      <c r="E182" s="11" t="str">
        <f>IFERROR(VLOOKUP(B182,DB!$I$2:$CD$1001,8,FALSE)&amp;"","")</f>
        <v>札幌市東区</v>
      </c>
      <c r="F182" s="12" t="str">
        <f>IFERROR(VLOOKUP(B182,DB!$I$2:$CD$1001,10,FALSE)&amp;"","")</f>
        <v>代表取締役</v>
      </c>
      <c r="G182" s="11" t="str">
        <f>IFERROR(VLOOKUP(B182,DB!$I$2:$CD$1001,11,FALSE)&amp;"","")</f>
        <v>小林　直幹</v>
      </c>
      <c r="H182" s="14" t="str">
        <f>IFERROR(IF(VLOOKUP(B182,DB!$I$2:$CD$1001,20,FALSE)&amp;""="","","○"),"")</f>
        <v/>
      </c>
      <c r="I182" s="16" t="str">
        <f>IFERROR(VLOOKUP($B182,DB!$I$3:$CA$1001,29,FALSE)&amp;"","　")</f>
        <v>◯</v>
      </c>
      <c r="J182" s="18" t="str">
        <f>IFERROR(VLOOKUP($B182,DB!$I$3:$CA$1001,30,FALSE)&amp;"","　")</f>
        <v>◯</v>
      </c>
      <c r="K182" s="18" t="str">
        <f>IFERROR(VLOOKUP($B182,DB!$I$3:$CA$1001,31,FALSE)&amp;"","　")</f>
        <v>◯</v>
      </c>
      <c r="L182" s="18" t="str">
        <f>IFERROR(VLOOKUP($B182,DB!$I$3:$CA$1001,32,FALSE)&amp;"","　")</f>
        <v/>
      </c>
      <c r="M182" s="18" t="str">
        <f>IFERROR(VLOOKUP($B182,DB!$I$3:$CA$1001,33,FALSE)&amp;"","　")</f>
        <v>◯</v>
      </c>
      <c r="N182" s="21" t="str">
        <f>IFERROR(VLOOKUP($B182,DB!$I$3:$CA$1001,34,FALSE)&amp;"","　")</f>
        <v/>
      </c>
      <c r="O182" s="23" t="str">
        <f>IFERROR(VLOOKUP($B182,DB!$I$3:$CA$1001,35,FALSE)&amp;"","　")</f>
        <v/>
      </c>
      <c r="P182" s="18" t="str">
        <f>IFERROR(VLOOKUP($B182,DB!$I$3:$CA$1001,36,FALSE)&amp;"","　")</f>
        <v/>
      </c>
      <c r="Q182" s="18" t="str">
        <f>IFERROR(VLOOKUP($B182,DB!$I$3:$CA$1001,37,FALSE)&amp;"","　")</f>
        <v/>
      </c>
      <c r="R182" s="18" t="str">
        <f>IFERROR(VLOOKUP($B182,DB!$I$3:$CA$1001,38,FALSE)&amp;"","　")</f>
        <v>◯</v>
      </c>
      <c r="S182" s="18" t="str">
        <f>IFERROR(VLOOKUP($B182,DB!$I$3:$CA$1001,39,FALSE)&amp;"","　")</f>
        <v/>
      </c>
      <c r="T182" s="18" t="str">
        <f>IFERROR(VLOOKUP($B182,DB!$I$3:$CA$1001,40,FALSE)&amp;"","　")</f>
        <v/>
      </c>
      <c r="U182" s="18" t="str">
        <f>IFERROR(VLOOKUP($B182,DB!$I$3:$CA$1001,41,FALSE)&amp;"","　")</f>
        <v/>
      </c>
      <c r="V182" s="18" t="str">
        <f>IFERROR(VLOOKUP($B182,DB!$I$3:$CA$1001,42,FALSE)&amp;"","　")</f>
        <v/>
      </c>
      <c r="W182" s="18" t="str">
        <f>IFERROR(VLOOKUP($B182,DB!$I$3:$CA$1001,43,FALSE)&amp;"","　")</f>
        <v/>
      </c>
      <c r="X182" s="18" t="str">
        <f>IFERROR(VLOOKUP($B182,DB!$I$3:$CA$1001,44,FALSE)&amp;"","　")</f>
        <v/>
      </c>
      <c r="Y182" s="18" t="str">
        <f>IFERROR(VLOOKUP($B182,DB!$I$3:$CA$1001,45,FALSE)&amp;"","　")</f>
        <v/>
      </c>
      <c r="Z182" s="18" t="str">
        <f>IFERROR(VLOOKUP($B182,DB!$I$3:$CA$1001,46,FALSE)&amp;"","　")</f>
        <v/>
      </c>
      <c r="AA182" s="18" t="str">
        <f>IFERROR(VLOOKUP($B182,DB!$I$3:$CA$1001,47,FALSE)&amp;"","　")</f>
        <v/>
      </c>
      <c r="AB182" s="18" t="str">
        <f>IFERROR(VLOOKUP($B182,DB!$I$3:$CA$1001,48,FALSE)&amp;"","　")</f>
        <v>◯</v>
      </c>
      <c r="AC182" s="18" t="str">
        <f>IFERROR(VLOOKUP($B182,DB!$I$3:$CA$1001,49,FALSE)&amp;"","　")</f>
        <v>◯</v>
      </c>
      <c r="AD182" s="18" t="str">
        <f>IFERROR(VLOOKUP($B182,DB!$I$3:$CA$1001,50,FALSE)&amp;"","　")</f>
        <v/>
      </c>
      <c r="AE182" s="18" t="str">
        <f>IFERROR(VLOOKUP($B182,DB!$I$3:$CA$1001,51,FALSE)&amp;"","　")</f>
        <v/>
      </c>
      <c r="AF182" s="18" t="str">
        <f>IFERROR(VLOOKUP($B182,DB!$I$3:$CA$1001,52,FALSE)&amp;"","　")</f>
        <v/>
      </c>
      <c r="AG182" s="18" t="str">
        <f>IFERROR(VLOOKUP($B182,DB!$I$3:$CA$1001,53,FALSE)&amp;"","　")</f>
        <v/>
      </c>
      <c r="AH182" s="18" t="str">
        <f>IFERROR(VLOOKUP($B182,DB!$I$3:$CA$1001,54,FALSE)&amp;"","　")</f>
        <v/>
      </c>
      <c r="AI182" s="25" t="str">
        <f>IFERROR(VLOOKUP($B182,DB!$I$3:$CA$1001,55,FALSE)&amp;"","　")</f>
        <v/>
      </c>
      <c r="AJ182" s="16" t="str">
        <f>IFERROR(VLOOKUP($B182,DB!$I$3:$CA$1001,56,FALSE)&amp;"","　")</f>
        <v/>
      </c>
      <c r="AK182" s="18" t="str">
        <f>IFERROR(VLOOKUP($B182,DB!$I$3:$CA$1001,57,FALSE)&amp;"","　")</f>
        <v/>
      </c>
      <c r="AL182" s="18" t="str">
        <f>IFERROR(VLOOKUP($B182,DB!$I$3:$CA$1001,58,FALSE)&amp;"","　")</f>
        <v/>
      </c>
      <c r="AM182" s="18" t="str">
        <f>IFERROR(VLOOKUP($B182,DB!$I$3:$CA$1001,59,FALSE)&amp;"","　")</f>
        <v/>
      </c>
      <c r="AN182" s="18" t="str">
        <f>IFERROR(VLOOKUP($B182,DB!$I$3:$CA$1001,60,FALSE)&amp;"","　")</f>
        <v/>
      </c>
      <c r="AO182" s="18" t="str">
        <f>IFERROR(VLOOKUP($B182,DB!$I$3:$CA$1001,61,FALSE)&amp;"","　")</f>
        <v/>
      </c>
      <c r="AP182" s="18" t="str">
        <f>IFERROR(VLOOKUP($B182,DB!$I$3:$CA$1001,62,FALSE)&amp;"","　")</f>
        <v/>
      </c>
      <c r="AQ182" s="21" t="str">
        <f>IFERROR(VLOOKUP($B182,DB!$I$3:$CA$1001,63,FALSE)&amp;"","　")</f>
        <v/>
      </c>
      <c r="AR182" s="23" t="str">
        <f>IFERROR(VLOOKUP($B182,DB!$I$3:$CA$1001,64,FALSE)&amp;"","　")</f>
        <v/>
      </c>
      <c r="AS182" s="18" t="str">
        <f>IFERROR(VLOOKUP($B182,DB!$I$3:$CA$1001,65,FALSE)&amp;"","　")</f>
        <v/>
      </c>
      <c r="AT182" s="18" t="str">
        <f>IFERROR(VLOOKUP($B182,DB!$I$3:$CA$1001,66,FALSE)&amp;"","　")</f>
        <v/>
      </c>
      <c r="AU182" s="18" t="str">
        <f>IFERROR(VLOOKUP($B182,DB!$I$3:$CA$1001,67,FALSE)&amp;"","　")</f>
        <v/>
      </c>
      <c r="AV182" s="18" t="str">
        <f>IFERROR(VLOOKUP($B182,DB!$I$3:$CA$1001,68,FALSE)&amp;"","　")</f>
        <v/>
      </c>
      <c r="AW182" s="18" t="str">
        <f>IFERROR(VLOOKUP($B182,DB!$I$3:$CA$1001,69,FALSE)&amp;"","　")</f>
        <v/>
      </c>
      <c r="AX182" s="18" t="str">
        <f>IFERROR(VLOOKUP($B182,DB!$I$3:$CA$1001,70,FALSE)&amp;"","　")</f>
        <v/>
      </c>
      <c r="AY182" s="21" t="str">
        <f>IFERROR(VLOOKUP($B182,DB!$I$3:$CA$1001,71,FALSE)&amp;"","　")</f>
        <v/>
      </c>
      <c r="AZ182" s="29"/>
    </row>
    <row r="183" spans="2:52" ht="20.100000000000001" customHeight="1">
      <c r="B183" s="6">
        <v>2437</v>
      </c>
      <c r="C183" s="8" t="str">
        <f>IFERROR(VLOOKUP(B183,DB!$I$3:$Z$1001,4,FALSE)&amp;"","")</f>
        <v>東和コンサルタント株式会社</v>
      </c>
      <c r="D183" s="10" t="str">
        <f>IFERROR(VLOOKUP(B183,DB!$I$2:$CD$1001,7,FALSE)&amp;"","")</f>
        <v>北海道</v>
      </c>
      <c r="E183" s="11" t="str">
        <f>IFERROR(VLOOKUP(B183,DB!$I$2:$CD$1001,8,FALSE)&amp;"","")</f>
        <v>札幌市豊平区</v>
      </c>
      <c r="F183" s="12" t="str">
        <f>IFERROR(VLOOKUP(B183,DB!$I$2:$CD$1001,10,FALSE)&amp;"","")</f>
        <v>代表取締役</v>
      </c>
      <c r="G183" s="11" t="str">
        <f>IFERROR(VLOOKUP(B183,DB!$I$2:$CD$1001,11,FALSE)&amp;"","")</f>
        <v>若本　直実</v>
      </c>
      <c r="H183" s="14" t="str">
        <f>IFERROR(IF(VLOOKUP(B183,DB!$I$2:$CD$1001,20,FALSE)&amp;""="","","○"),"")</f>
        <v/>
      </c>
      <c r="I183" s="16" t="str">
        <f>IFERROR(VLOOKUP($B183,DB!$I$3:$CA$1001,29,FALSE)&amp;"","　")</f>
        <v>◯</v>
      </c>
      <c r="J183" s="18" t="str">
        <f>IFERROR(VLOOKUP($B183,DB!$I$3:$CA$1001,30,FALSE)&amp;"","　")</f>
        <v/>
      </c>
      <c r="K183" s="18" t="str">
        <f>IFERROR(VLOOKUP($B183,DB!$I$3:$CA$1001,31,FALSE)&amp;"","　")</f>
        <v>◯</v>
      </c>
      <c r="L183" s="18" t="str">
        <f>IFERROR(VLOOKUP($B183,DB!$I$3:$CA$1001,32,FALSE)&amp;"","　")</f>
        <v/>
      </c>
      <c r="M183" s="18" t="str">
        <f>IFERROR(VLOOKUP($B183,DB!$I$3:$CA$1001,33,FALSE)&amp;"","　")</f>
        <v>◯</v>
      </c>
      <c r="N183" s="21" t="str">
        <f>IFERROR(VLOOKUP($B183,DB!$I$3:$CA$1001,34,FALSE)&amp;"","　")</f>
        <v/>
      </c>
      <c r="O183" s="23" t="str">
        <f>IFERROR(VLOOKUP($B183,DB!$I$3:$CA$1001,35,FALSE)&amp;"","　")</f>
        <v/>
      </c>
      <c r="P183" s="18" t="str">
        <f>IFERROR(VLOOKUP($B183,DB!$I$3:$CA$1001,36,FALSE)&amp;"","　")</f>
        <v/>
      </c>
      <c r="Q183" s="18" t="str">
        <f>IFERROR(VLOOKUP($B183,DB!$I$3:$CA$1001,37,FALSE)&amp;"","　")</f>
        <v/>
      </c>
      <c r="R183" s="18" t="str">
        <f>IFERROR(VLOOKUP($B183,DB!$I$3:$CA$1001,38,FALSE)&amp;"","　")</f>
        <v>◯</v>
      </c>
      <c r="S183" s="18" t="str">
        <f>IFERROR(VLOOKUP($B183,DB!$I$3:$CA$1001,39,FALSE)&amp;"","　")</f>
        <v/>
      </c>
      <c r="T183" s="18" t="str">
        <f>IFERROR(VLOOKUP($B183,DB!$I$3:$CA$1001,40,FALSE)&amp;"","　")</f>
        <v/>
      </c>
      <c r="U183" s="18" t="str">
        <f>IFERROR(VLOOKUP($B183,DB!$I$3:$CA$1001,41,FALSE)&amp;"","　")</f>
        <v/>
      </c>
      <c r="V183" s="18" t="str">
        <f>IFERROR(VLOOKUP($B183,DB!$I$3:$CA$1001,42,FALSE)&amp;"","　")</f>
        <v>◯</v>
      </c>
      <c r="W183" s="18" t="str">
        <f>IFERROR(VLOOKUP($B183,DB!$I$3:$CA$1001,43,FALSE)&amp;"","　")</f>
        <v/>
      </c>
      <c r="X183" s="18" t="str">
        <f>IFERROR(VLOOKUP($B183,DB!$I$3:$CA$1001,44,FALSE)&amp;"","　")</f>
        <v/>
      </c>
      <c r="Y183" s="18" t="str">
        <f>IFERROR(VLOOKUP($B183,DB!$I$3:$CA$1001,45,FALSE)&amp;"","　")</f>
        <v/>
      </c>
      <c r="Z183" s="18" t="str">
        <f>IFERROR(VLOOKUP($B183,DB!$I$3:$CA$1001,46,FALSE)&amp;"","　")</f>
        <v/>
      </c>
      <c r="AA183" s="18" t="str">
        <f>IFERROR(VLOOKUP($B183,DB!$I$3:$CA$1001,47,FALSE)&amp;"","　")</f>
        <v>◯</v>
      </c>
      <c r="AB183" s="18" t="str">
        <f>IFERROR(VLOOKUP($B183,DB!$I$3:$CA$1001,48,FALSE)&amp;"","　")</f>
        <v/>
      </c>
      <c r="AC183" s="18" t="str">
        <f>IFERROR(VLOOKUP($B183,DB!$I$3:$CA$1001,49,FALSE)&amp;"","　")</f>
        <v/>
      </c>
      <c r="AD183" s="18" t="str">
        <f>IFERROR(VLOOKUP($B183,DB!$I$3:$CA$1001,50,FALSE)&amp;"","　")</f>
        <v/>
      </c>
      <c r="AE183" s="18" t="str">
        <f>IFERROR(VLOOKUP($B183,DB!$I$3:$CA$1001,51,FALSE)&amp;"","　")</f>
        <v/>
      </c>
      <c r="AF183" s="18" t="str">
        <f>IFERROR(VLOOKUP($B183,DB!$I$3:$CA$1001,52,FALSE)&amp;"","　")</f>
        <v/>
      </c>
      <c r="AG183" s="18" t="str">
        <f>IFERROR(VLOOKUP($B183,DB!$I$3:$CA$1001,53,FALSE)&amp;"","　")</f>
        <v/>
      </c>
      <c r="AH183" s="18" t="str">
        <f>IFERROR(VLOOKUP($B183,DB!$I$3:$CA$1001,54,FALSE)&amp;"","　")</f>
        <v/>
      </c>
      <c r="AI183" s="25" t="str">
        <f>IFERROR(VLOOKUP($B183,DB!$I$3:$CA$1001,55,FALSE)&amp;"","　")</f>
        <v/>
      </c>
      <c r="AJ183" s="16" t="str">
        <f>IFERROR(VLOOKUP($B183,DB!$I$3:$CA$1001,56,FALSE)&amp;"","　")</f>
        <v/>
      </c>
      <c r="AK183" s="18" t="str">
        <f>IFERROR(VLOOKUP($B183,DB!$I$3:$CA$1001,57,FALSE)&amp;"","　")</f>
        <v/>
      </c>
      <c r="AL183" s="18" t="str">
        <f>IFERROR(VLOOKUP($B183,DB!$I$3:$CA$1001,58,FALSE)&amp;"","　")</f>
        <v>◯</v>
      </c>
      <c r="AM183" s="18" t="str">
        <f>IFERROR(VLOOKUP($B183,DB!$I$3:$CA$1001,59,FALSE)&amp;"","　")</f>
        <v/>
      </c>
      <c r="AN183" s="18" t="str">
        <f>IFERROR(VLOOKUP($B183,DB!$I$3:$CA$1001,60,FALSE)&amp;"","　")</f>
        <v/>
      </c>
      <c r="AO183" s="18" t="str">
        <f>IFERROR(VLOOKUP($B183,DB!$I$3:$CA$1001,61,FALSE)&amp;"","　")</f>
        <v/>
      </c>
      <c r="AP183" s="18" t="str">
        <f>IFERROR(VLOOKUP($B183,DB!$I$3:$CA$1001,62,FALSE)&amp;"","　")</f>
        <v/>
      </c>
      <c r="AQ183" s="21" t="str">
        <f>IFERROR(VLOOKUP($B183,DB!$I$3:$CA$1001,63,FALSE)&amp;"","　")</f>
        <v/>
      </c>
      <c r="AR183" s="23" t="str">
        <f>IFERROR(VLOOKUP($B183,DB!$I$3:$CA$1001,64,FALSE)&amp;"","　")</f>
        <v/>
      </c>
      <c r="AS183" s="18" t="str">
        <f>IFERROR(VLOOKUP($B183,DB!$I$3:$CA$1001,65,FALSE)&amp;"","　")</f>
        <v/>
      </c>
      <c r="AT183" s="18" t="str">
        <f>IFERROR(VLOOKUP($B183,DB!$I$3:$CA$1001,66,FALSE)&amp;"","　")</f>
        <v/>
      </c>
      <c r="AU183" s="18" t="str">
        <f>IFERROR(VLOOKUP($B183,DB!$I$3:$CA$1001,67,FALSE)&amp;"","　")</f>
        <v/>
      </c>
      <c r="AV183" s="18" t="str">
        <f>IFERROR(VLOOKUP($B183,DB!$I$3:$CA$1001,68,FALSE)&amp;"","　")</f>
        <v/>
      </c>
      <c r="AW183" s="18" t="str">
        <f>IFERROR(VLOOKUP($B183,DB!$I$3:$CA$1001,69,FALSE)&amp;"","　")</f>
        <v/>
      </c>
      <c r="AX183" s="18" t="str">
        <f>IFERROR(VLOOKUP($B183,DB!$I$3:$CA$1001,70,FALSE)&amp;"","　")</f>
        <v/>
      </c>
      <c r="AY183" s="21" t="str">
        <f>IFERROR(VLOOKUP($B183,DB!$I$3:$CA$1001,71,FALSE)&amp;"","　")</f>
        <v/>
      </c>
      <c r="AZ183" s="29"/>
    </row>
    <row r="184" spans="2:52" ht="20.100000000000001" customHeight="1">
      <c r="B184" s="6">
        <v>2438</v>
      </c>
      <c r="C184" s="8" t="str">
        <f>IFERROR(VLOOKUP(B184,DB!$I$3:$Z$1001,4,FALSE)&amp;"","")</f>
        <v>土地家屋調査士鴇田登記・測量事務所</v>
      </c>
      <c r="D184" s="10" t="str">
        <f>IFERROR(VLOOKUP(B184,DB!$I$2:$CD$1001,7,FALSE)&amp;"","")</f>
        <v>北海道</v>
      </c>
      <c r="E184" s="11" t="str">
        <f>IFERROR(VLOOKUP(B184,DB!$I$2:$CD$1001,8,FALSE)&amp;"","")</f>
        <v>岩見沢市</v>
      </c>
      <c r="F184" s="12" t="str">
        <f>IFERROR(VLOOKUP(B184,DB!$I$2:$CD$1001,10,FALSE)&amp;"","")</f>
        <v>代表</v>
      </c>
      <c r="G184" s="11" t="str">
        <f>IFERROR(VLOOKUP(B184,DB!$I$2:$CD$1001,11,FALSE)&amp;"","")</f>
        <v>鴇田　孝之</v>
      </c>
      <c r="H184" s="14" t="str">
        <f>IFERROR(IF(VLOOKUP(B184,DB!$I$2:$CD$1001,20,FALSE)&amp;""="","","○"),"")</f>
        <v/>
      </c>
      <c r="I184" s="16" t="str">
        <f>IFERROR(VLOOKUP($B184,DB!$I$3:$CA$1001,29,FALSE)&amp;"","　")</f>
        <v>◯</v>
      </c>
      <c r="J184" s="18" t="str">
        <f>IFERROR(VLOOKUP($B184,DB!$I$3:$CA$1001,30,FALSE)&amp;"","　")</f>
        <v/>
      </c>
      <c r="K184" s="18" t="str">
        <f>IFERROR(VLOOKUP($B184,DB!$I$3:$CA$1001,31,FALSE)&amp;"","　")</f>
        <v/>
      </c>
      <c r="L184" s="18" t="str">
        <f>IFERROR(VLOOKUP($B184,DB!$I$3:$CA$1001,32,FALSE)&amp;"","　")</f>
        <v/>
      </c>
      <c r="M184" s="18" t="str">
        <f>IFERROR(VLOOKUP($B184,DB!$I$3:$CA$1001,33,FALSE)&amp;"","　")</f>
        <v/>
      </c>
      <c r="N184" s="21" t="str">
        <f>IFERROR(VLOOKUP($B184,DB!$I$3:$CA$1001,34,FALSE)&amp;"","　")</f>
        <v/>
      </c>
      <c r="O184" s="23" t="str">
        <f>IFERROR(VLOOKUP($B184,DB!$I$3:$CA$1001,35,FALSE)&amp;"","　")</f>
        <v/>
      </c>
      <c r="P184" s="18" t="str">
        <f>IFERROR(VLOOKUP($B184,DB!$I$3:$CA$1001,36,FALSE)&amp;"","　")</f>
        <v/>
      </c>
      <c r="Q184" s="18" t="str">
        <f>IFERROR(VLOOKUP($B184,DB!$I$3:$CA$1001,37,FALSE)&amp;"","　")</f>
        <v/>
      </c>
      <c r="R184" s="18" t="str">
        <f>IFERROR(VLOOKUP($B184,DB!$I$3:$CA$1001,38,FALSE)&amp;"","　")</f>
        <v/>
      </c>
      <c r="S184" s="18" t="str">
        <f>IFERROR(VLOOKUP($B184,DB!$I$3:$CA$1001,39,FALSE)&amp;"","　")</f>
        <v/>
      </c>
      <c r="T184" s="18" t="str">
        <f>IFERROR(VLOOKUP($B184,DB!$I$3:$CA$1001,40,FALSE)&amp;"","　")</f>
        <v/>
      </c>
      <c r="U184" s="18" t="str">
        <f>IFERROR(VLOOKUP($B184,DB!$I$3:$CA$1001,41,FALSE)&amp;"","　")</f>
        <v/>
      </c>
      <c r="V184" s="18" t="str">
        <f>IFERROR(VLOOKUP($B184,DB!$I$3:$CA$1001,42,FALSE)&amp;"","　")</f>
        <v/>
      </c>
      <c r="W184" s="18" t="str">
        <f>IFERROR(VLOOKUP($B184,DB!$I$3:$CA$1001,43,FALSE)&amp;"","　")</f>
        <v/>
      </c>
      <c r="X184" s="18" t="str">
        <f>IFERROR(VLOOKUP($B184,DB!$I$3:$CA$1001,44,FALSE)&amp;"","　")</f>
        <v/>
      </c>
      <c r="Y184" s="18" t="str">
        <f>IFERROR(VLOOKUP($B184,DB!$I$3:$CA$1001,45,FALSE)&amp;"","　")</f>
        <v/>
      </c>
      <c r="Z184" s="18" t="str">
        <f>IFERROR(VLOOKUP($B184,DB!$I$3:$CA$1001,46,FALSE)&amp;"","　")</f>
        <v/>
      </c>
      <c r="AA184" s="18" t="str">
        <f>IFERROR(VLOOKUP($B184,DB!$I$3:$CA$1001,47,FALSE)&amp;"","　")</f>
        <v/>
      </c>
      <c r="AB184" s="18" t="str">
        <f>IFERROR(VLOOKUP($B184,DB!$I$3:$CA$1001,48,FALSE)&amp;"","　")</f>
        <v/>
      </c>
      <c r="AC184" s="18" t="str">
        <f>IFERROR(VLOOKUP($B184,DB!$I$3:$CA$1001,49,FALSE)&amp;"","　")</f>
        <v/>
      </c>
      <c r="AD184" s="18" t="str">
        <f>IFERROR(VLOOKUP($B184,DB!$I$3:$CA$1001,50,FALSE)&amp;"","　")</f>
        <v/>
      </c>
      <c r="AE184" s="18" t="str">
        <f>IFERROR(VLOOKUP($B184,DB!$I$3:$CA$1001,51,FALSE)&amp;"","　")</f>
        <v/>
      </c>
      <c r="AF184" s="18" t="str">
        <f>IFERROR(VLOOKUP($B184,DB!$I$3:$CA$1001,52,FALSE)&amp;"","　")</f>
        <v/>
      </c>
      <c r="AG184" s="18" t="str">
        <f>IFERROR(VLOOKUP($B184,DB!$I$3:$CA$1001,53,FALSE)&amp;"","　")</f>
        <v/>
      </c>
      <c r="AH184" s="18" t="str">
        <f>IFERROR(VLOOKUP($B184,DB!$I$3:$CA$1001,54,FALSE)&amp;"","　")</f>
        <v/>
      </c>
      <c r="AI184" s="25" t="str">
        <f>IFERROR(VLOOKUP($B184,DB!$I$3:$CA$1001,55,FALSE)&amp;"","　")</f>
        <v/>
      </c>
      <c r="AJ184" s="16" t="str">
        <f>IFERROR(VLOOKUP($B184,DB!$I$3:$CA$1001,56,FALSE)&amp;"","　")</f>
        <v/>
      </c>
      <c r="AK184" s="18" t="str">
        <f>IFERROR(VLOOKUP($B184,DB!$I$3:$CA$1001,57,FALSE)&amp;"","　")</f>
        <v/>
      </c>
      <c r="AL184" s="18" t="str">
        <f>IFERROR(VLOOKUP($B184,DB!$I$3:$CA$1001,58,FALSE)&amp;"","　")</f>
        <v/>
      </c>
      <c r="AM184" s="18" t="str">
        <f>IFERROR(VLOOKUP($B184,DB!$I$3:$CA$1001,59,FALSE)&amp;"","　")</f>
        <v/>
      </c>
      <c r="AN184" s="18" t="str">
        <f>IFERROR(VLOOKUP($B184,DB!$I$3:$CA$1001,60,FALSE)&amp;"","　")</f>
        <v/>
      </c>
      <c r="AO184" s="18" t="str">
        <f>IFERROR(VLOOKUP($B184,DB!$I$3:$CA$1001,61,FALSE)&amp;"","　")</f>
        <v/>
      </c>
      <c r="AP184" s="18" t="str">
        <f>IFERROR(VLOOKUP($B184,DB!$I$3:$CA$1001,62,FALSE)&amp;"","　")</f>
        <v/>
      </c>
      <c r="AQ184" s="21" t="str">
        <f>IFERROR(VLOOKUP($B184,DB!$I$3:$CA$1001,63,FALSE)&amp;"","　")</f>
        <v/>
      </c>
      <c r="AR184" s="23" t="str">
        <f>IFERROR(VLOOKUP($B184,DB!$I$3:$CA$1001,64,FALSE)&amp;"","　")</f>
        <v/>
      </c>
      <c r="AS184" s="18" t="str">
        <f>IFERROR(VLOOKUP($B184,DB!$I$3:$CA$1001,65,FALSE)&amp;"","　")</f>
        <v/>
      </c>
      <c r="AT184" s="18" t="str">
        <f>IFERROR(VLOOKUP($B184,DB!$I$3:$CA$1001,66,FALSE)&amp;"","　")</f>
        <v/>
      </c>
      <c r="AU184" s="18" t="str">
        <f>IFERROR(VLOOKUP($B184,DB!$I$3:$CA$1001,67,FALSE)&amp;"","　")</f>
        <v/>
      </c>
      <c r="AV184" s="18" t="str">
        <f>IFERROR(VLOOKUP($B184,DB!$I$3:$CA$1001,68,FALSE)&amp;"","　")</f>
        <v/>
      </c>
      <c r="AW184" s="18" t="str">
        <f>IFERROR(VLOOKUP($B184,DB!$I$3:$CA$1001,69,FALSE)&amp;"","　")</f>
        <v/>
      </c>
      <c r="AX184" s="18" t="str">
        <f>IFERROR(VLOOKUP($B184,DB!$I$3:$CA$1001,70,FALSE)&amp;"","　")</f>
        <v/>
      </c>
      <c r="AY184" s="21" t="str">
        <f>IFERROR(VLOOKUP($B184,DB!$I$3:$CA$1001,71,FALSE)&amp;"","　")</f>
        <v/>
      </c>
      <c r="AZ184" s="29"/>
    </row>
    <row r="185" spans="2:52" ht="20.100000000000001" customHeight="1">
      <c r="B185" s="6">
        <v>2439</v>
      </c>
      <c r="C185" s="8" t="str">
        <f>IFERROR(VLOOKUP(B185,DB!$I$3:$Z$1001,4,FALSE)&amp;"","")</f>
        <v>東日設計コンサルタント株式会社</v>
      </c>
      <c r="D185" s="10" t="str">
        <f>IFERROR(VLOOKUP(B185,DB!$I$2:$CD$1001,7,FALSE)&amp;"","")</f>
        <v>岩手県</v>
      </c>
      <c r="E185" s="11" t="str">
        <f>IFERROR(VLOOKUP(B185,DB!$I$2:$CD$1001,8,FALSE)&amp;"","")</f>
        <v>盛岡市</v>
      </c>
      <c r="F185" s="12" t="str">
        <f>IFERROR(VLOOKUP(B185,DB!$I$2:$CD$1001,10,FALSE)&amp;"","")</f>
        <v>代表取締役</v>
      </c>
      <c r="G185" s="11" t="str">
        <f>IFERROR(VLOOKUP(B185,DB!$I$2:$CD$1001,11,FALSE)&amp;"","")</f>
        <v>齊藤　勇藏</v>
      </c>
      <c r="H185" s="14" t="str">
        <f>IFERROR(IF(VLOOKUP(B185,DB!$I$2:$CD$1001,20,FALSE)&amp;""="","","○"),"")</f>
        <v>○</v>
      </c>
      <c r="I185" s="16" t="str">
        <f>IFERROR(VLOOKUP($B185,DB!$I$3:$CA$1001,29,FALSE)&amp;"","　")</f>
        <v>◯</v>
      </c>
      <c r="J185" s="18" t="str">
        <f>IFERROR(VLOOKUP($B185,DB!$I$3:$CA$1001,30,FALSE)&amp;"","　")</f>
        <v/>
      </c>
      <c r="K185" s="18" t="str">
        <f>IFERROR(VLOOKUP($B185,DB!$I$3:$CA$1001,31,FALSE)&amp;"","　")</f>
        <v>◯</v>
      </c>
      <c r="L185" s="18" t="str">
        <f>IFERROR(VLOOKUP($B185,DB!$I$3:$CA$1001,32,FALSE)&amp;"","　")</f>
        <v/>
      </c>
      <c r="M185" s="18" t="str">
        <f>IFERROR(VLOOKUP($B185,DB!$I$3:$CA$1001,33,FALSE)&amp;"","　")</f>
        <v/>
      </c>
      <c r="N185" s="21" t="str">
        <f>IFERROR(VLOOKUP($B185,DB!$I$3:$CA$1001,34,FALSE)&amp;"","　")</f>
        <v/>
      </c>
      <c r="O185" s="23" t="str">
        <f>IFERROR(VLOOKUP($B185,DB!$I$3:$CA$1001,35,FALSE)&amp;"","　")</f>
        <v>◯</v>
      </c>
      <c r="P185" s="18" t="str">
        <f>IFERROR(VLOOKUP($B185,DB!$I$3:$CA$1001,36,FALSE)&amp;"","　")</f>
        <v/>
      </c>
      <c r="Q185" s="18" t="str">
        <f>IFERROR(VLOOKUP($B185,DB!$I$3:$CA$1001,37,FALSE)&amp;"","　")</f>
        <v/>
      </c>
      <c r="R185" s="18" t="str">
        <f>IFERROR(VLOOKUP($B185,DB!$I$3:$CA$1001,38,FALSE)&amp;"","　")</f>
        <v>◯</v>
      </c>
      <c r="S185" s="18" t="str">
        <f>IFERROR(VLOOKUP($B185,DB!$I$3:$CA$1001,39,FALSE)&amp;"","　")</f>
        <v/>
      </c>
      <c r="T185" s="18" t="str">
        <f>IFERROR(VLOOKUP($B185,DB!$I$3:$CA$1001,40,FALSE)&amp;"","　")</f>
        <v/>
      </c>
      <c r="U185" s="18" t="str">
        <f>IFERROR(VLOOKUP($B185,DB!$I$3:$CA$1001,41,FALSE)&amp;"","　")</f>
        <v/>
      </c>
      <c r="V185" s="18" t="str">
        <f>IFERROR(VLOOKUP($B185,DB!$I$3:$CA$1001,42,FALSE)&amp;"","　")</f>
        <v>◯</v>
      </c>
      <c r="W185" s="18" t="str">
        <f>IFERROR(VLOOKUP($B185,DB!$I$3:$CA$1001,43,FALSE)&amp;"","　")</f>
        <v/>
      </c>
      <c r="X185" s="18" t="str">
        <f>IFERROR(VLOOKUP($B185,DB!$I$3:$CA$1001,44,FALSE)&amp;"","　")</f>
        <v/>
      </c>
      <c r="Y185" s="18" t="str">
        <f>IFERROR(VLOOKUP($B185,DB!$I$3:$CA$1001,45,FALSE)&amp;"","　")</f>
        <v/>
      </c>
      <c r="Z185" s="18" t="str">
        <f>IFERROR(VLOOKUP($B185,DB!$I$3:$CA$1001,46,FALSE)&amp;"","　")</f>
        <v/>
      </c>
      <c r="AA185" s="18" t="str">
        <f>IFERROR(VLOOKUP($B185,DB!$I$3:$CA$1001,47,FALSE)&amp;"","　")</f>
        <v/>
      </c>
      <c r="AB185" s="18" t="str">
        <f>IFERROR(VLOOKUP($B185,DB!$I$3:$CA$1001,48,FALSE)&amp;"","　")</f>
        <v/>
      </c>
      <c r="AC185" s="18" t="str">
        <f>IFERROR(VLOOKUP($B185,DB!$I$3:$CA$1001,49,FALSE)&amp;"","　")</f>
        <v>◯</v>
      </c>
      <c r="AD185" s="18" t="str">
        <f>IFERROR(VLOOKUP($B185,DB!$I$3:$CA$1001,50,FALSE)&amp;"","　")</f>
        <v>◯</v>
      </c>
      <c r="AE185" s="18" t="str">
        <f>IFERROR(VLOOKUP($B185,DB!$I$3:$CA$1001,51,FALSE)&amp;"","　")</f>
        <v/>
      </c>
      <c r="AF185" s="18" t="str">
        <f>IFERROR(VLOOKUP($B185,DB!$I$3:$CA$1001,52,FALSE)&amp;"","　")</f>
        <v/>
      </c>
      <c r="AG185" s="18" t="str">
        <f>IFERROR(VLOOKUP($B185,DB!$I$3:$CA$1001,53,FALSE)&amp;"","　")</f>
        <v>◯</v>
      </c>
      <c r="AH185" s="18" t="str">
        <f>IFERROR(VLOOKUP($B185,DB!$I$3:$CA$1001,54,FALSE)&amp;"","　")</f>
        <v/>
      </c>
      <c r="AI185" s="25" t="str">
        <f>IFERROR(VLOOKUP($B185,DB!$I$3:$CA$1001,55,FALSE)&amp;"","　")</f>
        <v/>
      </c>
      <c r="AJ185" s="16" t="str">
        <f>IFERROR(VLOOKUP($B185,DB!$I$3:$CA$1001,56,FALSE)&amp;"","　")</f>
        <v/>
      </c>
      <c r="AK185" s="18" t="str">
        <f>IFERROR(VLOOKUP($B185,DB!$I$3:$CA$1001,57,FALSE)&amp;"","　")</f>
        <v/>
      </c>
      <c r="AL185" s="18" t="str">
        <f>IFERROR(VLOOKUP($B185,DB!$I$3:$CA$1001,58,FALSE)&amp;"","　")</f>
        <v/>
      </c>
      <c r="AM185" s="18" t="str">
        <f>IFERROR(VLOOKUP($B185,DB!$I$3:$CA$1001,59,FALSE)&amp;"","　")</f>
        <v/>
      </c>
      <c r="AN185" s="18" t="str">
        <f>IFERROR(VLOOKUP($B185,DB!$I$3:$CA$1001,60,FALSE)&amp;"","　")</f>
        <v/>
      </c>
      <c r="AO185" s="18" t="str">
        <f>IFERROR(VLOOKUP($B185,DB!$I$3:$CA$1001,61,FALSE)&amp;"","　")</f>
        <v/>
      </c>
      <c r="AP185" s="18" t="str">
        <f>IFERROR(VLOOKUP($B185,DB!$I$3:$CA$1001,62,FALSE)&amp;"","　")</f>
        <v/>
      </c>
      <c r="AQ185" s="21" t="str">
        <f>IFERROR(VLOOKUP($B185,DB!$I$3:$CA$1001,63,FALSE)&amp;"","　")</f>
        <v/>
      </c>
      <c r="AR185" s="23" t="str">
        <f>IFERROR(VLOOKUP($B185,DB!$I$3:$CA$1001,64,FALSE)&amp;"","　")</f>
        <v/>
      </c>
      <c r="AS185" s="18" t="str">
        <f>IFERROR(VLOOKUP($B185,DB!$I$3:$CA$1001,65,FALSE)&amp;"","　")</f>
        <v/>
      </c>
      <c r="AT185" s="18" t="str">
        <f>IFERROR(VLOOKUP($B185,DB!$I$3:$CA$1001,66,FALSE)&amp;"","　")</f>
        <v/>
      </c>
      <c r="AU185" s="18" t="str">
        <f>IFERROR(VLOOKUP($B185,DB!$I$3:$CA$1001,67,FALSE)&amp;"","　")</f>
        <v/>
      </c>
      <c r="AV185" s="18" t="str">
        <f>IFERROR(VLOOKUP($B185,DB!$I$3:$CA$1001,68,FALSE)&amp;"","　")</f>
        <v/>
      </c>
      <c r="AW185" s="18" t="str">
        <f>IFERROR(VLOOKUP($B185,DB!$I$3:$CA$1001,69,FALSE)&amp;"","　")</f>
        <v/>
      </c>
      <c r="AX185" s="18" t="str">
        <f>IFERROR(VLOOKUP($B185,DB!$I$3:$CA$1001,70,FALSE)&amp;"","　")</f>
        <v/>
      </c>
      <c r="AY185" s="21" t="str">
        <f>IFERROR(VLOOKUP($B185,DB!$I$3:$CA$1001,71,FALSE)&amp;"","　")</f>
        <v/>
      </c>
      <c r="AZ185" s="29"/>
    </row>
    <row r="186" spans="2:52" ht="20.100000000000001" customHeight="1">
      <c r="B186" s="6">
        <v>2440</v>
      </c>
      <c r="C186" s="8" t="str">
        <f>IFERROR(VLOOKUP(B186,DB!$I$3:$Z$1001,4,FALSE)&amp;"","")</f>
        <v>トレンドデザイン株式会社</v>
      </c>
      <c r="D186" s="10" t="str">
        <f>IFERROR(VLOOKUP(B186,DB!$I$2:$CD$1001,7,FALSE)&amp;"","")</f>
        <v>神奈川県</v>
      </c>
      <c r="E186" s="11" t="str">
        <f>IFERROR(VLOOKUP(B186,DB!$I$2:$CD$1001,8,FALSE)&amp;"","")</f>
        <v>横浜市港南区</v>
      </c>
      <c r="F186" s="12" t="str">
        <f>IFERROR(VLOOKUP(B186,DB!$I$2:$CD$1001,10,FALSE)&amp;"","")</f>
        <v>代表取締役</v>
      </c>
      <c r="G186" s="11" t="str">
        <f>IFERROR(VLOOKUP(B186,DB!$I$2:$CD$1001,11,FALSE)&amp;"","")</f>
        <v>嶋村　秀昭</v>
      </c>
      <c r="H186" s="14" t="str">
        <f>IFERROR(IF(VLOOKUP(B186,DB!$I$2:$CD$1001,20,FALSE)&amp;""="","","○"),"")</f>
        <v>○</v>
      </c>
      <c r="I186" s="16" t="str">
        <f>IFERROR(VLOOKUP($B186,DB!$I$3:$CA$1001,29,FALSE)&amp;"","　")</f>
        <v/>
      </c>
      <c r="J186" s="18" t="str">
        <f>IFERROR(VLOOKUP($B186,DB!$I$3:$CA$1001,30,FALSE)&amp;"","　")</f>
        <v>◯</v>
      </c>
      <c r="K186" s="18" t="str">
        <f>IFERROR(VLOOKUP($B186,DB!$I$3:$CA$1001,31,FALSE)&amp;"","　")</f>
        <v>◯</v>
      </c>
      <c r="L186" s="18" t="str">
        <f>IFERROR(VLOOKUP($B186,DB!$I$3:$CA$1001,32,FALSE)&amp;"","　")</f>
        <v/>
      </c>
      <c r="M186" s="18" t="str">
        <f>IFERROR(VLOOKUP($B186,DB!$I$3:$CA$1001,33,FALSE)&amp;"","　")</f>
        <v/>
      </c>
      <c r="N186" s="21" t="str">
        <f>IFERROR(VLOOKUP($B186,DB!$I$3:$CA$1001,34,FALSE)&amp;"","　")</f>
        <v/>
      </c>
      <c r="O186" s="23" t="str">
        <f>IFERROR(VLOOKUP($B186,DB!$I$3:$CA$1001,35,FALSE)&amp;"","　")</f>
        <v/>
      </c>
      <c r="P186" s="18" t="str">
        <f>IFERROR(VLOOKUP($B186,DB!$I$3:$CA$1001,36,FALSE)&amp;"","　")</f>
        <v/>
      </c>
      <c r="Q186" s="18" t="str">
        <f>IFERROR(VLOOKUP($B186,DB!$I$3:$CA$1001,37,FALSE)&amp;"","　")</f>
        <v/>
      </c>
      <c r="R186" s="18" t="str">
        <f>IFERROR(VLOOKUP($B186,DB!$I$3:$CA$1001,38,FALSE)&amp;"","　")</f>
        <v/>
      </c>
      <c r="S186" s="18" t="str">
        <f>IFERROR(VLOOKUP($B186,DB!$I$3:$CA$1001,39,FALSE)&amp;"","　")</f>
        <v/>
      </c>
      <c r="T186" s="18" t="str">
        <f>IFERROR(VLOOKUP($B186,DB!$I$3:$CA$1001,40,FALSE)&amp;"","　")</f>
        <v/>
      </c>
      <c r="U186" s="18" t="str">
        <f>IFERROR(VLOOKUP($B186,DB!$I$3:$CA$1001,41,FALSE)&amp;"","　")</f>
        <v>◯</v>
      </c>
      <c r="V186" s="18" t="str">
        <f>IFERROR(VLOOKUP($B186,DB!$I$3:$CA$1001,42,FALSE)&amp;"","　")</f>
        <v/>
      </c>
      <c r="W186" s="18" t="str">
        <f>IFERROR(VLOOKUP($B186,DB!$I$3:$CA$1001,43,FALSE)&amp;"","　")</f>
        <v/>
      </c>
      <c r="X186" s="18" t="str">
        <f>IFERROR(VLOOKUP($B186,DB!$I$3:$CA$1001,44,FALSE)&amp;"","　")</f>
        <v/>
      </c>
      <c r="Y186" s="18" t="str">
        <f>IFERROR(VLOOKUP($B186,DB!$I$3:$CA$1001,45,FALSE)&amp;"","　")</f>
        <v/>
      </c>
      <c r="Z186" s="18" t="str">
        <f>IFERROR(VLOOKUP($B186,DB!$I$3:$CA$1001,46,FALSE)&amp;"","　")</f>
        <v/>
      </c>
      <c r="AA186" s="18" t="str">
        <f>IFERROR(VLOOKUP($B186,DB!$I$3:$CA$1001,47,FALSE)&amp;"","　")</f>
        <v/>
      </c>
      <c r="AB186" s="18" t="str">
        <f>IFERROR(VLOOKUP($B186,DB!$I$3:$CA$1001,48,FALSE)&amp;"","　")</f>
        <v/>
      </c>
      <c r="AC186" s="18" t="str">
        <f>IFERROR(VLOOKUP($B186,DB!$I$3:$CA$1001,49,FALSE)&amp;"","　")</f>
        <v/>
      </c>
      <c r="AD186" s="18" t="str">
        <f>IFERROR(VLOOKUP($B186,DB!$I$3:$CA$1001,50,FALSE)&amp;"","　")</f>
        <v/>
      </c>
      <c r="AE186" s="18" t="str">
        <f>IFERROR(VLOOKUP($B186,DB!$I$3:$CA$1001,51,FALSE)&amp;"","　")</f>
        <v>◯</v>
      </c>
      <c r="AF186" s="18" t="str">
        <f>IFERROR(VLOOKUP($B186,DB!$I$3:$CA$1001,52,FALSE)&amp;"","　")</f>
        <v/>
      </c>
      <c r="AG186" s="18" t="str">
        <f>IFERROR(VLOOKUP($B186,DB!$I$3:$CA$1001,53,FALSE)&amp;"","　")</f>
        <v>◯</v>
      </c>
      <c r="AH186" s="18" t="str">
        <f>IFERROR(VLOOKUP($B186,DB!$I$3:$CA$1001,54,FALSE)&amp;"","　")</f>
        <v/>
      </c>
      <c r="AI186" s="25" t="str">
        <f>IFERROR(VLOOKUP($B186,DB!$I$3:$CA$1001,55,FALSE)&amp;"","　")</f>
        <v/>
      </c>
      <c r="AJ186" s="16" t="str">
        <f>IFERROR(VLOOKUP($B186,DB!$I$3:$CA$1001,56,FALSE)&amp;"","　")</f>
        <v/>
      </c>
      <c r="AK186" s="18" t="str">
        <f>IFERROR(VLOOKUP($B186,DB!$I$3:$CA$1001,57,FALSE)&amp;"","　")</f>
        <v/>
      </c>
      <c r="AL186" s="18" t="str">
        <f>IFERROR(VLOOKUP($B186,DB!$I$3:$CA$1001,58,FALSE)&amp;"","　")</f>
        <v/>
      </c>
      <c r="AM186" s="18" t="str">
        <f>IFERROR(VLOOKUP($B186,DB!$I$3:$CA$1001,59,FALSE)&amp;"","　")</f>
        <v/>
      </c>
      <c r="AN186" s="18" t="str">
        <f>IFERROR(VLOOKUP($B186,DB!$I$3:$CA$1001,60,FALSE)&amp;"","　")</f>
        <v/>
      </c>
      <c r="AO186" s="18" t="str">
        <f>IFERROR(VLOOKUP($B186,DB!$I$3:$CA$1001,61,FALSE)&amp;"","　")</f>
        <v/>
      </c>
      <c r="AP186" s="18" t="str">
        <f>IFERROR(VLOOKUP($B186,DB!$I$3:$CA$1001,62,FALSE)&amp;"","　")</f>
        <v/>
      </c>
      <c r="AQ186" s="21" t="str">
        <f>IFERROR(VLOOKUP($B186,DB!$I$3:$CA$1001,63,FALSE)&amp;"","　")</f>
        <v/>
      </c>
      <c r="AR186" s="23" t="str">
        <f>IFERROR(VLOOKUP($B186,DB!$I$3:$CA$1001,64,FALSE)&amp;"","　")</f>
        <v/>
      </c>
      <c r="AS186" s="18" t="str">
        <f>IFERROR(VLOOKUP($B186,DB!$I$3:$CA$1001,65,FALSE)&amp;"","　")</f>
        <v/>
      </c>
      <c r="AT186" s="18" t="str">
        <f>IFERROR(VLOOKUP($B186,DB!$I$3:$CA$1001,66,FALSE)&amp;"","　")</f>
        <v/>
      </c>
      <c r="AU186" s="18" t="str">
        <f>IFERROR(VLOOKUP($B186,DB!$I$3:$CA$1001,67,FALSE)&amp;"","　")</f>
        <v/>
      </c>
      <c r="AV186" s="18" t="str">
        <f>IFERROR(VLOOKUP($B186,DB!$I$3:$CA$1001,68,FALSE)&amp;"","　")</f>
        <v/>
      </c>
      <c r="AW186" s="18" t="str">
        <f>IFERROR(VLOOKUP($B186,DB!$I$3:$CA$1001,69,FALSE)&amp;"","　")</f>
        <v/>
      </c>
      <c r="AX186" s="18" t="str">
        <f>IFERROR(VLOOKUP($B186,DB!$I$3:$CA$1001,70,FALSE)&amp;"","　")</f>
        <v/>
      </c>
      <c r="AY186" s="21" t="str">
        <f>IFERROR(VLOOKUP($B186,DB!$I$3:$CA$1001,71,FALSE)&amp;"","　")</f>
        <v/>
      </c>
      <c r="AZ186" s="29"/>
    </row>
    <row r="187" spans="2:52" ht="20.100000000000001" customHeight="1">
      <c r="B187" s="6">
        <v>2441</v>
      </c>
      <c r="C187" s="8" t="str">
        <f>IFERROR(VLOOKUP(B187,DB!$I$3:$Z$1001,4,FALSE)&amp;"","")</f>
        <v>株式会社東京設計事務所</v>
      </c>
      <c r="D187" s="10" t="str">
        <f>IFERROR(VLOOKUP(B187,DB!$I$2:$CD$1001,7,FALSE)&amp;"","")</f>
        <v>東京都</v>
      </c>
      <c r="E187" s="11" t="str">
        <f>IFERROR(VLOOKUP(B187,DB!$I$2:$CD$1001,8,FALSE)&amp;"","")</f>
        <v>千代田区</v>
      </c>
      <c r="F187" s="12" t="str">
        <f>IFERROR(VLOOKUP(B187,DB!$I$2:$CD$1001,10,FALSE)&amp;"","")</f>
        <v>代表取締役社長</v>
      </c>
      <c r="G187" s="11" t="str">
        <f>IFERROR(VLOOKUP(B187,DB!$I$2:$CD$1001,11,FALSE)&amp;"","")</f>
        <v>古屋敷　直文</v>
      </c>
      <c r="H187" s="14" t="str">
        <f>IFERROR(IF(VLOOKUP(B187,DB!$I$2:$CD$1001,20,FALSE)&amp;""="","","○"),"")</f>
        <v>○</v>
      </c>
      <c r="I187" s="16" t="str">
        <f>IFERROR(VLOOKUP($B187,DB!$I$3:$CA$1001,29,FALSE)&amp;"","　")</f>
        <v/>
      </c>
      <c r="J187" s="18" t="str">
        <f>IFERROR(VLOOKUP($B187,DB!$I$3:$CA$1001,30,FALSE)&amp;"","　")</f>
        <v>◯</v>
      </c>
      <c r="K187" s="18" t="str">
        <f>IFERROR(VLOOKUP($B187,DB!$I$3:$CA$1001,31,FALSE)&amp;"","　")</f>
        <v>◯</v>
      </c>
      <c r="L187" s="18" t="str">
        <f>IFERROR(VLOOKUP($B187,DB!$I$3:$CA$1001,32,FALSE)&amp;"","　")</f>
        <v/>
      </c>
      <c r="M187" s="18" t="str">
        <f>IFERROR(VLOOKUP($B187,DB!$I$3:$CA$1001,33,FALSE)&amp;"","　")</f>
        <v>◯</v>
      </c>
      <c r="N187" s="21" t="str">
        <f>IFERROR(VLOOKUP($B187,DB!$I$3:$CA$1001,34,FALSE)&amp;"","　")</f>
        <v/>
      </c>
      <c r="O187" s="23" t="str">
        <f>IFERROR(VLOOKUP($B187,DB!$I$3:$CA$1001,35,FALSE)&amp;"","　")</f>
        <v/>
      </c>
      <c r="P187" s="18" t="str">
        <f>IFERROR(VLOOKUP($B187,DB!$I$3:$CA$1001,36,FALSE)&amp;"","　")</f>
        <v/>
      </c>
      <c r="Q187" s="18" t="str">
        <f>IFERROR(VLOOKUP($B187,DB!$I$3:$CA$1001,37,FALSE)&amp;"","　")</f>
        <v/>
      </c>
      <c r="R187" s="18" t="str">
        <f>IFERROR(VLOOKUP($B187,DB!$I$3:$CA$1001,38,FALSE)&amp;"","　")</f>
        <v/>
      </c>
      <c r="S187" s="18" t="str">
        <f>IFERROR(VLOOKUP($B187,DB!$I$3:$CA$1001,39,FALSE)&amp;"","　")</f>
        <v/>
      </c>
      <c r="T187" s="18" t="str">
        <f>IFERROR(VLOOKUP($B187,DB!$I$3:$CA$1001,40,FALSE)&amp;"","　")</f>
        <v>◯</v>
      </c>
      <c r="U187" s="18" t="str">
        <f>IFERROR(VLOOKUP($B187,DB!$I$3:$CA$1001,41,FALSE)&amp;"","　")</f>
        <v>◯</v>
      </c>
      <c r="V187" s="18" t="str">
        <f>IFERROR(VLOOKUP($B187,DB!$I$3:$CA$1001,42,FALSE)&amp;"","　")</f>
        <v/>
      </c>
      <c r="W187" s="18" t="str">
        <f>IFERROR(VLOOKUP($B187,DB!$I$3:$CA$1001,43,FALSE)&amp;"","　")</f>
        <v/>
      </c>
      <c r="X187" s="18" t="str">
        <f>IFERROR(VLOOKUP($B187,DB!$I$3:$CA$1001,44,FALSE)&amp;"","　")</f>
        <v/>
      </c>
      <c r="Y187" s="18" t="str">
        <f>IFERROR(VLOOKUP($B187,DB!$I$3:$CA$1001,45,FALSE)&amp;"","　")</f>
        <v/>
      </c>
      <c r="Z187" s="18" t="str">
        <f>IFERROR(VLOOKUP($B187,DB!$I$3:$CA$1001,46,FALSE)&amp;"","　")</f>
        <v/>
      </c>
      <c r="AA187" s="18" t="str">
        <f>IFERROR(VLOOKUP($B187,DB!$I$3:$CA$1001,47,FALSE)&amp;"","　")</f>
        <v/>
      </c>
      <c r="AB187" s="18" t="str">
        <f>IFERROR(VLOOKUP($B187,DB!$I$3:$CA$1001,48,FALSE)&amp;"","　")</f>
        <v/>
      </c>
      <c r="AC187" s="18" t="str">
        <f>IFERROR(VLOOKUP($B187,DB!$I$3:$CA$1001,49,FALSE)&amp;"","　")</f>
        <v/>
      </c>
      <c r="AD187" s="18" t="str">
        <f>IFERROR(VLOOKUP($B187,DB!$I$3:$CA$1001,50,FALSE)&amp;"","　")</f>
        <v>◯</v>
      </c>
      <c r="AE187" s="18" t="str">
        <f>IFERROR(VLOOKUP($B187,DB!$I$3:$CA$1001,51,FALSE)&amp;"","　")</f>
        <v>◯</v>
      </c>
      <c r="AF187" s="18" t="str">
        <f>IFERROR(VLOOKUP($B187,DB!$I$3:$CA$1001,52,FALSE)&amp;"","　")</f>
        <v/>
      </c>
      <c r="AG187" s="18" t="str">
        <f>IFERROR(VLOOKUP($B187,DB!$I$3:$CA$1001,53,FALSE)&amp;"","　")</f>
        <v>◯</v>
      </c>
      <c r="AH187" s="18" t="str">
        <f>IFERROR(VLOOKUP($B187,DB!$I$3:$CA$1001,54,FALSE)&amp;"","　")</f>
        <v>◯</v>
      </c>
      <c r="AI187" s="25" t="str">
        <f>IFERROR(VLOOKUP($B187,DB!$I$3:$CA$1001,55,FALSE)&amp;"","　")</f>
        <v>◯</v>
      </c>
      <c r="AJ187" s="16" t="str">
        <f>IFERROR(VLOOKUP($B187,DB!$I$3:$CA$1001,56,FALSE)&amp;"","　")</f>
        <v/>
      </c>
      <c r="AK187" s="18" t="str">
        <f>IFERROR(VLOOKUP($B187,DB!$I$3:$CA$1001,57,FALSE)&amp;"","　")</f>
        <v/>
      </c>
      <c r="AL187" s="18" t="str">
        <f>IFERROR(VLOOKUP($B187,DB!$I$3:$CA$1001,58,FALSE)&amp;"","　")</f>
        <v/>
      </c>
      <c r="AM187" s="18" t="str">
        <f>IFERROR(VLOOKUP($B187,DB!$I$3:$CA$1001,59,FALSE)&amp;"","　")</f>
        <v/>
      </c>
      <c r="AN187" s="18" t="str">
        <f>IFERROR(VLOOKUP($B187,DB!$I$3:$CA$1001,60,FALSE)&amp;"","　")</f>
        <v/>
      </c>
      <c r="AO187" s="18" t="str">
        <f>IFERROR(VLOOKUP($B187,DB!$I$3:$CA$1001,61,FALSE)&amp;"","　")</f>
        <v/>
      </c>
      <c r="AP187" s="18" t="str">
        <f>IFERROR(VLOOKUP($B187,DB!$I$3:$CA$1001,62,FALSE)&amp;"","　")</f>
        <v/>
      </c>
      <c r="AQ187" s="21" t="str">
        <f>IFERROR(VLOOKUP($B187,DB!$I$3:$CA$1001,63,FALSE)&amp;"","　")</f>
        <v/>
      </c>
      <c r="AR187" s="23" t="str">
        <f>IFERROR(VLOOKUP($B187,DB!$I$3:$CA$1001,64,FALSE)&amp;"","　")</f>
        <v/>
      </c>
      <c r="AS187" s="18" t="str">
        <f>IFERROR(VLOOKUP($B187,DB!$I$3:$CA$1001,65,FALSE)&amp;"","　")</f>
        <v/>
      </c>
      <c r="AT187" s="18" t="str">
        <f>IFERROR(VLOOKUP($B187,DB!$I$3:$CA$1001,66,FALSE)&amp;"","　")</f>
        <v/>
      </c>
      <c r="AU187" s="18" t="str">
        <f>IFERROR(VLOOKUP($B187,DB!$I$3:$CA$1001,67,FALSE)&amp;"","　")</f>
        <v/>
      </c>
      <c r="AV187" s="18" t="str">
        <f>IFERROR(VLOOKUP($B187,DB!$I$3:$CA$1001,68,FALSE)&amp;"","　")</f>
        <v/>
      </c>
      <c r="AW187" s="18" t="str">
        <f>IFERROR(VLOOKUP($B187,DB!$I$3:$CA$1001,69,FALSE)&amp;"","　")</f>
        <v/>
      </c>
      <c r="AX187" s="18" t="str">
        <f>IFERROR(VLOOKUP($B187,DB!$I$3:$CA$1001,70,FALSE)&amp;"","　")</f>
        <v/>
      </c>
      <c r="AY187" s="21" t="str">
        <f>IFERROR(VLOOKUP($B187,DB!$I$3:$CA$1001,71,FALSE)&amp;"","　")</f>
        <v/>
      </c>
      <c r="AZ187" s="29"/>
    </row>
    <row r="188" spans="2:52" ht="20.100000000000001" customHeight="1">
      <c r="B188" s="6">
        <v>2442</v>
      </c>
      <c r="C188" s="8" t="str">
        <f>IFERROR(VLOOKUP(B188,DB!$I$3:$Z$1001,4,FALSE)&amp;"","")</f>
        <v>東洋ロードメンテナンス株式会社</v>
      </c>
      <c r="D188" s="10" t="str">
        <f>IFERROR(VLOOKUP(B188,DB!$I$2:$CD$1001,7,FALSE)&amp;"","")</f>
        <v>北海道</v>
      </c>
      <c r="E188" s="11" t="str">
        <f>IFERROR(VLOOKUP(B188,DB!$I$2:$CD$1001,8,FALSE)&amp;"","")</f>
        <v>札幌市中央区</v>
      </c>
      <c r="F188" s="12" t="str">
        <f>IFERROR(VLOOKUP(B188,DB!$I$2:$CD$1001,10,FALSE)&amp;"","")</f>
        <v>代表取締役</v>
      </c>
      <c r="G188" s="11" t="str">
        <f>IFERROR(VLOOKUP(B188,DB!$I$2:$CD$1001,11,FALSE)&amp;"","")</f>
        <v>山口　拓宏</v>
      </c>
      <c r="H188" s="14" t="str">
        <f>IFERROR(IF(VLOOKUP(B188,DB!$I$2:$CD$1001,20,FALSE)&amp;""="","","○"),"")</f>
        <v/>
      </c>
      <c r="I188" s="16" t="str">
        <f>IFERROR(VLOOKUP($B188,DB!$I$3:$CA$1001,29,FALSE)&amp;"","　")</f>
        <v/>
      </c>
      <c r="J188" s="18" t="str">
        <f>IFERROR(VLOOKUP($B188,DB!$I$3:$CA$1001,30,FALSE)&amp;"","　")</f>
        <v/>
      </c>
      <c r="K188" s="18" t="str">
        <f>IFERROR(VLOOKUP($B188,DB!$I$3:$CA$1001,31,FALSE)&amp;"","　")</f>
        <v/>
      </c>
      <c r="L188" s="18" t="str">
        <f>IFERROR(VLOOKUP($B188,DB!$I$3:$CA$1001,32,FALSE)&amp;"","　")</f>
        <v/>
      </c>
      <c r="M188" s="18" t="str">
        <f>IFERROR(VLOOKUP($B188,DB!$I$3:$CA$1001,33,FALSE)&amp;"","　")</f>
        <v>◯</v>
      </c>
      <c r="N188" s="21" t="str">
        <f>IFERROR(VLOOKUP($B188,DB!$I$3:$CA$1001,34,FALSE)&amp;"","　")</f>
        <v>◯</v>
      </c>
      <c r="O188" s="23" t="str">
        <f>IFERROR(VLOOKUP($B188,DB!$I$3:$CA$1001,35,FALSE)&amp;"","　")</f>
        <v/>
      </c>
      <c r="P188" s="18" t="str">
        <f>IFERROR(VLOOKUP($B188,DB!$I$3:$CA$1001,36,FALSE)&amp;"","　")</f>
        <v/>
      </c>
      <c r="Q188" s="18" t="str">
        <f>IFERROR(VLOOKUP($B188,DB!$I$3:$CA$1001,37,FALSE)&amp;"","　")</f>
        <v/>
      </c>
      <c r="R188" s="18" t="str">
        <f>IFERROR(VLOOKUP($B188,DB!$I$3:$CA$1001,38,FALSE)&amp;"","　")</f>
        <v/>
      </c>
      <c r="S188" s="18" t="str">
        <f>IFERROR(VLOOKUP($B188,DB!$I$3:$CA$1001,39,FALSE)&amp;"","　")</f>
        <v/>
      </c>
      <c r="T188" s="18" t="str">
        <f>IFERROR(VLOOKUP($B188,DB!$I$3:$CA$1001,40,FALSE)&amp;"","　")</f>
        <v/>
      </c>
      <c r="U188" s="18" t="str">
        <f>IFERROR(VLOOKUP($B188,DB!$I$3:$CA$1001,41,FALSE)&amp;"","　")</f>
        <v/>
      </c>
      <c r="V188" s="18" t="str">
        <f>IFERROR(VLOOKUP($B188,DB!$I$3:$CA$1001,42,FALSE)&amp;"","　")</f>
        <v/>
      </c>
      <c r="W188" s="18" t="str">
        <f>IFERROR(VLOOKUP($B188,DB!$I$3:$CA$1001,43,FALSE)&amp;"","　")</f>
        <v/>
      </c>
      <c r="X188" s="18" t="str">
        <f>IFERROR(VLOOKUP($B188,DB!$I$3:$CA$1001,44,FALSE)&amp;"","　")</f>
        <v/>
      </c>
      <c r="Y188" s="18" t="str">
        <f>IFERROR(VLOOKUP($B188,DB!$I$3:$CA$1001,45,FALSE)&amp;"","　")</f>
        <v/>
      </c>
      <c r="Z188" s="18" t="str">
        <f>IFERROR(VLOOKUP($B188,DB!$I$3:$CA$1001,46,FALSE)&amp;"","　")</f>
        <v/>
      </c>
      <c r="AA188" s="18" t="str">
        <f>IFERROR(VLOOKUP($B188,DB!$I$3:$CA$1001,47,FALSE)&amp;"","　")</f>
        <v/>
      </c>
      <c r="AB188" s="18" t="str">
        <f>IFERROR(VLOOKUP($B188,DB!$I$3:$CA$1001,48,FALSE)&amp;"","　")</f>
        <v/>
      </c>
      <c r="AC188" s="18" t="str">
        <f>IFERROR(VLOOKUP($B188,DB!$I$3:$CA$1001,49,FALSE)&amp;"","　")</f>
        <v/>
      </c>
      <c r="AD188" s="18" t="str">
        <f>IFERROR(VLOOKUP($B188,DB!$I$3:$CA$1001,50,FALSE)&amp;"","　")</f>
        <v/>
      </c>
      <c r="AE188" s="18" t="str">
        <f>IFERROR(VLOOKUP($B188,DB!$I$3:$CA$1001,51,FALSE)&amp;"","　")</f>
        <v/>
      </c>
      <c r="AF188" s="18" t="str">
        <f>IFERROR(VLOOKUP($B188,DB!$I$3:$CA$1001,52,FALSE)&amp;"","　")</f>
        <v/>
      </c>
      <c r="AG188" s="18" t="str">
        <f>IFERROR(VLOOKUP($B188,DB!$I$3:$CA$1001,53,FALSE)&amp;"","　")</f>
        <v/>
      </c>
      <c r="AH188" s="18" t="str">
        <f>IFERROR(VLOOKUP($B188,DB!$I$3:$CA$1001,54,FALSE)&amp;"","　")</f>
        <v/>
      </c>
      <c r="AI188" s="25" t="str">
        <f>IFERROR(VLOOKUP($B188,DB!$I$3:$CA$1001,55,FALSE)&amp;"","　")</f>
        <v/>
      </c>
      <c r="AJ188" s="16" t="str">
        <f>IFERROR(VLOOKUP($B188,DB!$I$3:$CA$1001,56,FALSE)&amp;"","　")</f>
        <v/>
      </c>
      <c r="AK188" s="18" t="str">
        <f>IFERROR(VLOOKUP($B188,DB!$I$3:$CA$1001,57,FALSE)&amp;"","　")</f>
        <v/>
      </c>
      <c r="AL188" s="18" t="str">
        <f>IFERROR(VLOOKUP($B188,DB!$I$3:$CA$1001,58,FALSE)&amp;"","　")</f>
        <v/>
      </c>
      <c r="AM188" s="18" t="str">
        <f>IFERROR(VLOOKUP($B188,DB!$I$3:$CA$1001,59,FALSE)&amp;"","　")</f>
        <v/>
      </c>
      <c r="AN188" s="18" t="str">
        <f>IFERROR(VLOOKUP($B188,DB!$I$3:$CA$1001,60,FALSE)&amp;"","　")</f>
        <v/>
      </c>
      <c r="AO188" s="18" t="str">
        <f>IFERROR(VLOOKUP($B188,DB!$I$3:$CA$1001,61,FALSE)&amp;"","　")</f>
        <v/>
      </c>
      <c r="AP188" s="18" t="str">
        <f>IFERROR(VLOOKUP($B188,DB!$I$3:$CA$1001,62,FALSE)&amp;"","　")</f>
        <v/>
      </c>
      <c r="AQ188" s="21" t="str">
        <f>IFERROR(VLOOKUP($B188,DB!$I$3:$CA$1001,63,FALSE)&amp;"","　")</f>
        <v/>
      </c>
      <c r="AR188" s="23" t="str">
        <f>IFERROR(VLOOKUP($B188,DB!$I$3:$CA$1001,64,FALSE)&amp;"","　")</f>
        <v/>
      </c>
      <c r="AS188" s="18" t="str">
        <f>IFERROR(VLOOKUP($B188,DB!$I$3:$CA$1001,65,FALSE)&amp;"","　")</f>
        <v/>
      </c>
      <c r="AT188" s="18" t="str">
        <f>IFERROR(VLOOKUP($B188,DB!$I$3:$CA$1001,66,FALSE)&amp;"","　")</f>
        <v/>
      </c>
      <c r="AU188" s="18" t="str">
        <f>IFERROR(VLOOKUP($B188,DB!$I$3:$CA$1001,67,FALSE)&amp;"","　")</f>
        <v/>
      </c>
      <c r="AV188" s="18" t="str">
        <f>IFERROR(VLOOKUP($B188,DB!$I$3:$CA$1001,68,FALSE)&amp;"","　")</f>
        <v/>
      </c>
      <c r="AW188" s="18" t="str">
        <f>IFERROR(VLOOKUP($B188,DB!$I$3:$CA$1001,69,FALSE)&amp;"","　")</f>
        <v/>
      </c>
      <c r="AX188" s="18" t="str">
        <f>IFERROR(VLOOKUP($B188,DB!$I$3:$CA$1001,70,FALSE)&amp;"","　")</f>
        <v/>
      </c>
      <c r="AY188" s="21" t="str">
        <f>IFERROR(VLOOKUP($B188,DB!$I$3:$CA$1001,71,FALSE)&amp;"","　")</f>
        <v/>
      </c>
      <c r="AZ188" s="29"/>
    </row>
    <row r="189" spans="2:52" ht="20.100000000000001" customHeight="1">
      <c r="B189" s="6">
        <v>2443</v>
      </c>
      <c r="C189" s="8" t="str">
        <f>IFERROR(VLOOKUP(B189,DB!$I$3:$Z$1001,4,FALSE)&amp;"","")</f>
        <v>株式会社東洋設計</v>
      </c>
      <c r="D189" s="10" t="str">
        <f>IFERROR(VLOOKUP(B189,DB!$I$2:$CD$1001,7,FALSE)&amp;"","")</f>
        <v>石川県</v>
      </c>
      <c r="E189" s="11" t="str">
        <f>IFERROR(VLOOKUP(B189,DB!$I$2:$CD$1001,8,FALSE)&amp;"","")</f>
        <v>金沢市</v>
      </c>
      <c r="F189" s="12" t="str">
        <f>IFERROR(VLOOKUP(B189,DB!$I$2:$CD$1001,10,FALSE)&amp;"","")</f>
        <v>代表取締役</v>
      </c>
      <c r="G189" s="11" t="str">
        <f>IFERROR(VLOOKUP(B189,DB!$I$2:$CD$1001,11,FALSE)&amp;"","")</f>
        <v>大嶋　庸介</v>
      </c>
      <c r="H189" s="14" t="str">
        <f>IFERROR(IF(VLOOKUP(B189,DB!$I$2:$CD$1001,20,FALSE)&amp;""="","","○"),"")</f>
        <v>○</v>
      </c>
      <c r="I189" s="16" t="str">
        <f>IFERROR(VLOOKUP($B189,DB!$I$3:$CA$1001,29,FALSE)&amp;"","　")</f>
        <v>◯</v>
      </c>
      <c r="J189" s="18" t="str">
        <f>IFERROR(VLOOKUP($B189,DB!$I$3:$CA$1001,30,FALSE)&amp;"","　")</f>
        <v>◯</v>
      </c>
      <c r="K189" s="18" t="str">
        <f>IFERROR(VLOOKUP($B189,DB!$I$3:$CA$1001,31,FALSE)&amp;"","　")</f>
        <v>◯</v>
      </c>
      <c r="L189" s="18" t="str">
        <f>IFERROR(VLOOKUP($B189,DB!$I$3:$CA$1001,32,FALSE)&amp;"","　")</f>
        <v/>
      </c>
      <c r="M189" s="18" t="str">
        <f>IFERROR(VLOOKUP($B189,DB!$I$3:$CA$1001,33,FALSE)&amp;"","　")</f>
        <v/>
      </c>
      <c r="N189" s="21" t="str">
        <f>IFERROR(VLOOKUP($B189,DB!$I$3:$CA$1001,34,FALSE)&amp;"","　")</f>
        <v/>
      </c>
      <c r="O189" s="23" t="str">
        <f>IFERROR(VLOOKUP($B189,DB!$I$3:$CA$1001,35,FALSE)&amp;"","　")</f>
        <v>◯</v>
      </c>
      <c r="P189" s="18" t="str">
        <f>IFERROR(VLOOKUP($B189,DB!$I$3:$CA$1001,36,FALSE)&amp;"","　")</f>
        <v/>
      </c>
      <c r="Q189" s="18" t="str">
        <f>IFERROR(VLOOKUP($B189,DB!$I$3:$CA$1001,37,FALSE)&amp;"","　")</f>
        <v>◯</v>
      </c>
      <c r="R189" s="18" t="str">
        <f>IFERROR(VLOOKUP($B189,DB!$I$3:$CA$1001,38,FALSE)&amp;"","　")</f>
        <v>◯</v>
      </c>
      <c r="S189" s="18" t="str">
        <f>IFERROR(VLOOKUP($B189,DB!$I$3:$CA$1001,39,FALSE)&amp;"","　")</f>
        <v/>
      </c>
      <c r="T189" s="18" t="str">
        <f>IFERROR(VLOOKUP($B189,DB!$I$3:$CA$1001,40,FALSE)&amp;"","　")</f>
        <v>◯</v>
      </c>
      <c r="U189" s="18" t="str">
        <f>IFERROR(VLOOKUP($B189,DB!$I$3:$CA$1001,41,FALSE)&amp;"","　")</f>
        <v>◯</v>
      </c>
      <c r="V189" s="18" t="str">
        <f>IFERROR(VLOOKUP($B189,DB!$I$3:$CA$1001,42,FALSE)&amp;"","　")</f>
        <v/>
      </c>
      <c r="W189" s="18" t="str">
        <f>IFERROR(VLOOKUP($B189,DB!$I$3:$CA$1001,43,FALSE)&amp;"","　")</f>
        <v/>
      </c>
      <c r="X189" s="18" t="str">
        <f>IFERROR(VLOOKUP($B189,DB!$I$3:$CA$1001,44,FALSE)&amp;"","　")</f>
        <v/>
      </c>
      <c r="Y189" s="18" t="str">
        <f>IFERROR(VLOOKUP($B189,DB!$I$3:$CA$1001,45,FALSE)&amp;"","　")</f>
        <v>◯</v>
      </c>
      <c r="Z189" s="18" t="str">
        <f>IFERROR(VLOOKUP($B189,DB!$I$3:$CA$1001,46,FALSE)&amp;"","　")</f>
        <v>◯</v>
      </c>
      <c r="AA189" s="18" t="str">
        <f>IFERROR(VLOOKUP($B189,DB!$I$3:$CA$1001,47,FALSE)&amp;"","　")</f>
        <v>◯</v>
      </c>
      <c r="AB189" s="18" t="str">
        <f>IFERROR(VLOOKUP($B189,DB!$I$3:$CA$1001,48,FALSE)&amp;"","　")</f>
        <v/>
      </c>
      <c r="AC189" s="18" t="str">
        <f>IFERROR(VLOOKUP($B189,DB!$I$3:$CA$1001,49,FALSE)&amp;"","　")</f>
        <v/>
      </c>
      <c r="AD189" s="18" t="str">
        <f>IFERROR(VLOOKUP($B189,DB!$I$3:$CA$1001,50,FALSE)&amp;"","　")</f>
        <v>◯</v>
      </c>
      <c r="AE189" s="18" t="str">
        <f>IFERROR(VLOOKUP($B189,DB!$I$3:$CA$1001,51,FALSE)&amp;"","　")</f>
        <v>◯</v>
      </c>
      <c r="AF189" s="18" t="str">
        <f>IFERROR(VLOOKUP($B189,DB!$I$3:$CA$1001,52,FALSE)&amp;"","　")</f>
        <v/>
      </c>
      <c r="AG189" s="18" t="str">
        <f>IFERROR(VLOOKUP($B189,DB!$I$3:$CA$1001,53,FALSE)&amp;"","　")</f>
        <v>◯</v>
      </c>
      <c r="AH189" s="18" t="str">
        <f>IFERROR(VLOOKUP($B189,DB!$I$3:$CA$1001,54,FALSE)&amp;"","　")</f>
        <v/>
      </c>
      <c r="AI189" s="25" t="str">
        <f>IFERROR(VLOOKUP($B189,DB!$I$3:$CA$1001,55,FALSE)&amp;"","　")</f>
        <v>◯</v>
      </c>
      <c r="AJ189" s="16" t="str">
        <f>IFERROR(VLOOKUP($B189,DB!$I$3:$CA$1001,56,FALSE)&amp;"","　")</f>
        <v>◯</v>
      </c>
      <c r="AK189" s="18" t="str">
        <f>IFERROR(VLOOKUP($B189,DB!$I$3:$CA$1001,57,FALSE)&amp;"","　")</f>
        <v/>
      </c>
      <c r="AL189" s="18" t="str">
        <f>IFERROR(VLOOKUP($B189,DB!$I$3:$CA$1001,58,FALSE)&amp;"","　")</f>
        <v>◯</v>
      </c>
      <c r="AM189" s="18" t="str">
        <f>IFERROR(VLOOKUP($B189,DB!$I$3:$CA$1001,59,FALSE)&amp;"","　")</f>
        <v/>
      </c>
      <c r="AN189" s="18" t="str">
        <f>IFERROR(VLOOKUP($B189,DB!$I$3:$CA$1001,60,FALSE)&amp;"","　")</f>
        <v/>
      </c>
      <c r="AO189" s="18" t="str">
        <f>IFERROR(VLOOKUP($B189,DB!$I$3:$CA$1001,61,FALSE)&amp;"","　")</f>
        <v/>
      </c>
      <c r="AP189" s="18" t="str">
        <f>IFERROR(VLOOKUP($B189,DB!$I$3:$CA$1001,62,FALSE)&amp;"","　")</f>
        <v/>
      </c>
      <c r="AQ189" s="21" t="str">
        <f>IFERROR(VLOOKUP($B189,DB!$I$3:$CA$1001,63,FALSE)&amp;"","　")</f>
        <v/>
      </c>
      <c r="AR189" s="23" t="str">
        <f>IFERROR(VLOOKUP($B189,DB!$I$3:$CA$1001,64,FALSE)&amp;"","　")</f>
        <v/>
      </c>
      <c r="AS189" s="18" t="str">
        <f>IFERROR(VLOOKUP($B189,DB!$I$3:$CA$1001,65,FALSE)&amp;"","　")</f>
        <v/>
      </c>
      <c r="AT189" s="18" t="str">
        <f>IFERROR(VLOOKUP($B189,DB!$I$3:$CA$1001,66,FALSE)&amp;"","　")</f>
        <v/>
      </c>
      <c r="AU189" s="18" t="str">
        <f>IFERROR(VLOOKUP($B189,DB!$I$3:$CA$1001,67,FALSE)&amp;"","　")</f>
        <v/>
      </c>
      <c r="AV189" s="18" t="str">
        <f>IFERROR(VLOOKUP($B189,DB!$I$3:$CA$1001,68,FALSE)&amp;"","　")</f>
        <v/>
      </c>
      <c r="AW189" s="18" t="str">
        <f>IFERROR(VLOOKUP($B189,DB!$I$3:$CA$1001,69,FALSE)&amp;"","　")</f>
        <v/>
      </c>
      <c r="AX189" s="18" t="str">
        <f>IFERROR(VLOOKUP($B189,DB!$I$3:$CA$1001,70,FALSE)&amp;"","　")</f>
        <v/>
      </c>
      <c r="AY189" s="21" t="str">
        <f>IFERROR(VLOOKUP($B189,DB!$I$3:$CA$1001,71,FALSE)&amp;"","　")</f>
        <v/>
      </c>
      <c r="AZ189" s="29"/>
    </row>
    <row r="190" spans="2:52" ht="20.100000000000001" customHeight="1">
      <c r="B190" s="6">
        <v>2444</v>
      </c>
      <c r="C190" s="8" t="str">
        <f>IFERROR(VLOOKUP(B190,DB!$I$3:$Z$1001,4,FALSE)&amp;"","")</f>
        <v>株式会社東洋コンサルタント</v>
      </c>
      <c r="D190" s="10" t="str">
        <f>IFERROR(VLOOKUP(B190,DB!$I$2:$CD$1001,7,FALSE)&amp;"","")</f>
        <v>東京都</v>
      </c>
      <c r="E190" s="11" t="str">
        <f>IFERROR(VLOOKUP(B190,DB!$I$2:$CD$1001,8,FALSE)&amp;"","")</f>
        <v>豊島区</v>
      </c>
      <c r="F190" s="12" t="str">
        <f>IFERROR(VLOOKUP(B190,DB!$I$2:$CD$1001,10,FALSE)&amp;"","")</f>
        <v>代表取締役</v>
      </c>
      <c r="G190" s="11" t="str">
        <f>IFERROR(VLOOKUP(B190,DB!$I$2:$CD$1001,11,FALSE)&amp;"","")</f>
        <v>高橋　浩二</v>
      </c>
      <c r="H190" s="14" t="str">
        <f>IFERROR(IF(VLOOKUP(B190,DB!$I$2:$CD$1001,20,FALSE)&amp;""="","","○"),"")</f>
        <v>○</v>
      </c>
      <c r="I190" s="16" t="str">
        <f>IFERROR(VLOOKUP($B190,DB!$I$3:$CA$1001,29,FALSE)&amp;"","　")</f>
        <v>◯</v>
      </c>
      <c r="J190" s="18" t="str">
        <f>IFERROR(VLOOKUP($B190,DB!$I$3:$CA$1001,30,FALSE)&amp;"","　")</f>
        <v>◯</v>
      </c>
      <c r="K190" s="18" t="str">
        <f>IFERROR(VLOOKUP($B190,DB!$I$3:$CA$1001,31,FALSE)&amp;"","　")</f>
        <v>◯</v>
      </c>
      <c r="L190" s="18" t="str">
        <f>IFERROR(VLOOKUP($B190,DB!$I$3:$CA$1001,32,FALSE)&amp;"","　")</f>
        <v/>
      </c>
      <c r="M190" s="18" t="str">
        <f>IFERROR(VLOOKUP($B190,DB!$I$3:$CA$1001,33,FALSE)&amp;"","　")</f>
        <v>◯</v>
      </c>
      <c r="N190" s="21" t="str">
        <f>IFERROR(VLOOKUP($B190,DB!$I$3:$CA$1001,34,FALSE)&amp;"","　")</f>
        <v/>
      </c>
      <c r="O190" s="23" t="str">
        <f>IFERROR(VLOOKUP($B190,DB!$I$3:$CA$1001,35,FALSE)&amp;"","　")</f>
        <v/>
      </c>
      <c r="P190" s="18" t="str">
        <f>IFERROR(VLOOKUP($B190,DB!$I$3:$CA$1001,36,FALSE)&amp;"","　")</f>
        <v/>
      </c>
      <c r="Q190" s="18" t="str">
        <f>IFERROR(VLOOKUP($B190,DB!$I$3:$CA$1001,37,FALSE)&amp;"","　")</f>
        <v/>
      </c>
      <c r="R190" s="18" t="str">
        <f>IFERROR(VLOOKUP($B190,DB!$I$3:$CA$1001,38,FALSE)&amp;"","　")</f>
        <v>◯</v>
      </c>
      <c r="S190" s="18" t="str">
        <f>IFERROR(VLOOKUP($B190,DB!$I$3:$CA$1001,39,FALSE)&amp;"","　")</f>
        <v/>
      </c>
      <c r="T190" s="18" t="str">
        <f>IFERROR(VLOOKUP($B190,DB!$I$3:$CA$1001,40,FALSE)&amp;"","　")</f>
        <v>◯</v>
      </c>
      <c r="U190" s="18" t="str">
        <f>IFERROR(VLOOKUP($B190,DB!$I$3:$CA$1001,41,FALSE)&amp;"","　")</f>
        <v>◯</v>
      </c>
      <c r="V190" s="18" t="str">
        <f>IFERROR(VLOOKUP($B190,DB!$I$3:$CA$1001,42,FALSE)&amp;"","　")</f>
        <v/>
      </c>
      <c r="W190" s="18" t="str">
        <f>IFERROR(VLOOKUP($B190,DB!$I$3:$CA$1001,43,FALSE)&amp;"","　")</f>
        <v/>
      </c>
      <c r="X190" s="18" t="str">
        <f>IFERROR(VLOOKUP($B190,DB!$I$3:$CA$1001,44,FALSE)&amp;"","　")</f>
        <v/>
      </c>
      <c r="Y190" s="18" t="str">
        <f>IFERROR(VLOOKUP($B190,DB!$I$3:$CA$1001,45,FALSE)&amp;"","　")</f>
        <v/>
      </c>
      <c r="Z190" s="18" t="str">
        <f>IFERROR(VLOOKUP($B190,DB!$I$3:$CA$1001,46,FALSE)&amp;"","　")</f>
        <v/>
      </c>
      <c r="AA190" s="18" t="str">
        <f>IFERROR(VLOOKUP($B190,DB!$I$3:$CA$1001,47,FALSE)&amp;"","　")</f>
        <v/>
      </c>
      <c r="AB190" s="18" t="str">
        <f>IFERROR(VLOOKUP($B190,DB!$I$3:$CA$1001,48,FALSE)&amp;"","　")</f>
        <v>◯</v>
      </c>
      <c r="AC190" s="18" t="str">
        <f>IFERROR(VLOOKUP($B190,DB!$I$3:$CA$1001,49,FALSE)&amp;"","　")</f>
        <v/>
      </c>
      <c r="AD190" s="18" t="str">
        <f>IFERROR(VLOOKUP($B190,DB!$I$3:$CA$1001,50,FALSE)&amp;"","　")</f>
        <v>◯</v>
      </c>
      <c r="AE190" s="18" t="str">
        <f>IFERROR(VLOOKUP($B190,DB!$I$3:$CA$1001,51,FALSE)&amp;"","　")</f>
        <v/>
      </c>
      <c r="AF190" s="18" t="str">
        <f>IFERROR(VLOOKUP($B190,DB!$I$3:$CA$1001,52,FALSE)&amp;"","　")</f>
        <v/>
      </c>
      <c r="AG190" s="18" t="str">
        <f>IFERROR(VLOOKUP($B190,DB!$I$3:$CA$1001,53,FALSE)&amp;"","　")</f>
        <v/>
      </c>
      <c r="AH190" s="18" t="str">
        <f>IFERROR(VLOOKUP($B190,DB!$I$3:$CA$1001,54,FALSE)&amp;"","　")</f>
        <v/>
      </c>
      <c r="AI190" s="25" t="str">
        <f>IFERROR(VLOOKUP($B190,DB!$I$3:$CA$1001,55,FALSE)&amp;"","　")</f>
        <v/>
      </c>
      <c r="AJ190" s="16" t="str">
        <f>IFERROR(VLOOKUP($B190,DB!$I$3:$CA$1001,56,FALSE)&amp;"","　")</f>
        <v/>
      </c>
      <c r="AK190" s="18" t="str">
        <f>IFERROR(VLOOKUP($B190,DB!$I$3:$CA$1001,57,FALSE)&amp;"","　")</f>
        <v/>
      </c>
      <c r="AL190" s="18" t="str">
        <f>IFERROR(VLOOKUP($B190,DB!$I$3:$CA$1001,58,FALSE)&amp;"","　")</f>
        <v/>
      </c>
      <c r="AM190" s="18" t="str">
        <f>IFERROR(VLOOKUP($B190,DB!$I$3:$CA$1001,59,FALSE)&amp;"","　")</f>
        <v/>
      </c>
      <c r="AN190" s="18" t="str">
        <f>IFERROR(VLOOKUP($B190,DB!$I$3:$CA$1001,60,FALSE)&amp;"","　")</f>
        <v/>
      </c>
      <c r="AO190" s="18" t="str">
        <f>IFERROR(VLOOKUP($B190,DB!$I$3:$CA$1001,61,FALSE)&amp;"","　")</f>
        <v/>
      </c>
      <c r="AP190" s="18" t="str">
        <f>IFERROR(VLOOKUP($B190,DB!$I$3:$CA$1001,62,FALSE)&amp;"","　")</f>
        <v/>
      </c>
      <c r="AQ190" s="21" t="str">
        <f>IFERROR(VLOOKUP($B190,DB!$I$3:$CA$1001,63,FALSE)&amp;"","　")</f>
        <v/>
      </c>
      <c r="AR190" s="23" t="str">
        <f>IFERROR(VLOOKUP($B190,DB!$I$3:$CA$1001,64,FALSE)&amp;"","　")</f>
        <v/>
      </c>
      <c r="AS190" s="18" t="str">
        <f>IFERROR(VLOOKUP($B190,DB!$I$3:$CA$1001,65,FALSE)&amp;"","　")</f>
        <v/>
      </c>
      <c r="AT190" s="18" t="str">
        <f>IFERROR(VLOOKUP($B190,DB!$I$3:$CA$1001,66,FALSE)&amp;"","　")</f>
        <v/>
      </c>
      <c r="AU190" s="18" t="str">
        <f>IFERROR(VLOOKUP($B190,DB!$I$3:$CA$1001,67,FALSE)&amp;"","　")</f>
        <v/>
      </c>
      <c r="AV190" s="18" t="str">
        <f>IFERROR(VLOOKUP($B190,DB!$I$3:$CA$1001,68,FALSE)&amp;"","　")</f>
        <v/>
      </c>
      <c r="AW190" s="18" t="str">
        <f>IFERROR(VLOOKUP($B190,DB!$I$3:$CA$1001,69,FALSE)&amp;"","　")</f>
        <v/>
      </c>
      <c r="AX190" s="18" t="str">
        <f>IFERROR(VLOOKUP($B190,DB!$I$3:$CA$1001,70,FALSE)&amp;"","　")</f>
        <v/>
      </c>
      <c r="AY190" s="21" t="str">
        <f>IFERROR(VLOOKUP($B190,DB!$I$3:$CA$1001,71,FALSE)&amp;"","　")</f>
        <v/>
      </c>
      <c r="AZ190" s="29"/>
    </row>
    <row r="191" spans="2:52" ht="20.100000000000001" customHeight="1">
      <c r="B191" s="6">
        <v>2445</v>
      </c>
      <c r="C191" s="8" t="str">
        <f>IFERROR(VLOOKUP(B191,DB!$I$3:$Z$1001,4,FALSE)&amp;"","")</f>
        <v>株式会社都市整備コンサルタント</v>
      </c>
      <c r="D191" s="10" t="str">
        <f>IFERROR(VLOOKUP(B191,DB!$I$2:$CD$1001,7,FALSE)&amp;"","")</f>
        <v>北海道</v>
      </c>
      <c r="E191" s="11" t="str">
        <f>IFERROR(VLOOKUP(B191,DB!$I$2:$CD$1001,8,FALSE)&amp;"","")</f>
        <v>札幌市中央区</v>
      </c>
      <c r="F191" s="12" t="str">
        <f>IFERROR(VLOOKUP(B191,DB!$I$2:$CD$1001,10,FALSE)&amp;"","")</f>
        <v>代表取締役</v>
      </c>
      <c r="G191" s="11" t="str">
        <f>IFERROR(VLOOKUP(B191,DB!$I$2:$CD$1001,11,FALSE)&amp;"","")</f>
        <v>大沼　誠志郎</v>
      </c>
      <c r="H191" s="14" t="str">
        <f>IFERROR(IF(VLOOKUP(B191,DB!$I$2:$CD$1001,20,FALSE)&amp;""="","","○"),"")</f>
        <v/>
      </c>
      <c r="I191" s="16" t="str">
        <f>IFERROR(VLOOKUP($B191,DB!$I$3:$CA$1001,29,FALSE)&amp;"","　")</f>
        <v>◯</v>
      </c>
      <c r="J191" s="18" t="str">
        <f>IFERROR(VLOOKUP($B191,DB!$I$3:$CA$1001,30,FALSE)&amp;"","　")</f>
        <v/>
      </c>
      <c r="K191" s="18" t="str">
        <f>IFERROR(VLOOKUP($B191,DB!$I$3:$CA$1001,31,FALSE)&amp;"","　")</f>
        <v>◯</v>
      </c>
      <c r="L191" s="18" t="str">
        <f>IFERROR(VLOOKUP($B191,DB!$I$3:$CA$1001,32,FALSE)&amp;"","　")</f>
        <v>◯</v>
      </c>
      <c r="M191" s="18" t="str">
        <f>IFERROR(VLOOKUP($B191,DB!$I$3:$CA$1001,33,FALSE)&amp;"","　")</f>
        <v>◯</v>
      </c>
      <c r="N191" s="21" t="str">
        <f>IFERROR(VLOOKUP($B191,DB!$I$3:$CA$1001,34,FALSE)&amp;"","　")</f>
        <v/>
      </c>
      <c r="O191" s="23" t="str">
        <f>IFERROR(VLOOKUP($B191,DB!$I$3:$CA$1001,35,FALSE)&amp;"","　")</f>
        <v/>
      </c>
      <c r="P191" s="18" t="str">
        <f>IFERROR(VLOOKUP($B191,DB!$I$3:$CA$1001,36,FALSE)&amp;"","　")</f>
        <v/>
      </c>
      <c r="Q191" s="18" t="str">
        <f>IFERROR(VLOOKUP($B191,DB!$I$3:$CA$1001,37,FALSE)&amp;"","　")</f>
        <v/>
      </c>
      <c r="R191" s="18" t="str">
        <f>IFERROR(VLOOKUP($B191,DB!$I$3:$CA$1001,38,FALSE)&amp;"","　")</f>
        <v/>
      </c>
      <c r="S191" s="18" t="str">
        <f>IFERROR(VLOOKUP($B191,DB!$I$3:$CA$1001,39,FALSE)&amp;"","　")</f>
        <v/>
      </c>
      <c r="T191" s="18" t="str">
        <f>IFERROR(VLOOKUP($B191,DB!$I$3:$CA$1001,40,FALSE)&amp;"","　")</f>
        <v/>
      </c>
      <c r="U191" s="18" t="str">
        <f>IFERROR(VLOOKUP($B191,DB!$I$3:$CA$1001,41,FALSE)&amp;"","　")</f>
        <v/>
      </c>
      <c r="V191" s="18" t="str">
        <f>IFERROR(VLOOKUP($B191,DB!$I$3:$CA$1001,42,FALSE)&amp;"","　")</f>
        <v/>
      </c>
      <c r="W191" s="18" t="str">
        <f>IFERROR(VLOOKUP($B191,DB!$I$3:$CA$1001,43,FALSE)&amp;"","　")</f>
        <v/>
      </c>
      <c r="X191" s="18" t="str">
        <f>IFERROR(VLOOKUP($B191,DB!$I$3:$CA$1001,44,FALSE)&amp;"","　")</f>
        <v/>
      </c>
      <c r="Y191" s="18" t="str">
        <f>IFERROR(VLOOKUP($B191,DB!$I$3:$CA$1001,45,FALSE)&amp;"","　")</f>
        <v/>
      </c>
      <c r="Z191" s="18" t="str">
        <f>IFERROR(VLOOKUP($B191,DB!$I$3:$CA$1001,46,FALSE)&amp;"","　")</f>
        <v/>
      </c>
      <c r="AA191" s="18" t="str">
        <f>IFERROR(VLOOKUP($B191,DB!$I$3:$CA$1001,47,FALSE)&amp;"","　")</f>
        <v>◯</v>
      </c>
      <c r="AB191" s="18" t="str">
        <f>IFERROR(VLOOKUP($B191,DB!$I$3:$CA$1001,48,FALSE)&amp;"","　")</f>
        <v/>
      </c>
      <c r="AC191" s="18" t="str">
        <f>IFERROR(VLOOKUP($B191,DB!$I$3:$CA$1001,49,FALSE)&amp;"","　")</f>
        <v/>
      </c>
      <c r="AD191" s="18" t="str">
        <f>IFERROR(VLOOKUP($B191,DB!$I$3:$CA$1001,50,FALSE)&amp;"","　")</f>
        <v/>
      </c>
      <c r="AE191" s="18" t="str">
        <f>IFERROR(VLOOKUP($B191,DB!$I$3:$CA$1001,51,FALSE)&amp;"","　")</f>
        <v/>
      </c>
      <c r="AF191" s="18" t="str">
        <f>IFERROR(VLOOKUP($B191,DB!$I$3:$CA$1001,52,FALSE)&amp;"","　")</f>
        <v/>
      </c>
      <c r="AG191" s="18" t="str">
        <f>IFERROR(VLOOKUP($B191,DB!$I$3:$CA$1001,53,FALSE)&amp;"","　")</f>
        <v/>
      </c>
      <c r="AH191" s="18" t="str">
        <f>IFERROR(VLOOKUP($B191,DB!$I$3:$CA$1001,54,FALSE)&amp;"","　")</f>
        <v/>
      </c>
      <c r="AI191" s="25" t="str">
        <f>IFERROR(VLOOKUP($B191,DB!$I$3:$CA$1001,55,FALSE)&amp;"","　")</f>
        <v/>
      </c>
      <c r="AJ191" s="16" t="str">
        <f>IFERROR(VLOOKUP($B191,DB!$I$3:$CA$1001,56,FALSE)&amp;"","　")</f>
        <v/>
      </c>
      <c r="AK191" s="18" t="str">
        <f>IFERROR(VLOOKUP($B191,DB!$I$3:$CA$1001,57,FALSE)&amp;"","　")</f>
        <v/>
      </c>
      <c r="AL191" s="18" t="str">
        <f>IFERROR(VLOOKUP($B191,DB!$I$3:$CA$1001,58,FALSE)&amp;"","　")</f>
        <v/>
      </c>
      <c r="AM191" s="18" t="str">
        <f>IFERROR(VLOOKUP($B191,DB!$I$3:$CA$1001,59,FALSE)&amp;"","　")</f>
        <v/>
      </c>
      <c r="AN191" s="18" t="str">
        <f>IFERROR(VLOOKUP($B191,DB!$I$3:$CA$1001,60,FALSE)&amp;"","　")</f>
        <v/>
      </c>
      <c r="AO191" s="18" t="str">
        <f>IFERROR(VLOOKUP($B191,DB!$I$3:$CA$1001,61,FALSE)&amp;"","　")</f>
        <v/>
      </c>
      <c r="AP191" s="18" t="str">
        <f>IFERROR(VLOOKUP($B191,DB!$I$3:$CA$1001,62,FALSE)&amp;"","　")</f>
        <v/>
      </c>
      <c r="AQ191" s="21" t="str">
        <f>IFERROR(VLOOKUP($B191,DB!$I$3:$CA$1001,63,FALSE)&amp;"","　")</f>
        <v/>
      </c>
      <c r="AR191" s="23" t="str">
        <f>IFERROR(VLOOKUP($B191,DB!$I$3:$CA$1001,64,FALSE)&amp;"","　")</f>
        <v/>
      </c>
      <c r="AS191" s="18" t="str">
        <f>IFERROR(VLOOKUP($B191,DB!$I$3:$CA$1001,65,FALSE)&amp;"","　")</f>
        <v/>
      </c>
      <c r="AT191" s="18" t="str">
        <f>IFERROR(VLOOKUP($B191,DB!$I$3:$CA$1001,66,FALSE)&amp;"","　")</f>
        <v/>
      </c>
      <c r="AU191" s="18" t="str">
        <f>IFERROR(VLOOKUP($B191,DB!$I$3:$CA$1001,67,FALSE)&amp;"","　")</f>
        <v/>
      </c>
      <c r="AV191" s="18" t="str">
        <f>IFERROR(VLOOKUP($B191,DB!$I$3:$CA$1001,68,FALSE)&amp;"","　")</f>
        <v/>
      </c>
      <c r="AW191" s="18" t="str">
        <f>IFERROR(VLOOKUP($B191,DB!$I$3:$CA$1001,69,FALSE)&amp;"","　")</f>
        <v/>
      </c>
      <c r="AX191" s="18" t="str">
        <f>IFERROR(VLOOKUP($B191,DB!$I$3:$CA$1001,70,FALSE)&amp;"","　")</f>
        <v/>
      </c>
      <c r="AY191" s="21" t="str">
        <f>IFERROR(VLOOKUP($B191,DB!$I$3:$CA$1001,71,FALSE)&amp;"","　")</f>
        <v/>
      </c>
      <c r="AZ191" s="29"/>
    </row>
    <row r="192" spans="2:52" ht="20.100000000000001" customHeight="1">
      <c r="B192" s="6">
        <v>2446</v>
      </c>
      <c r="C192" s="8" t="str">
        <f>IFERROR(VLOOKUP(B192,DB!$I$3:$Z$1001,4,FALSE)&amp;"","")</f>
        <v>株式会社ドート</v>
      </c>
      <c r="D192" s="10" t="str">
        <f>IFERROR(VLOOKUP(B192,DB!$I$2:$CD$1001,7,FALSE)&amp;"","")</f>
        <v>北海道</v>
      </c>
      <c r="E192" s="11" t="str">
        <f>IFERROR(VLOOKUP(B192,DB!$I$2:$CD$1001,8,FALSE)&amp;"","")</f>
        <v>札幌市東区</v>
      </c>
      <c r="F192" s="12" t="str">
        <f>IFERROR(VLOOKUP(B192,DB!$I$2:$CD$1001,10,FALSE)&amp;"","")</f>
        <v>代表取締役社長</v>
      </c>
      <c r="G192" s="11" t="str">
        <f>IFERROR(VLOOKUP(B192,DB!$I$2:$CD$1001,11,FALSE)&amp;"","")</f>
        <v>鈴木　拓哉</v>
      </c>
      <c r="H192" s="14" t="str">
        <f>IFERROR(IF(VLOOKUP(B192,DB!$I$2:$CD$1001,20,FALSE)&amp;""="","","○"),"")</f>
        <v/>
      </c>
      <c r="I192" s="16" t="str">
        <f>IFERROR(VLOOKUP($B192,DB!$I$3:$CA$1001,29,FALSE)&amp;"","　")</f>
        <v>◯</v>
      </c>
      <c r="J192" s="18" t="str">
        <f>IFERROR(VLOOKUP($B192,DB!$I$3:$CA$1001,30,FALSE)&amp;"","　")</f>
        <v>◯</v>
      </c>
      <c r="K192" s="18" t="str">
        <f>IFERROR(VLOOKUP($B192,DB!$I$3:$CA$1001,31,FALSE)&amp;"","　")</f>
        <v>◯</v>
      </c>
      <c r="L192" s="18" t="str">
        <f>IFERROR(VLOOKUP($B192,DB!$I$3:$CA$1001,32,FALSE)&amp;"","　")</f>
        <v/>
      </c>
      <c r="M192" s="18" t="str">
        <f>IFERROR(VLOOKUP($B192,DB!$I$3:$CA$1001,33,FALSE)&amp;"","　")</f>
        <v>◯</v>
      </c>
      <c r="N192" s="21" t="str">
        <f>IFERROR(VLOOKUP($B192,DB!$I$3:$CA$1001,34,FALSE)&amp;"","　")</f>
        <v/>
      </c>
      <c r="O192" s="23" t="str">
        <f>IFERROR(VLOOKUP($B192,DB!$I$3:$CA$1001,35,FALSE)&amp;"","　")</f>
        <v/>
      </c>
      <c r="P192" s="18" t="str">
        <f>IFERROR(VLOOKUP($B192,DB!$I$3:$CA$1001,36,FALSE)&amp;"","　")</f>
        <v/>
      </c>
      <c r="Q192" s="18" t="str">
        <f>IFERROR(VLOOKUP($B192,DB!$I$3:$CA$1001,37,FALSE)&amp;"","　")</f>
        <v/>
      </c>
      <c r="R192" s="18" t="str">
        <f>IFERROR(VLOOKUP($B192,DB!$I$3:$CA$1001,38,FALSE)&amp;"","　")</f>
        <v/>
      </c>
      <c r="S192" s="18" t="str">
        <f>IFERROR(VLOOKUP($B192,DB!$I$3:$CA$1001,39,FALSE)&amp;"","　")</f>
        <v/>
      </c>
      <c r="T192" s="18" t="str">
        <f>IFERROR(VLOOKUP($B192,DB!$I$3:$CA$1001,40,FALSE)&amp;"","　")</f>
        <v>◯</v>
      </c>
      <c r="U192" s="18" t="str">
        <f>IFERROR(VLOOKUP($B192,DB!$I$3:$CA$1001,41,FALSE)&amp;"","　")</f>
        <v>◯</v>
      </c>
      <c r="V192" s="18" t="str">
        <f>IFERROR(VLOOKUP($B192,DB!$I$3:$CA$1001,42,FALSE)&amp;"","　")</f>
        <v/>
      </c>
      <c r="W192" s="18" t="str">
        <f>IFERROR(VLOOKUP($B192,DB!$I$3:$CA$1001,43,FALSE)&amp;"","　")</f>
        <v/>
      </c>
      <c r="X192" s="18" t="str">
        <f>IFERROR(VLOOKUP($B192,DB!$I$3:$CA$1001,44,FALSE)&amp;"","　")</f>
        <v/>
      </c>
      <c r="Y192" s="18" t="str">
        <f>IFERROR(VLOOKUP($B192,DB!$I$3:$CA$1001,45,FALSE)&amp;"","　")</f>
        <v/>
      </c>
      <c r="Z192" s="18" t="str">
        <f>IFERROR(VLOOKUP($B192,DB!$I$3:$CA$1001,46,FALSE)&amp;"","　")</f>
        <v/>
      </c>
      <c r="AA192" s="18" t="str">
        <f>IFERROR(VLOOKUP($B192,DB!$I$3:$CA$1001,47,FALSE)&amp;"","　")</f>
        <v/>
      </c>
      <c r="AB192" s="18" t="str">
        <f>IFERROR(VLOOKUP($B192,DB!$I$3:$CA$1001,48,FALSE)&amp;"","　")</f>
        <v/>
      </c>
      <c r="AC192" s="18" t="str">
        <f>IFERROR(VLOOKUP($B192,DB!$I$3:$CA$1001,49,FALSE)&amp;"","　")</f>
        <v/>
      </c>
      <c r="AD192" s="18" t="str">
        <f>IFERROR(VLOOKUP($B192,DB!$I$3:$CA$1001,50,FALSE)&amp;"","　")</f>
        <v/>
      </c>
      <c r="AE192" s="18" t="str">
        <f>IFERROR(VLOOKUP($B192,DB!$I$3:$CA$1001,51,FALSE)&amp;"","　")</f>
        <v/>
      </c>
      <c r="AF192" s="18" t="str">
        <f>IFERROR(VLOOKUP($B192,DB!$I$3:$CA$1001,52,FALSE)&amp;"","　")</f>
        <v/>
      </c>
      <c r="AG192" s="18" t="str">
        <f>IFERROR(VLOOKUP($B192,DB!$I$3:$CA$1001,53,FALSE)&amp;"","　")</f>
        <v/>
      </c>
      <c r="AH192" s="18" t="str">
        <f>IFERROR(VLOOKUP($B192,DB!$I$3:$CA$1001,54,FALSE)&amp;"","　")</f>
        <v/>
      </c>
      <c r="AI192" s="25" t="str">
        <f>IFERROR(VLOOKUP($B192,DB!$I$3:$CA$1001,55,FALSE)&amp;"","　")</f>
        <v/>
      </c>
      <c r="AJ192" s="16" t="str">
        <f>IFERROR(VLOOKUP($B192,DB!$I$3:$CA$1001,56,FALSE)&amp;"","　")</f>
        <v/>
      </c>
      <c r="AK192" s="18" t="str">
        <f>IFERROR(VLOOKUP($B192,DB!$I$3:$CA$1001,57,FALSE)&amp;"","　")</f>
        <v/>
      </c>
      <c r="AL192" s="18" t="str">
        <f>IFERROR(VLOOKUP($B192,DB!$I$3:$CA$1001,58,FALSE)&amp;"","　")</f>
        <v/>
      </c>
      <c r="AM192" s="18" t="str">
        <f>IFERROR(VLOOKUP($B192,DB!$I$3:$CA$1001,59,FALSE)&amp;"","　")</f>
        <v/>
      </c>
      <c r="AN192" s="18" t="str">
        <f>IFERROR(VLOOKUP($B192,DB!$I$3:$CA$1001,60,FALSE)&amp;"","　")</f>
        <v/>
      </c>
      <c r="AO192" s="18" t="str">
        <f>IFERROR(VLOOKUP($B192,DB!$I$3:$CA$1001,61,FALSE)&amp;"","　")</f>
        <v/>
      </c>
      <c r="AP192" s="18" t="str">
        <f>IFERROR(VLOOKUP($B192,DB!$I$3:$CA$1001,62,FALSE)&amp;"","　")</f>
        <v/>
      </c>
      <c r="AQ192" s="21" t="str">
        <f>IFERROR(VLOOKUP($B192,DB!$I$3:$CA$1001,63,FALSE)&amp;"","　")</f>
        <v/>
      </c>
      <c r="AR192" s="23" t="str">
        <f>IFERROR(VLOOKUP($B192,DB!$I$3:$CA$1001,64,FALSE)&amp;"","　")</f>
        <v/>
      </c>
      <c r="AS192" s="18" t="str">
        <f>IFERROR(VLOOKUP($B192,DB!$I$3:$CA$1001,65,FALSE)&amp;"","　")</f>
        <v/>
      </c>
      <c r="AT192" s="18" t="str">
        <f>IFERROR(VLOOKUP($B192,DB!$I$3:$CA$1001,66,FALSE)&amp;"","　")</f>
        <v/>
      </c>
      <c r="AU192" s="18" t="str">
        <f>IFERROR(VLOOKUP($B192,DB!$I$3:$CA$1001,67,FALSE)&amp;"","　")</f>
        <v/>
      </c>
      <c r="AV192" s="18" t="str">
        <f>IFERROR(VLOOKUP($B192,DB!$I$3:$CA$1001,68,FALSE)&amp;"","　")</f>
        <v/>
      </c>
      <c r="AW192" s="18" t="str">
        <f>IFERROR(VLOOKUP($B192,DB!$I$3:$CA$1001,69,FALSE)&amp;"","　")</f>
        <v/>
      </c>
      <c r="AX192" s="18" t="str">
        <f>IFERROR(VLOOKUP($B192,DB!$I$3:$CA$1001,70,FALSE)&amp;"","　")</f>
        <v/>
      </c>
      <c r="AY192" s="21" t="str">
        <f>IFERROR(VLOOKUP($B192,DB!$I$3:$CA$1001,71,FALSE)&amp;"","　")</f>
        <v/>
      </c>
      <c r="AZ192" s="29"/>
    </row>
    <row r="193" spans="2:52" ht="20.100000000000001" customHeight="1">
      <c r="B193" s="6">
        <v>2447</v>
      </c>
      <c r="C193" s="8" t="str">
        <f>IFERROR(VLOOKUP(B193,DB!$I$3:$Z$1001,4,FALSE)&amp;"","")</f>
        <v>株式会社ドーコン</v>
      </c>
      <c r="D193" s="10" t="str">
        <f>IFERROR(VLOOKUP(B193,DB!$I$2:$CD$1001,7,FALSE)&amp;"","")</f>
        <v>北海道</v>
      </c>
      <c r="E193" s="11" t="str">
        <f>IFERROR(VLOOKUP(B193,DB!$I$2:$CD$1001,8,FALSE)&amp;"","")</f>
        <v>札幌市厚別区</v>
      </c>
      <c r="F193" s="12" t="str">
        <f>IFERROR(VLOOKUP(B193,DB!$I$2:$CD$1001,10,FALSE)&amp;"","")</f>
        <v>代表取締役社長</v>
      </c>
      <c r="G193" s="11" t="str">
        <f>IFERROR(VLOOKUP(B193,DB!$I$2:$CD$1001,11,FALSE)&amp;"","")</f>
        <v>今　日出人</v>
      </c>
      <c r="H193" s="14" t="str">
        <f>IFERROR(IF(VLOOKUP(B193,DB!$I$2:$CD$1001,20,FALSE)&amp;""="","","○"),"")</f>
        <v/>
      </c>
      <c r="I193" s="16" t="str">
        <f>IFERROR(VLOOKUP($B193,DB!$I$3:$CA$1001,29,FALSE)&amp;"","　")</f>
        <v>◯</v>
      </c>
      <c r="J193" s="18" t="str">
        <f>IFERROR(VLOOKUP($B193,DB!$I$3:$CA$1001,30,FALSE)&amp;"","　")</f>
        <v>◯</v>
      </c>
      <c r="K193" s="18" t="str">
        <f>IFERROR(VLOOKUP($B193,DB!$I$3:$CA$1001,31,FALSE)&amp;"","　")</f>
        <v>◯</v>
      </c>
      <c r="L193" s="18" t="str">
        <f>IFERROR(VLOOKUP($B193,DB!$I$3:$CA$1001,32,FALSE)&amp;"","　")</f>
        <v>◯</v>
      </c>
      <c r="M193" s="18" t="str">
        <f>IFERROR(VLOOKUP($B193,DB!$I$3:$CA$1001,33,FALSE)&amp;"","　")</f>
        <v>◯</v>
      </c>
      <c r="N193" s="21" t="str">
        <f>IFERROR(VLOOKUP($B193,DB!$I$3:$CA$1001,34,FALSE)&amp;"","　")</f>
        <v/>
      </c>
      <c r="O193" s="23" t="str">
        <f>IFERROR(VLOOKUP($B193,DB!$I$3:$CA$1001,35,FALSE)&amp;"","　")</f>
        <v>◯</v>
      </c>
      <c r="P193" s="18" t="str">
        <f>IFERROR(VLOOKUP($B193,DB!$I$3:$CA$1001,36,FALSE)&amp;"","　")</f>
        <v/>
      </c>
      <c r="Q193" s="18" t="str">
        <f>IFERROR(VLOOKUP($B193,DB!$I$3:$CA$1001,37,FALSE)&amp;"","　")</f>
        <v/>
      </c>
      <c r="R193" s="18" t="str">
        <f>IFERROR(VLOOKUP($B193,DB!$I$3:$CA$1001,38,FALSE)&amp;"","　")</f>
        <v>◯</v>
      </c>
      <c r="S193" s="18" t="str">
        <f>IFERROR(VLOOKUP($B193,DB!$I$3:$CA$1001,39,FALSE)&amp;"","　")</f>
        <v>◯</v>
      </c>
      <c r="T193" s="18" t="str">
        <f>IFERROR(VLOOKUP($B193,DB!$I$3:$CA$1001,40,FALSE)&amp;"","　")</f>
        <v>◯</v>
      </c>
      <c r="U193" s="18" t="str">
        <f>IFERROR(VLOOKUP($B193,DB!$I$3:$CA$1001,41,FALSE)&amp;"","　")</f>
        <v>◯</v>
      </c>
      <c r="V193" s="18" t="str">
        <f>IFERROR(VLOOKUP($B193,DB!$I$3:$CA$1001,42,FALSE)&amp;"","　")</f>
        <v>◯</v>
      </c>
      <c r="W193" s="18" t="str">
        <f>IFERROR(VLOOKUP($B193,DB!$I$3:$CA$1001,43,FALSE)&amp;"","　")</f>
        <v/>
      </c>
      <c r="X193" s="18" t="str">
        <f>IFERROR(VLOOKUP($B193,DB!$I$3:$CA$1001,44,FALSE)&amp;"","　")</f>
        <v/>
      </c>
      <c r="Y193" s="18" t="str">
        <f>IFERROR(VLOOKUP($B193,DB!$I$3:$CA$1001,45,FALSE)&amp;"","　")</f>
        <v>◯</v>
      </c>
      <c r="Z193" s="18" t="str">
        <f>IFERROR(VLOOKUP($B193,DB!$I$3:$CA$1001,46,FALSE)&amp;"","　")</f>
        <v>◯</v>
      </c>
      <c r="AA193" s="18" t="str">
        <f>IFERROR(VLOOKUP($B193,DB!$I$3:$CA$1001,47,FALSE)&amp;"","　")</f>
        <v>◯</v>
      </c>
      <c r="AB193" s="18" t="str">
        <f>IFERROR(VLOOKUP($B193,DB!$I$3:$CA$1001,48,FALSE)&amp;"","　")</f>
        <v>◯</v>
      </c>
      <c r="AC193" s="18" t="str">
        <f>IFERROR(VLOOKUP($B193,DB!$I$3:$CA$1001,49,FALSE)&amp;"","　")</f>
        <v>◯</v>
      </c>
      <c r="AD193" s="18" t="str">
        <f>IFERROR(VLOOKUP($B193,DB!$I$3:$CA$1001,50,FALSE)&amp;"","　")</f>
        <v>◯</v>
      </c>
      <c r="AE193" s="18" t="str">
        <f>IFERROR(VLOOKUP($B193,DB!$I$3:$CA$1001,51,FALSE)&amp;"","　")</f>
        <v>◯</v>
      </c>
      <c r="AF193" s="18" t="str">
        <f>IFERROR(VLOOKUP($B193,DB!$I$3:$CA$1001,52,FALSE)&amp;"","　")</f>
        <v>◯</v>
      </c>
      <c r="AG193" s="18" t="str">
        <f>IFERROR(VLOOKUP($B193,DB!$I$3:$CA$1001,53,FALSE)&amp;"","　")</f>
        <v>◯</v>
      </c>
      <c r="AH193" s="18" t="str">
        <f>IFERROR(VLOOKUP($B193,DB!$I$3:$CA$1001,54,FALSE)&amp;"","　")</f>
        <v>◯</v>
      </c>
      <c r="AI193" s="25" t="str">
        <f>IFERROR(VLOOKUP($B193,DB!$I$3:$CA$1001,55,FALSE)&amp;"","　")</f>
        <v>◯</v>
      </c>
      <c r="AJ193" s="16" t="str">
        <f>IFERROR(VLOOKUP($B193,DB!$I$3:$CA$1001,56,FALSE)&amp;"","　")</f>
        <v>◯</v>
      </c>
      <c r="AK193" s="18" t="str">
        <f>IFERROR(VLOOKUP($B193,DB!$I$3:$CA$1001,57,FALSE)&amp;"","　")</f>
        <v/>
      </c>
      <c r="AL193" s="18" t="str">
        <f>IFERROR(VLOOKUP($B193,DB!$I$3:$CA$1001,58,FALSE)&amp;"","　")</f>
        <v>◯</v>
      </c>
      <c r="AM193" s="18" t="str">
        <f>IFERROR(VLOOKUP($B193,DB!$I$3:$CA$1001,59,FALSE)&amp;"","　")</f>
        <v/>
      </c>
      <c r="AN193" s="18" t="str">
        <f>IFERROR(VLOOKUP($B193,DB!$I$3:$CA$1001,60,FALSE)&amp;"","　")</f>
        <v/>
      </c>
      <c r="AO193" s="18" t="str">
        <f>IFERROR(VLOOKUP($B193,DB!$I$3:$CA$1001,61,FALSE)&amp;"","　")</f>
        <v/>
      </c>
      <c r="AP193" s="18" t="str">
        <f>IFERROR(VLOOKUP($B193,DB!$I$3:$CA$1001,62,FALSE)&amp;"","　")</f>
        <v>◯</v>
      </c>
      <c r="AQ193" s="21" t="str">
        <f>IFERROR(VLOOKUP($B193,DB!$I$3:$CA$1001,63,FALSE)&amp;"","　")</f>
        <v/>
      </c>
      <c r="AR193" s="23" t="str">
        <f>IFERROR(VLOOKUP($B193,DB!$I$3:$CA$1001,64,FALSE)&amp;"","　")</f>
        <v/>
      </c>
      <c r="AS193" s="18" t="str">
        <f>IFERROR(VLOOKUP($B193,DB!$I$3:$CA$1001,65,FALSE)&amp;"","　")</f>
        <v/>
      </c>
      <c r="AT193" s="18" t="str">
        <f>IFERROR(VLOOKUP($B193,DB!$I$3:$CA$1001,66,FALSE)&amp;"","　")</f>
        <v/>
      </c>
      <c r="AU193" s="18" t="str">
        <f>IFERROR(VLOOKUP($B193,DB!$I$3:$CA$1001,67,FALSE)&amp;"","　")</f>
        <v/>
      </c>
      <c r="AV193" s="18" t="str">
        <f>IFERROR(VLOOKUP($B193,DB!$I$3:$CA$1001,68,FALSE)&amp;"","　")</f>
        <v/>
      </c>
      <c r="AW193" s="18" t="str">
        <f>IFERROR(VLOOKUP($B193,DB!$I$3:$CA$1001,69,FALSE)&amp;"","　")</f>
        <v/>
      </c>
      <c r="AX193" s="18" t="str">
        <f>IFERROR(VLOOKUP($B193,DB!$I$3:$CA$1001,70,FALSE)&amp;"","　")</f>
        <v>◯</v>
      </c>
      <c r="AY193" s="21" t="str">
        <f>IFERROR(VLOOKUP($B193,DB!$I$3:$CA$1001,71,FALSE)&amp;"","　")</f>
        <v>◯</v>
      </c>
      <c r="AZ193" s="29"/>
    </row>
    <row r="194" spans="2:52" ht="20.100000000000001" customHeight="1">
      <c r="B194" s="6">
        <v>2448</v>
      </c>
      <c r="C194" s="8" t="str">
        <f>IFERROR(VLOOKUP(B194,DB!$I$3:$Z$1001,4,FALSE)&amp;"","")</f>
        <v>株式会社道測テクニス</v>
      </c>
      <c r="D194" s="10" t="str">
        <f>IFERROR(VLOOKUP(B194,DB!$I$2:$CD$1001,7,FALSE)&amp;"","")</f>
        <v>北海道</v>
      </c>
      <c r="E194" s="11" t="str">
        <f>IFERROR(VLOOKUP(B194,DB!$I$2:$CD$1001,8,FALSE)&amp;"","")</f>
        <v>札幌市東区</v>
      </c>
      <c r="F194" s="12" t="str">
        <f>IFERROR(VLOOKUP(B194,DB!$I$2:$CD$1001,10,FALSE)&amp;"","")</f>
        <v>代表取締役</v>
      </c>
      <c r="G194" s="11" t="str">
        <f>IFERROR(VLOOKUP(B194,DB!$I$2:$CD$1001,11,FALSE)&amp;"","")</f>
        <v>北原　政美</v>
      </c>
      <c r="H194" s="14" t="str">
        <f>IFERROR(IF(VLOOKUP(B194,DB!$I$2:$CD$1001,20,FALSE)&amp;""="","","○"),"")</f>
        <v/>
      </c>
      <c r="I194" s="16" t="str">
        <f>IFERROR(VLOOKUP($B194,DB!$I$3:$CA$1001,29,FALSE)&amp;"","　")</f>
        <v>◯</v>
      </c>
      <c r="J194" s="18" t="str">
        <f>IFERROR(VLOOKUP($B194,DB!$I$3:$CA$1001,30,FALSE)&amp;"","　")</f>
        <v/>
      </c>
      <c r="K194" s="18" t="str">
        <f>IFERROR(VLOOKUP($B194,DB!$I$3:$CA$1001,31,FALSE)&amp;"","　")</f>
        <v>◯</v>
      </c>
      <c r="L194" s="18" t="str">
        <f>IFERROR(VLOOKUP($B194,DB!$I$3:$CA$1001,32,FALSE)&amp;"","　")</f>
        <v/>
      </c>
      <c r="M194" s="18" t="str">
        <f>IFERROR(VLOOKUP($B194,DB!$I$3:$CA$1001,33,FALSE)&amp;"","　")</f>
        <v>◯</v>
      </c>
      <c r="N194" s="21" t="str">
        <f>IFERROR(VLOOKUP($B194,DB!$I$3:$CA$1001,34,FALSE)&amp;"","　")</f>
        <v/>
      </c>
      <c r="O194" s="23" t="str">
        <f>IFERROR(VLOOKUP($B194,DB!$I$3:$CA$1001,35,FALSE)&amp;"","　")</f>
        <v/>
      </c>
      <c r="P194" s="18" t="str">
        <f>IFERROR(VLOOKUP($B194,DB!$I$3:$CA$1001,36,FALSE)&amp;"","　")</f>
        <v/>
      </c>
      <c r="Q194" s="18" t="str">
        <f>IFERROR(VLOOKUP($B194,DB!$I$3:$CA$1001,37,FALSE)&amp;"","　")</f>
        <v/>
      </c>
      <c r="R194" s="18" t="str">
        <f>IFERROR(VLOOKUP($B194,DB!$I$3:$CA$1001,38,FALSE)&amp;"","　")</f>
        <v/>
      </c>
      <c r="S194" s="18" t="str">
        <f>IFERROR(VLOOKUP($B194,DB!$I$3:$CA$1001,39,FALSE)&amp;"","　")</f>
        <v/>
      </c>
      <c r="T194" s="18" t="str">
        <f>IFERROR(VLOOKUP($B194,DB!$I$3:$CA$1001,40,FALSE)&amp;"","　")</f>
        <v/>
      </c>
      <c r="U194" s="18" t="str">
        <f>IFERROR(VLOOKUP($B194,DB!$I$3:$CA$1001,41,FALSE)&amp;"","　")</f>
        <v/>
      </c>
      <c r="V194" s="18" t="str">
        <f>IFERROR(VLOOKUP($B194,DB!$I$3:$CA$1001,42,FALSE)&amp;"","　")</f>
        <v/>
      </c>
      <c r="W194" s="18" t="str">
        <f>IFERROR(VLOOKUP($B194,DB!$I$3:$CA$1001,43,FALSE)&amp;"","　")</f>
        <v/>
      </c>
      <c r="X194" s="18" t="str">
        <f>IFERROR(VLOOKUP($B194,DB!$I$3:$CA$1001,44,FALSE)&amp;"","　")</f>
        <v/>
      </c>
      <c r="Y194" s="18" t="str">
        <f>IFERROR(VLOOKUP($B194,DB!$I$3:$CA$1001,45,FALSE)&amp;"","　")</f>
        <v/>
      </c>
      <c r="Z194" s="18" t="str">
        <f>IFERROR(VLOOKUP($B194,DB!$I$3:$CA$1001,46,FALSE)&amp;"","　")</f>
        <v/>
      </c>
      <c r="AA194" s="18" t="str">
        <f>IFERROR(VLOOKUP($B194,DB!$I$3:$CA$1001,47,FALSE)&amp;"","　")</f>
        <v/>
      </c>
      <c r="AB194" s="18" t="str">
        <f>IFERROR(VLOOKUP($B194,DB!$I$3:$CA$1001,48,FALSE)&amp;"","　")</f>
        <v/>
      </c>
      <c r="AC194" s="18" t="str">
        <f>IFERROR(VLOOKUP($B194,DB!$I$3:$CA$1001,49,FALSE)&amp;"","　")</f>
        <v/>
      </c>
      <c r="AD194" s="18" t="str">
        <f>IFERROR(VLOOKUP($B194,DB!$I$3:$CA$1001,50,FALSE)&amp;"","　")</f>
        <v>◯</v>
      </c>
      <c r="AE194" s="18" t="str">
        <f>IFERROR(VLOOKUP($B194,DB!$I$3:$CA$1001,51,FALSE)&amp;"","　")</f>
        <v/>
      </c>
      <c r="AF194" s="18" t="str">
        <f>IFERROR(VLOOKUP($B194,DB!$I$3:$CA$1001,52,FALSE)&amp;"","　")</f>
        <v/>
      </c>
      <c r="AG194" s="18" t="str">
        <f>IFERROR(VLOOKUP($B194,DB!$I$3:$CA$1001,53,FALSE)&amp;"","　")</f>
        <v/>
      </c>
      <c r="AH194" s="18" t="str">
        <f>IFERROR(VLOOKUP($B194,DB!$I$3:$CA$1001,54,FALSE)&amp;"","　")</f>
        <v/>
      </c>
      <c r="AI194" s="25" t="str">
        <f>IFERROR(VLOOKUP($B194,DB!$I$3:$CA$1001,55,FALSE)&amp;"","　")</f>
        <v/>
      </c>
      <c r="AJ194" s="16" t="str">
        <f>IFERROR(VLOOKUP($B194,DB!$I$3:$CA$1001,56,FALSE)&amp;"","　")</f>
        <v>◯</v>
      </c>
      <c r="AK194" s="18" t="str">
        <f>IFERROR(VLOOKUP($B194,DB!$I$3:$CA$1001,57,FALSE)&amp;"","　")</f>
        <v/>
      </c>
      <c r="AL194" s="18" t="str">
        <f>IFERROR(VLOOKUP($B194,DB!$I$3:$CA$1001,58,FALSE)&amp;"","　")</f>
        <v/>
      </c>
      <c r="AM194" s="18" t="str">
        <f>IFERROR(VLOOKUP($B194,DB!$I$3:$CA$1001,59,FALSE)&amp;"","　")</f>
        <v/>
      </c>
      <c r="AN194" s="18" t="str">
        <f>IFERROR(VLOOKUP($B194,DB!$I$3:$CA$1001,60,FALSE)&amp;"","　")</f>
        <v/>
      </c>
      <c r="AO194" s="18" t="str">
        <f>IFERROR(VLOOKUP($B194,DB!$I$3:$CA$1001,61,FALSE)&amp;"","　")</f>
        <v/>
      </c>
      <c r="AP194" s="18" t="str">
        <f>IFERROR(VLOOKUP($B194,DB!$I$3:$CA$1001,62,FALSE)&amp;"","　")</f>
        <v/>
      </c>
      <c r="AQ194" s="21" t="str">
        <f>IFERROR(VLOOKUP($B194,DB!$I$3:$CA$1001,63,FALSE)&amp;"","　")</f>
        <v/>
      </c>
      <c r="AR194" s="23" t="str">
        <f>IFERROR(VLOOKUP($B194,DB!$I$3:$CA$1001,64,FALSE)&amp;"","　")</f>
        <v/>
      </c>
      <c r="AS194" s="18" t="str">
        <f>IFERROR(VLOOKUP($B194,DB!$I$3:$CA$1001,65,FALSE)&amp;"","　")</f>
        <v/>
      </c>
      <c r="AT194" s="18" t="str">
        <f>IFERROR(VLOOKUP($B194,DB!$I$3:$CA$1001,66,FALSE)&amp;"","　")</f>
        <v/>
      </c>
      <c r="AU194" s="18" t="str">
        <f>IFERROR(VLOOKUP($B194,DB!$I$3:$CA$1001,67,FALSE)&amp;"","　")</f>
        <v/>
      </c>
      <c r="AV194" s="18" t="str">
        <f>IFERROR(VLOOKUP($B194,DB!$I$3:$CA$1001,68,FALSE)&amp;"","　")</f>
        <v/>
      </c>
      <c r="AW194" s="18" t="str">
        <f>IFERROR(VLOOKUP($B194,DB!$I$3:$CA$1001,69,FALSE)&amp;"","　")</f>
        <v/>
      </c>
      <c r="AX194" s="18" t="str">
        <f>IFERROR(VLOOKUP($B194,DB!$I$3:$CA$1001,70,FALSE)&amp;"","　")</f>
        <v/>
      </c>
      <c r="AY194" s="21" t="str">
        <f>IFERROR(VLOOKUP($B194,DB!$I$3:$CA$1001,71,FALSE)&amp;"","　")</f>
        <v/>
      </c>
      <c r="AZ194" s="29"/>
    </row>
    <row r="195" spans="2:52" ht="20.100000000000001" customHeight="1">
      <c r="B195" s="6">
        <v>2449</v>
      </c>
      <c r="C195" s="8" t="str">
        <f>IFERROR(VLOOKUP(B195,DB!$I$3:$Z$1001,4,FALSE)&amp;"","")</f>
        <v>株式会社土木開発センター</v>
      </c>
      <c r="D195" s="10" t="str">
        <f>IFERROR(VLOOKUP(B195,DB!$I$2:$CD$1001,7,FALSE)&amp;"","")</f>
        <v>北海道</v>
      </c>
      <c r="E195" s="11" t="str">
        <f>IFERROR(VLOOKUP(B195,DB!$I$2:$CD$1001,8,FALSE)&amp;"","")</f>
        <v>旭川市</v>
      </c>
      <c r="F195" s="12" t="str">
        <f>IFERROR(VLOOKUP(B195,DB!$I$2:$CD$1001,10,FALSE)&amp;"","")</f>
        <v>代表取締役</v>
      </c>
      <c r="G195" s="11" t="str">
        <f>IFERROR(VLOOKUP(B195,DB!$I$2:$CD$1001,11,FALSE)&amp;"","")</f>
        <v>内山　義章</v>
      </c>
      <c r="H195" s="14" t="str">
        <f>IFERROR(IF(VLOOKUP(B195,DB!$I$2:$CD$1001,20,FALSE)&amp;""="","","○"),"")</f>
        <v/>
      </c>
      <c r="I195" s="16" t="str">
        <f>IFERROR(VLOOKUP($B195,DB!$I$3:$CA$1001,29,FALSE)&amp;"","　")</f>
        <v>◯</v>
      </c>
      <c r="J195" s="18" t="str">
        <f>IFERROR(VLOOKUP($B195,DB!$I$3:$CA$1001,30,FALSE)&amp;"","　")</f>
        <v/>
      </c>
      <c r="K195" s="18" t="str">
        <f>IFERROR(VLOOKUP($B195,DB!$I$3:$CA$1001,31,FALSE)&amp;"","　")</f>
        <v/>
      </c>
      <c r="L195" s="18" t="str">
        <f>IFERROR(VLOOKUP($B195,DB!$I$3:$CA$1001,32,FALSE)&amp;"","　")</f>
        <v/>
      </c>
      <c r="M195" s="18" t="str">
        <f>IFERROR(VLOOKUP($B195,DB!$I$3:$CA$1001,33,FALSE)&amp;"","　")</f>
        <v/>
      </c>
      <c r="N195" s="21" t="str">
        <f>IFERROR(VLOOKUP($B195,DB!$I$3:$CA$1001,34,FALSE)&amp;"","　")</f>
        <v/>
      </c>
      <c r="O195" s="23" t="str">
        <f>IFERROR(VLOOKUP($B195,DB!$I$3:$CA$1001,35,FALSE)&amp;"","　")</f>
        <v/>
      </c>
      <c r="P195" s="18" t="str">
        <f>IFERROR(VLOOKUP($B195,DB!$I$3:$CA$1001,36,FALSE)&amp;"","　")</f>
        <v/>
      </c>
      <c r="Q195" s="18" t="str">
        <f>IFERROR(VLOOKUP($B195,DB!$I$3:$CA$1001,37,FALSE)&amp;"","　")</f>
        <v/>
      </c>
      <c r="R195" s="18" t="str">
        <f>IFERROR(VLOOKUP($B195,DB!$I$3:$CA$1001,38,FALSE)&amp;"","　")</f>
        <v/>
      </c>
      <c r="S195" s="18" t="str">
        <f>IFERROR(VLOOKUP($B195,DB!$I$3:$CA$1001,39,FALSE)&amp;"","　")</f>
        <v/>
      </c>
      <c r="T195" s="18" t="str">
        <f>IFERROR(VLOOKUP($B195,DB!$I$3:$CA$1001,40,FALSE)&amp;"","　")</f>
        <v/>
      </c>
      <c r="U195" s="18" t="str">
        <f>IFERROR(VLOOKUP($B195,DB!$I$3:$CA$1001,41,FALSE)&amp;"","　")</f>
        <v/>
      </c>
      <c r="V195" s="18" t="str">
        <f>IFERROR(VLOOKUP($B195,DB!$I$3:$CA$1001,42,FALSE)&amp;"","　")</f>
        <v/>
      </c>
      <c r="W195" s="18" t="str">
        <f>IFERROR(VLOOKUP($B195,DB!$I$3:$CA$1001,43,FALSE)&amp;"","　")</f>
        <v/>
      </c>
      <c r="X195" s="18" t="str">
        <f>IFERROR(VLOOKUP($B195,DB!$I$3:$CA$1001,44,FALSE)&amp;"","　")</f>
        <v/>
      </c>
      <c r="Y195" s="18" t="str">
        <f>IFERROR(VLOOKUP($B195,DB!$I$3:$CA$1001,45,FALSE)&amp;"","　")</f>
        <v/>
      </c>
      <c r="Z195" s="18" t="str">
        <f>IFERROR(VLOOKUP($B195,DB!$I$3:$CA$1001,46,FALSE)&amp;"","　")</f>
        <v/>
      </c>
      <c r="AA195" s="18" t="str">
        <f>IFERROR(VLOOKUP($B195,DB!$I$3:$CA$1001,47,FALSE)&amp;"","　")</f>
        <v/>
      </c>
      <c r="AB195" s="18" t="str">
        <f>IFERROR(VLOOKUP($B195,DB!$I$3:$CA$1001,48,FALSE)&amp;"","　")</f>
        <v/>
      </c>
      <c r="AC195" s="18" t="str">
        <f>IFERROR(VLOOKUP($B195,DB!$I$3:$CA$1001,49,FALSE)&amp;"","　")</f>
        <v/>
      </c>
      <c r="AD195" s="18" t="str">
        <f>IFERROR(VLOOKUP($B195,DB!$I$3:$CA$1001,50,FALSE)&amp;"","　")</f>
        <v/>
      </c>
      <c r="AE195" s="18" t="str">
        <f>IFERROR(VLOOKUP($B195,DB!$I$3:$CA$1001,51,FALSE)&amp;"","　")</f>
        <v/>
      </c>
      <c r="AF195" s="18" t="str">
        <f>IFERROR(VLOOKUP($B195,DB!$I$3:$CA$1001,52,FALSE)&amp;"","　")</f>
        <v/>
      </c>
      <c r="AG195" s="18" t="str">
        <f>IFERROR(VLOOKUP($B195,DB!$I$3:$CA$1001,53,FALSE)&amp;"","　")</f>
        <v/>
      </c>
      <c r="AH195" s="18" t="str">
        <f>IFERROR(VLOOKUP($B195,DB!$I$3:$CA$1001,54,FALSE)&amp;"","　")</f>
        <v/>
      </c>
      <c r="AI195" s="25" t="str">
        <f>IFERROR(VLOOKUP($B195,DB!$I$3:$CA$1001,55,FALSE)&amp;"","　")</f>
        <v/>
      </c>
      <c r="AJ195" s="16" t="str">
        <f>IFERROR(VLOOKUP($B195,DB!$I$3:$CA$1001,56,FALSE)&amp;"","　")</f>
        <v/>
      </c>
      <c r="AK195" s="18" t="str">
        <f>IFERROR(VLOOKUP($B195,DB!$I$3:$CA$1001,57,FALSE)&amp;"","　")</f>
        <v/>
      </c>
      <c r="AL195" s="18" t="str">
        <f>IFERROR(VLOOKUP($B195,DB!$I$3:$CA$1001,58,FALSE)&amp;"","　")</f>
        <v/>
      </c>
      <c r="AM195" s="18" t="str">
        <f>IFERROR(VLOOKUP($B195,DB!$I$3:$CA$1001,59,FALSE)&amp;"","　")</f>
        <v/>
      </c>
      <c r="AN195" s="18" t="str">
        <f>IFERROR(VLOOKUP($B195,DB!$I$3:$CA$1001,60,FALSE)&amp;"","　")</f>
        <v/>
      </c>
      <c r="AO195" s="18" t="str">
        <f>IFERROR(VLOOKUP($B195,DB!$I$3:$CA$1001,61,FALSE)&amp;"","　")</f>
        <v/>
      </c>
      <c r="AP195" s="18" t="str">
        <f>IFERROR(VLOOKUP($B195,DB!$I$3:$CA$1001,62,FALSE)&amp;"","　")</f>
        <v/>
      </c>
      <c r="AQ195" s="21" t="str">
        <f>IFERROR(VLOOKUP($B195,DB!$I$3:$CA$1001,63,FALSE)&amp;"","　")</f>
        <v/>
      </c>
      <c r="AR195" s="23" t="str">
        <f>IFERROR(VLOOKUP($B195,DB!$I$3:$CA$1001,64,FALSE)&amp;"","　")</f>
        <v/>
      </c>
      <c r="AS195" s="18" t="str">
        <f>IFERROR(VLOOKUP($B195,DB!$I$3:$CA$1001,65,FALSE)&amp;"","　")</f>
        <v/>
      </c>
      <c r="AT195" s="18" t="str">
        <f>IFERROR(VLOOKUP($B195,DB!$I$3:$CA$1001,66,FALSE)&amp;"","　")</f>
        <v/>
      </c>
      <c r="AU195" s="18" t="str">
        <f>IFERROR(VLOOKUP($B195,DB!$I$3:$CA$1001,67,FALSE)&amp;"","　")</f>
        <v/>
      </c>
      <c r="AV195" s="18" t="str">
        <f>IFERROR(VLOOKUP($B195,DB!$I$3:$CA$1001,68,FALSE)&amp;"","　")</f>
        <v/>
      </c>
      <c r="AW195" s="18" t="str">
        <f>IFERROR(VLOOKUP($B195,DB!$I$3:$CA$1001,69,FALSE)&amp;"","　")</f>
        <v/>
      </c>
      <c r="AX195" s="18" t="str">
        <f>IFERROR(VLOOKUP($B195,DB!$I$3:$CA$1001,70,FALSE)&amp;"","　")</f>
        <v/>
      </c>
      <c r="AY195" s="21" t="str">
        <f>IFERROR(VLOOKUP($B195,DB!$I$3:$CA$1001,71,FALSE)&amp;"","　")</f>
        <v/>
      </c>
      <c r="AZ195" s="29"/>
    </row>
    <row r="196" spans="2:52" ht="20.100000000000001" customHeight="1">
      <c r="B196" s="6">
        <v>2450</v>
      </c>
      <c r="C196" s="8" t="str">
        <f>IFERROR(VLOOKUP(B196,DB!$I$3:$Z$1001,4,FALSE)&amp;"","")</f>
        <v>道興建設株式会社</v>
      </c>
      <c r="D196" s="10" t="str">
        <f>IFERROR(VLOOKUP(B196,DB!$I$2:$CD$1001,7,FALSE)&amp;"","")</f>
        <v>北海道</v>
      </c>
      <c r="E196" s="11" t="str">
        <f>IFERROR(VLOOKUP(B196,DB!$I$2:$CD$1001,8,FALSE)&amp;"","")</f>
        <v>札幌市南区</v>
      </c>
      <c r="F196" s="12" t="str">
        <f>IFERROR(VLOOKUP(B196,DB!$I$2:$CD$1001,10,FALSE)&amp;"","")</f>
        <v>代表取締役社長</v>
      </c>
      <c r="G196" s="11" t="str">
        <f>IFERROR(VLOOKUP(B196,DB!$I$2:$CD$1001,11,FALSE)&amp;"","")</f>
        <v>中田　将博</v>
      </c>
      <c r="H196" s="14" t="str">
        <f>IFERROR(IF(VLOOKUP(B196,DB!$I$2:$CD$1001,20,FALSE)&amp;""="","","○"),"")</f>
        <v/>
      </c>
      <c r="I196" s="16" t="str">
        <f>IFERROR(VLOOKUP($B196,DB!$I$3:$CA$1001,29,FALSE)&amp;"","　")</f>
        <v/>
      </c>
      <c r="J196" s="18" t="str">
        <f>IFERROR(VLOOKUP($B196,DB!$I$3:$CA$1001,30,FALSE)&amp;"","　")</f>
        <v/>
      </c>
      <c r="K196" s="18" t="str">
        <f>IFERROR(VLOOKUP($B196,DB!$I$3:$CA$1001,31,FALSE)&amp;"","　")</f>
        <v/>
      </c>
      <c r="L196" s="18" t="str">
        <f>IFERROR(VLOOKUP($B196,DB!$I$3:$CA$1001,32,FALSE)&amp;"","　")</f>
        <v/>
      </c>
      <c r="M196" s="18" t="str">
        <f>IFERROR(VLOOKUP($B196,DB!$I$3:$CA$1001,33,FALSE)&amp;"","　")</f>
        <v>◯</v>
      </c>
      <c r="N196" s="21" t="str">
        <f>IFERROR(VLOOKUP($B196,DB!$I$3:$CA$1001,34,FALSE)&amp;"","　")</f>
        <v/>
      </c>
      <c r="O196" s="23" t="str">
        <f>IFERROR(VLOOKUP($B196,DB!$I$3:$CA$1001,35,FALSE)&amp;"","　")</f>
        <v/>
      </c>
      <c r="P196" s="18" t="str">
        <f>IFERROR(VLOOKUP($B196,DB!$I$3:$CA$1001,36,FALSE)&amp;"","　")</f>
        <v/>
      </c>
      <c r="Q196" s="18" t="str">
        <f>IFERROR(VLOOKUP($B196,DB!$I$3:$CA$1001,37,FALSE)&amp;"","　")</f>
        <v/>
      </c>
      <c r="R196" s="18" t="str">
        <f>IFERROR(VLOOKUP($B196,DB!$I$3:$CA$1001,38,FALSE)&amp;"","　")</f>
        <v/>
      </c>
      <c r="S196" s="18" t="str">
        <f>IFERROR(VLOOKUP($B196,DB!$I$3:$CA$1001,39,FALSE)&amp;"","　")</f>
        <v/>
      </c>
      <c r="T196" s="18" t="str">
        <f>IFERROR(VLOOKUP($B196,DB!$I$3:$CA$1001,40,FALSE)&amp;"","　")</f>
        <v/>
      </c>
      <c r="U196" s="18" t="str">
        <f>IFERROR(VLOOKUP($B196,DB!$I$3:$CA$1001,41,FALSE)&amp;"","　")</f>
        <v/>
      </c>
      <c r="V196" s="18" t="str">
        <f>IFERROR(VLOOKUP($B196,DB!$I$3:$CA$1001,42,FALSE)&amp;"","　")</f>
        <v/>
      </c>
      <c r="W196" s="18" t="str">
        <f>IFERROR(VLOOKUP($B196,DB!$I$3:$CA$1001,43,FALSE)&amp;"","　")</f>
        <v/>
      </c>
      <c r="X196" s="18" t="str">
        <f>IFERROR(VLOOKUP($B196,DB!$I$3:$CA$1001,44,FALSE)&amp;"","　")</f>
        <v/>
      </c>
      <c r="Y196" s="18" t="str">
        <f>IFERROR(VLOOKUP($B196,DB!$I$3:$CA$1001,45,FALSE)&amp;"","　")</f>
        <v/>
      </c>
      <c r="Z196" s="18" t="str">
        <f>IFERROR(VLOOKUP($B196,DB!$I$3:$CA$1001,46,FALSE)&amp;"","　")</f>
        <v/>
      </c>
      <c r="AA196" s="18" t="str">
        <f>IFERROR(VLOOKUP($B196,DB!$I$3:$CA$1001,47,FALSE)&amp;"","　")</f>
        <v/>
      </c>
      <c r="AB196" s="18" t="str">
        <f>IFERROR(VLOOKUP($B196,DB!$I$3:$CA$1001,48,FALSE)&amp;"","　")</f>
        <v/>
      </c>
      <c r="AC196" s="18" t="str">
        <f>IFERROR(VLOOKUP($B196,DB!$I$3:$CA$1001,49,FALSE)&amp;"","　")</f>
        <v/>
      </c>
      <c r="AD196" s="18" t="str">
        <f>IFERROR(VLOOKUP($B196,DB!$I$3:$CA$1001,50,FALSE)&amp;"","　")</f>
        <v/>
      </c>
      <c r="AE196" s="18" t="str">
        <f>IFERROR(VLOOKUP($B196,DB!$I$3:$CA$1001,51,FALSE)&amp;"","　")</f>
        <v/>
      </c>
      <c r="AF196" s="18" t="str">
        <f>IFERROR(VLOOKUP($B196,DB!$I$3:$CA$1001,52,FALSE)&amp;"","　")</f>
        <v/>
      </c>
      <c r="AG196" s="18" t="str">
        <f>IFERROR(VLOOKUP($B196,DB!$I$3:$CA$1001,53,FALSE)&amp;"","　")</f>
        <v/>
      </c>
      <c r="AH196" s="18" t="str">
        <f>IFERROR(VLOOKUP($B196,DB!$I$3:$CA$1001,54,FALSE)&amp;"","　")</f>
        <v/>
      </c>
      <c r="AI196" s="25" t="str">
        <f>IFERROR(VLOOKUP($B196,DB!$I$3:$CA$1001,55,FALSE)&amp;"","　")</f>
        <v/>
      </c>
      <c r="AJ196" s="16" t="str">
        <f>IFERROR(VLOOKUP($B196,DB!$I$3:$CA$1001,56,FALSE)&amp;"","　")</f>
        <v/>
      </c>
      <c r="AK196" s="18" t="str">
        <f>IFERROR(VLOOKUP($B196,DB!$I$3:$CA$1001,57,FALSE)&amp;"","　")</f>
        <v/>
      </c>
      <c r="AL196" s="18" t="str">
        <f>IFERROR(VLOOKUP($B196,DB!$I$3:$CA$1001,58,FALSE)&amp;"","　")</f>
        <v/>
      </c>
      <c r="AM196" s="18" t="str">
        <f>IFERROR(VLOOKUP($B196,DB!$I$3:$CA$1001,59,FALSE)&amp;"","　")</f>
        <v/>
      </c>
      <c r="AN196" s="18" t="str">
        <f>IFERROR(VLOOKUP($B196,DB!$I$3:$CA$1001,60,FALSE)&amp;"","　")</f>
        <v/>
      </c>
      <c r="AO196" s="18" t="str">
        <f>IFERROR(VLOOKUP($B196,DB!$I$3:$CA$1001,61,FALSE)&amp;"","　")</f>
        <v/>
      </c>
      <c r="AP196" s="18" t="str">
        <f>IFERROR(VLOOKUP($B196,DB!$I$3:$CA$1001,62,FALSE)&amp;"","　")</f>
        <v/>
      </c>
      <c r="AQ196" s="21" t="str">
        <f>IFERROR(VLOOKUP($B196,DB!$I$3:$CA$1001,63,FALSE)&amp;"","　")</f>
        <v/>
      </c>
      <c r="AR196" s="23" t="str">
        <f>IFERROR(VLOOKUP($B196,DB!$I$3:$CA$1001,64,FALSE)&amp;"","　")</f>
        <v/>
      </c>
      <c r="AS196" s="18" t="str">
        <f>IFERROR(VLOOKUP($B196,DB!$I$3:$CA$1001,65,FALSE)&amp;"","　")</f>
        <v/>
      </c>
      <c r="AT196" s="18" t="str">
        <f>IFERROR(VLOOKUP($B196,DB!$I$3:$CA$1001,66,FALSE)&amp;"","　")</f>
        <v/>
      </c>
      <c r="AU196" s="18" t="str">
        <f>IFERROR(VLOOKUP($B196,DB!$I$3:$CA$1001,67,FALSE)&amp;"","　")</f>
        <v/>
      </c>
      <c r="AV196" s="18" t="str">
        <f>IFERROR(VLOOKUP($B196,DB!$I$3:$CA$1001,68,FALSE)&amp;"","　")</f>
        <v/>
      </c>
      <c r="AW196" s="18" t="str">
        <f>IFERROR(VLOOKUP($B196,DB!$I$3:$CA$1001,69,FALSE)&amp;"","　")</f>
        <v/>
      </c>
      <c r="AX196" s="18" t="str">
        <f>IFERROR(VLOOKUP($B196,DB!$I$3:$CA$1001,70,FALSE)&amp;"","　")</f>
        <v/>
      </c>
      <c r="AY196" s="21" t="str">
        <f>IFERROR(VLOOKUP($B196,DB!$I$3:$CA$1001,71,FALSE)&amp;"","　")</f>
        <v/>
      </c>
      <c r="AZ196" s="29"/>
    </row>
    <row r="197" spans="2:52" ht="20.100000000000001" customHeight="1">
      <c r="B197" s="6">
        <v>2500</v>
      </c>
      <c r="C197" s="8" t="str">
        <f>IFERROR(VLOOKUP(B197,DB!$I$3:$Z$1001,4,FALSE)&amp;"","")</f>
        <v>有限会社ナスカ</v>
      </c>
      <c r="D197" s="10" t="str">
        <f>IFERROR(VLOOKUP(B197,DB!$I$2:$CD$1001,7,FALSE)&amp;"","")</f>
        <v>東京都</v>
      </c>
      <c r="E197" s="11" t="str">
        <f>IFERROR(VLOOKUP(B197,DB!$I$2:$CD$1001,8,FALSE)&amp;"","")</f>
        <v>新宿区</v>
      </c>
      <c r="F197" s="12" t="str">
        <f>IFERROR(VLOOKUP(B197,DB!$I$2:$CD$1001,10,FALSE)&amp;"","")</f>
        <v>代表取締役</v>
      </c>
      <c r="G197" s="11" t="str">
        <f>IFERROR(VLOOKUP(B197,DB!$I$2:$CD$1001,11,FALSE)&amp;"","")</f>
        <v>古谷　誠章</v>
      </c>
      <c r="H197" s="14" t="str">
        <f>IFERROR(IF(VLOOKUP(B197,DB!$I$2:$CD$1001,20,FALSE)&amp;""="","","○"),"")</f>
        <v/>
      </c>
      <c r="I197" s="16" t="str">
        <f>IFERROR(VLOOKUP($B197,DB!$I$3:$CA$1001,29,FALSE)&amp;"","　")</f>
        <v/>
      </c>
      <c r="J197" s="18" t="str">
        <f>IFERROR(VLOOKUP($B197,DB!$I$3:$CA$1001,30,FALSE)&amp;"","　")</f>
        <v/>
      </c>
      <c r="K197" s="18" t="str">
        <f>IFERROR(VLOOKUP($B197,DB!$I$3:$CA$1001,31,FALSE)&amp;"","　")</f>
        <v/>
      </c>
      <c r="L197" s="18" t="str">
        <f>IFERROR(VLOOKUP($B197,DB!$I$3:$CA$1001,32,FALSE)&amp;"","　")</f>
        <v>◯</v>
      </c>
      <c r="M197" s="18" t="str">
        <f>IFERROR(VLOOKUP($B197,DB!$I$3:$CA$1001,33,FALSE)&amp;"","　")</f>
        <v/>
      </c>
      <c r="N197" s="21" t="str">
        <f>IFERROR(VLOOKUP($B197,DB!$I$3:$CA$1001,34,FALSE)&amp;"","　")</f>
        <v/>
      </c>
      <c r="O197" s="23" t="str">
        <f>IFERROR(VLOOKUP($B197,DB!$I$3:$CA$1001,35,FALSE)&amp;"","　")</f>
        <v/>
      </c>
      <c r="P197" s="18" t="str">
        <f>IFERROR(VLOOKUP($B197,DB!$I$3:$CA$1001,36,FALSE)&amp;"","　")</f>
        <v/>
      </c>
      <c r="Q197" s="18" t="str">
        <f>IFERROR(VLOOKUP($B197,DB!$I$3:$CA$1001,37,FALSE)&amp;"","　")</f>
        <v/>
      </c>
      <c r="R197" s="18" t="str">
        <f>IFERROR(VLOOKUP($B197,DB!$I$3:$CA$1001,38,FALSE)&amp;"","　")</f>
        <v/>
      </c>
      <c r="S197" s="18" t="str">
        <f>IFERROR(VLOOKUP($B197,DB!$I$3:$CA$1001,39,FALSE)&amp;"","　")</f>
        <v/>
      </c>
      <c r="T197" s="18" t="str">
        <f>IFERROR(VLOOKUP($B197,DB!$I$3:$CA$1001,40,FALSE)&amp;"","　")</f>
        <v/>
      </c>
      <c r="U197" s="18" t="str">
        <f>IFERROR(VLOOKUP($B197,DB!$I$3:$CA$1001,41,FALSE)&amp;"","　")</f>
        <v/>
      </c>
      <c r="V197" s="18" t="str">
        <f>IFERROR(VLOOKUP($B197,DB!$I$3:$CA$1001,42,FALSE)&amp;"","　")</f>
        <v/>
      </c>
      <c r="W197" s="18" t="str">
        <f>IFERROR(VLOOKUP($B197,DB!$I$3:$CA$1001,43,FALSE)&amp;"","　")</f>
        <v/>
      </c>
      <c r="X197" s="18" t="str">
        <f>IFERROR(VLOOKUP($B197,DB!$I$3:$CA$1001,44,FALSE)&amp;"","　")</f>
        <v/>
      </c>
      <c r="Y197" s="18" t="str">
        <f>IFERROR(VLOOKUP($B197,DB!$I$3:$CA$1001,45,FALSE)&amp;"","　")</f>
        <v/>
      </c>
      <c r="Z197" s="18" t="str">
        <f>IFERROR(VLOOKUP($B197,DB!$I$3:$CA$1001,46,FALSE)&amp;"","　")</f>
        <v/>
      </c>
      <c r="AA197" s="18" t="str">
        <f>IFERROR(VLOOKUP($B197,DB!$I$3:$CA$1001,47,FALSE)&amp;"","　")</f>
        <v/>
      </c>
      <c r="AB197" s="18" t="str">
        <f>IFERROR(VLOOKUP($B197,DB!$I$3:$CA$1001,48,FALSE)&amp;"","　")</f>
        <v/>
      </c>
      <c r="AC197" s="18" t="str">
        <f>IFERROR(VLOOKUP($B197,DB!$I$3:$CA$1001,49,FALSE)&amp;"","　")</f>
        <v/>
      </c>
      <c r="AD197" s="18" t="str">
        <f>IFERROR(VLOOKUP($B197,DB!$I$3:$CA$1001,50,FALSE)&amp;"","　")</f>
        <v/>
      </c>
      <c r="AE197" s="18" t="str">
        <f>IFERROR(VLOOKUP($B197,DB!$I$3:$CA$1001,51,FALSE)&amp;"","　")</f>
        <v/>
      </c>
      <c r="AF197" s="18" t="str">
        <f>IFERROR(VLOOKUP($B197,DB!$I$3:$CA$1001,52,FALSE)&amp;"","　")</f>
        <v/>
      </c>
      <c r="AG197" s="18" t="str">
        <f>IFERROR(VLOOKUP($B197,DB!$I$3:$CA$1001,53,FALSE)&amp;"","　")</f>
        <v/>
      </c>
      <c r="AH197" s="18" t="str">
        <f>IFERROR(VLOOKUP($B197,DB!$I$3:$CA$1001,54,FALSE)&amp;"","　")</f>
        <v/>
      </c>
      <c r="AI197" s="25" t="str">
        <f>IFERROR(VLOOKUP($B197,DB!$I$3:$CA$1001,55,FALSE)&amp;"","　")</f>
        <v/>
      </c>
      <c r="AJ197" s="16" t="str">
        <f>IFERROR(VLOOKUP($B197,DB!$I$3:$CA$1001,56,FALSE)&amp;"","　")</f>
        <v/>
      </c>
      <c r="AK197" s="18" t="str">
        <f>IFERROR(VLOOKUP($B197,DB!$I$3:$CA$1001,57,FALSE)&amp;"","　")</f>
        <v/>
      </c>
      <c r="AL197" s="18" t="str">
        <f>IFERROR(VLOOKUP($B197,DB!$I$3:$CA$1001,58,FALSE)&amp;"","　")</f>
        <v/>
      </c>
      <c r="AM197" s="18" t="str">
        <f>IFERROR(VLOOKUP($B197,DB!$I$3:$CA$1001,59,FALSE)&amp;"","　")</f>
        <v/>
      </c>
      <c r="AN197" s="18" t="str">
        <f>IFERROR(VLOOKUP($B197,DB!$I$3:$CA$1001,60,FALSE)&amp;"","　")</f>
        <v/>
      </c>
      <c r="AO197" s="18" t="str">
        <f>IFERROR(VLOOKUP($B197,DB!$I$3:$CA$1001,61,FALSE)&amp;"","　")</f>
        <v/>
      </c>
      <c r="AP197" s="18" t="str">
        <f>IFERROR(VLOOKUP($B197,DB!$I$3:$CA$1001,62,FALSE)&amp;"","　")</f>
        <v/>
      </c>
      <c r="AQ197" s="21" t="str">
        <f>IFERROR(VLOOKUP($B197,DB!$I$3:$CA$1001,63,FALSE)&amp;"","　")</f>
        <v/>
      </c>
      <c r="AR197" s="23" t="str">
        <f>IFERROR(VLOOKUP($B197,DB!$I$3:$CA$1001,64,FALSE)&amp;"","　")</f>
        <v/>
      </c>
      <c r="AS197" s="18" t="str">
        <f>IFERROR(VLOOKUP($B197,DB!$I$3:$CA$1001,65,FALSE)&amp;"","　")</f>
        <v/>
      </c>
      <c r="AT197" s="18" t="str">
        <f>IFERROR(VLOOKUP($B197,DB!$I$3:$CA$1001,66,FALSE)&amp;"","　")</f>
        <v/>
      </c>
      <c r="AU197" s="18" t="str">
        <f>IFERROR(VLOOKUP($B197,DB!$I$3:$CA$1001,67,FALSE)&amp;"","　")</f>
        <v/>
      </c>
      <c r="AV197" s="18" t="str">
        <f>IFERROR(VLOOKUP($B197,DB!$I$3:$CA$1001,68,FALSE)&amp;"","　")</f>
        <v/>
      </c>
      <c r="AW197" s="18" t="str">
        <f>IFERROR(VLOOKUP($B197,DB!$I$3:$CA$1001,69,FALSE)&amp;"","　")</f>
        <v/>
      </c>
      <c r="AX197" s="18" t="str">
        <f>IFERROR(VLOOKUP($B197,DB!$I$3:$CA$1001,70,FALSE)&amp;"","　")</f>
        <v/>
      </c>
      <c r="AY197" s="21" t="str">
        <f>IFERROR(VLOOKUP($B197,DB!$I$3:$CA$1001,71,FALSE)&amp;"","　")</f>
        <v/>
      </c>
      <c r="AZ197" s="29"/>
    </row>
    <row r="198" spans="2:52" ht="20.100000000000001" customHeight="1">
      <c r="B198" s="6">
        <v>2501</v>
      </c>
      <c r="C198" s="8" t="str">
        <f>IFERROR(VLOOKUP(B198,DB!$I$3:$Z$1001,4,FALSE)&amp;"","")</f>
        <v>株式会社中原建築設計事務所</v>
      </c>
      <c r="D198" s="10" t="str">
        <f>IFERROR(VLOOKUP(B198,DB!$I$2:$CD$1001,7,FALSE)&amp;"","")</f>
        <v>北海道</v>
      </c>
      <c r="E198" s="11" t="str">
        <f>IFERROR(VLOOKUP(B198,DB!$I$2:$CD$1001,8,FALSE)&amp;"","")</f>
        <v>旭川市</v>
      </c>
      <c r="F198" s="12" t="str">
        <f>IFERROR(VLOOKUP(B198,DB!$I$2:$CD$1001,10,FALSE)&amp;"","")</f>
        <v>代表取締役社長</v>
      </c>
      <c r="G198" s="11" t="str">
        <f>IFERROR(VLOOKUP(B198,DB!$I$2:$CD$1001,11,FALSE)&amp;"","")</f>
        <v>黒部　静兒</v>
      </c>
      <c r="H198" s="14" t="str">
        <f>IFERROR(IF(VLOOKUP(B198,DB!$I$2:$CD$1001,20,FALSE)&amp;""="","","○"),"")</f>
        <v/>
      </c>
      <c r="I198" s="16" t="str">
        <f>IFERROR(VLOOKUP($B198,DB!$I$3:$CA$1001,29,FALSE)&amp;"","　")</f>
        <v/>
      </c>
      <c r="J198" s="18" t="str">
        <f>IFERROR(VLOOKUP($B198,DB!$I$3:$CA$1001,30,FALSE)&amp;"","　")</f>
        <v/>
      </c>
      <c r="K198" s="18" t="str">
        <f>IFERROR(VLOOKUP($B198,DB!$I$3:$CA$1001,31,FALSE)&amp;"","　")</f>
        <v/>
      </c>
      <c r="L198" s="18" t="str">
        <f>IFERROR(VLOOKUP($B198,DB!$I$3:$CA$1001,32,FALSE)&amp;"","　")</f>
        <v>◯</v>
      </c>
      <c r="M198" s="18" t="str">
        <f>IFERROR(VLOOKUP($B198,DB!$I$3:$CA$1001,33,FALSE)&amp;"","　")</f>
        <v/>
      </c>
      <c r="N198" s="21" t="str">
        <f>IFERROR(VLOOKUP($B198,DB!$I$3:$CA$1001,34,FALSE)&amp;"","　")</f>
        <v/>
      </c>
      <c r="O198" s="23" t="str">
        <f>IFERROR(VLOOKUP($B198,DB!$I$3:$CA$1001,35,FALSE)&amp;"","　")</f>
        <v/>
      </c>
      <c r="P198" s="18" t="str">
        <f>IFERROR(VLOOKUP($B198,DB!$I$3:$CA$1001,36,FALSE)&amp;"","　")</f>
        <v/>
      </c>
      <c r="Q198" s="18" t="str">
        <f>IFERROR(VLOOKUP($B198,DB!$I$3:$CA$1001,37,FALSE)&amp;"","　")</f>
        <v/>
      </c>
      <c r="R198" s="18" t="str">
        <f>IFERROR(VLOOKUP($B198,DB!$I$3:$CA$1001,38,FALSE)&amp;"","　")</f>
        <v/>
      </c>
      <c r="S198" s="18" t="str">
        <f>IFERROR(VLOOKUP($B198,DB!$I$3:$CA$1001,39,FALSE)&amp;"","　")</f>
        <v/>
      </c>
      <c r="T198" s="18" t="str">
        <f>IFERROR(VLOOKUP($B198,DB!$I$3:$CA$1001,40,FALSE)&amp;"","　")</f>
        <v/>
      </c>
      <c r="U198" s="18" t="str">
        <f>IFERROR(VLOOKUP($B198,DB!$I$3:$CA$1001,41,FALSE)&amp;"","　")</f>
        <v/>
      </c>
      <c r="V198" s="18" t="str">
        <f>IFERROR(VLOOKUP($B198,DB!$I$3:$CA$1001,42,FALSE)&amp;"","　")</f>
        <v/>
      </c>
      <c r="W198" s="18" t="str">
        <f>IFERROR(VLOOKUP($B198,DB!$I$3:$CA$1001,43,FALSE)&amp;"","　")</f>
        <v/>
      </c>
      <c r="X198" s="18" t="str">
        <f>IFERROR(VLOOKUP($B198,DB!$I$3:$CA$1001,44,FALSE)&amp;"","　")</f>
        <v/>
      </c>
      <c r="Y198" s="18" t="str">
        <f>IFERROR(VLOOKUP($B198,DB!$I$3:$CA$1001,45,FALSE)&amp;"","　")</f>
        <v/>
      </c>
      <c r="Z198" s="18" t="str">
        <f>IFERROR(VLOOKUP($B198,DB!$I$3:$CA$1001,46,FALSE)&amp;"","　")</f>
        <v/>
      </c>
      <c r="AA198" s="18" t="str">
        <f>IFERROR(VLOOKUP($B198,DB!$I$3:$CA$1001,47,FALSE)&amp;"","　")</f>
        <v/>
      </c>
      <c r="AB198" s="18" t="str">
        <f>IFERROR(VLOOKUP($B198,DB!$I$3:$CA$1001,48,FALSE)&amp;"","　")</f>
        <v/>
      </c>
      <c r="AC198" s="18" t="str">
        <f>IFERROR(VLOOKUP($B198,DB!$I$3:$CA$1001,49,FALSE)&amp;"","　")</f>
        <v/>
      </c>
      <c r="AD198" s="18" t="str">
        <f>IFERROR(VLOOKUP($B198,DB!$I$3:$CA$1001,50,FALSE)&amp;"","　")</f>
        <v/>
      </c>
      <c r="AE198" s="18" t="str">
        <f>IFERROR(VLOOKUP($B198,DB!$I$3:$CA$1001,51,FALSE)&amp;"","　")</f>
        <v/>
      </c>
      <c r="AF198" s="18" t="str">
        <f>IFERROR(VLOOKUP($B198,DB!$I$3:$CA$1001,52,FALSE)&amp;"","　")</f>
        <v/>
      </c>
      <c r="AG198" s="18" t="str">
        <f>IFERROR(VLOOKUP($B198,DB!$I$3:$CA$1001,53,FALSE)&amp;"","　")</f>
        <v/>
      </c>
      <c r="AH198" s="18" t="str">
        <f>IFERROR(VLOOKUP($B198,DB!$I$3:$CA$1001,54,FALSE)&amp;"","　")</f>
        <v/>
      </c>
      <c r="AI198" s="25" t="str">
        <f>IFERROR(VLOOKUP($B198,DB!$I$3:$CA$1001,55,FALSE)&amp;"","　")</f>
        <v/>
      </c>
      <c r="AJ198" s="16" t="str">
        <f>IFERROR(VLOOKUP($B198,DB!$I$3:$CA$1001,56,FALSE)&amp;"","　")</f>
        <v/>
      </c>
      <c r="AK198" s="18" t="str">
        <f>IFERROR(VLOOKUP($B198,DB!$I$3:$CA$1001,57,FALSE)&amp;"","　")</f>
        <v/>
      </c>
      <c r="AL198" s="18" t="str">
        <f>IFERROR(VLOOKUP($B198,DB!$I$3:$CA$1001,58,FALSE)&amp;"","　")</f>
        <v/>
      </c>
      <c r="AM198" s="18" t="str">
        <f>IFERROR(VLOOKUP($B198,DB!$I$3:$CA$1001,59,FALSE)&amp;"","　")</f>
        <v/>
      </c>
      <c r="AN198" s="18" t="str">
        <f>IFERROR(VLOOKUP($B198,DB!$I$3:$CA$1001,60,FALSE)&amp;"","　")</f>
        <v/>
      </c>
      <c r="AO198" s="18" t="str">
        <f>IFERROR(VLOOKUP($B198,DB!$I$3:$CA$1001,61,FALSE)&amp;"","　")</f>
        <v/>
      </c>
      <c r="AP198" s="18" t="str">
        <f>IFERROR(VLOOKUP($B198,DB!$I$3:$CA$1001,62,FALSE)&amp;"","　")</f>
        <v/>
      </c>
      <c r="AQ198" s="21" t="str">
        <f>IFERROR(VLOOKUP($B198,DB!$I$3:$CA$1001,63,FALSE)&amp;"","　")</f>
        <v/>
      </c>
      <c r="AR198" s="23" t="str">
        <f>IFERROR(VLOOKUP($B198,DB!$I$3:$CA$1001,64,FALSE)&amp;"","　")</f>
        <v/>
      </c>
      <c r="AS198" s="18" t="str">
        <f>IFERROR(VLOOKUP($B198,DB!$I$3:$CA$1001,65,FALSE)&amp;"","　")</f>
        <v/>
      </c>
      <c r="AT198" s="18" t="str">
        <f>IFERROR(VLOOKUP($B198,DB!$I$3:$CA$1001,66,FALSE)&amp;"","　")</f>
        <v/>
      </c>
      <c r="AU198" s="18" t="str">
        <f>IFERROR(VLOOKUP($B198,DB!$I$3:$CA$1001,67,FALSE)&amp;"","　")</f>
        <v/>
      </c>
      <c r="AV198" s="18" t="str">
        <f>IFERROR(VLOOKUP($B198,DB!$I$3:$CA$1001,68,FALSE)&amp;"","　")</f>
        <v/>
      </c>
      <c r="AW198" s="18" t="str">
        <f>IFERROR(VLOOKUP($B198,DB!$I$3:$CA$1001,69,FALSE)&amp;"","　")</f>
        <v/>
      </c>
      <c r="AX198" s="18" t="str">
        <f>IFERROR(VLOOKUP($B198,DB!$I$3:$CA$1001,70,FALSE)&amp;"","　")</f>
        <v/>
      </c>
      <c r="AY198" s="21" t="str">
        <f>IFERROR(VLOOKUP($B198,DB!$I$3:$CA$1001,71,FALSE)&amp;"","　")</f>
        <v/>
      </c>
      <c r="AZ198" s="29"/>
    </row>
    <row r="199" spans="2:52" ht="19.5" customHeight="1">
      <c r="B199" s="6">
        <v>2502</v>
      </c>
      <c r="C199" s="8" t="str">
        <f>IFERROR(VLOOKUP(B199,DB!$I$3:$Z$1001,4,FALSE)&amp;"","")</f>
        <v>株式会社ナカノアイシステム</v>
      </c>
      <c r="D199" s="10" t="str">
        <f>IFERROR(VLOOKUP(B199,DB!$I$2:$CD$1001,7,FALSE)&amp;"","")</f>
        <v>新潟県</v>
      </c>
      <c r="E199" s="11" t="str">
        <f>IFERROR(VLOOKUP(B199,DB!$I$2:$CD$1001,8,FALSE)&amp;"","")</f>
        <v>新潟市中央区</v>
      </c>
      <c r="F199" s="12" t="str">
        <f>IFERROR(VLOOKUP(B199,DB!$I$2:$CD$1001,10,FALSE)&amp;"","")</f>
        <v>代表取締役</v>
      </c>
      <c r="G199" s="11" t="str">
        <f>IFERROR(VLOOKUP(B199,DB!$I$2:$CD$1001,11,FALSE)&amp;"","")</f>
        <v>坂井　浩</v>
      </c>
      <c r="H199" s="14" t="str">
        <f>IFERROR(IF(VLOOKUP(B199,DB!$I$2:$CD$1001,20,FALSE)&amp;""="","","○"),"")</f>
        <v>○</v>
      </c>
      <c r="I199" s="16" t="str">
        <f>IFERROR(VLOOKUP($B199,DB!$I$3:$CA$1001,29,FALSE)&amp;"","　")</f>
        <v>◯</v>
      </c>
      <c r="J199" s="18" t="str">
        <f>IFERROR(VLOOKUP($B199,DB!$I$3:$CA$1001,30,FALSE)&amp;"","　")</f>
        <v/>
      </c>
      <c r="K199" s="18" t="str">
        <f>IFERROR(VLOOKUP($B199,DB!$I$3:$CA$1001,31,FALSE)&amp;"","　")</f>
        <v>◯</v>
      </c>
      <c r="L199" s="18" t="str">
        <f>IFERROR(VLOOKUP($B199,DB!$I$3:$CA$1001,32,FALSE)&amp;"","　")</f>
        <v/>
      </c>
      <c r="M199" s="18" t="str">
        <f>IFERROR(VLOOKUP($B199,DB!$I$3:$CA$1001,33,FALSE)&amp;"","　")</f>
        <v>◯</v>
      </c>
      <c r="N199" s="21" t="str">
        <f>IFERROR(VLOOKUP($B199,DB!$I$3:$CA$1001,34,FALSE)&amp;"","　")</f>
        <v>◯</v>
      </c>
      <c r="O199" s="23" t="str">
        <f>IFERROR(VLOOKUP($B199,DB!$I$3:$CA$1001,35,FALSE)&amp;"","　")</f>
        <v/>
      </c>
      <c r="P199" s="18" t="str">
        <f>IFERROR(VLOOKUP($B199,DB!$I$3:$CA$1001,36,FALSE)&amp;"","　")</f>
        <v/>
      </c>
      <c r="Q199" s="18" t="str">
        <f>IFERROR(VLOOKUP($B199,DB!$I$3:$CA$1001,37,FALSE)&amp;"","　")</f>
        <v/>
      </c>
      <c r="R199" s="18" t="str">
        <f>IFERROR(VLOOKUP($B199,DB!$I$3:$CA$1001,38,FALSE)&amp;"","　")</f>
        <v/>
      </c>
      <c r="S199" s="18" t="str">
        <f>IFERROR(VLOOKUP($B199,DB!$I$3:$CA$1001,39,FALSE)&amp;"","　")</f>
        <v/>
      </c>
      <c r="T199" s="18" t="str">
        <f>IFERROR(VLOOKUP($B199,DB!$I$3:$CA$1001,40,FALSE)&amp;"","　")</f>
        <v/>
      </c>
      <c r="U199" s="18" t="str">
        <f>IFERROR(VLOOKUP($B199,DB!$I$3:$CA$1001,41,FALSE)&amp;"","　")</f>
        <v/>
      </c>
      <c r="V199" s="18" t="str">
        <f>IFERROR(VLOOKUP($B199,DB!$I$3:$CA$1001,42,FALSE)&amp;"","　")</f>
        <v/>
      </c>
      <c r="W199" s="18" t="str">
        <f>IFERROR(VLOOKUP($B199,DB!$I$3:$CA$1001,43,FALSE)&amp;"","　")</f>
        <v>◯</v>
      </c>
      <c r="X199" s="18" t="str">
        <f>IFERROR(VLOOKUP($B199,DB!$I$3:$CA$1001,44,FALSE)&amp;"","　")</f>
        <v/>
      </c>
      <c r="Y199" s="18" t="str">
        <f>IFERROR(VLOOKUP($B199,DB!$I$3:$CA$1001,45,FALSE)&amp;"","　")</f>
        <v/>
      </c>
      <c r="Z199" s="18" t="str">
        <f>IFERROR(VLOOKUP($B199,DB!$I$3:$CA$1001,46,FALSE)&amp;"","　")</f>
        <v/>
      </c>
      <c r="AA199" s="18" t="str">
        <f>IFERROR(VLOOKUP($B199,DB!$I$3:$CA$1001,47,FALSE)&amp;"","　")</f>
        <v/>
      </c>
      <c r="AB199" s="18" t="str">
        <f>IFERROR(VLOOKUP($B199,DB!$I$3:$CA$1001,48,FALSE)&amp;"","　")</f>
        <v/>
      </c>
      <c r="AC199" s="18" t="str">
        <f>IFERROR(VLOOKUP($B199,DB!$I$3:$CA$1001,49,FALSE)&amp;"","　")</f>
        <v/>
      </c>
      <c r="AD199" s="18" t="str">
        <f>IFERROR(VLOOKUP($B199,DB!$I$3:$CA$1001,50,FALSE)&amp;"","　")</f>
        <v/>
      </c>
      <c r="AE199" s="18" t="str">
        <f>IFERROR(VLOOKUP($B199,DB!$I$3:$CA$1001,51,FALSE)&amp;"","　")</f>
        <v/>
      </c>
      <c r="AF199" s="18" t="str">
        <f>IFERROR(VLOOKUP($B199,DB!$I$3:$CA$1001,52,FALSE)&amp;"","　")</f>
        <v/>
      </c>
      <c r="AG199" s="18" t="str">
        <f>IFERROR(VLOOKUP($B199,DB!$I$3:$CA$1001,53,FALSE)&amp;"","　")</f>
        <v/>
      </c>
      <c r="AH199" s="18" t="str">
        <f>IFERROR(VLOOKUP($B199,DB!$I$3:$CA$1001,54,FALSE)&amp;"","　")</f>
        <v/>
      </c>
      <c r="AI199" s="25" t="str">
        <f>IFERROR(VLOOKUP($B199,DB!$I$3:$CA$1001,55,FALSE)&amp;"","　")</f>
        <v/>
      </c>
      <c r="AJ199" s="16" t="str">
        <f>IFERROR(VLOOKUP($B199,DB!$I$3:$CA$1001,56,FALSE)&amp;"","　")</f>
        <v>◯</v>
      </c>
      <c r="AK199" s="18" t="str">
        <f>IFERROR(VLOOKUP($B199,DB!$I$3:$CA$1001,57,FALSE)&amp;"","　")</f>
        <v/>
      </c>
      <c r="AL199" s="18" t="str">
        <f>IFERROR(VLOOKUP($B199,DB!$I$3:$CA$1001,58,FALSE)&amp;"","　")</f>
        <v>◯</v>
      </c>
      <c r="AM199" s="18" t="str">
        <f>IFERROR(VLOOKUP($B199,DB!$I$3:$CA$1001,59,FALSE)&amp;"","　")</f>
        <v>◯</v>
      </c>
      <c r="AN199" s="18" t="str">
        <f>IFERROR(VLOOKUP($B199,DB!$I$3:$CA$1001,60,FALSE)&amp;"","　")</f>
        <v>◯</v>
      </c>
      <c r="AO199" s="18" t="str">
        <f>IFERROR(VLOOKUP($B199,DB!$I$3:$CA$1001,61,FALSE)&amp;"","　")</f>
        <v>◯</v>
      </c>
      <c r="AP199" s="18" t="str">
        <f>IFERROR(VLOOKUP($B199,DB!$I$3:$CA$1001,62,FALSE)&amp;"","　")</f>
        <v>◯</v>
      </c>
      <c r="AQ199" s="21" t="str">
        <f>IFERROR(VLOOKUP($B199,DB!$I$3:$CA$1001,63,FALSE)&amp;"","　")</f>
        <v/>
      </c>
      <c r="AR199" s="23" t="str">
        <f>IFERROR(VLOOKUP($B199,DB!$I$3:$CA$1001,64,FALSE)&amp;"","　")</f>
        <v/>
      </c>
      <c r="AS199" s="18" t="str">
        <f>IFERROR(VLOOKUP($B199,DB!$I$3:$CA$1001,65,FALSE)&amp;"","　")</f>
        <v/>
      </c>
      <c r="AT199" s="18" t="str">
        <f>IFERROR(VLOOKUP($B199,DB!$I$3:$CA$1001,66,FALSE)&amp;"","　")</f>
        <v/>
      </c>
      <c r="AU199" s="18" t="str">
        <f>IFERROR(VLOOKUP($B199,DB!$I$3:$CA$1001,67,FALSE)&amp;"","　")</f>
        <v/>
      </c>
      <c r="AV199" s="18" t="str">
        <f>IFERROR(VLOOKUP($B199,DB!$I$3:$CA$1001,68,FALSE)&amp;"","　")</f>
        <v/>
      </c>
      <c r="AW199" s="18" t="str">
        <f>IFERROR(VLOOKUP($B199,DB!$I$3:$CA$1001,69,FALSE)&amp;"","　")</f>
        <v/>
      </c>
      <c r="AX199" s="18" t="str">
        <f>IFERROR(VLOOKUP($B199,DB!$I$3:$CA$1001,70,FALSE)&amp;"","　")</f>
        <v/>
      </c>
      <c r="AY199" s="21" t="str">
        <f>IFERROR(VLOOKUP($B199,DB!$I$3:$CA$1001,71,FALSE)&amp;"","　")</f>
        <v/>
      </c>
      <c r="AZ199" s="29"/>
    </row>
    <row r="200" spans="2:52" ht="20.100000000000001" customHeight="1">
      <c r="B200" s="6">
        <v>2503</v>
      </c>
      <c r="C200" s="8" t="str">
        <f>IFERROR(VLOOKUP(B200,DB!$I$3:$Z$1001,4,FALSE)&amp;"","")</f>
        <v>株式会社西村建築設計事務所</v>
      </c>
      <c r="D200" s="10" t="str">
        <f>IFERROR(VLOOKUP(B200,DB!$I$2:$CD$1001,7,FALSE)&amp;"","")</f>
        <v>北海道</v>
      </c>
      <c r="E200" s="11" t="str">
        <f>IFERROR(VLOOKUP(B200,DB!$I$2:$CD$1001,8,FALSE)&amp;"","")</f>
        <v>札幌市中央区</v>
      </c>
      <c r="F200" s="12" t="str">
        <f>IFERROR(VLOOKUP(B200,DB!$I$2:$CD$1001,10,FALSE)&amp;"","")</f>
        <v>代表取締役</v>
      </c>
      <c r="G200" s="11" t="str">
        <f>IFERROR(VLOOKUP(B200,DB!$I$2:$CD$1001,11,FALSE)&amp;"","")</f>
        <v>西村　元</v>
      </c>
      <c r="H200" s="14" t="str">
        <f>IFERROR(IF(VLOOKUP(B200,DB!$I$2:$CD$1001,20,FALSE)&amp;""="","","○"),"")</f>
        <v/>
      </c>
      <c r="I200" s="16" t="str">
        <f>IFERROR(VLOOKUP($B200,DB!$I$3:$CA$1001,29,FALSE)&amp;"","　")</f>
        <v/>
      </c>
      <c r="J200" s="18" t="str">
        <f>IFERROR(VLOOKUP($B200,DB!$I$3:$CA$1001,30,FALSE)&amp;"","　")</f>
        <v/>
      </c>
      <c r="K200" s="18" t="str">
        <f>IFERROR(VLOOKUP($B200,DB!$I$3:$CA$1001,31,FALSE)&amp;"","　")</f>
        <v/>
      </c>
      <c r="L200" s="18" t="str">
        <f>IFERROR(VLOOKUP($B200,DB!$I$3:$CA$1001,32,FALSE)&amp;"","　")</f>
        <v>◯</v>
      </c>
      <c r="M200" s="18" t="str">
        <f>IFERROR(VLOOKUP($B200,DB!$I$3:$CA$1001,33,FALSE)&amp;"","　")</f>
        <v/>
      </c>
      <c r="N200" s="21" t="str">
        <f>IFERROR(VLOOKUP($B200,DB!$I$3:$CA$1001,34,FALSE)&amp;"","　")</f>
        <v/>
      </c>
      <c r="O200" s="23" t="str">
        <f>IFERROR(VLOOKUP($B200,DB!$I$3:$CA$1001,35,FALSE)&amp;"","　")</f>
        <v/>
      </c>
      <c r="P200" s="18" t="str">
        <f>IFERROR(VLOOKUP($B200,DB!$I$3:$CA$1001,36,FALSE)&amp;"","　")</f>
        <v/>
      </c>
      <c r="Q200" s="18" t="str">
        <f>IFERROR(VLOOKUP($B200,DB!$I$3:$CA$1001,37,FALSE)&amp;"","　")</f>
        <v/>
      </c>
      <c r="R200" s="18" t="str">
        <f>IFERROR(VLOOKUP($B200,DB!$I$3:$CA$1001,38,FALSE)&amp;"","　")</f>
        <v/>
      </c>
      <c r="S200" s="18" t="str">
        <f>IFERROR(VLOOKUP($B200,DB!$I$3:$CA$1001,39,FALSE)&amp;"","　")</f>
        <v/>
      </c>
      <c r="T200" s="18" t="str">
        <f>IFERROR(VLOOKUP($B200,DB!$I$3:$CA$1001,40,FALSE)&amp;"","　")</f>
        <v/>
      </c>
      <c r="U200" s="18" t="str">
        <f>IFERROR(VLOOKUP($B200,DB!$I$3:$CA$1001,41,FALSE)&amp;"","　")</f>
        <v/>
      </c>
      <c r="V200" s="18" t="str">
        <f>IFERROR(VLOOKUP($B200,DB!$I$3:$CA$1001,42,FALSE)&amp;"","　")</f>
        <v/>
      </c>
      <c r="W200" s="18" t="str">
        <f>IFERROR(VLOOKUP($B200,DB!$I$3:$CA$1001,43,FALSE)&amp;"","　")</f>
        <v/>
      </c>
      <c r="X200" s="18" t="str">
        <f>IFERROR(VLOOKUP($B200,DB!$I$3:$CA$1001,44,FALSE)&amp;"","　")</f>
        <v/>
      </c>
      <c r="Y200" s="18" t="str">
        <f>IFERROR(VLOOKUP($B200,DB!$I$3:$CA$1001,45,FALSE)&amp;"","　")</f>
        <v/>
      </c>
      <c r="Z200" s="18" t="str">
        <f>IFERROR(VLOOKUP($B200,DB!$I$3:$CA$1001,46,FALSE)&amp;"","　")</f>
        <v/>
      </c>
      <c r="AA200" s="18" t="str">
        <f>IFERROR(VLOOKUP($B200,DB!$I$3:$CA$1001,47,FALSE)&amp;"","　")</f>
        <v/>
      </c>
      <c r="AB200" s="18" t="str">
        <f>IFERROR(VLOOKUP($B200,DB!$I$3:$CA$1001,48,FALSE)&amp;"","　")</f>
        <v/>
      </c>
      <c r="AC200" s="18" t="str">
        <f>IFERROR(VLOOKUP($B200,DB!$I$3:$CA$1001,49,FALSE)&amp;"","　")</f>
        <v/>
      </c>
      <c r="AD200" s="18" t="str">
        <f>IFERROR(VLOOKUP($B200,DB!$I$3:$CA$1001,50,FALSE)&amp;"","　")</f>
        <v/>
      </c>
      <c r="AE200" s="18" t="str">
        <f>IFERROR(VLOOKUP($B200,DB!$I$3:$CA$1001,51,FALSE)&amp;"","　")</f>
        <v/>
      </c>
      <c r="AF200" s="18" t="str">
        <f>IFERROR(VLOOKUP($B200,DB!$I$3:$CA$1001,52,FALSE)&amp;"","　")</f>
        <v/>
      </c>
      <c r="AG200" s="18" t="str">
        <f>IFERROR(VLOOKUP($B200,DB!$I$3:$CA$1001,53,FALSE)&amp;"","　")</f>
        <v/>
      </c>
      <c r="AH200" s="18" t="str">
        <f>IFERROR(VLOOKUP($B200,DB!$I$3:$CA$1001,54,FALSE)&amp;"","　")</f>
        <v/>
      </c>
      <c r="AI200" s="25" t="str">
        <f>IFERROR(VLOOKUP($B200,DB!$I$3:$CA$1001,55,FALSE)&amp;"","　")</f>
        <v/>
      </c>
      <c r="AJ200" s="16" t="str">
        <f>IFERROR(VLOOKUP($B200,DB!$I$3:$CA$1001,56,FALSE)&amp;"","　")</f>
        <v/>
      </c>
      <c r="AK200" s="18" t="str">
        <f>IFERROR(VLOOKUP($B200,DB!$I$3:$CA$1001,57,FALSE)&amp;"","　")</f>
        <v/>
      </c>
      <c r="AL200" s="18" t="str">
        <f>IFERROR(VLOOKUP($B200,DB!$I$3:$CA$1001,58,FALSE)&amp;"","　")</f>
        <v/>
      </c>
      <c r="AM200" s="18" t="str">
        <f>IFERROR(VLOOKUP($B200,DB!$I$3:$CA$1001,59,FALSE)&amp;"","　")</f>
        <v/>
      </c>
      <c r="AN200" s="18" t="str">
        <f>IFERROR(VLOOKUP($B200,DB!$I$3:$CA$1001,60,FALSE)&amp;"","　")</f>
        <v/>
      </c>
      <c r="AO200" s="18" t="str">
        <f>IFERROR(VLOOKUP($B200,DB!$I$3:$CA$1001,61,FALSE)&amp;"","　")</f>
        <v/>
      </c>
      <c r="AP200" s="18" t="str">
        <f>IFERROR(VLOOKUP($B200,DB!$I$3:$CA$1001,62,FALSE)&amp;"","　")</f>
        <v/>
      </c>
      <c r="AQ200" s="21" t="str">
        <f>IFERROR(VLOOKUP($B200,DB!$I$3:$CA$1001,63,FALSE)&amp;"","　")</f>
        <v/>
      </c>
      <c r="AR200" s="23" t="str">
        <f>IFERROR(VLOOKUP($B200,DB!$I$3:$CA$1001,64,FALSE)&amp;"","　")</f>
        <v/>
      </c>
      <c r="AS200" s="18" t="str">
        <f>IFERROR(VLOOKUP($B200,DB!$I$3:$CA$1001,65,FALSE)&amp;"","　")</f>
        <v/>
      </c>
      <c r="AT200" s="18" t="str">
        <f>IFERROR(VLOOKUP($B200,DB!$I$3:$CA$1001,66,FALSE)&amp;"","　")</f>
        <v/>
      </c>
      <c r="AU200" s="18" t="str">
        <f>IFERROR(VLOOKUP($B200,DB!$I$3:$CA$1001,67,FALSE)&amp;"","　")</f>
        <v/>
      </c>
      <c r="AV200" s="18" t="str">
        <f>IFERROR(VLOOKUP($B200,DB!$I$3:$CA$1001,68,FALSE)&amp;"","　")</f>
        <v/>
      </c>
      <c r="AW200" s="18" t="str">
        <f>IFERROR(VLOOKUP($B200,DB!$I$3:$CA$1001,69,FALSE)&amp;"","　")</f>
        <v/>
      </c>
      <c r="AX200" s="18" t="str">
        <f>IFERROR(VLOOKUP($B200,DB!$I$3:$CA$1001,70,FALSE)&amp;"","　")</f>
        <v/>
      </c>
      <c r="AY200" s="21" t="str">
        <f>IFERROR(VLOOKUP($B200,DB!$I$3:$CA$1001,71,FALSE)&amp;"","　")</f>
        <v/>
      </c>
      <c r="AZ200" s="29"/>
    </row>
    <row r="201" spans="2:52" ht="20.100000000000001" customHeight="1">
      <c r="B201" s="6">
        <v>2504</v>
      </c>
      <c r="C201" s="8" t="str">
        <f>IFERROR(VLOOKUP(B201,DB!$I$3:$Z$1001,4,FALSE)&amp;"","")</f>
        <v>日測技研株式会社</v>
      </c>
      <c r="D201" s="10" t="str">
        <f>IFERROR(VLOOKUP(B201,DB!$I$2:$CD$1001,7,FALSE)&amp;"","")</f>
        <v>北海道</v>
      </c>
      <c r="E201" s="11" t="str">
        <f>IFERROR(VLOOKUP(B201,DB!$I$2:$CD$1001,8,FALSE)&amp;"","")</f>
        <v>札幌市中央区</v>
      </c>
      <c r="F201" s="12" t="str">
        <f>IFERROR(VLOOKUP(B201,DB!$I$2:$CD$1001,10,FALSE)&amp;"","")</f>
        <v>代表取締役</v>
      </c>
      <c r="G201" s="11" t="str">
        <f>IFERROR(VLOOKUP(B201,DB!$I$2:$CD$1001,11,FALSE)&amp;"","")</f>
        <v>及川　雅博</v>
      </c>
      <c r="H201" s="14" t="str">
        <f>IFERROR(IF(VLOOKUP(B201,DB!$I$2:$CD$1001,20,FALSE)&amp;""="","","○"),"")</f>
        <v/>
      </c>
      <c r="I201" s="16" t="str">
        <f>IFERROR(VLOOKUP($B201,DB!$I$3:$CA$1001,29,FALSE)&amp;"","　")</f>
        <v>◯</v>
      </c>
      <c r="J201" s="18" t="str">
        <f>IFERROR(VLOOKUP($B201,DB!$I$3:$CA$1001,30,FALSE)&amp;"","　")</f>
        <v/>
      </c>
      <c r="K201" s="18" t="str">
        <f>IFERROR(VLOOKUP($B201,DB!$I$3:$CA$1001,31,FALSE)&amp;"","　")</f>
        <v>◯</v>
      </c>
      <c r="L201" s="18" t="str">
        <f>IFERROR(VLOOKUP($B201,DB!$I$3:$CA$1001,32,FALSE)&amp;"","　")</f>
        <v/>
      </c>
      <c r="M201" s="18" t="str">
        <f>IFERROR(VLOOKUP($B201,DB!$I$3:$CA$1001,33,FALSE)&amp;"","　")</f>
        <v>◯</v>
      </c>
      <c r="N201" s="21" t="str">
        <f>IFERROR(VLOOKUP($B201,DB!$I$3:$CA$1001,34,FALSE)&amp;"","　")</f>
        <v/>
      </c>
      <c r="O201" s="23" t="str">
        <f>IFERROR(VLOOKUP($B201,DB!$I$3:$CA$1001,35,FALSE)&amp;"","　")</f>
        <v/>
      </c>
      <c r="P201" s="18" t="str">
        <f>IFERROR(VLOOKUP($B201,DB!$I$3:$CA$1001,36,FALSE)&amp;"","　")</f>
        <v/>
      </c>
      <c r="Q201" s="18" t="str">
        <f>IFERROR(VLOOKUP($B201,DB!$I$3:$CA$1001,37,FALSE)&amp;"","　")</f>
        <v/>
      </c>
      <c r="R201" s="18" t="str">
        <f>IFERROR(VLOOKUP($B201,DB!$I$3:$CA$1001,38,FALSE)&amp;"","　")</f>
        <v/>
      </c>
      <c r="S201" s="18" t="str">
        <f>IFERROR(VLOOKUP($B201,DB!$I$3:$CA$1001,39,FALSE)&amp;"","　")</f>
        <v/>
      </c>
      <c r="T201" s="18" t="str">
        <f>IFERROR(VLOOKUP($B201,DB!$I$3:$CA$1001,40,FALSE)&amp;"","　")</f>
        <v/>
      </c>
      <c r="U201" s="18" t="str">
        <f>IFERROR(VLOOKUP($B201,DB!$I$3:$CA$1001,41,FALSE)&amp;"","　")</f>
        <v/>
      </c>
      <c r="V201" s="18" t="str">
        <f>IFERROR(VLOOKUP($B201,DB!$I$3:$CA$1001,42,FALSE)&amp;"","　")</f>
        <v/>
      </c>
      <c r="W201" s="18" t="str">
        <f>IFERROR(VLOOKUP($B201,DB!$I$3:$CA$1001,43,FALSE)&amp;"","　")</f>
        <v/>
      </c>
      <c r="X201" s="18" t="str">
        <f>IFERROR(VLOOKUP($B201,DB!$I$3:$CA$1001,44,FALSE)&amp;"","　")</f>
        <v/>
      </c>
      <c r="Y201" s="18" t="str">
        <f>IFERROR(VLOOKUP($B201,DB!$I$3:$CA$1001,45,FALSE)&amp;"","　")</f>
        <v/>
      </c>
      <c r="Z201" s="18" t="str">
        <f>IFERROR(VLOOKUP($B201,DB!$I$3:$CA$1001,46,FALSE)&amp;"","　")</f>
        <v/>
      </c>
      <c r="AA201" s="18" t="str">
        <f>IFERROR(VLOOKUP($B201,DB!$I$3:$CA$1001,47,FALSE)&amp;"","　")</f>
        <v/>
      </c>
      <c r="AB201" s="18" t="str">
        <f>IFERROR(VLOOKUP($B201,DB!$I$3:$CA$1001,48,FALSE)&amp;"","　")</f>
        <v/>
      </c>
      <c r="AC201" s="18" t="str">
        <f>IFERROR(VLOOKUP($B201,DB!$I$3:$CA$1001,49,FALSE)&amp;"","　")</f>
        <v/>
      </c>
      <c r="AD201" s="18" t="str">
        <f>IFERROR(VLOOKUP($B201,DB!$I$3:$CA$1001,50,FALSE)&amp;"","　")</f>
        <v/>
      </c>
      <c r="AE201" s="18" t="str">
        <f>IFERROR(VLOOKUP($B201,DB!$I$3:$CA$1001,51,FALSE)&amp;"","　")</f>
        <v/>
      </c>
      <c r="AF201" s="18" t="str">
        <f>IFERROR(VLOOKUP($B201,DB!$I$3:$CA$1001,52,FALSE)&amp;"","　")</f>
        <v/>
      </c>
      <c r="AG201" s="18" t="str">
        <f>IFERROR(VLOOKUP($B201,DB!$I$3:$CA$1001,53,FALSE)&amp;"","　")</f>
        <v/>
      </c>
      <c r="AH201" s="18" t="str">
        <f>IFERROR(VLOOKUP($B201,DB!$I$3:$CA$1001,54,FALSE)&amp;"","　")</f>
        <v/>
      </c>
      <c r="AI201" s="25" t="str">
        <f>IFERROR(VLOOKUP($B201,DB!$I$3:$CA$1001,55,FALSE)&amp;"","　")</f>
        <v/>
      </c>
      <c r="AJ201" s="16" t="str">
        <f>IFERROR(VLOOKUP($B201,DB!$I$3:$CA$1001,56,FALSE)&amp;"","　")</f>
        <v>◯</v>
      </c>
      <c r="AK201" s="18" t="str">
        <f>IFERROR(VLOOKUP($B201,DB!$I$3:$CA$1001,57,FALSE)&amp;"","　")</f>
        <v/>
      </c>
      <c r="AL201" s="18" t="str">
        <f>IFERROR(VLOOKUP($B201,DB!$I$3:$CA$1001,58,FALSE)&amp;"","　")</f>
        <v/>
      </c>
      <c r="AM201" s="18" t="str">
        <f>IFERROR(VLOOKUP($B201,DB!$I$3:$CA$1001,59,FALSE)&amp;"","　")</f>
        <v/>
      </c>
      <c r="AN201" s="18" t="str">
        <f>IFERROR(VLOOKUP($B201,DB!$I$3:$CA$1001,60,FALSE)&amp;"","　")</f>
        <v/>
      </c>
      <c r="AO201" s="18" t="str">
        <f>IFERROR(VLOOKUP($B201,DB!$I$3:$CA$1001,61,FALSE)&amp;"","　")</f>
        <v/>
      </c>
      <c r="AP201" s="18" t="str">
        <f>IFERROR(VLOOKUP($B201,DB!$I$3:$CA$1001,62,FALSE)&amp;"","　")</f>
        <v/>
      </c>
      <c r="AQ201" s="21" t="str">
        <f>IFERROR(VLOOKUP($B201,DB!$I$3:$CA$1001,63,FALSE)&amp;"","　")</f>
        <v/>
      </c>
      <c r="AR201" s="23" t="str">
        <f>IFERROR(VLOOKUP($B201,DB!$I$3:$CA$1001,64,FALSE)&amp;"","　")</f>
        <v/>
      </c>
      <c r="AS201" s="18" t="str">
        <f>IFERROR(VLOOKUP($B201,DB!$I$3:$CA$1001,65,FALSE)&amp;"","　")</f>
        <v/>
      </c>
      <c r="AT201" s="18" t="str">
        <f>IFERROR(VLOOKUP($B201,DB!$I$3:$CA$1001,66,FALSE)&amp;"","　")</f>
        <v/>
      </c>
      <c r="AU201" s="18" t="str">
        <f>IFERROR(VLOOKUP($B201,DB!$I$3:$CA$1001,67,FALSE)&amp;"","　")</f>
        <v/>
      </c>
      <c r="AV201" s="18" t="str">
        <f>IFERROR(VLOOKUP($B201,DB!$I$3:$CA$1001,68,FALSE)&amp;"","　")</f>
        <v/>
      </c>
      <c r="AW201" s="18" t="str">
        <f>IFERROR(VLOOKUP($B201,DB!$I$3:$CA$1001,69,FALSE)&amp;"","　")</f>
        <v/>
      </c>
      <c r="AX201" s="18" t="str">
        <f>IFERROR(VLOOKUP($B201,DB!$I$3:$CA$1001,70,FALSE)&amp;"","　")</f>
        <v/>
      </c>
      <c r="AY201" s="21" t="str">
        <f>IFERROR(VLOOKUP($B201,DB!$I$3:$CA$1001,71,FALSE)&amp;"","　")</f>
        <v/>
      </c>
      <c r="AZ201" s="29"/>
    </row>
    <row r="202" spans="2:52" ht="20.100000000000001" customHeight="1">
      <c r="B202" s="6">
        <v>2505</v>
      </c>
      <c r="C202" s="8" t="str">
        <f>IFERROR(VLOOKUP(B202,DB!$I$3:$Z$1001,4,FALSE)&amp;"","")</f>
        <v>株式会社日水コン</v>
      </c>
      <c r="D202" s="10" t="str">
        <f>IFERROR(VLOOKUP(B202,DB!$I$2:$CD$1001,7,FALSE)&amp;"","")</f>
        <v>東京都</v>
      </c>
      <c r="E202" s="11" t="str">
        <f>IFERROR(VLOOKUP(B202,DB!$I$2:$CD$1001,8,FALSE)&amp;"","")</f>
        <v>新宿区</v>
      </c>
      <c r="F202" s="12" t="str">
        <f>IFERROR(VLOOKUP(B202,DB!$I$2:$CD$1001,10,FALSE)&amp;"","")</f>
        <v>代表取締役社長</v>
      </c>
      <c r="G202" s="11" t="str">
        <f>IFERROR(VLOOKUP(B202,DB!$I$2:$CD$1001,11,FALSE)&amp;"","")</f>
        <v>間山　一典</v>
      </c>
      <c r="H202" s="14" t="str">
        <f>IFERROR(IF(VLOOKUP(B202,DB!$I$2:$CD$1001,20,FALSE)&amp;""="","","○"),"")</f>
        <v>○</v>
      </c>
      <c r="I202" s="16" t="str">
        <f>IFERROR(VLOOKUP($B202,DB!$I$3:$CA$1001,29,FALSE)&amp;"","　")</f>
        <v>◯</v>
      </c>
      <c r="J202" s="18" t="str">
        <f>IFERROR(VLOOKUP($B202,DB!$I$3:$CA$1001,30,FALSE)&amp;"","　")</f>
        <v>◯</v>
      </c>
      <c r="K202" s="18" t="str">
        <f>IFERROR(VLOOKUP($B202,DB!$I$3:$CA$1001,31,FALSE)&amp;"","　")</f>
        <v>◯</v>
      </c>
      <c r="L202" s="18" t="str">
        <f>IFERROR(VLOOKUP($B202,DB!$I$3:$CA$1001,32,FALSE)&amp;"","　")</f>
        <v>◯</v>
      </c>
      <c r="M202" s="18" t="str">
        <f>IFERROR(VLOOKUP($B202,DB!$I$3:$CA$1001,33,FALSE)&amp;"","　")</f>
        <v>◯</v>
      </c>
      <c r="N202" s="21" t="str">
        <f>IFERROR(VLOOKUP($B202,DB!$I$3:$CA$1001,34,FALSE)&amp;"","　")</f>
        <v/>
      </c>
      <c r="O202" s="23" t="str">
        <f>IFERROR(VLOOKUP($B202,DB!$I$3:$CA$1001,35,FALSE)&amp;"","　")</f>
        <v>◯</v>
      </c>
      <c r="P202" s="18" t="str">
        <f>IFERROR(VLOOKUP($B202,DB!$I$3:$CA$1001,36,FALSE)&amp;"","　")</f>
        <v/>
      </c>
      <c r="Q202" s="18" t="str">
        <f>IFERROR(VLOOKUP($B202,DB!$I$3:$CA$1001,37,FALSE)&amp;"","　")</f>
        <v/>
      </c>
      <c r="R202" s="18" t="str">
        <f>IFERROR(VLOOKUP($B202,DB!$I$3:$CA$1001,38,FALSE)&amp;"","　")</f>
        <v/>
      </c>
      <c r="S202" s="18" t="str">
        <f>IFERROR(VLOOKUP($B202,DB!$I$3:$CA$1001,39,FALSE)&amp;"","　")</f>
        <v/>
      </c>
      <c r="T202" s="18" t="str">
        <f>IFERROR(VLOOKUP($B202,DB!$I$3:$CA$1001,40,FALSE)&amp;"","　")</f>
        <v>◯</v>
      </c>
      <c r="U202" s="18" t="str">
        <f>IFERROR(VLOOKUP($B202,DB!$I$3:$CA$1001,41,FALSE)&amp;"","　")</f>
        <v>◯</v>
      </c>
      <c r="V202" s="18" t="str">
        <f>IFERROR(VLOOKUP($B202,DB!$I$3:$CA$1001,42,FALSE)&amp;"","　")</f>
        <v>◯</v>
      </c>
      <c r="W202" s="18" t="str">
        <f>IFERROR(VLOOKUP($B202,DB!$I$3:$CA$1001,43,FALSE)&amp;"","　")</f>
        <v/>
      </c>
      <c r="X202" s="18" t="str">
        <f>IFERROR(VLOOKUP($B202,DB!$I$3:$CA$1001,44,FALSE)&amp;"","　")</f>
        <v/>
      </c>
      <c r="Y202" s="18" t="str">
        <f>IFERROR(VLOOKUP($B202,DB!$I$3:$CA$1001,45,FALSE)&amp;"","　")</f>
        <v>◯</v>
      </c>
      <c r="Z202" s="18" t="str">
        <f>IFERROR(VLOOKUP($B202,DB!$I$3:$CA$1001,46,FALSE)&amp;"","　")</f>
        <v/>
      </c>
      <c r="AA202" s="18" t="str">
        <f>IFERROR(VLOOKUP($B202,DB!$I$3:$CA$1001,47,FALSE)&amp;"","　")</f>
        <v>◯</v>
      </c>
      <c r="AB202" s="18" t="str">
        <f>IFERROR(VLOOKUP($B202,DB!$I$3:$CA$1001,48,FALSE)&amp;"","　")</f>
        <v/>
      </c>
      <c r="AC202" s="18" t="str">
        <f>IFERROR(VLOOKUP($B202,DB!$I$3:$CA$1001,49,FALSE)&amp;"","　")</f>
        <v>◯</v>
      </c>
      <c r="AD202" s="18" t="str">
        <f>IFERROR(VLOOKUP($B202,DB!$I$3:$CA$1001,50,FALSE)&amp;"","　")</f>
        <v>◯</v>
      </c>
      <c r="AE202" s="18" t="str">
        <f>IFERROR(VLOOKUP($B202,DB!$I$3:$CA$1001,51,FALSE)&amp;"","　")</f>
        <v>◯</v>
      </c>
      <c r="AF202" s="18" t="str">
        <f>IFERROR(VLOOKUP($B202,DB!$I$3:$CA$1001,52,FALSE)&amp;"","　")</f>
        <v>◯</v>
      </c>
      <c r="AG202" s="18" t="str">
        <f>IFERROR(VLOOKUP($B202,DB!$I$3:$CA$1001,53,FALSE)&amp;"","　")</f>
        <v>◯</v>
      </c>
      <c r="AH202" s="18" t="str">
        <f>IFERROR(VLOOKUP($B202,DB!$I$3:$CA$1001,54,FALSE)&amp;"","　")</f>
        <v>◯</v>
      </c>
      <c r="AI202" s="25" t="str">
        <f>IFERROR(VLOOKUP($B202,DB!$I$3:$CA$1001,55,FALSE)&amp;"","　")</f>
        <v>◯</v>
      </c>
      <c r="AJ202" s="16" t="str">
        <f>IFERROR(VLOOKUP($B202,DB!$I$3:$CA$1001,56,FALSE)&amp;"","　")</f>
        <v/>
      </c>
      <c r="AK202" s="18" t="str">
        <f>IFERROR(VLOOKUP($B202,DB!$I$3:$CA$1001,57,FALSE)&amp;"","　")</f>
        <v/>
      </c>
      <c r="AL202" s="18" t="str">
        <f>IFERROR(VLOOKUP($B202,DB!$I$3:$CA$1001,58,FALSE)&amp;"","　")</f>
        <v/>
      </c>
      <c r="AM202" s="18" t="str">
        <f>IFERROR(VLOOKUP($B202,DB!$I$3:$CA$1001,59,FALSE)&amp;"","　")</f>
        <v/>
      </c>
      <c r="AN202" s="18" t="str">
        <f>IFERROR(VLOOKUP($B202,DB!$I$3:$CA$1001,60,FALSE)&amp;"","　")</f>
        <v/>
      </c>
      <c r="AO202" s="18" t="str">
        <f>IFERROR(VLOOKUP($B202,DB!$I$3:$CA$1001,61,FALSE)&amp;"","　")</f>
        <v/>
      </c>
      <c r="AP202" s="18" t="str">
        <f>IFERROR(VLOOKUP($B202,DB!$I$3:$CA$1001,62,FALSE)&amp;"","　")</f>
        <v/>
      </c>
      <c r="AQ202" s="21" t="str">
        <f>IFERROR(VLOOKUP($B202,DB!$I$3:$CA$1001,63,FALSE)&amp;"","　")</f>
        <v/>
      </c>
      <c r="AR202" s="23" t="str">
        <f>IFERROR(VLOOKUP($B202,DB!$I$3:$CA$1001,64,FALSE)&amp;"","　")</f>
        <v/>
      </c>
      <c r="AS202" s="18" t="str">
        <f>IFERROR(VLOOKUP($B202,DB!$I$3:$CA$1001,65,FALSE)&amp;"","　")</f>
        <v/>
      </c>
      <c r="AT202" s="18" t="str">
        <f>IFERROR(VLOOKUP($B202,DB!$I$3:$CA$1001,66,FALSE)&amp;"","　")</f>
        <v/>
      </c>
      <c r="AU202" s="18" t="str">
        <f>IFERROR(VLOOKUP($B202,DB!$I$3:$CA$1001,67,FALSE)&amp;"","　")</f>
        <v/>
      </c>
      <c r="AV202" s="18" t="str">
        <f>IFERROR(VLOOKUP($B202,DB!$I$3:$CA$1001,68,FALSE)&amp;"","　")</f>
        <v/>
      </c>
      <c r="AW202" s="18" t="str">
        <f>IFERROR(VLOOKUP($B202,DB!$I$3:$CA$1001,69,FALSE)&amp;"","　")</f>
        <v/>
      </c>
      <c r="AX202" s="18" t="str">
        <f>IFERROR(VLOOKUP($B202,DB!$I$3:$CA$1001,70,FALSE)&amp;"","　")</f>
        <v/>
      </c>
      <c r="AY202" s="21" t="str">
        <f>IFERROR(VLOOKUP($B202,DB!$I$3:$CA$1001,71,FALSE)&amp;"","　")</f>
        <v/>
      </c>
      <c r="AZ202" s="29"/>
    </row>
    <row r="203" spans="2:52" ht="20.100000000000001" customHeight="1">
      <c r="B203" s="6">
        <v>2506</v>
      </c>
      <c r="C203" s="8" t="str">
        <f>IFERROR(VLOOKUP(B203,DB!$I$3:$Z$1001,4,FALSE)&amp;"","")</f>
        <v>ニチレキ株式会社</v>
      </c>
      <c r="D203" s="10" t="str">
        <f>IFERROR(VLOOKUP(B203,DB!$I$2:$CD$1001,7,FALSE)&amp;"","")</f>
        <v>東京都</v>
      </c>
      <c r="E203" s="11" t="str">
        <f>IFERROR(VLOOKUP(B203,DB!$I$2:$CD$1001,8,FALSE)&amp;"","")</f>
        <v>千代田区</v>
      </c>
      <c r="F203" s="12" t="str">
        <f>IFERROR(VLOOKUP(B203,DB!$I$2:$CD$1001,10,FALSE)&amp;"","")</f>
        <v>代表取締役</v>
      </c>
      <c r="G203" s="11" t="str">
        <f>IFERROR(VLOOKUP(B203,DB!$I$2:$CD$1001,11,FALSE)&amp;"","")</f>
        <v>小幡　学</v>
      </c>
      <c r="H203" s="14" t="str">
        <f>IFERROR(IF(VLOOKUP(B203,DB!$I$2:$CD$1001,20,FALSE)&amp;""="","","○"),"")</f>
        <v>○</v>
      </c>
      <c r="I203" s="16" t="str">
        <f>IFERROR(VLOOKUP($B203,DB!$I$3:$CA$1001,29,FALSE)&amp;"","　")</f>
        <v>◯</v>
      </c>
      <c r="J203" s="18" t="str">
        <f>IFERROR(VLOOKUP($B203,DB!$I$3:$CA$1001,30,FALSE)&amp;"","　")</f>
        <v/>
      </c>
      <c r="K203" s="18" t="str">
        <f>IFERROR(VLOOKUP($B203,DB!$I$3:$CA$1001,31,FALSE)&amp;"","　")</f>
        <v>◯</v>
      </c>
      <c r="L203" s="18" t="str">
        <f>IFERROR(VLOOKUP($B203,DB!$I$3:$CA$1001,32,FALSE)&amp;"","　")</f>
        <v/>
      </c>
      <c r="M203" s="18" t="str">
        <f>IFERROR(VLOOKUP($B203,DB!$I$3:$CA$1001,33,FALSE)&amp;"","　")</f>
        <v/>
      </c>
      <c r="N203" s="21" t="str">
        <f>IFERROR(VLOOKUP($B203,DB!$I$3:$CA$1001,34,FALSE)&amp;"","　")</f>
        <v/>
      </c>
      <c r="O203" s="23" t="str">
        <f>IFERROR(VLOOKUP($B203,DB!$I$3:$CA$1001,35,FALSE)&amp;"","　")</f>
        <v/>
      </c>
      <c r="P203" s="18" t="str">
        <f>IFERROR(VLOOKUP($B203,DB!$I$3:$CA$1001,36,FALSE)&amp;"","　")</f>
        <v/>
      </c>
      <c r="Q203" s="18" t="str">
        <f>IFERROR(VLOOKUP($B203,DB!$I$3:$CA$1001,37,FALSE)&amp;"","　")</f>
        <v/>
      </c>
      <c r="R203" s="18" t="str">
        <f>IFERROR(VLOOKUP($B203,DB!$I$3:$CA$1001,38,FALSE)&amp;"","　")</f>
        <v>◯</v>
      </c>
      <c r="S203" s="18" t="str">
        <f>IFERROR(VLOOKUP($B203,DB!$I$3:$CA$1001,39,FALSE)&amp;"","　")</f>
        <v/>
      </c>
      <c r="T203" s="18" t="str">
        <f>IFERROR(VLOOKUP($B203,DB!$I$3:$CA$1001,40,FALSE)&amp;"","　")</f>
        <v/>
      </c>
      <c r="U203" s="18" t="str">
        <f>IFERROR(VLOOKUP($B203,DB!$I$3:$CA$1001,41,FALSE)&amp;"","　")</f>
        <v/>
      </c>
      <c r="V203" s="18" t="str">
        <f>IFERROR(VLOOKUP($B203,DB!$I$3:$CA$1001,42,FALSE)&amp;"","　")</f>
        <v/>
      </c>
      <c r="W203" s="18" t="str">
        <f>IFERROR(VLOOKUP($B203,DB!$I$3:$CA$1001,43,FALSE)&amp;"","　")</f>
        <v/>
      </c>
      <c r="X203" s="18" t="str">
        <f>IFERROR(VLOOKUP($B203,DB!$I$3:$CA$1001,44,FALSE)&amp;"","　")</f>
        <v/>
      </c>
      <c r="Y203" s="18" t="str">
        <f>IFERROR(VLOOKUP($B203,DB!$I$3:$CA$1001,45,FALSE)&amp;"","　")</f>
        <v/>
      </c>
      <c r="Z203" s="18" t="str">
        <f>IFERROR(VLOOKUP($B203,DB!$I$3:$CA$1001,46,FALSE)&amp;"","　")</f>
        <v/>
      </c>
      <c r="AA203" s="18" t="str">
        <f>IFERROR(VLOOKUP($B203,DB!$I$3:$CA$1001,47,FALSE)&amp;"","　")</f>
        <v/>
      </c>
      <c r="AB203" s="18" t="str">
        <f>IFERROR(VLOOKUP($B203,DB!$I$3:$CA$1001,48,FALSE)&amp;"","　")</f>
        <v/>
      </c>
      <c r="AC203" s="18" t="str">
        <f>IFERROR(VLOOKUP($B203,DB!$I$3:$CA$1001,49,FALSE)&amp;"","　")</f>
        <v/>
      </c>
      <c r="AD203" s="18" t="str">
        <f>IFERROR(VLOOKUP($B203,DB!$I$3:$CA$1001,50,FALSE)&amp;"","　")</f>
        <v/>
      </c>
      <c r="AE203" s="18" t="str">
        <f>IFERROR(VLOOKUP($B203,DB!$I$3:$CA$1001,51,FALSE)&amp;"","　")</f>
        <v/>
      </c>
      <c r="AF203" s="18" t="str">
        <f>IFERROR(VLOOKUP($B203,DB!$I$3:$CA$1001,52,FALSE)&amp;"","　")</f>
        <v/>
      </c>
      <c r="AG203" s="18" t="str">
        <f>IFERROR(VLOOKUP($B203,DB!$I$3:$CA$1001,53,FALSE)&amp;"","　")</f>
        <v/>
      </c>
      <c r="AH203" s="18" t="str">
        <f>IFERROR(VLOOKUP($B203,DB!$I$3:$CA$1001,54,FALSE)&amp;"","　")</f>
        <v/>
      </c>
      <c r="AI203" s="25" t="str">
        <f>IFERROR(VLOOKUP($B203,DB!$I$3:$CA$1001,55,FALSE)&amp;"","　")</f>
        <v/>
      </c>
      <c r="AJ203" s="16" t="str">
        <f>IFERROR(VLOOKUP($B203,DB!$I$3:$CA$1001,56,FALSE)&amp;"","　")</f>
        <v/>
      </c>
      <c r="AK203" s="18" t="str">
        <f>IFERROR(VLOOKUP($B203,DB!$I$3:$CA$1001,57,FALSE)&amp;"","　")</f>
        <v/>
      </c>
      <c r="AL203" s="18" t="str">
        <f>IFERROR(VLOOKUP($B203,DB!$I$3:$CA$1001,58,FALSE)&amp;"","　")</f>
        <v/>
      </c>
      <c r="AM203" s="18" t="str">
        <f>IFERROR(VLOOKUP($B203,DB!$I$3:$CA$1001,59,FALSE)&amp;"","　")</f>
        <v/>
      </c>
      <c r="AN203" s="18" t="str">
        <f>IFERROR(VLOOKUP($B203,DB!$I$3:$CA$1001,60,FALSE)&amp;"","　")</f>
        <v/>
      </c>
      <c r="AO203" s="18" t="str">
        <f>IFERROR(VLOOKUP($B203,DB!$I$3:$CA$1001,61,FALSE)&amp;"","　")</f>
        <v/>
      </c>
      <c r="AP203" s="18" t="str">
        <f>IFERROR(VLOOKUP($B203,DB!$I$3:$CA$1001,62,FALSE)&amp;"","　")</f>
        <v/>
      </c>
      <c r="AQ203" s="21" t="str">
        <f>IFERROR(VLOOKUP($B203,DB!$I$3:$CA$1001,63,FALSE)&amp;"","　")</f>
        <v/>
      </c>
      <c r="AR203" s="23" t="str">
        <f>IFERROR(VLOOKUP($B203,DB!$I$3:$CA$1001,64,FALSE)&amp;"","　")</f>
        <v/>
      </c>
      <c r="AS203" s="18" t="str">
        <f>IFERROR(VLOOKUP($B203,DB!$I$3:$CA$1001,65,FALSE)&amp;"","　")</f>
        <v/>
      </c>
      <c r="AT203" s="18" t="str">
        <f>IFERROR(VLOOKUP($B203,DB!$I$3:$CA$1001,66,FALSE)&amp;"","　")</f>
        <v/>
      </c>
      <c r="AU203" s="18" t="str">
        <f>IFERROR(VLOOKUP($B203,DB!$I$3:$CA$1001,67,FALSE)&amp;"","　")</f>
        <v/>
      </c>
      <c r="AV203" s="18" t="str">
        <f>IFERROR(VLOOKUP($B203,DB!$I$3:$CA$1001,68,FALSE)&amp;"","　")</f>
        <v/>
      </c>
      <c r="AW203" s="18" t="str">
        <f>IFERROR(VLOOKUP($B203,DB!$I$3:$CA$1001,69,FALSE)&amp;"","　")</f>
        <v/>
      </c>
      <c r="AX203" s="18" t="str">
        <f>IFERROR(VLOOKUP($B203,DB!$I$3:$CA$1001,70,FALSE)&amp;"","　")</f>
        <v/>
      </c>
      <c r="AY203" s="21" t="str">
        <f>IFERROR(VLOOKUP($B203,DB!$I$3:$CA$1001,71,FALSE)&amp;"","　")</f>
        <v/>
      </c>
      <c r="AZ203" s="29"/>
    </row>
    <row r="204" spans="2:52" ht="20.100000000000001" customHeight="1">
      <c r="B204" s="6">
        <v>2507</v>
      </c>
      <c r="C204" s="8" t="str">
        <f>IFERROR(VLOOKUP(B204,DB!$I$3:$Z$1001,4,FALSE)&amp;"","")</f>
        <v>日本物理探鑛株式会社</v>
      </c>
      <c r="D204" s="10" t="str">
        <f>IFERROR(VLOOKUP(B204,DB!$I$2:$CD$1001,7,FALSE)&amp;"","")</f>
        <v>東京都</v>
      </c>
      <c r="E204" s="11" t="str">
        <f>IFERROR(VLOOKUP(B204,DB!$I$2:$CD$1001,8,FALSE)&amp;"","")</f>
        <v>大田区</v>
      </c>
      <c r="F204" s="12" t="str">
        <f>IFERROR(VLOOKUP(B204,DB!$I$2:$CD$1001,10,FALSE)&amp;"","")</f>
        <v>代表取締役社長</v>
      </c>
      <c r="G204" s="11" t="str">
        <f>IFERROR(VLOOKUP(B204,DB!$I$2:$CD$1001,11,FALSE)&amp;"","")</f>
        <v>内田　篤貴</v>
      </c>
      <c r="H204" s="14" t="str">
        <f>IFERROR(IF(VLOOKUP(B204,DB!$I$2:$CD$1001,20,FALSE)&amp;""="","","○"),"")</f>
        <v>○</v>
      </c>
      <c r="I204" s="16" t="str">
        <f>IFERROR(VLOOKUP($B204,DB!$I$3:$CA$1001,29,FALSE)&amp;"","　")</f>
        <v/>
      </c>
      <c r="J204" s="18" t="str">
        <f>IFERROR(VLOOKUP($B204,DB!$I$3:$CA$1001,30,FALSE)&amp;"","　")</f>
        <v>◯</v>
      </c>
      <c r="K204" s="18" t="str">
        <f>IFERROR(VLOOKUP($B204,DB!$I$3:$CA$1001,31,FALSE)&amp;"","　")</f>
        <v/>
      </c>
      <c r="L204" s="18" t="str">
        <f>IFERROR(VLOOKUP($B204,DB!$I$3:$CA$1001,32,FALSE)&amp;"","　")</f>
        <v/>
      </c>
      <c r="M204" s="18" t="str">
        <f>IFERROR(VLOOKUP($B204,DB!$I$3:$CA$1001,33,FALSE)&amp;"","　")</f>
        <v>◯</v>
      </c>
      <c r="N204" s="21" t="str">
        <f>IFERROR(VLOOKUP($B204,DB!$I$3:$CA$1001,34,FALSE)&amp;"","　")</f>
        <v/>
      </c>
      <c r="O204" s="23" t="str">
        <f>IFERROR(VLOOKUP($B204,DB!$I$3:$CA$1001,35,FALSE)&amp;"","　")</f>
        <v/>
      </c>
      <c r="P204" s="18" t="str">
        <f>IFERROR(VLOOKUP($B204,DB!$I$3:$CA$1001,36,FALSE)&amp;"","　")</f>
        <v/>
      </c>
      <c r="Q204" s="18" t="str">
        <f>IFERROR(VLOOKUP($B204,DB!$I$3:$CA$1001,37,FALSE)&amp;"","　")</f>
        <v/>
      </c>
      <c r="R204" s="18" t="str">
        <f>IFERROR(VLOOKUP($B204,DB!$I$3:$CA$1001,38,FALSE)&amp;"","　")</f>
        <v/>
      </c>
      <c r="S204" s="18" t="str">
        <f>IFERROR(VLOOKUP($B204,DB!$I$3:$CA$1001,39,FALSE)&amp;"","　")</f>
        <v/>
      </c>
      <c r="T204" s="18" t="str">
        <f>IFERROR(VLOOKUP($B204,DB!$I$3:$CA$1001,40,FALSE)&amp;"","　")</f>
        <v/>
      </c>
      <c r="U204" s="18" t="str">
        <f>IFERROR(VLOOKUP($B204,DB!$I$3:$CA$1001,41,FALSE)&amp;"","　")</f>
        <v/>
      </c>
      <c r="V204" s="18" t="str">
        <f>IFERROR(VLOOKUP($B204,DB!$I$3:$CA$1001,42,FALSE)&amp;"","　")</f>
        <v/>
      </c>
      <c r="W204" s="18" t="str">
        <f>IFERROR(VLOOKUP($B204,DB!$I$3:$CA$1001,43,FALSE)&amp;"","　")</f>
        <v/>
      </c>
      <c r="X204" s="18" t="str">
        <f>IFERROR(VLOOKUP($B204,DB!$I$3:$CA$1001,44,FALSE)&amp;"","　")</f>
        <v/>
      </c>
      <c r="Y204" s="18" t="str">
        <f>IFERROR(VLOOKUP($B204,DB!$I$3:$CA$1001,45,FALSE)&amp;"","　")</f>
        <v/>
      </c>
      <c r="Z204" s="18" t="str">
        <f>IFERROR(VLOOKUP($B204,DB!$I$3:$CA$1001,46,FALSE)&amp;"","　")</f>
        <v/>
      </c>
      <c r="AA204" s="18" t="str">
        <f>IFERROR(VLOOKUP($B204,DB!$I$3:$CA$1001,47,FALSE)&amp;"","　")</f>
        <v/>
      </c>
      <c r="AB204" s="18" t="str">
        <f>IFERROR(VLOOKUP($B204,DB!$I$3:$CA$1001,48,FALSE)&amp;"","　")</f>
        <v>◯</v>
      </c>
      <c r="AC204" s="18" t="str">
        <f>IFERROR(VLOOKUP($B204,DB!$I$3:$CA$1001,49,FALSE)&amp;"","　")</f>
        <v>◯</v>
      </c>
      <c r="AD204" s="18" t="str">
        <f>IFERROR(VLOOKUP($B204,DB!$I$3:$CA$1001,50,FALSE)&amp;"","　")</f>
        <v/>
      </c>
      <c r="AE204" s="18" t="str">
        <f>IFERROR(VLOOKUP($B204,DB!$I$3:$CA$1001,51,FALSE)&amp;"","　")</f>
        <v/>
      </c>
      <c r="AF204" s="18" t="str">
        <f>IFERROR(VLOOKUP($B204,DB!$I$3:$CA$1001,52,FALSE)&amp;"","　")</f>
        <v/>
      </c>
      <c r="AG204" s="18" t="str">
        <f>IFERROR(VLOOKUP($B204,DB!$I$3:$CA$1001,53,FALSE)&amp;"","　")</f>
        <v>◯</v>
      </c>
      <c r="AH204" s="18" t="str">
        <f>IFERROR(VLOOKUP($B204,DB!$I$3:$CA$1001,54,FALSE)&amp;"","　")</f>
        <v/>
      </c>
      <c r="AI204" s="25" t="str">
        <f>IFERROR(VLOOKUP($B204,DB!$I$3:$CA$1001,55,FALSE)&amp;"","　")</f>
        <v/>
      </c>
      <c r="AJ204" s="16" t="str">
        <f>IFERROR(VLOOKUP($B204,DB!$I$3:$CA$1001,56,FALSE)&amp;"","　")</f>
        <v/>
      </c>
      <c r="AK204" s="18" t="str">
        <f>IFERROR(VLOOKUP($B204,DB!$I$3:$CA$1001,57,FALSE)&amp;"","　")</f>
        <v/>
      </c>
      <c r="AL204" s="18" t="str">
        <f>IFERROR(VLOOKUP($B204,DB!$I$3:$CA$1001,58,FALSE)&amp;"","　")</f>
        <v/>
      </c>
      <c r="AM204" s="18" t="str">
        <f>IFERROR(VLOOKUP($B204,DB!$I$3:$CA$1001,59,FALSE)&amp;"","　")</f>
        <v/>
      </c>
      <c r="AN204" s="18" t="str">
        <f>IFERROR(VLOOKUP($B204,DB!$I$3:$CA$1001,60,FALSE)&amp;"","　")</f>
        <v/>
      </c>
      <c r="AO204" s="18" t="str">
        <f>IFERROR(VLOOKUP($B204,DB!$I$3:$CA$1001,61,FALSE)&amp;"","　")</f>
        <v/>
      </c>
      <c r="AP204" s="18" t="str">
        <f>IFERROR(VLOOKUP($B204,DB!$I$3:$CA$1001,62,FALSE)&amp;"","　")</f>
        <v/>
      </c>
      <c r="AQ204" s="21" t="str">
        <f>IFERROR(VLOOKUP($B204,DB!$I$3:$CA$1001,63,FALSE)&amp;"","　")</f>
        <v/>
      </c>
      <c r="AR204" s="23" t="str">
        <f>IFERROR(VLOOKUP($B204,DB!$I$3:$CA$1001,64,FALSE)&amp;"","　")</f>
        <v/>
      </c>
      <c r="AS204" s="18" t="str">
        <f>IFERROR(VLOOKUP($B204,DB!$I$3:$CA$1001,65,FALSE)&amp;"","　")</f>
        <v/>
      </c>
      <c r="AT204" s="18" t="str">
        <f>IFERROR(VLOOKUP($B204,DB!$I$3:$CA$1001,66,FALSE)&amp;"","　")</f>
        <v/>
      </c>
      <c r="AU204" s="18" t="str">
        <f>IFERROR(VLOOKUP($B204,DB!$I$3:$CA$1001,67,FALSE)&amp;"","　")</f>
        <v/>
      </c>
      <c r="AV204" s="18" t="str">
        <f>IFERROR(VLOOKUP($B204,DB!$I$3:$CA$1001,68,FALSE)&amp;"","　")</f>
        <v/>
      </c>
      <c r="AW204" s="18" t="str">
        <f>IFERROR(VLOOKUP($B204,DB!$I$3:$CA$1001,69,FALSE)&amp;"","　")</f>
        <v>◯</v>
      </c>
      <c r="AX204" s="18" t="str">
        <f>IFERROR(VLOOKUP($B204,DB!$I$3:$CA$1001,70,FALSE)&amp;"","　")</f>
        <v>◯</v>
      </c>
      <c r="AY204" s="21" t="str">
        <f>IFERROR(VLOOKUP($B204,DB!$I$3:$CA$1001,71,FALSE)&amp;"","　")</f>
        <v>◯</v>
      </c>
      <c r="AZ204" s="29"/>
    </row>
    <row r="205" spans="2:52" ht="20.100000000000001" customHeight="1">
      <c r="B205" s="6">
        <v>2508</v>
      </c>
      <c r="C205" s="8" t="str">
        <f>IFERROR(VLOOKUP(B205,DB!$I$3:$Z$1001,4,FALSE)&amp;"","")</f>
        <v>株式会社日建社</v>
      </c>
      <c r="D205" s="10" t="str">
        <f>IFERROR(VLOOKUP(B205,DB!$I$2:$CD$1001,7,FALSE)&amp;"","")</f>
        <v>北海道</v>
      </c>
      <c r="E205" s="11" t="str">
        <f>IFERROR(VLOOKUP(B205,DB!$I$2:$CD$1001,8,FALSE)&amp;"","")</f>
        <v>札幌市中央区</v>
      </c>
      <c r="F205" s="12" t="str">
        <f>IFERROR(VLOOKUP(B205,DB!$I$2:$CD$1001,10,FALSE)&amp;"","")</f>
        <v>代表取締役</v>
      </c>
      <c r="G205" s="11" t="str">
        <f>IFERROR(VLOOKUP(B205,DB!$I$2:$CD$1001,11,FALSE)&amp;"","")</f>
        <v>田村　邦夫</v>
      </c>
      <c r="H205" s="14" t="str">
        <f>IFERROR(IF(VLOOKUP(B205,DB!$I$2:$CD$1001,20,FALSE)&amp;""="","","○"),"")</f>
        <v/>
      </c>
      <c r="I205" s="16" t="str">
        <f>IFERROR(VLOOKUP($B205,DB!$I$3:$CA$1001,29,FALSE)&amp;"","　")</f>
        <v/>
      </c>
      <c r="J205" s="18" t="str">
        <f>IFERROR(VLOOKUP($B205,DB!$I$3:$CA$1001,30,FALSE)&amp;"","　")</f>
        <v/>
      </c>
      <c r="K205" s="18" t="str">
        <f>IFERROR(VLOOKUP($B205,DB!$I$3:$CA$1001,31,FALSE)&amp;"","　")</f>
        <v/>
      </c>
      <c r="L205" s="18" t="str">
        <f>IFERROR(VLOOKUP($B205,DB!$I$3:$CA$1001,32,FALSE)&amp;"","　")</f>
        <v>◯</v>
      </c>
      <c r="M205" s="18" t="str">
        <f>IFERROR(VLOOKUP($B205,DB!$I$3:$CA$1001,33,FALSE)&amp;"","　")</f>
        <v/>
      </c>
      <c r="N205" s="21" t="str">
        <f>IFERROR(VLOOKUP($B205,DB!$I$3:$CA$1001,34,FALSE)&amp;"","　")</f>
        <v/>
      </c>
      <c r="O205" s="23" t="str">
        <f>IFERROR(VLOOKUP($B205,DB!$I$3:$CA$1001,35,FALSE)&amp;"","　")</f>
        <v/>
      </c>
      <c r="P205" s="18" t="str">
        <f>IFERROR(VLOOKUP($B205,DB!$I$3:$CA$1001,36,FALSE)&amp;"","　")</f>
        <v/>
      </c>
      <c r="Q205" s="18" t="str">
        <f>IFERROR(VLOOKUP($B205,DB!$I$3:$CA$1001,37,FALSE)&amp;"","　")</f>
        <v/>
      </c>
      <c r="R205" s="18" t="str">
        <f>IFERROR(VLOOKUP($B205,DB!$I$3:$CA$1001,38,FALSE)&amp;"","　")</f>
        <v/>
      </c>
      <c r="S205" s="18" t="str">
        <f>IFERROR(VLOOKUP($B205,DB!$I$3:$CA$1001,39,FALSE)&amp;"","　")</f>
        <v/>
      </c>
      <c r="T205" s="18" t="str">
        <f>IFERROR(VLOOKUP($B205,DB!$I$3:$CA$1001,40,FALSE)&amp;"","　")</f>
        <v/>
      </c>
      <c r="U205" s="18" t="str">
        <f>IFERROR(VLOOKUP($B205,DB!$I$3:$CA$1001,41,FALSE)&amp;"","　")</f>
        <v/>
      </c>
      <c r="V205" s="18" t="str">
        <f>IFERROR(VLOOKUP($B205,DB!$I$3:$CA$1001,42,FALSE)&amp;"","　")</f>
        <v/>
      </c>
      <c r="W205" s="18" t="str">
        <f>IFERROR(VLOOKUP($B205,DB!$I$3:$CA$1001,43,FALSE)&amp;"","　")</f>
        <v/>
      </c>
      <c r="X205" s="18" t="str">
        <f>IFERROR(VLOOKUP($B205,DB!$I$3:$CA$1001,44,FALSE)&amp;"","　")</f>
        <v/>
      </c>
      <c r="Y205" s="18" t="str">
        <f>IFERROR(VLOOKUP($B205,DB!$I$3:$CA$1001,45,FALSE)&amp;"","　")</f>
        <v/>
      </c>
      <c r="Z205" s="18" t="str">
        <f>IFERROR(VLOOKUP($B205,DB!$I$3:$CA$1001,46,FALSE)&amp;"","　")</f>
        <v/>
      </c>
      <c r="AA205" s="18" t="str">
        <f>IFERROR(VLOOKUP($B205,DB!$I$3:$CA$1001,47,FALSE)&amp;"","　")</f>
        <v/>
      </c>
      <c r="AB205" s="18" t="str">
        <f>IFERROR(VLOOKUP($B205,DB!$I$3:$CA$1001,48,FALSE)&amp;"","　")</f>
        <v/>
      </c>
      <c r="AC205" s="18" t="str">
        <f>IFERROR(VLOOKUP($B205,DB!$I$3:$CA$1001,49,FALSE)&amp;"","　")</f>
        <v/>
      </c>
      <c r="AD205" s="18" t="str">
        <f>IFERROR(VLOOKUP($B205,DB!$I$3:$CA$1001,50,FALSE)&amp;"","　")</f>
        <v/>
      </c>
      <c r="AE205" s="18" t="str">
        <f>IFERROR(VLOOKUP($B205,DB!$I$3:$CA$1001,51,FALSE)&amp;"","　")</f>
        <v/>
      </c>
      <c r="AF205" s="18" t="str">
        <f>IFERROR(VLOOKUP($B205,DB!$I$3:$CA$1001,52,FALSE)&amp;"","　")</f>
        <v/>
      </c>
      <c r="AG205" s="18" t="str">
        <f>IFERROR(VLOOKUP($B205,DB!$I$3:$CA$1001,53,FALSE)&amp;"","　")</f>
        <v/>
      </c>
      <c r="AH205" s="18" t="str">
        <f>IFERROR(VLOOKUP($B205,DB!$I$3:$CA$1001,54,FALSE)&amp;"","　")</f>
        <v/>
      </c>
      <c r="AI205" s="25" t="str">
        <f>IFERROR(VLOOKUP($B205,DB!$I$3:$CA$1001,55,FALSE)&amp;"","　")</f>
        <v/>
      </c>
      <c r="AJ205" s="16" t="str">
        <f>IFERROR(VLOOKUP($B205,DB!$I$3:$CA$1001,56,FALSE)&amp;"","　")</f>
        <v/>
      </c>
      <c r="AK205" s="18" t="str">
        <f>IFERROR(VLOOKUP($B205,DB!$I$3:$CA$1001,57,FALSE)&amp;"","　")</f>
        <v/>
      </c>
      <c r="AL205" s="18" t="str">
        <f>IFERROR(VLOOKUP($B205,DB!$I$3:$CA$1001,58,FALSE)&amp;"","　")</f>
        <v/>
      </c>
      <c r="AM205" s="18" t="str">
        <f>IFERROR(VLOOKUP($B205,DB!$I$3:$CA$1001,59,FALSE)&amp;"","　")</f>
        <v/>
      </c>
      <c r="AN205" s="18" t="str">
        <f>IFERROR(VLOOKUP($B205,DB!$I$3:$CA$1001,60,FALSE)&amp;"","　")</f>
        <v/>
      </c>
      <c r="AO205" s="18" t="str">
        <f>IFERROR(VLOOKUP($B205,DB!$I$3:$CA$1001,61,FALSE)&amp;"","　")</f>
        <v/>
      </c>
      <c r="AP205" s="18" t="str">
        <f>IFERROR(VLOOKUP($B205,DB!$I$3:$CA$1001,62,FALSE)&amp;"","　")</f>
        <v/>
      </c>
      <c r="AQ205" s="21" t="str">
        <f>IFERROR(VLOOKUP($B205,DB!$I$3:$CA$1001,63,FALSE)&amp;"","　")</f>
        <v/>
      </c>
      <c r="AR205" s="23" t="str">
        <f>IFERROR(VLOOKUP($B205,DB!$I$3:$CA$1001,64,FALSE)&amp;"","　")</f>
        <v/>
      </c>
      <c r="AS205" s="18" t="str">
        <f>IFERROR(VLOOKUP($B205,DB!$I$3:$CA$1001,65,FALSE)&amp;"","　")</f>
        <v/>
      </c>
      <c r="AT205" s="18" t="str">
        <f>IFERROR(VLOOKUP($B205,DB!$I$3:$CA$1001,66,FALSE)&amp;"","　")</f>
        <v/>
      </c>
      <c r="AU205" s="18" t="str">
        <f>IFERROR(VLOOKUP($B205,DB!$I$3:$CA$1001,67,FALSE)&amp;"","　")</f>
        <v/>
      </c>
      <c r="AV205" s="18" t="str">
        <f>IFERROR(VLOOKUP($B205,DB!$I$3:$CA$1001,68,FALSE)&amp;"","　")</f>
        <v/>
      </c>
      <c r="AW205" s="18" t="str">
        <f>IFERROR(VLOOKUP($B205,DB!$I$3:$CA$1001,69,FALSE)&amp;"","　")</f>
        <v/>
      </c>
      <c r="AX205" s="18" t="str">
        <f>IFERROR(VLOOKUP($B205,DB!$I$3:$CA$1001,70,FALSE)&amp;"","　")</f>
        <v/>
      </c>
      <c r="AY205" s="21" t="str">
        <f>IFERROR(VLOOKUP($B205,DB!$I$3:$CA$1001,71,FALSE)&amp;"","　")</f>
        <v/>
      </c>
      <c r="AZ205" s="29"/>
    </row>
    <row r="206" spans="2:52" ht="20.100000000000001" customHeight="1">
      <c r="B206" s="6">
        <v>2509</v>
      </c>
      <c r="C206" s="8" t="str">
        <f>IFERROR(VLOOKUP(B206,DB!$I$3:$Z$1001,4,FALSE)&amp;"","")</f>
        <v>日本工営株式会社</v>
      </c>
      <c r="D206" s="10" t="str">
        <f>IFERROR(VLOOKUP(B206,DB!$I$2:$CD$1001,7,FALSE)&amp;"","")</f>
        <v>東京都</v>
      </c>
      <c r="E206" s="11" t="str">
        <f>IFERROR(VLOOKUP(B206,DB!$I$2:$CD$1001,8,FALSE)&amp;"","")</f>
        <v>千代田区</v>
      </c>
      <c r="F206" s="12" t="str">
        <f>IFERROR(VLOOKUP(B206,DB!$I$2:$CD$1001,10,FALSE)&amp;"","")</f>
        <v>代表取締役</v>
      </c>
      <c r="G206" s="11" t="str">
        <f>IFERROR(VLOOKUP(B206,DB!$I$2:$CD$1001,11,FALSE)&amp;"","")</f>
        <v>福岡　知久</v>
      </c>
      <c r="H206" s="14" t="str">
        <f>IFERROR(IF(VLOOKUP(B206,DB!$I$2:$CD$1001,20,FALSE)&amp;""="","","○"),"")</f>
        <v>○</v>
      </c>
      <c r="I206" s="16" t="str">
        <f>IFERROR(VLOOKUP($B206,DB!$I$3:$CA$1001,29,FALSE)&amp;"","　")</f>
        <v>◯</v>
      </c>
      <c r="J206" s="18" t="str">
        <f>IFERROR(VLOOKUP($B206,DB!$I$3:$CA$1001,30,FALSE)&amp;"","　")</f>
        <v>◯</v>
      </c>
      <c r="K206" s="18" t="str">
        <f>IFERROR(VLOOKUP($B206,DB!$I$3:$CA$1001,31,FALSE)&amp;"","　")</f>
        <v>◯</v>
      </c>
      <c r="L206" s="18" t="str">
        <f>IFERROR(VLOOKUP($B206,DB!$I$3:$CA$1001,32,FALSE)&amp;"","　")</f>
        <v>◯</v>
      </c>
      <c r="M206" s="18" t="str">
        <f>IFERROR(VLOOKUP($B206,DB!$I$3:$CA$1001,33,FALSE)&amp;"","　")</f>
        <v>◯</v>
      </c>
      <c r="N206" s="21" t="str">
        <f>IFERROR(VLOOKUP($B206,DB!$I$3:$CA$1001,34,FALSE)&amp;"","　")</f>
        <v/>
      </c>
      <c r="O206" s="23" t="str">
        <f>IFERROR(VLOOKUP($B206,DB!$I$3:$CA$1001,35,FALSE)&amp;"","　")</f>
        <v>◯</v>
      </c>
      <c r="P206" s="18" t="str">
        <f>IFERROR(VLOOKUP($B206,DB!$I$3:$CA$1001,36,FALSE)&amp;"","　")</f>
        <v>◯</v>
      </c>
      <c r="Q206" s="18" t="str">
        <f>IFERROR(VLOOKUP($B206,DB!$I$3:$CA$1001,37,FALSE)&amp;"","　")</f>
        <v>◯</v>
      </c>
      <c r="R206" s="18" t="str">
        <f>IFERROR(VLOOKUP($B206,DB!$I$3:$CA$1001,38,FALSE)&amp;"","　")</f>
        <v>◯</v>
      </c>
      <c r="S206" s="18" t="str">
        <f>IFERROR(VLOOKUP($B206,DB!$I$3:$CA$1001,39,FALSE)&amp;"","　")</f>
        <v>◯</v>
      </c>
      <c r="T206" s="18" t="str">
        <f>IFERROR(VLOOKUP($B206,DB!$I$3:$CA$1001,40,FALSE)&amp;"","　")</f>
        <v>◯</v>
      </c>
      <c r="U206" s="18" t="str">
        <f>IFERROR(VLOOKUP($B206,DB!$I$3:$CA$1001,41,FALSE)&amp;"","　")</f>
        <v>◯</v>
      </c>
      <c r="V206" s="18" t="str">
        <f>IFERROR(VLOOKUP($B206,DB!$I$3:$CA$1001,42,FALSE)&amp;"","　")</f>
        <v>◯</v>
      </c>
      <c r="W206" s="18" t="str">
        <f>IFERROR(VLOOKUP($B206,DB!$I$3:$CA$1001,43,FALSE)&amp;"","　")</f>
        <v>◯</v>
      </c>
      <c r="X206" s="18" t="str">
        <f>IFERROR(VLOOKUP($B206,DB!$I$3:$CA$1001,44,FALSE)&amp;"","　")</f>
        <v>◯</v>
      </c>
      <c r="Y206" s="18" t="str">
        <f>IFERROR(VLOOKUP($B206,DB!$I$3:$CA$1001,45,FALSE)&amp;"","　")</f>
        <v>◯</v>
      </c>
      <c r="Z206" s="18" t="str">
        <f>IFERROR(VLOOKUP($B206,DB!$I$3:$CA$1001,46,FALSE)&amp;"","　")</f>
        <v>◯</v>
      </c>
      <c r="AA206" s="18" t="str">
        <f>IFERROR(VLOOKUP($B206,DB!$I$3:$CA$1001,47,FALSE)&amp;"","　")</f>
        <v>◯</v>
      </c>
      <c r="AB206" s="18" t="str">
        <f>IFERROR(VLOOKUP($B206,DB!$I$3:$CA$1001,48,FALSE)&amp;"","　")</f>
        <v>◯</v>
      </c>
      <c r="AC206" s="18" t="str">
        <f>IFERROR(VLOOKUP($B206,DB!$I$3:$CA$1001,49,FALSE)&amp;"","　")</f>
        <v>◯</v>
      </c>
      <c r="AD206" s="18" t="str">
        <f>IFERROR(VLOOKUP($B206,DB!$I$3:$CA$1001,50,FALSE)&amp;"","　")</f>
        <v>◯</v>
      </c>
      <c r="AE206" s="18" t="str">
        <f>IFERROR(VLOOKUP($B206,DB!$I$3:$CA$1001,51,FALSE)&amp;"","　")</f>
        <v>◯</v>
      </c>
      <c r="AF206" s="18" t="str">
        <f>IFERROR(VLOOKUP($B206,DB!$I$3:$CA$1001,52,FALSE)&amp;"","　")</f>
        <v>◯</v>
      </c>
      <c r="AG206" s="18" t="str">
        <f>IFERROR(VLOOKUP($B206,DB!$I$3:$CA$1001,53,FALSE)&amp;"","　")</f>
        <v>◯</v>
      </c>
      <c r="AH206" s="18" t="str">
        <f>IFERROR(VLOOKUP($B206,DB!$I$3:$CA$1001,54,FALSE)&amp;"","　")</f>
        <v>◯</v>
      </c>
      <c r="AI206" s="25" t="str">
        <f>IFERROR(VLOOKUP($B206,DB!$I$3:$CA$1001,55,FALSE)&amp;"","　")</f>
        <v>◯</v>
      </c>
      <c r="AJ206" s="16" t="str">
        <f>IFERROR(VLOOKUP($B206,DB!$I$3:$CA$1001,56,FALSE)&amp;"","　")</f>
        <v>◯</v>
      </c>
      <c r="AK206" s="18" t="str">
        <f>IFERROR(VLOOKUP($B206,DB!$I$3:$CA$1001,57,FALSE)&amp;"","　")</f>
        <v/>
      </c>
      <c r="AL206" s="18" t="str">
        <f>IFERROR(VLOOKUP($B206,DB!$I$3:$CA$1001,58,FALSE)&amp;"","　")</f>
        <v/>
      </c>
      <c r="AM206" s="18" t="str">
        <f>IFERROR(VLOOKUP($B206,DB!$I$3:$CA$1001,59,FALSE)&amp;"","　")</f>
        <v/>
      </c>
      <c r="AN206" s="18" t="str">
        <f>IFERROR(VLOOKUP($B206,DB!$I$3:$CA$1001,60,FALSE)&amp;"","　")</f>
        <v/>
      </c>
      <c r="AO206" s="18" t="str">
        <f>IFERROR(VLOOKUP($B206,DB!$I$3:$CA$1001,61,FALSE)&amp;"","　")</f>
        <v/>
      </c>
      <c r="AP206" s="18" t="str">
        <f>IFERROR(VLOOKUP($B206,DB!$I$3:$CA$1001,62,FALSE)&amp;"","　")</f>
        <v/>
      </c>
      <c r="AQ206" s="21" t="str">
        <f>IFERROR(VLOOKUP($B206,DB!$I$3:$CA$1001,63,FALSE)&amp;"","　")</f>
        <v/>
      </c>
      <c r="AR206" s="23" t="str">
        <f>IFERROR(VLOOKUP($B206,DB!$I$3:$CA$1001,64,FALSE)&amp;"","　")</f>
        <v/>
      </c>
      <c r="AS206" s="18" t="str">
        <f>IFERROR(VLOOKUP($B206,DB!$I$3:$CA$1001,65,FALSE)&amp;"","　")</f>
        <v/>
      </c>
      <c r="AT206" s="18" t="str">
        <f>IFERROR(VLOOKUP($B206,DB!$I$3:$CA$1001,66,FALSE)&amp;"","　")</f>
        <v/>
      </c>
      <c r="AU206" s="18" t="str">
        <f>IFERROR(VLOOKUP($B206,DB!$I$3:$CA$1001,67,FALSE)&amp;"","　")</f>
        <v/>
      </c>
      <c r="AV206" s="18" t="str">
        <f>IFERROR(VLOOKUP($B206,DB!$I$3:$CA$1001,68,FALSE)&amp;"","　")</f>
        <v/>
      </c>
      <c r="AW206" s="18" t="str">
        <f>IFERROR(VLOOKUP($B206,DB!$I$3:$CA$1001,69,FALSE)&amp;"","　")</f>
        <v>◯</v>
      </c>
      <c r="AX206" s="18" t="str">
        <f>IFERROR(VLOOKUP($B206,DB!$I$3:$CA$1001,70,FALSE)&amp;"","　")</f>
        <v/>
      </c>
      <c r="AY206" s="21" t="str">
        <f>IFERROR(VLOOKUP($B206,DB!$I$3:$CA$1001,71,FALSE)&amp;"","　")</f>
        <v/>
      </c>
      <c r="AZ206" s="29"/>
    </row>
    <row r="207" spans="2:52" ht="20.100000000000001" customHeight="1">
      <c r="B207" s="6">
        <v>2510</v>
      </c>
      <c r="C207" s="8" t="str">
        <f>IFERROR(VLOOKUP(B207,DB!$I$3:$Z$1001,4,FALSE)&amp;"","")</f>
        <v>株式会社西塚構造事務所</v>
      </c>
      <c r="D207" s="10" t="str">
        <f>IFERROR(VLOOKUP(B207,DB!$I$2:$CD$1001,7,FALSE)&amp;"","")</f>
        <v>北海道</v>
      </c>
      <c r="E207" s="11" t="str">
        <f>IFERROR(VLOOKUP(B207,DB!$I$2:$CD$1001,8,FALSE)&amp;"","")</f>
        <v>札幌市中央区</v>
      </c>
      <c r="F207" s="12" t="str">
        <f>IFERROR(VLOOKUP(B207,DB!$I$2:$CD$1001,10,FALSE)&amp;"","")</f>
        <v>代表取締役</v>
      </c>
      <c r="G207" s="11" t="str">
        <f>IFERROR(VLOOKUP(B207,DB!$I$2:$CD$1001,11,FALSE)&amp;"","")</f>
        <v>西塚　壯市</v>
      </c>
      <c r="H207" s="14" t="str">
        <f>IFERROR(IF(VLOOKUP(B207,DB!$I$2:$CD$1001,20,FALSE)&amp;""="","","○"),"")</f>
        <v/>
      </c>
      <c r="I207" s="16" t="str">
        <f>IFERROR(VLOOKUP($B207,DB!$I$3:$CA$1001,29,FALSE)&amp;"","　")</f>
        <v/>
      </c>
      <c r="J207" s="18" t="str">
        <f>IFERROR(VLOOKUP($B207,DB!$I$3:$CA$1001,30,FALSE)&amp;"","　")</f>
        <v/>
      </c>
      <c r="K207" s="18" t="str">
        <f>IFERROR(VLOOKUP($B207,DB!$I$3:$CA$1001,31,FALSE)&amp;"","　")</f>
        <v/>
      </c>
      <c r="L207" s="18" t="str">
        <f>IFERROR(VLOOKUP($B207,DB!$I$3:$CA$1001,32,FALSE)&amp;"","　")</f>
        <v>◯</v>
      </c>
      <c r="M207" s="18" t="str">
        <f>IFERROR(VLOOKUP($B207,DB!$I$3:$CA$1001,33,FALSE)&amp;"","　")</f>
        <v>◯</v>
      </c>
      <c r="N207" s="21" t="str">
        <f>IFERROR(VLOOKUP($B207,DB!$I$3:$CA$1001,34,FALSE)&amp;"","　")</f>
        <v/>
      </c>
      <c r="O207" s="23" t="str">
        <f>IFERROR(VLOOKUP($B207,DB!$I$3:$CA$1001,35,FALSE)&amp;"","　")</f>
        <v/>
      </c>
      <c r="P207" s="18" t="str">
        <f>IFERROR(VLOOKUP($B207,DB!$I$3:$CA$1001,36,FALSE)&amp;"","　")</f>
        <v/>
      </c>
      <c r="Q207" s="18" t="str">
        <f>IFERROR(VLOOKUP($B207,DB!$I$3:$CA$1001,37,FALSE)&amp;"","　")</f>
        <v/>
      </c>
      <c r="R207" s="18" t="str">
        <f>IFERROR(VLOOKUP($B207,DB!$I$3:$CA$1001,38,FALSE)&amp;"","　")</f>
        <v/>
      </c>
      <c r="S207" s="18" t="str">
        <f>IFERROR(VLOOKUP($B207,DB!$I$3:$CA$1001,39,FALSE)&amp;"","　")</f>
        <v/>
      </c>
      <c r="T207" s="18" t="str">
        <f>IFERROR(VLOOKUP($B207,DB!$I$3:$CA$1001,40,FALSE)&amp;"","　")</f>
        <v/>
      </c>
      <c r="U207" s="18" t="str">
        <f>IFERROR(VLOOKUP($B207,DB!$I$3:$CA$1001,41,FALSE)&amp;"","　")</f>
        <v/>
      </c>
      <c r="V207" s="18" t="str">
        <f>IFERROR(VLOOKUP($B207,DB!$I$3:$CA$1001,42,FALSE)&amp;"","　")</f>
        <v/>
      </c>
      <c r="W207" s="18" t="str">
        <f>IFERROR(VLOOKUP($B207,DB!$I$3:$CA$1001,43,FALSE)&amp;"","　")</f>
        <v/>
      </c>
      <c r="X207" s="18" t="str">
        <f>IFERROR(VLOOKUP($B207,DB!$I$3:$CA$1001,44,FALSE)&amp;"","　")</f>
        <v/>
      </c>
      <c r="Y207" s="18" t="str">
        <f>IFERROR(VLOOKUP($B207,DB!$I$3:$CA$1001,45,FALSE)&amp;"","　")</f>
        <v/>
      </c>
      <c r="Z207" s="18" t="str">
        <f>IFERROR(VLOOKUP($B207,DB!$I$3:$CA$1001,46,FALSE)&amp;"","　")</f>
        <v/>
      </c>
      <c r="AA207" s="18" t="str">
        <f>IFERROR(VLOOKUP($B207,DB!$I$3:$CA$1001,47,FALSE)&amp;"","　")</f>
        <v/>
      </c>
      <c r="AB207" s="18" t="str">
        <f>IFERROR(VLOOKUP($B207,DB!$I$3:$CA$1001,48,FALSE)&amp;"","　")</f>
        <v/>
      </c>
      <c r="AC207" s="18" t="str">
        <f>IFERROR(VLOOKUP($B207,DB!$I$3:$CA$1001,49,FALSE)&amp;"","　")</f>
        <v/>
      </c>
      <c r="AD207" s="18" t="str">
        <f>IFERROR(VLOOKUP($B207,DB!$I$3:$CA$1001,50,FALSE)&amp;"","　")</f>
        <v/>
      </c>
      <c r="AE207" s="18" t="str">
        <f>IFERROR(VLOOKUP($B207,DB!$I$3:$CA$1001,51,FALSE)&amp;"","　")</f>
        <v/>
      </c>
      <c r="AF207" s="18" t="str">
        <f>IFERROR(VLOOKUP($B207,DB!$I$3:$CA$1001,52,FALSE)&amp;"","　")</f>
        <v/>
      </c>
      <c r="AG207" s="18" t="str">
        <f>IFERROR(VLOOKUP($B207,DB!$I$3:$CA$1001,53,FALSE)&amp;"","　")</f>
        <v/>
      </c>
      <c r="AH207" s="18" t="str">
        <f>IFERROR(VLOOKUP($B207,DB!$I$3:$CA$1001,54,FALSE)&amp;"","　")</f>
        <v/>
      </c>
      <c r="AI207" s="25" t="str">
        <f>IFERROR(VLOOKUP($B207,DB!$I$3:$CA$1001,55,FALSE)&amp;"","　")</f>
        <v/>
      </c>
      <c r="AJ207" s="16" t="str">
        <f>IFERROR(VLOOKUP($B207,DB!$I$3:$CA$1001,56,FALSE)&amp;"","　")</f>
        <v/>
      </c>
      <c r="AK207" s="18" t="str">
        <f>IFERROR(VLOOKUP($B207,DB!$I$3:$CA$1001,57,FALSE)&amp;"","　")</f>
        <v/>
      </c>
      <c r="AL207" s="18" t="str">
        <f>IFERROR(VLOOKUP($B207,DB!$I$3:$CA$1001,58,FALSE)&amp;"","　")</f>
        <v/>
      </c>
      <c r="AM207" s="18" t="str">
        <f>IFERROR(VLOOKUP($B207,DB!$I$3:$CA$1001,59,FALSE)&amp;"","　")</f>
        <v/>
      </c>
      <c r="AN207" s="18" t="str">
        <f>IFERROR(VLOOKUP($B207,DB!$I$3:$CA$1001,60,FALSE)&amp;"","　")</f>
        <v/>
      </c>
      <c r="AO207" s="18" t="str">
        <f>IFERROR(VLOOKUP($B207,DB!$I$3:$CA$1001,61,FALSE)&amp;"","　")</f>
        <v/>
      </c>
      <c r="AP207" s="18" t="str">
        <f>IFERROR(VLOOKUP($B207,DB!$I$3:$CA$1001,62,FALSE)&amp;"","　")</f>
        <v/>
      </c>
      <c r="AQ207" s="21" t="str">
        <f>IFERROR(VLOOKUP($B207,DB!$I$3:$CA$1001,63,FALSE)&amp;"","　")</f>
        <v/>
      </c>
      <c r="AR207" s="23" t="str">
        <f>IFERROR(VLOOKUP($B207,DB!$I$3:$CA$1001,64,FALSE)&amp;"","　")</f>
        <v/>
      </c>
      <c r="AS207" s="18" t="str">
        <f>IFERROR(VLOOKUP($B207,DB!$I$3:$CA$1001,65,FALSE)&amp;"","　")</f>
        <v/>
      </c>
      <c r="AT207" s="18" t="str">
        <f>IFERROR(VLOOKUP($B207,DB!$I$3:$CA$1001,66,FALSE)&amp;"","　")</f>
        <v/>
      </c>
      <c r="AU207" s="18" t="str">
        <f>IFERROR(VLOOKUP($B207,DB!$I$3:$CA$1001,67,FALSE)&amp;"","　")</f>
        <v/>
      </c>
      <c r="AV207" s="18" t="str">
        <f>IFERROR(VLOOKUP($B207,DB!$I$3:$CA$1001,68,FALSE)&amp;"","　")</f>
        <v/>
      </c>
      <c r="AW207" s="18" t="str">
        <f>IFERROR(VLOOKUP($B207,DB!$I$3:$CA$1001,69,FALSE)&amp;"","　")</f>
        <v/>
      </c>
      <c r="AX207" s="18" t="str">
        <f>IFERROR(VLOOKUP($B207,DB!$I$3:$CA$1001,70,FALSE)&amp;"","　")</f>
        <v/>
      </c>
      <c r="AY207" s="21" t="str">
        <f>IFERROR(VLOOKUP($B207,DB!$I$3:$CA$1001,71,FALSE)&amp;"","　")</f>
        <v/>
      </c>
      <c r="AZ207" s="29"/>
    </row>
    <row r="208" spans="2:52" ht="20.100000000000001" customHeight="1">
      <c r="B208" s="6">
        <v>2511</v>
      </c>
      <c r="C208" s="8" t="str">
        <f>IFERROR(VLOOKUP(B208,DB!$I$3:$Z$1001,4,FALSE)&amp;"","")</f>
        <v>株式会社日本工房</v>
      </c>
      <c r="D208" s="10" t="str">
        <f>IFERROR(VLOOKUP(B208,DB!$I$2:$CD$1001,7,FALSE)&amp;"","")</f>
        <v>北海道</v>
      </c>
      <c r="E208" s="11" t="str">
        <f>IFERROR(VLOOKUP(B208,DB!$I$2:$CD$1001,8,FALSE)&amp;"","")</f>
        <v>札幌市中央区</v>
      </c>
      <c r="F208" s="12" t="str">
        <f>IFERROR(VLOOKUP(B208,DB!$I$2:$CD$1001,10,FALSE)&amp;"","")</f>
        <v>代表取締役</v>
      </c>
      <c r="G208" s="11" t="str">
        <f>IFERROR(VLOOKUP(B208,DB!$I$2:$CD$1001,11,FALSE)&amp;"","")</f>
        <v>寺田　智之</v>
      </c>
      <c r="H208" s="14" t="str">
        <f>IFERROR(IF(VLOOKUP(B208,DB!$I$2:$CD$1001,20,FALSE)&amp;""="","","○"),"")</f>
        <v/>
      </c>
      <c r="I208" s="16" t="str">
        <f>IFERROR(VLOOKUP($B208,DB!$I$3:$CA$1001,29,FALSE)&amp;"","　")</f>
        <v/>
      </c>
      <c r="J208" s="18" t="str">
        <f>IFERROR(VLOOKUP($B208,DB!$I$3:$CA$1001,30,FALSE)&amp;"","　")</f>
        <v/>
      </c>
      <c r="K208" s="18" t="str">
        <f>IFERROR(VLOOKUP($B208,DB!$I$3:$CA$1001,31,FALSE)&amp;"","　")</f>
        <v/>
      </c>
      <c r="L208" s="18" t="str">
        <f>IFERROR(VLOOKUP($B208,DB!$I$3:$CA$1001,32,FALSE)&amp;"","　")</f>
        <v>◯</v>
      </c>
      <c r="M208" s="18" t="str">
        <f>IFERROR(VLOOKUP($B208,DB!$I$3:$CA$1001,33,FALSE)&amp;"","　")</f>
        <v/>
      </c>
      <c r="N208" s="21" t="str">
        <f>IFERROR(VLOOKUP($B208,DB!$I$3:$CA$1001,34,FALSE)&amp;"","　")</f>
        <v/>
      </c>
      <c r="O208" s="23" t="str">
        <f>IFERROR(VLOOKUP($B208,DB!$I$3:$CA$1001,35,FALSE)&amp;"","　")</f>
        <v/>
      </c>
      <c r="P208" s="18" t="str">
        <f>IFERROR(VLOOKUP($B208,DB!$I$3:$CA$1001,36,FALSE)&amp;"","　")</f>
        <v/>
      </c>
      <c r="Q208" s="18" t="str">
        <f>IFERROR(VLOOKUP($B208,DB!$I$3:$CA$1001,37,FALSE)&amp;"","　")</f>
        <v/>
      </c>
      <c r="R208" s="18" t="str">
        <f>IFERROR(VLOOKUP($B208,DB!$I$3:$CA$1001,38,FALSE)&amp;"","　")</f>
        <v/>
      </c>
      <c r="S208" s="18" t="str">
        <f>IFERROR(VLOOKUP($B208,DB!$I$3:$CA$1001,39,FALSE)&amp;"","　")</f>
        <v/>
      </c>
      <c r="T208" s="18" t="str">
        <f>IFERROR(VLOOKUP($B208,DB!$I$3:$CA$1001,40,FALSE)&amp;"","　")</f>
        <v/>
      </c>
      <c r="U208" s="18" t="str">
        <f>IFERROR(VLOOKUP($B208,DB!$I$3:$CA$1001,41,FALSE)&amp;"","　")</f>
        <v/>
      </c>
      <c r="V208" s="18" t="str">
        <f>IFERROR(VLOOKUP($B208,DB!$I$3:$CA$1001,42,FALSE)&amp;"","　")</f>
        <v/>
      </c>
      <c r="W208" s="18" t="str">
        <f>IFERROR(VLOOKUP($B208,DB!$I$3:$CA$1001,43,FALSE)&amp;"","　")</f>
        <v/>
      </c>
      <c r="X208" s="18" t="str">
        <f>IFERROR(VLOOKUP($B208,DB!$I$3:$CA$1001,44,FALSE)&amp;"","　")</f>
        <v/>
      </c>
      <c r="Y208" s="18" t="str">
        <f>IFERROR(VLOOKUP($B208,DB!$I$3:$CA$1001,45,FALSE)&amp;"","　")</f>
        <v/>
      </c>
      <c r="Z208" s="18" t="str">
        <f>IFERROR(VLOOKUP($B208,DB!$I$3:$CA$1001,46,FALSE)&amp;"","　")</f>
        <v/>
      </c>
      <c r="AA208" s="18" t="str">
        <f>IFERROR(VLOOKUP($B208,DB!$I$3:$CA$1001,47,FALSE)&amp;"","　")</f>
        <v/>
      </c>
      <c r="AB208" s="18" t="str">
        <f>IFERROR(VLOOKUP($B208,DB!$I$3:$CA$1001,48,FALSE)&amp;"","　")</f>
        <v/>
      </c>
      <c r="AC208" s="18" t="str">
        <f>IFERROR(VLOOKUP($B208,DB!$I$3:$CA$1001,49,FALSE)&amp;"","　")</f>
        <v/>
      </c>
      <c r="AD208" s="18" t="str">
        <f>IFERROR(VLOOKUP($B208,DB!$I$3:$CA$1001,50,FALSE)&amp;"","　")</f>
        <v/>
      </c>
      <c r="AE208" s="18" t="str">
        <f>IFERROR(VLOOKUP($B208,DB!$I$3:$CA$1001,51,FALSE)&amp;"","　")</f>
        <v/>
      </c>
      <c r="AF208" s="18" t="str">
        <f>IFERROR(VLOOKUP($B208,DB!$I$3:$CA$1001,52,FALSE)&amp;"","　")</f>
        <v/>
      </c>
      <c r="AG208" s="18" t="str">
        <f>IFERROR(VLOOKUP($B208,DB!$I$3:$CA$1001,53,FALSE)&amp;"","　")</f>
        <v/>
      </c>
      <c r="AH208" s="18" t="str">
        <f>IFERROR(VLOOKUP($B208,DB!$I$3:$CA$1001,54,FALSE)&amp;"","　")</f>
        <v/>
      </c>
      <c r="AI208" s="25" t="str">
        <f>IFERROR(VLOOKUP($B208,DB!$I$3:$CA$1001,55,FALSE)&amp;"","　")</f>
        <v/>
      </c>
      <c r="AJ208" s="16" t="str">
        <f>IFERROR(VLOOKUP($B208,DB!$I$3:$CA$1001,56,FALSE)&amp;"","　")</f>
        <v/>
      </c>
      <c r="AK208" s="18" t="str">
        <f>IFERROR(VLOOKUP($B208,DB!$I$3:$CA$1001,57,FALSE)&amp;"","　")</f>
        <v/>
      </c>
      <c r="AL208" s="18" t="str">
        <f>IFERROR(VLOOKUP($B208,DB!$I$3:$CA$1001,58,FALSE)&amp;"","　")</f>
        <v/>
      </c>
      <c r="AM208" s="18" t="str">
        <f>IFERROR(VLOOKUP($B208,DB!$I$3:$CA$1001,59,FALSE)&amp;"","　")</f>
        <v/>
      </c>
      <c r="AN208" s="18" t="str">
        <f>IFERROR(VLOOKUP($B208,DB!$I$3:$CA$1001,60,FALSE)&amp;"","　")</f>
        <v/>
      </c>
      <c r="AO208" s="18" t="str">
        <f>IFERROR(VLOOKUP($B208,DB!$I$3:$CA$1001,61,FALSE)&amp;"","　")</f>
        <v/>
      </c>
      <c r="AP208" s="18" t="str">
        <f>IFERROR(VLOOKUP($B208,DB!$I$3:$CA$1001,62,FALSE)&amp;"","　")</f>
        <v/>
      </c>
      <c r="AQ208" s="21" t="str">
        <f>IFERROR(VLOOKUP($B208,DB!$I$3:$CA$1001,63,FALSE)&amp;"","　")</f>
        <v/>
      </c>
      <c r="AR208" s="23" t="str">
        <f>IFERROR(VLOOKUP($B208,DB!$I$3:$CA$1001,64,FALSE)&amp;"","　")</f>
        <v/>
      </c>
      <c r="AS208" s="18" t="str">
        <f>IFERROR(VLOOKUP($B208,DB!$I$3:$CA$1001,65,FALSE)&amp;"","　")</f>
        <v/>
      </c>
      <c r="AT208" s="18" t="str">
        <f>IFERROR(VLOOKUP($B208,DB!$I$3:$CA$1001,66,FALSE)&amp;"","　")</f>
        <v/>
      </c>
      <c r="AU208" s="18" t="str">
        <f>IFERROR(VLOOKUP($B208,DB!$I$3:$CA$1001,67,FALSE)&amp;"","　")</f>
        <v/>
      </c>
      <c r="AV208" s="18" t="str">
        <f>IFERROR(VLOOKUP($B208,DB!$I$3:$CA$1001,68,FALSE)&amp;"","　")</f>
        <v/>
      </c>
      <c r="AW208" s="18" t="str">
        <f>IFERROR(VLOOKUP($B208,DB!$I$3:$CA$1001,69,FALSE)&amp;"","　")</f>
        <v/>
      </c>
      <c r="AX208" s="18" t="str">
        <f>IFERROR(VLOOKUP($B208,DB!$I$3:$CA$1001,70,FALSE)&amp;"","　")</f>
        <v/>
      </c>
      <c r="AY208" s="21" t="str">
        <f>IFERROR(VLOOKUP($B208,DB!$I$3:$CA$1001,71,FALSE)&amp;"","　")</f>
        <v/>
      </c>
      <c r="AZ208" s="29"/>
    </row>
    <row r="209" spans="2:52" ht="20.100000000000001" customHeight="1">
      <c r="B209" s="6">
        <v>2512</v>
      </c>
      <c r="C209" s="8" t="str">
        <f>IFERROR(VLOOKUP(B209,DB!$I$3:$Z$1001,4,FALSE)&amp;"","")</f>
        <v>株式会社日産技術コンサルタント</v>
      </c>
      <c r="D209" s="10" t="str">
        <f>IFERROR(VLOOKUP(B209,DB!$I$2:$CD$1001,7,FALSE)&amp;"","")</f>
        <v>大阪府</v>
      </c>
      <c r="E209" s="11" t="str">
        <f>IFERROR(VLOOKUP(B209,DB!$I$2:$CD$1001,8,FALSE)&amp;"","")</f>
        <v>大阪市中央区</v>
      </c>
      <c r="F209" s="12" t="str">
        <f>IFERROR(VLOOKUP(B209,DB!$I$2:$CD$1001,10,FALSE)&amp;"","")</f>
        <v>代表取締役</v>
      </c>
      <c r="G209" s="11" t="str">
        <f>IFERROR(VLOOKUP(B209,DB!$I$2:$CD$1001,11,FALSE)&amp;"","")</f>
        <v>宮脇　佳史</v>
      </c>
      <c r="H209" s="14" t="str">
        <f>IFERROR(IF(VLOOKUP(B209,DB!$I$2:$CD$1001,20,FALSE)&amp;""="","","○"),"")</f>
        <v>○</v>
      </c>
      <c r="I209" s="16" t="str">
        <f>IFERROR(VLOOKUP($B209,DB!$I$3:$CA$1001,29,FALSE)&amp;"","　")</f>
        <v/>
      </c>
      <c r="J209" s="18" t="str">
        <f>IFERROR(VLOOKUP($B209,DB!$I$3:$CA$1001,30,FALSE)&amp;"","　")</f>
        <v>◯</v>
      </c>
      <c r="K209" s="18" t="str">
        <f>IFERROR(VLOOKUP($B209,DB!$I$3:$CA$1001,31,FALSE)&amp;"","　")</f>
        <v>◯</v>
      </c>
      <c r="L209" s="18" t="str">
        <f>IFERROR(VLOOKUP($B209,DB!$I$3:$CA$1001,32,FALSE)&amp;"","　")</f>
        <v/>
      </c>
      <c r="M209" s="18" t="str">
        <f>IFERROR(VLOOKUP($B209,DB!$I$3:$CA$1001,33,FALSE)&amp;"","　")</f>
        <v>◯</v>
      </c>
      <c r="N209" s="21" t="str">
        <f>IFERROR(VLOOKUP($B209,DB!$I$3:$CA$1001,34,FALSE)&amp;"","　")</f>
        <v/>
      </c>
      <c r="O209" s="23" t="str">
        <f>IFERROR(VLOOKUP($B209,DB!$I$3:$CA$1001,35,FALSE)&amp;"","　")</f>
        <v>◯</v>
      </c>
      <c r="P209" s="18" t="str">
        <f>IFERROR(VLOOKUP($B209,DB!$I$3:$CA$1001,36,FALSE)&amp;"","　")</f>
        <v/>
      </c>
      <c r="Q209" s="18" t="str">
        <f>IFERROR(VLOOKUP($B209,DB!$I$3:$CA$1001,37,FALSE)&amp;"","　")</f>
        <v/>
      </c>
      <c r="R209" s="18" t="str">
        <f>IFERROR(VLOOKUP($B209,DB!$I$3:$CA$1001,38,FALSE)&amp;"","　")</f>
        <v>◯</v>
      </c>
      <c r="S209" s="18" t="str">
        <f>IFERROR(VLOOKUP($B209,DB!$I$3:$CA$1001,39,FALSE)&amp;"","　")</f>
        <v/>
      </c>
      <c r="T209" s="18" t="str">
        <f>IFERROR(VLOOKUP($B209,DB!$I$3:$CA$1001,40,FALSE)&amp;"","　")</f>
        <v>◯</v>
      </c>
      <c r="U209" s="18" t="str">
        <f>IFERROR(VLOOKUP($B209,DB!$I$3:$CA$1001,41,FALSE)&amp;"","　")</f>
        <v>◯</v>
      </c>
      <c r="V209" s="18" t="str">
        <f>IFERROR(VLOOKUP($B209,DB!$I$3:$CA$1001,42,FALSE)&amp;"","　")</f>
        <v/>
      </c>
      <c r="W209" s="18" t="str">
        <f>IFERROR(VLOOKUP($B209,DB!$I$3:$CA$1001,43,FALSE)&amp;"","　")</f>
        <v/>
      </c>
      <c r="X209" s="18" t="str">
        <f>IFERROR(VLOOKUP($B209,DB!$I$3:$CA$1001,44,FALSE)&amp;"","　")</f>
        <v/>
      </c>
      <c r="Y209" s="18" t="str">
        <f>IFERROR(VLOOKUP($B209,DB!$I$3:$CA$1001,45,FALSE)&amp;"","　")</f>
        <v>◯</v>
      </c>
      <c r="Z209" s="18" t="str">
        <f>IFERROR(VLOOKUP($B209,DB!$I$3:$CA$1001,46,FALSE)&amp;"","　")</f>
        <v/>
      </c>
      <c r="AA209" s="18" t="str">
        <f>IFERROR(VLOOKUP($B209,DB!$I$3:$CA$1001,47,FALSE)&amp;"","　")</f>
        <v>◯</v>
      </c>
      <c r="AB209" s="18" t="str">
        <f>IFERROR(VLOOKUP($B209,DB!$I$3:$CA$1001,48,FALSE)&amp;"","　")</f>
        <v/>
      </c>
      <c r="AC209" s="18" t="str">
        <f>IFERROR(VLOOKUP($B209,DB!$I$3:$CA$1001,49,FALSE)&amp;"","　")</f>
        <v>◯</v>
      </c>
      <c r="AD209" s="18" t="str">
        <f>IFERROR(VLOOKUP($B209,DB!$I$3:$CA$1001,50,FALSE)&amp;"","　")</f>
        <v>◯</v>
      </c>
      <c r="AE209" s="18" t="str">
        <f>IFERROR(VLOOKUP($B209,DB!$I$3:$CA$1001,51,FALSE)&amp;"","　")</f>
        <v/>
      </c>
      <c r="AF209" s="18" t="str">
        <f>IFERROR(VLOOKUP($B209,DB!$I$3:$CA$1001,52,FALSE)&amp;"","　")</f>
        <v/>
      </c>
      <c r="AG209" s="18" t="str">
        <f>IFERROR(VLOOKUP($B209,DB!$I$3:$CA$1001,53,FALSE)&amp;"","　")</f>
        <v>◯</v>
      </c>
      <c r="AH209" s="18" t="str">
        <f>IFERROR(VLOOKUP($B209,DB!$I$3:$CA$1001,54,FALSE)&amp;"","　")</f>
        <v/>
      </c>
      <c r="AI209" s="25" t="str">
        <f>IFERROR(VLOOKUP($B209,DB!$I$3:$CA$1001,55,FALSE)&amp;"","　")</f>
        <v>◯</v>
      </c>
      <c r="AJ209" s="16" t="str">
        <f>IFERROR(VLOOKUP($B209,DB!$I$3:$CA$1001,56,FALSE)&amp;"","　")</f>
        <v/>
      </c>
      <c r="AK209" s="18" t="str">
        <f>IFERROR(VLOOKUP($B209,DB!$I$3:$CA$1001,57,FALSE)&amp;"","　")</f>
        <v/>
      </c>
      <c r="AL209" s="18" t="str">
        <f>IFERROR(VLOOKUP($B209,DB!$I$3:$CA$1001,58,FALSE)&amp;"","　")</f>
        <v/>
      </c>
      <c r="AM209" s="18" t="str">
        <f>IFERROR(VLOOKUP($B209,DB!$I$3:$CA$1001,59,FALSE)&amp;"","　")</f>
        <v/>
      </c>
      <c r="AN209" s="18" t="str">
        <f>IFERROR(VLOOKUP($B209,DB!$I$3:$CA$1001,60,FALSE)&amp;"","　")</f>
        <v/>
      </c>
      <c r="AO209" s="18" t="str">
        <f>IFERROR(VLOOKUP($B209,DB!$I$3:$CA$1001,61,FALSE)&amp;"","　")</f>
        <v/>
      </c>
      <c r="AP209" s="18" t="str">
        <f>IFERROR(VLOOKUP($B209,DB!$I$3:$CA$1001,62,FALSE)&amp;"","　")</f>
        <v/>
      </c>
      <c r="AQ209" s="21" t="str">
        <f>IFERROR(VLOOKUP($B209,DB!$I$3:$CA$1001,63,FALSE)&amp;"","　")</f>
        <v/>
      </c>
      <c r="AR209" s="23" t="str">
        <f>IFERROR(VLOOKUP($B209,DB!$I$3:$CA$1001,64,FALSE)&amp;"","　")</f>
        <v/>
      </c>
      <c r="AS209" s="18" t="str">
        <f>IFERROR(VLOOKUP($B209,DB!$I$3:$CA$1001,65,FALSE)&amp;"","　")</f>
        <v/>
      </c>
      <c r="AT209" s="18" t="str">
        <f>IFERROR(VLOOKUP($B209,DB!$I$3:$CA$1001,66,FALSE)&amp;"","　")</f>
        <v/>
      </c>
      <c r="AU209" s="18" t="str">
        <f>IFERROR(VLOOKUP($B209,DB!$I$3:$CA$1001,67,FALSE)&amp;"","　")</f>
        <v/>
      </c>
      <c r="AV209" s="18" t="str">
        <f>IFERROR(VLOOKUP($B209,DB!$I$3:$CA$1001,68,FALSE)&amp;"","　")</f>
        <v/>
      </c>
      <c r="AW209" s="18" t="str">
        <f>IFERROR(VLOOKUP($B209,DB!$I$3:$CA$1001,69,FALSE)&amp;"","　")</f>
        <v/>
      </c>
      <c r="AX209" s="18" t="str">
        <f>IFERROR(VLOOKUP($B209,DB!$I$3:$CA$1001,70,FALSE)&amp;"","　")</f>
        <v/>
      </c>
      <c r="AY209" s="21" t="str">
        <f>IFERROR(VLOOKUP($B209,DB!$I$3:$CA$1001,71,FALSE)&amp;"","　")</f>
        <v/>
      </c>
      <c r="AZ209" s="29"/>
    </row>
    <row r="210" spans="2:52" ht="20.100000000000001" customHeight="1">
      <c r="B210" s="6">
        <v>2513</v>
      </c>
      <c r="C210" s="8" t="str">
        <f>IFERROR(VLOOKUP(B210,DB!$I$3:$Z$1001,4,FALSE)&amp;"","")</f>
        <v>日本都市設計株式会社</v>
      </c>
      <c r="D210" s="10" t="str">
        <f>IFERROR(VLOOKUP(B210,DB!$I$2:$CD$1001,7,FALSE)&amp;"","")</f>
        <v>北海道</v>
      </c>
      <c r="E210" s="11" t="str">
        <f>IFERROR(VLOOKUP(B210,DB!$I$2:$CD$1001,8,FALSE)&amp;"","")</f>
        <v>札幌市中央区</v>
      </c>
      <c r="F210" s="12" t="str">
        <f>IFERROR(VLOOKUP(B210,DB!$I$2:$CD$1001,10,FALSE)&amp;"","")</f>
        <v>代表取締役</v>
      </c>
      <c r="G210" s="11" t="str">
        <f>IFERROR(VLOOKUP(B210,DB!$I$2:$CD$1001,11,FALSE)&amp;"","")</f>
        <v>武部　幸紀</v>
      </c>
      <c r="H210" s="14" t="str">
        <f>IFERROR(IF(VLOOKUP(B210,DB!$I$2:$CD$1001,20,FALSE)&amp;""="","","○"),"")</f>
        <v/>
      </c>
      <c r="I210" s="16" t="str">
        <f>IFERROR(VLOOKUP($B210,DB!$I$3:$CA$1001,29,FALSE)&amp;"","　")</f>
        <v/>
      </c>
      <c r="J210" s="18" t="str">
        <f>IFERROR(VLOOKUP($B210,DB!$I$3:$CA$1001,30,FALSE)&amp;"","　")</f>
        <v/>
      </c>
      <c r="K210" s="18" t="str">
        <f>IFERROR(VLOOKUP($B210,DB!$I$3:$CA$1001,31,FALSE)&amp;"","　")</f>
        <v/>
      </c>
      <c r="L210" s="18" t="str">
        <f>IFERROR(VLOOKUP($B210,DB!$I$3:$CA$1001,32,FALSE)&amp;"","　")</f>
        <v>◯</v>
      </c>
      <c r="M210" s="18" t="str">
        <f>IFERROR(VLOOKUP($B210,DB!$I$3:$CA$1001,33,FALSE)&amp;"","　")</f>
        <v>◯</v>
      </c>
      <c r="N210" s="21" t="str">
        <f>IFERROR(VLOOKUP($B210,DB!$I$3:$CA$1001,34,FALSE)&amp;"","　")</f>
        <v/>
      </c>
      <c r="O210" s="23" t="str">
        <f>IFERROR(VLOOKUP($B210,DB!$I$3:$CA$1001,35,FALSE)&amp;"","　")</f>
        <v/>
      </c>
      <c r="P210" s="18" t="str">
        <f>IFERROR(VLOOKUP($B210,DB!$I$3:$CA$1001,36,FALSE)&amp;"","　")</f>
        <v/>
      </c>
      <c r="Q210" s="18" t="str">
        <f>IFERROR(VLOOKUP($B210,DB!$I$3:$CA$1001,37,FALSE)&amp;"","　")</f>
        <v/>
      </c>
      <c r="R210" s="18" t="str">
        <f>IFERROR(VLOOKUP($B210,DB!$I$3:$CA$1001,38,FALSE)&amp;"","　")</f>
        <v/>
      </c>
      <c r="S210" s="18" t="str">
        <f>IFERROR(VLOOKUP($B210,DB!$I$3:$CA$1001,39,FALSE)&amp;"","　")</f>
        <v/>
      </c>
      <c r="T210" s="18" t="str">
        <f>IFERROR(VLOOKUP($B210,DB!$I$3:$CA$1001,40,FALSE)&amp;"","　")</f>
        <v/>
      </c>
      <c r="U210" s="18" t="str">
        <f>IFERROR(VLOOKUP($B210,DB!$I$3:$CA$1001,41,FALSE)&amp;"","　")</f>
        <v/>
      </c>
      <c r="V210" s="18" t="str">
        <f>IFERROR(VLOOKUP($B210,DB!$I$3:$CA$1001,42,FALSE)&amp;"","　")</f>
        <v/>
      </c>
      <c r="W210" s="18" t="str">
        <f>IFERROR(VLOOKUP($B210,DB!$I$3:$CA$1001,43,FALSE)&amp;"","　")</f>
        <v/>
      </c>
      <c r="X210" s="18" t="str">
        <f>IFERROR(VLOOKUP($B210,DB!$I$3:$CA$1001,44,FALSE)&amp;"","　")</f>
        <v/>
      </c>
      <c r="Y210" s="18" t="str">
        <f>IFERROR(VLOOKUP($B210,DB!$I$3:$CA$1001,45,FALSE)&amp;"","　")</f>
        <v/>
      </c>
      <c r="Z210" s="18" t="str">
        <f>IFERROR(VLOOKUP($B210,DB!$I$3:$CA$1001,46,FALSE)&amp;"","　")</f>
        <v/>
      </c>
      <c r="AA210" s="18" t="str">
        <f>IFERROR(VLOOKUP($B210,DB!$I$3:$CA$1001,47,FALSE)&amp;"","　")</f>
        <v/>
      </c>
      <c r="AB210" s="18" t="str">
        <f>IFERROR(VLOOKUP($B210,DB!$I$3:$CA$1001,48,FALSE)&amp;"","　")</f>
        <v/>
      </c>
      <c r="AC210" s="18" t="str">
        <f>IFERROR(VLOOKUP($B210,DB!$I$3:$CA$1001,49,FALSE)&amp;"","　")</f>
        <v/>
      </c>
      <c r="AD210" s="18" t="str">
        <f>IFERROR(VLOOKUP($B210,DB!$I$3:$CA$1001,50,FALSE)&amp;"","　")</f>
        <v/>
      </c>
      <c r="AE210" s="18" t="str">
        <f>IFERROR(VLOOKUP($B210,DB!$I$3:$CA$1001,51,FALSE)&amp;"","　")</f>
        <v/>
      </c>
      <c r="AF210" s="18" t="str">
        <f>IFERROR(VLOOKUP($B210,DB!$I$3:$CA$1001,52,FALSE)&amp;"","　")</f>
        <v/>
      </c>
      <c r="AG210" s="18" t="str">
        <f>IFERROR(VLOOKUP($B210,DB!$I$3:$CA$1001,53,FALSE)&amp;"","　")</f>
        <v/>
      </c>
      <c r="AH210" s="18" t="str">
        <f>IFERROR(VLOOKUP($B210,DB!$I$3:$CA$1001,54,FALSE)&amp;"","　")</f>
        <v/>
      </c>
      <c r="AI210" s="25" t="str">
        <f>IFERROR(VLOOKUP($B210,DB!$I$3:$CA$1001,55,FALSE)&amp;"","　")</f>
        <v/>
      </c>
      <c r="AJ210" s="16" t="str">
        <f>IFERROR(VLOOKUP($B210,DB!$I$3:$CA$1001,56,FALSE)&amp;"","　")</f>
        <v/>
      </c>
      <c r="AK210" s="18" t="str">
        <f>IFERROR(VLOOKUP($B210,DB!$I$3:$CA$1001,57,FALSE)&amp;"","　")</f>
        <v/>
      </c>
      <c r="AL210" s="18" t="str">
        <f>IFERROR(VLOOKUP($B210,DB!$I$3:$CA$1001,58,FALSE)&amp;"","　")</f>
        <v/>
      </c>
      <c r="AM210" s="18" t="str">
        <f>IFERROR(VLOOKUP($B210,DB!$I$3:$CA$1001,59,FALSE)&amp;"","　")</f>
        <v/>
      </c>
      <c r="AN210" s="18" t="str">
        <f>IFERROR(VLOOKUP($B210,DB!$I$3:$CA$1001,60,FALSE)&amp;"","　")</f>
        <v/>
      </c>
      <c r="AO210" s="18" t="str">
        <f>IFERROR(VLOOKUP($B210,DB!$I$3:$CA$1001,61,FALSE)&amp;"","　")</f>
        <v/>
      </c>
      <c r="AP210" s="18" t="str">
        <f>IFERROR(VLOOKUP($B210,DB!$I$3:$CA$1001,62,FALSE)&amp;"","　")</f>
        <v/>
      </c>
      <c r="AQ210" s="21" t="str">
        <f>IFERROR(VLOOKUP($B210,DB!$I$3:$CA$1001,63,FALSE)&amp;"","　")</f>
        <v/>
      </c>
      <c r="AR210" s="23" t="str">
        <f>IFERROR(VLOOKUP($B210,DB!$I$3:$CA$1001,64,FALSE)&amp;"","　")</f>
        <v/>
      </c>
      <c r="AS210" s="18" t="str">
        <f>IFERROR(VLOOKUP($B210,DB!$I$3:$CA$1001,65,FALSE)&amp;"","　")</f>
        <v/>
      </c>
      <c r="AT210" s="18" t="str">
        <f>IFERROR(VLOOKUP($B210,DB!$I$3:$CA$1001,66,FALSE)&amp;"","　")</f>
        <v/>
      </c>
      <c r="AU210" s="18" t="str">
        <f>IFERROR(VLOOKUP($B210,DB!$I$3:$CA$1001,67,FALSE)&amp;"","　")</f>
        <v/>
      </c>
      <c r="AV210" s="18" t="str">
        <f>IFERROR(VLOOKUP($B210,DB!$I$3:$CA$1001,68,FALSE)&amp;"","　")</f>
        <v/>
      </c>
      <c r="AW210" s="18" t="str">
        <f>IFERROR(VLOOKUP($B210,DB!$I$3:$CA$1001,69,FALSE)&amp;"","　")</f>
        <v/>
      </c>
      <c r="AX210" s="18" t="str">
        <f>IFERROR(VLOOKUP($B210,DB!$I$3:$CA$1001,70,FALSE)&amp;"","　")</f>
        <v/>
      </c>
      <c r="AY210" s="21" t="str">
        <f>IFERROR(VLOOKUP($B210,DB!$I$3:$CA$1001,71,FALSE)&amp;"","　")</f>
        <v/>
      </c>
      <c r="AZ210" s="29"/>
    </row>
    <row r="211" spans="2:52" ht="20.100000000000001" customHeight="1">
      <c r="B211" s="6">
        <v>2514</v>
      </c>
      <c r="C211" s="8" t="str">
        <f>IFERROR(VLOOKUP(B211,DB!$I$3:$Z$1001,4,FALSE)&amp;"","")</f>
        <v>日本基礎技術株式会社</v>
      </c>
      <c r="D211" s="10" t="str">
        <f>IFERROR(VLOOKUP(B211,DB!$I$2:$CD$1001,7,FALSE)&amp;"","")</f>
        <v>東京都</v>
      </c>
      <c r="E211" s="11" t="str">
        <f>IFERROR(VLOOKUP(B211,DB!$I$2:$CD$1001,8,FALSE)&amp;"","")</f>
        <v>東京都渋谷区</v>
      </c>
      <c r="F211" s="12" t="str">
        <f>IFERROR(VLOOKUP(B211,DB!$I$2:$CD$1001,10,FALSE)&amp;"","")</f>
        <v>代表取締役社長</v>
      </c>
      <c r="G211" s="11" t="str">
        <f>IFERROR(VLOOKUP(B211,DB!$I$2:$CD$1001,11,FALSE)&amp;"","")</f>
        <v>中原　巖</v>
      </c>
      <c r="H211" s="14" t="str">
        <f>IFERROR(IF(VLOOKUP(B211,DB!$I$2:$CD$1001,20,FALSE)&amp;""="","","○"),"")</f>
        <v>○</v>
      </c>
      <c r="I211" s="16" t="str">
        <f>IFERROR(VLOOKUP($B211,DB!$I$3:$CA$1001,29,FALSE)&amp;"","　")</f>
        <v/>
      </c>
      <c r="J211" s="18" t="str">
        <f>IFERROR(VLOOKUP($B211,DB!$I$3:$CA$1001,30,FALSE)&amp;"","　")</f>
        <v>◯</v>
      </c>
      <c r="K211" s="18" t="str">
        <f>IFERROR(VLOOKUP($B211,DB!$I$3:$CA$1001,31,FALSE)&amp;"","　")</f>
        <v>◯</v>
      </c>
      <c r="L211" s="18" t="str">
        <f>IFERROR(VLOOKUP($B211,DB!$I$3:$CA$1001,32,FALSE)&amp;"","　")</f>
        <v/>
      </c>
      <c r="M211" s="18" t="str">
        <f>IFERROR(VLOOKUP($B211,DB!$I$3:$CA$1001,33,FALSE)&amp;"","　")</f>
        <v/>
      </c>
      <c r="N211" s="21" t="str">
        <f>IFERROR(VLOOKUP($B211,DB!$I$3:$CA$1001,34,FALSE)&amp;"","　")</f>
        <v/>
      </c>
      <c r="O211" s="23" t="str">
        <f>IFERROR(VLOOKUP($B211,DB!$I$3:$CA$1001,35,FALSE)&amp;"","　")</f>
        <v/>
      </c>
      <c r="P211" s="18" t="str">
        <f>IFERROR(VLOOKUP($B211,DB!$I$3:$CA$1001,36,FALSE)&amp;"","　")</f>
        <v/>
      </c>
      <c r="Q211" s="18" t="str">
        <f>IFERROR(VLOOKUP($B211,DB!$I$3:$CA$1001,37,FALSE)&amp;"","　")</f>
        <v/>
      </c>
      <c r="R211" s="18" t="str">
        <f>IFERROR(VLOOKUP($B211,DB!$I$3:$CA$1001,38,FALSE)&amp;"","　")</f>
        <v/>
      </c>
      <c r="S211" s="18" t="str">
        <f>IFERROR(VLOOKUP($B211,DB!$I$3:$CA$1001,39,FALSE)&amp;"","　")</f>
        <v/>
      </c>
      <c r="T211" s="18" t="str">
        <f>IFERROR(VLOOKUP($B211,DB!$I$3:$CA$1001,40,FALSE)&amp;"","　")</f>
        <v/>
      </c>
      <c r="U211" s="18" t="str">
        <f>IFERROR(VLOOKUP($B211,DB!$I$3:$CA$1001,41,FALSE)&amp;"","　")</f>
        <v/>
      </c>
      <c r="V211" s="18" t="str">
        <f>IFERROR(VLOOKUP($B211,DB!$I$3:$CA$1001,42,FALSE)&amp;"","　")</f>
        <v>◯</v>
      </c>
      <c r="W211" s="18" t="str">
        <f>IFERROR(VLOOKUP($B211,DB!$I$3:$CA$1001,43,FALSE)&amp;"","　")</f>
        <v/>
      </c>
      <c r="X211" s="18" t="str">
        <f>IFERROR(VLOOKUP($B211,DB!$I$3:$CA$1001,44,FALSE)&amp;"","　")</f>
        <v/>
      </c>
      <c r="Y211" s="18" t="str">
        <f>IFERROR(VLOOKUP($B211,DB!$I$3:$CA$1001,45,FALSE)&amp;"","　")</f>
        <v/>
      </c>
      <c r="Z211" s="18" t="str">
        <f>IFERROR(VLOOKUP($B211,DB!$I$3:$CA$1001,46,FALSE)&amp;"","　")</f>
        <v/>
      </c>
      <c r="AA211" s="18" t="str">
        <f>IFERROR(VLOOKUP($B211,DB!$I$3:$CA$1001,47,FALSE)&amp;"","　")</f>
        <v/>
      </c>
      <c r="AB211" s="18" t="str">
        <f>IFERROR(VLOOKUP($B211,DB!$I$3:$CA$1001,48,FALSE)&amp;"","　")</f>
        <v>◯</v>
      </c>
      <c r="AC211" s="18" t="str">
        <f>IFERROR(VLOOKUP($B211,DB!$I$3:$CA$1001,49,FALSE)&amp;"","　")</f>
        <v>◯</v>
      </c>
      <c r="AD211" s="18" t="str">
        <f>IFERROR(VLOOKUP($B211,DB!$I$3:$CA$1001,50,FALSE)&amp;"","　")</f>
        <v/>
      </c>
      <c r="AE211" s="18" t="str">
        <f>IFERROR(VLOOKUP($B211,DB!$I$3:$CA$1001,51,FALSE)&amp;"","　")</f>
        <v/>
      </c>
      <c r="AF211" s="18" t="str">
        <f>IFERROR(VLOOKUP($B211,DB!$I$3:$CA$1001,52,FALSE)&amp;"","　")</f>
        <v/>
      </c>
      <c r="AG211" s="18" t="str">
        <f>IFERROR(VLOOKUP($B211,DB!$I$3:$CA$1001,53,FALSE)&amp;"","　")</f>
        <v/>
      </c>
      <c r="AH211" s="18" t="str">
        <f>IFERROR(VLOOKUP($B211,DB!$I$3:$CA$1001,54,FALSE)&amp;"","　")</f>
        <v/>
      </c>
      <c r="AI211" s="25" t="str">
        <f>IFERROR(VLOOKUP($B211,DB!$I$3:$CA$1001,55,FALSE)&amp;"","　")</f>
        <v/>
      </c>
      <c r="AJ211" s="16" t="str">
        <f>IFERROR(VLOOKUP($B211,DB!$I$3:$CA$1001,56,FALSE)&amp;"","　")</f>
        <v/>
      </c>
      <c r="AK211" s="18" t="str">
        <f>IFERROR(VLOOKUP($B211,DB!$I$3:$CA$1001,57,FALSE)&amp;"","　")</f>
        <v/>
      </c>
      <c r="AL211" s="18" t="str">
        <f>IFERROR(VLOOKUP($B211,DB!$I$3:$CA$1001,58,FALSE)&amp;"","　")</f>
        <v/>
      </c>
      <c r="AM211" s="18" t="str">
        <f>IFERROR(VLOOKUP($B211,DB!$I$3:$CA$1001,59,FALSE)&amp;"","　")</f>
        <v/>
      </c>
      <c r="AN211" s="18" t="str">
        <f>IFERROR(VLOOKUP($B211,DB!$I$3:$CA$1001,60,FALSE)&amp;"","　")</f>
        <v/>
      </c>
      <c r="AO211" s="18" t="str">
        <f>IFERROR(VLOOKUP($B211,DB!$I$3:$CA$1001,61,FALSE)&amp;"","　")</f>
        <v/>
      </c>
      <c r="AP211" s="18" t="str">
        <f>IFERROR(VLOOKUP($B211,DB!$I$3:$CA$1001,62,FALSE)&amp;"","　")</f>
        <v/>
      </c>
      <c r="AQ211" s="21" t="str">
        <f>IFERROR(VLOOKUP($B211,DB!$I$3:$CA$1001,63,FALSE)&amp;"","　")</f>
        <v/>
      </c>
      <c r="AR211" s="23" t="str">
        <f>IFERROR(VLOOKUP($B211,DB!$I$3:$CA$1001,64,FALSE)&amp;"","　")</f>
        <v/>
      </c>
      <c r="AS211" s="18" t="str">
        <f>IFERROR(VLOOKUP($B211,DB!$I$3:$CA$1001,65,FALSE)&amp;"","　")</f>
        <v/>
      </c>
      <c r="AT211" s="18" t="str">
        <f>IFERROR(VLOOKUP($B211,DB!$I$3:$CA$1001,66,FALSE)&amp;"","　")</f>
        <v/>
      </c>
      <c r="AU211" s="18" t="str">
        <f>IFERROR(VLOOKUP($B211,DB!$I$3:$CA$1001,67,FALSE)&amp;"","　")</f>
        <v/>
      </c>
      <c r="AV211" s="18" t="str">
        <f>IFERROR(VLOOKUP($B211,DB!$I$3:$CA$1001,68,FALSE)&amp;"","　")</f>
        <v/>
      </c>
      <c r="AW211" s="18" t="str">
        <f>IFERROR(VLOOKUP($B211,DB!$I$3:$CA$1001,69,FALSE)&amp;"","　")</f>
        <v/>
      </c>
      <c r="AX211" s="18" t="str">
        <f>IFERROR(VLOOKUP($B211,DB!$I$3:$CA$1001,70,FALSE)&amp;"","　")</f>
        <v/>
      </c>
      <c r="AY211" s="21" t="str">
        <f>IFERROR(VLOOKUP($B211,DB!$I$3:$CA$1001,71,FALSE)&amp;"","　")</f>
        <v/>
      </c>
      <c r="AZ211" s="29"/>
    </row>
    <row r="212" spans="2:52" ht="20.100000000000001" customHeight="1">
      <c r="B212" s="6">
        <v>2515</v>
      </c>
      <c r="C212" s="8" t="str">
        <f>IFERROR(VLOOKUP(B212,DB!$I$3:$Z$1001,4,FALSE)&amp;"","")</f>
        <v>有限会社日本交通流動リサーチ</v>
      </c>
      <c r="D212" s="10" t="str">
        <f>IFERROR(VLOOKUP(B212,DB!$I$2:$CD$1001,7,FALSE)&amp;"","")</f>
        <v>愛知県</v>
      </c>
      <c r="E212" s="11" t="str">
        <f>IFERROR(VLOOKUP(B212,DB!$I$2:$CD$1001,8,FALSE)&amp;"","")</f>
        <v>名古屋市名東区</v>
      </c>
      <c r="F212" s="12" t="str">
        <f>IFERROR(VLOOKUP(B212,DB!$I$2:$CD$1001,10,FALSE)&amp;"","")</f>
        <v>代表取締役</v>
      </c>
      <c r="G212" s="11" t="str">
        <f>IFERROR(VLOOKUP(B212,DB!$I$2:$CD$1001,11,FALSE)&amp;"","")</f>
        <v>井上　英明</v>
      </c>
      <c r="H212" s="14" t="str">
        <f>IFERROR(IF(VLOOKUP(B212,DB!$I$2:$CD$1001,20,FALSE)&amp;""="","","○"),"")</f>
        <v/>
      </c>
      <c r="I212" s="16" t="str">
        <f>IFERROR(VLOOKUP($B212,DB!$I$3:$CA$1001,29,FALSE)&amp;"","　")</f>
        <v/>
      </c>
      <c r="J212" s="18" t="str">
        <f>IFERROR(VLOOKUP($B212,DB!$I$3:$CA$1001,30,FALSE)&amp;"","　")</f>
        <v/>
      </c>
      <c r="K212" s="18" t="str">
        <f>IFERROR(VLOOKUP($B212,DB!$I$3:$CA$1001,31,FALSE)&amp;"","　")</f>
        <v/>
      </c>
      <c r="L212" s="18" t="str">
        <f>IFERROR(VLOOKUP($B212,DB!$I$3:$CA$1001,32,FALSE)&amp;"","　")</f>
        <v/>
      </c>
      <c r="M212" s="18" t="str">
        <f>IFERROR(VLOOKUP($B212,DB!$I$3:$CA$1001,33,FALSE)&amp;"","　")</f>
        <v>◯</v>
      </c>
      <c r="N212" s="21" t="str">
        <f>IFERROR(VLOOKUP($B212,DB!$I$3:$CA$1001,34,FALSE)&amp;"","　")</f>
        <v/>
      </c>
      <c r="O212" s="23" t="str">
        <f>IFERROR(VLOOKUP($B212,DB!$I$3:$CA$1001,35,FALSE)&amp;"","　")</f>
        <v/>
      </c>
      <c r="P212" s="18" t="str">
        <f>IFERROR(VLOOKUP($B212,DB!$I$3:$CA$1001,36,FALSE)&amp;"","　")</f>
        <v/>
      </c>
      <c r="Q212" s="18" t="str">
        <f>IFERROR(VLOOKUP($B212,DB!$I$3:$CA$1001,37,FALSE)&amp;"","　")</f>
        <v/>
      </c>
      <c r="R212" s="18" t="str">
        <f>IFERROR(VLOOKUP($B212,DB!$I$3:$CA$1001,38,FALSE)&amp;"","　")</f>
        <v/>
      </c>
      <c r="S212" s="18" t="str">
        <f>IFERROR(VLOOKUP($B212,DB!$I$3:$CA$1001,39,FALSE)&amp;"","　")</f>
        <v/>
      </c>
      <c r="T212" s="18" t="str">
        <f>IFERROR(VLOOKUP($B212,DB!$I$3:$CA$1001,40,FALSE)&amp;"","　")</f>
        <v/>
      </c>
      <c r="U212" s="18" t="str">
        <f>IFERROR(VLOOKUP($B212,DB!$I$3:$CA$1001,41,FALSE)&amp;"","　")</f>
        <v/>
      </c>
      <c r="V212" s="18" t="str">
        <f>IFERROR(VLOOKUP($B212,DB!$I$3:$CA$1001,42,FALSE)&amp;"","　")</f>
        <v/>
      </c>
      <c r="W212" s="18" t="str">
        <f>IFERROR(VLOOKUP($B212,DB!$I$3:$CA$1001,43,FALSE)&amp;"","　")</f>
        <v/>
      </c>
      <c r="X212" s="18" t="str">
        <f>IFERROR(VLOOKUP($B212,DB!$I$3:$CA$1001,44,FALSE)&amp;"","　")</f>
        <v/>
      </c>
      <c r="Y212" s="18" t="str">
        <f>IFERROR(VLOOKUP($B212,DB!$I$3:$CA$1001,45,FALSE)&amp;"","　")</f>
        <v/>
      </c>
      <c r="Z212" s="18" t="str">
        <f>IFERROR(VLOOKUP($B212,DB!$I$3:$CA$1001,46,FALSE)&amp;"","　")</f>
        <v/>
      </c>
      <c r="AA212" s="18" t="str">
        <f>IFERROR(VLOOKUP($B212,DB!$I$3:$CA$1001,47,FALSE)&amp;"","　")</f>
        <v/>
      </c>
      <c r="AB212" s="18" t="str">
        <f>IFERROR(VLOOKUP($B212,DB!$I$3:$CA$1001,48,FALSE)&amp;"","　")</f>
        <v/>
      </c>
      <c r="AC212" s="18" t="str">
        <f>IFERROR(VLOOKUP($B212,DB!$I$3:$CA$1001,49,FALSE)&amp;"","　")</f>
        <v/>
      </c>
      <c r="AD212" s="18" t="str">
        <f>IFERROR(VLOOKUP($B212,DB!$I$3:$CA$1001,50,FALSE)&amp;"","　")</f>
        <v/>
      </c>
      <c r="AE212" s="18" t="str">
        <f>IFERROR(VLOOKUP($B212,DB!$I$3:$CA$1001,51,FALSE)&amp;"","　")</f>
        <v/>
      </c>
      <c r="AF212" s="18" t="str">
        <f>IFERROR(VLOOKUP($B212,DB!$I$3:$CA$1001,52,FALSE)&amp;"","　")</f>
        <v/>
      </c>
      <c r="AG212" s="18" t="str">
        <f>IFERROR(VLOOKUP($B212,DB!$I$3:$CA$1001,53,FALSE)&amp;"","　")</f>
        <v/>
      </c>
      <c r="AH212" s="18" t="str">
        <f>IFERROR(VLOOKUP($B212,DB!$I$3:$CA$1001,54,FALSE)&amp;"","　")</f>
        <v/>
      </c>
      <c r="AI212" s="25" t="str">
        <f>IFERROR(VLOOKUP($B212,DB!$I$3:$CA$1001,55,FALSE)&amp;"","　")</f>
        <v/>
      </c>
      <c r="AJ212" s="16" t="str">
        <f>IFERROR(VLOOKUP($B212,DB!$I$3:$CA$1001,56,FALSE)&amp;"","　")</f>
        <v/>
      </c>
      <c r="AK212" s="18" t="str">
        <f>IFERROR(VLOOKUP($B212,DB!$I$3:$CA$1001,57,FALSE)&amp;"","　")</f>
        <v/>
      </c>
      <c r="AL212" s="18" t="str">
        <f>IFERROR(VLOOKUP($B212,DB!$I$3:$CA$1001,58,FALSE)&amp;"","　")</f>
        <v/>
      </c>
      <c r="AM212" s="18" t="str">
        <f>IFERROR(VLOOKUP($B212,DB!$I$3:$CA$1001,59,FALSE)&amp;"","　")</f>
        <v/>
      </c>
      <c r="AN212" s="18" t="str">
        <f>IFERROR(VLOOKUP($B212,DB!$I$3:$CA$1001,60,FALSE)&amp;"","　")</f>
        <v/>
      </c>
      <c r="AO212" s="18" t="str">
        <f>IFERROR(VLOOKUP($B212,DB!$I$3:$CA$1001,61,FALSE)&amp;"","　")</f>
        <v/>
      </c>
      <c r="AP212" s="18" t="str">
        <f>IFERROR(VLOOKUP($B212,DB!$I$3:$CA$1001,62,FALSE)&amp;"","　")</f>
        <v/>
      </c>
      <c r="AQ212" s="21" t="str">
        <f>IFERROR(VLOOKUP($B212,DB!$I$3:$CA$1001,63,FALSE)&amp;"","　")</f>
        <v/>
      </c>
      <c r="AR212" s="23" t="str">
        <f>IFERROR(VLOOKUP($B212,DB!$I$3:$CA$1001,64,FALSE)&amp;"","　")</f>
        <v/>
      </c>
      <c r="AS212" s="18" t="str">
        <f>IFERROR(VLOOKUP($B212,DB!$I$3:$CA$1001,65,FALSE)&amp;"","　")</f>
        <v/>
      </c>
      <c r="AT212" s="18" t="str">
        <f>IFERROR(VLOOKUP($B212,DB!$I$3:$CA$1001,66,FALSE)&amp;"","　")</f>
        <v/>
      </c>
      <c r="AU212" s="18" t="str">
        <f>IFERROR(VLOOKUP($B212,DB!$I$3:$CA$1001,67,FALSE)&amp;"","　")</f>
        <v/>
      </c>
      <c r="AV212" s="18" t="str">
        <f>IFERROR(VLOOKUP($B212,DB!$I$3:$CA$1001,68,FALSE)&amp;"","　")</f>
        <v/>
      </c>
      <c r="AW212" s="18" t="str">
        <f>IFERROR(VLOOKUP($B212,DB!$I$3:$CA$1001,69,FALSE)&amp;"","　")</f>
        <v/>
      </c>
      <c r="AX212" s="18" t="str">
        <f>IFERROR(VLOOKUP($B212,DB!$I$3:$CA$1001,70,FALSE)&amp;"","　")</f>
        <v>◯</v>
      </c>
      <c r="AY212" s="21" t="str">
        <f>IFERROR(VLOOKUP($B212,DB!$I$3:$CA$1001,71,FALSE)&amp;"","　")</f>
        <v>◯</v>
      </c>
      <c r="AZ212" s="29"/>
    </row>
    <row r="213" spans="2:52" ht="20.100000000000001" customHeight="1">
      <c r="B213" s="6">
        <v>2516</v>
      </c>
      <c r="C213" s="8" t="str">
        <f>IFERROR(VLOOKUP(B213,DB!$I$3:$Z$1001,4,FALSE)&amp;"","")</f>
        <v>日本水工設計株式会社</v>
      </c>
      <c r="D213" s="10" t="str">
        <f>IFERROR(VLOOKUP(B213,DB!$I$2:$CD$1001,7,FALSE)&amp;"","")</f>
        <v>東京都</v>
      </c>
      <c r="E213" s="11" t="str">
        <f>IFERROR(VLOOKUP(B213,DB!$I$2:$CD$1001,8,FALSE)&amp;"","")</f>
        <v>港区</v>
      </c>
      <c r="F213" s="12" t="str">
        <f>IFERROR(VLOOKUP(B213,DB!$I$2:$CD$1001,10,FALSE)&amp;"","")</f>
        <v>代表取締役</v>
      </c>
      <c r="G213" s="11" t="str">
        <f>IFERROR(VLOOKUP(B213,DB!$I$2:$CD$1001,11,FALSE)&amp;"","")</f>
        <v>細洞　克己</v>
      </c>
      <c r="H213" s="14" t="str">
        <f>IFERROR(IF(VLOOKUP(B213,DB!$I$2:$CD$1001,20,FALSE)&amp;""="","","○"),"")</f>
        <v>○</v>
      </c>
      <c r="I213" s="16" t="str">
        <f>IFERROR(VLOOKUP($B213,DB!$I$3:$CA$1001,29,FALSE)&amp;"","　")</f>
        <v>◯</v>
      </c>
      <c r="J213" s="18" t="str">
        <f>IFERROR(VLOOKUP($B213,DB!$I$3:$CA$1001,30,FALSE)&amp;"","　")</f>
        <v>◯</v>
      </c>
      <c r="K213" s="18" t="str">
        <f>IFERROR(VLOOKUP($B213,DB!$I$3:$CA$1001,31,FALSE)&amp;"","　")</f>
        <v>◯</v>
      </c>
      <c r="L213" s="18" t="str">
        <f>IFERROR(VLOOKUP($B213,DB!$I$3:$CA$1001,32,FALSE)&amp;"","　")</f>
        <v/>
      </c>
      <c r="M213" s="18" t="str">
        <f>IFERROR(VLOOKUP($B213,DB!$I$3:$CA$1001,33,FALSE)&amp;"","　")</f>
        <v>◯</v>
      </c>
      <c r="N213" s="21" t="str">
        <f>IFERROR(VLOOKUP($B213,DB!$I$3:$CA$1001,34,FALSE)&amp;"","　")</f>
        <v/>
      </c>
      <c r="O213" s="23" t="str">
        <f>IFERROR(VLOOKUP($B213,DB!$I$3:$CA$1001,35,FALSE)&amp;"","　")</f>
        <v>◯</v>
      </c>
      <c r="P213" s="18" t="str">
        <f>IFERROR(VLOOKUP($B213,DB!$I$3:$CA$1001,36,FALSE)&amp;"","　")</f>
        <v/>
      </c>
      <c r="Q213" s="18" t="str">
        <f>IFERROR(VLOOKUP($B213,DB!$I$3:$CA$1001,37,FALSE)&amp;"","　")</f>
        <v/>
      </c>
      <c r="R213" s="18" t="str">
        <f>IFERROR(VLOOKUP($B213,DB!$I$3:$CA$1001,38,FALSE)&amp;"","　")</f>
        <v/>
      </c>
      <c r="S213" s="18" t="str">
        <f>IFERROR(VLOOKUP($B213,DB!$I$3:$CA$1001,39,FALSE)&amp;"","　")</f>
        <v/>
      </c>
      <c r="T213" s="18" t="str">
        <f>IFERROR(VLOOKUP($B213,DB!$I$3:$CA$1001,40,FALSE)&amp;"","　")</f>
        <v>◯</v>
      </c>
      <c r="U213" s="18" t="str">
        <f>IFERROR(VLOOKUP($B213,DB!$I$3:$CA$1001,41,FALSE)&amp;"","　")</f>
        <v>◯</v>
      </c>
      <c r="V213" s="18" t="str">
        <f>IFERROR(VLOOKUP($B213,DB!$I$3:$CA$1001,42,FALSE)&amp;"","　")</f>
        <v/>
      </c>
      <c r="W213" s="18" t="str">
        <f>IFERROR(VLOOKUP($B213,DB!$I$3:$CA$1001,43,FALSE)&amp;"","　")</f>
        <v/>
      </c>
      <c r="X213" s="18" t="str">
        <f>IFERROR(VLOOKUP($B213,DB!$I$3:$CA$1001,44,FALSE)&amp;"","　")</f>
        <v/>
      </c>
      <c r="Y213" s="18" t="str">
        <f>IFERROR(VLOOKUP($B213,DB!$I$3:$CA$1001,45,FALSE)&amp;"","　")</f>
        <v>◯</v>
      </c>
      <c r="Z213" s="18" t="str">
        <f>IFERROR(VLOOKUP($B213,DB!$I$3:$CA$1001,46,FALSE)&amp;"","　")</f>
        <v/>
      </c>
      <c r="AA213" s="18" t="str">
        <f>IFERROR(VLOOKUP($B213,DB!$I$3:$CA$1001,47,FALSE)&amp;"","　")</f>
        <v>◯</v>
      </c>
      <c r="AB213" s="18" t="str">
        <f>IFERROR(VLOOKUP($B213,DB!$I$3:$CA$1001,48,FALSE)&amp;"","　")</f>
        <v/>
      </c>
      <c r="AC213" s="18" t="str">
        <f>IFERROR(VLOOKUP($B213,DB!$I$3:$CA$1001,49,FALSE)&amp;"","　")</f>
        <v>◯</v>
      </c>
      <c r="AD213" s="18" t="str">
        <f>IFERROR(VLOOKUP($B213,DB!$I$3:$CA$1001,50,FALSE)&amp;"","　")</f>
        <v>◯</v>
      </c>
      <c r="AE213" s="18" t="str">
        <f>IFERROR(VLOOKUP($B213,DB!$I$3:$CA$1001,51,FALSE)&amp;"","　")</f>
        <v>◯</v>
      </c>
      <c r="AF213" s="18" t="str">
        <f>IFERROR(VLOOKUP($B213,DB!$I$3:$CA$1001,52,FALSE)&amp;"","　")</f>
        <v>◯</v>
      </c>
      <c r="AG213" s="18" t="str">
        <f>IFERROR(VLOOKUP($B213,DB!$I$3:$CA$1001,53,FALSE)&amp;"","　")</f>
        <v>◯</v>
      </c>
      <c r="AH213" s="18" t="str">
        <f>IFERROR(VLOOKUP($B213,DB!$I$3:$CA$1001,54,FALSE)&amp;"","　")</f>
        <v/>
      </c>
      <c r="AI213" s="25" t="str">
        <f>IFERROR(VLOOKUP($B213,DB!$I$3:$CA$1001,55,FALSE)&amp;"","　")</f>
        <v>◯</v>
      </c>
      <c r="AJ213" s="16" t="str">
        <f>IFERROR(VLOOKUP($B213,DB!$I$3:$CA$1001,56,FALSE)&amp;"","　")</f>
        <v/>
      </c>
      <c r="AK213" s="18" t="str">
        <f>IFERROR(VLOOKUP($B213,DB!$I$3:$CA$1001,57,FALSE)&amp;"","　")</f>
        <v/>
      </c>
      <c r="AL213" s="18" t="str">
        <f>IFERROR(VLOOKUP($B213,DB!$I$3:$CA$1001,58,FALSE)&amp;"","　")</f>
        <v/>
      </c>
      <c r="AM213" s="18" t="str">
        <f>IFERROR(VLOOKUP($B213,DB!$I$3:$CA$1001,59,FALSE)&amp;"","　")</f>
        <v/>
      </c>
      <c r="AN213" s="18" t="str">
        <f>IFERROR(VLOOKUP($B213,DB!$I$3:$CA$1001,60,FALSE)&amp;"","　")</f>
        <v/>
      </c>
      <c r="AO213" s="18" t="str">
        <f>IFERROR(VLOOKUP($B213,DB!$I$3:$CA$1001,61,FALSE)&amp;"","　")</f>
        <v/>
      </c>
      <c r="AP213" s="18" t="str">
        <f>IFERROR(VLOOKUP($B213,DB!$I$3:$CA$1001,62,FALSE)&amp;"","　")</f>
        <v/>
      </c>
      <c r="AQ213" s="21" t="str">
        <f>IFERROR(VLOOKUP($B213,DB!$I$3:$CA$1001,63,FALSE)&amp;"","　")</f>
        <v/>
      </c>
      <c r="AR213" s="23" t="str">
        <f>IFERROR(VLOOKUP($B213,DB!$I$3:$CA$1001,64,FALSE)&amp;"","　")</f>
        <v/>
      </c>
      <c r="AS213" s="18" t="str">
        <f>IFERROR(VLOOKUP($B213,DB!$I$3:$CA$1001,65,FALSE)&amp;"","　")</f>
        <v/>
      </c>
      <c r="AT213" s="18" t="str">
        <f>IFERROR(VLOOKUP($B213,DB!$I$3:$CA$1001,66,FALSE)&amp;"","　")</f>
        <v/>
      </c>
      <c r="AU213" s="18" t="str">
        <f>IFERROR(VLOOKUP($B213,DB!$I$3:$CA$1001,67,FALSE)&amp;"","　")</f>
        <v/>
      </c>
      <c r="AV213" s="18" t="str">
        <f>IFERROR(VLOOKUP($B213,DB!$I$3:$CA$1001,68,FALSE)&amp;"","　")</f>
        <v/>
      </c>
      <c r="AW213" s="18" t="str">
        <f>IFERROR(VLOOKUP($B213,DB!$I$3:$CA$1001,69,FALSE)&amp;"","　")</f>
        <v/>
      </c>
      <c r="AX213" s="18" t="str">
        <f>IFERROR(VLOOKUP($B213,DB!$I$3:$CA$1001,70,FALSE)&amp;"","　")</f>
        <v/>
      </c>
      <c r="AY213" s="21" t="str">
        <f>IFERROR(VLOOKUP($B213,DB!$I$3:$CA$1001,71,FALSE)&amp;"","　")</f>
        <v/>
      </c>
      <c r="AZ213" s="29"/>
    </row>
    <row r="214" spans="2:52" ht="20.100000000000001" customHeight="1">
      <c r="B214" s="6">
        <v>2517</v>
      </c>
      <c r="C214" s="8" t="str">
        <f>IFERROR(VLOOKUP(B214,DB!$I$3:$Z$1001,4,FALSE)&amp;"","")</f>
        <v>株式会社二本柳慶一建築研究所</v>
      </c>
      <c r="D214" s="10" t="str">
        <f>IFERROR(VLOOKUP(B214,DB!$I$2:$CD$1001,7,FALSE)&amp;"","")</f>
        <v>北海道</v>
      </c>
      <c r="E214" s="11" t="str">
        <f>IFERROR(VLOOKUP(B214,DB!$I$2:$CD$1001,8,FALSE)&amp;"","")</f>
        <v>函館市</v>
      </c>
      <c r="F214" s="12" t="str">
        <f>IFERROR(VLOOKUP(B214,DB!$I$2:$CD$1001,10,FALSE)&amp;"","")</f>
        <v>代表取締役</v>
      </c>
      <c r="G214" s="11" t="str">
        <f>IFERROR(VLOOKUP(B214,DB!$I$2:$CD$1001,11,FALSE)&amp;"","")</f>
        <v>二本柳　慶一</v>
      </c>
      <c r="H214" s="14" t="str">
        <f>IFERROR(IF(VLOOKUP(B214,DB!$I$2:$CD$1001,20,FALSE)&amp;""="","","○"),"")</f>
        <v/>
      </c>
      <c r="I214" s="16" t="str">
        <f>IFERROR(VLOOKUP($B214,DB!$I$3:$CA$1001,29,FALSE)&amp;"","　")</f>
        <v/>
      </c>
      <c r="J214" s="18" t="str">
        <f>IFERROR(VLOOKUP($B214,DB!$I$3:$CA$1001,30,FALSE)&amp;"","　")</f>
        <v/>
      </c>
      <c r="K214" s="18" t="str">
        <f>IFERROR(VLOOKUP($B214,DB!$I$3:$CA$1001,31,FALSE)&amp;"","　")</f>
        <v/>
      </c>
      <c r="L214" s="18" t="str">
        <f>IFERROR(VLOOKUP($B214,DB!$I$3:$CA$1001,32,FALSE)&amp;"","　")</f>
        <v>◯</v>
      </c>
      <c r="M214" s="18" t="str">
        <f>IFERROR(VLOOKUP($B214,DB!$I$3:$CA$1001,33,FALSE)&amp;"","　")</f>
        <v/>
      </c>
      <c r="N214" s="21" t="str">
        <f>IFERROR(VLOOKUP($B214,DB!$I$3:$CA$1001,34,FALSE)&amp;"","　")</f>
        <v/>
      </c>
      <c r="O214" s="23" t="str">
        <f>IFERROR(VLOOKUP($B214,DB!$I$3:$CA$1001,35,FALSE)&amp;"","　")</f>
        <v/>
      </c>
      <c r="P214" s="18" t="str">
        <f>IFERROR(VLOOKUP($B214,DB!$I$3:$CA$1001,36,FALSE)&amp;"","　")</f>
        <v/>
      </c>
      <c r="Q214" s="18" t="str">
        <f>IFERROR(VLOOKUP($B214,DB!$I$3:$CA$1001,37,FALSE)&amp;"","　")</f>
        <v/>
      </c>
      <c r="R214" s="18" t="str">
        <f>IFERROR(VLOOKUP($B214,DB!$I$3:$CA$1001,38,FALSE)&amp;"","　")</f>
        <v/>
      </c>
      <c r="S214" s="18" t="str">
        <f>IFERROR(VLOOKUP($B214,DB!$I$3:$CA$1001,39,FALSE)&amp;"","　")</f>
        <v/>
      </c>
      <c r="T214" s="18" t="str">
        <f>IFERROR(VLOOKUP($B214,DB!$I$3:$CA$1001,40,FALSE)&amp;"","　")</f>
        <v/>
      </c>
      <c r="U214" s="18" t="str">
        <f>IFERROR(VLOOKUP($B214,DB!$I$3:$CA$1001,41,FALSE)&amp;"","　")</f>
        <v/>
      </c>
      <c r="V214" s="18" t="str">
        <f>IFERROR(VLOOKUP($B214,DB!$I$3:$CA$1001,42,FALSE)&amp;"","　")</f>
        <v/>
      </c>
      <c r="W214" s="18" t="str">
        <f>IFERROR(VLOOKUP($B214,DB!$I$3:$CA$1001,43,FALSE)&amp;"","　")</f>
        <v/>
      </c>
      <c r="X214" s="18" t="str">
        <f>IFERROR(VLOOKUP($B214,DB!$I$3:$CA$1001,44,FALSE)&amp;"","　")</f>
        <v/>
      </c>
      <c r="Y214" s="18" t="str">
        <f>IFERROR(VLOOKUP($B214,DB!$I$3:$CA$1001,45,FALSE)&amp;"","　")</f>
        <v/>
      </c>
      <c r="Z214" s="18" t="str">
        <f>IFERROR(VLOOKUP($B214,DB!$I$3:$CA$1001,46,FALSE)&amp;"","　")</f>
        <v/>
      </c>
      <c r="AA214" s="18" t="str">
        <f>IFERROR(VLOOKUP($B214,DB!$I$3:$CA$1001,47,FALSE)&amp;"","　")</f>
        <v/>
      </c>
      <c r="AB214" s="18" t="str">
        <f>IFERROR(VLOOKUP($B214,DB!$I$3:$CA$1001,48,FALSE)&amp;"","　")</f>
        <v/>
      </c>
      <c r="AC214" s="18" t="str">
        <f>IFERROR(VLOOKUP($B214,DB!$I$3:$CA$1001,49,FALSE)&amp;"","　")</f>
        <v/>
      </c>
      <c r="AD214" s="18" t="str">
        <f>IFERROR(VLOOKUP($B214,DB!$I$3:$CA$1001,50,FALSE)&amp;"","　")</f>
        <v/>
      </c>
      <c r="AE214" s="18" t="str">
        <f>IFERROR(VLOOKUP($B214,DB!$I$3:$CA$1001,51,FALSE)&amp;"","　")</f>
        <v/>
      </c>
      <c r="AF214" s="18" t="str">
        <f>IFERROR(VLOOKUP($B214,DB!$I$3:$CA$1001,52,FALSE)&amp;"","　")</f>
        <v/>
      </c>
      <c r="AG214" s="18" t="str">
        <f>IFERROR(VLOOKUP($B214,DB!$I$3:$CA$1001,53,FALSE)&amp;"","　")</f>
        <v/>
      </c>
      <c r="AH214" s="18" t="str">
        <f>IFERROR(VLOOKUP($B214,DB!$I$3:$CA$1001,54,FALSE)&amp;"","　")</f>
        <v/>
      </c>
      <c r="AI214" s="25" t="str">
        <f>IFERROR(VLOOKUP($B214,DB!$I$3:$CA$1001,55,FALSE)&amp;"","　")</f>
        <v/>
      </c>
      <c r="AJ214" s="16" t="str">
        <f>IFERROR(VLOOKUP($B214,DB!$I$3:$CA$1001,56,FALSE)&amp;"","　")</f>
        <v/>
      </c>
      <c r="AK214" s="18" t="str">
        <f>IFERROR(VLOOKUP($B214,DB!$I$3:$CA$1001,57,FALSE)&amp;"","　")</f>
        <v/>
      </c>
      <c r="AL214" s="18" t="str">
        <f>IFERROR(VLOOKUP($B214,DB!$I$3:$CA$1001,58,FALSE)&amp;"","　")</f>
        <v/>
      </c>
      <c r="AM214" s="18" t="str">
        <f>IFERROR(VLOOKUP($B214,DB!$I$3:$CA$1001,59,FALSE)&amp;"","　")</f>
        <v/>
      </c>
      <c r="AN214" s="18" t="str">
        <f>IFERROR(VLOOKUP($B214,DB!$I$3:$CA$1001,60,FALSE)&amp;"","　")</f>
        <v/>
      </c>
      <c r="AO214" s="18" t="str">
        <f>IFERROR(VLOOKUP($B214,DB!$I$3:$CA$1001,61,FALSE)&amp;"","　")</f>
        <v/>
      </c>
      <c r="AP214" s="18" t="str">
        <f>IFERROR(VLOOKUP($B214,DB!$I$3:$CA$1001,62,FALSE)&amp;"","　")</f>
        <v/>
      </c>
      <c r="AQ214" s="21" t="str">
        <f>IFERROR(VLOOKUP($B214,DB!$I$3:$CA$1001,63,FALSE)&amp;"","　")</f>
        <v/>
      </c>
      <c r="AR214" s="23" t="str">
        <f>IFERROR(VLOOKUP($B214,DB!$I$3:$CA$1001,64,FALSE)&amp;"","　")</f>
        <v/>
      </c>
      <c r="AS214" s="18" t="str">
        <f>IFERROR(VLOOKUP($B214,DB!$I$3:$CA$1001,65,FALSE)&amp;"","　")</f>
        <v/>
      </c>
      <c r="AT214" s="18" t="str">
        <f>IFERROR(VLOOKUP($B214,DB!$I$3:$CA$1001,66,FALSE)&amp;"","　")</f>
        <v/>
      </c>
      <c r="AU214" s="18" t="str">
        <f>IFERROR(VLOOKUP($B214,DB!$I$3:$CA$1001,67,FALSE)&amp;"","　")</f>
        <v/>
      </c>
      <c r="AV214" s="18" t="str">
        <f>IFERROR(VLOOKUP($B214,DB!$I$3:$CA$1001,68,FALSE)&amp;"","　")</f>
        <v/>
      </c>
      <c r="AW214" s="18" t="str">
        <f>IFERROR(VLOOKUP($B214,DB!$I$3:$CA$1001,69,FALSE)&amp;"","　")</f>
        <v/>
      </c>
      <c r="AX214" s="18" t="str">
        <f>IFERROR(VLOOKUP($B214,DB!$I$3:$CA$1001,70,FALSE)&amp;"","　")</f>
        <v/>
      </c>
      <c r="AY214" s="21" t="str">
        <f>IFERROR(VLOOKUP($B214,DB!$I$3:$CA$1001,71,FALSE)&amp;"","　")</f>
        <v/>
      </c>
      <c r="AZ214" s="29"/>
    </row>
    <row r="215" spans="2:52" ht="20.100000000000001" customHeight="1">
      <c r="B215" s="6">
        <v>2518</v>
      </c>
      <c r="C215" s="8" t="str">
        <f>IFERROR(VLOOKUP(B215,DB!$I$3:$Z$1001,4,FALSE)&amp;"","")</f>
        <v>日本データーサービス株式会社</v>
      </c>
      <c r="D215" s="10" t="str">
        <f>IFERROR(VLOOKUP(B215,DB!$I$2:$CD$1001,7,FALSE)&amp;"","")</f>
        <v>北海道</v>
      </c>
      <c r="E215" s="11" t="str">
        <f>IFERROR(VLOOKUP(B215,DB!$I$2:$CD$1001,8,FALSE)&amp;"","")</f>
        <v>札幌市東区</v>
      </c>
      <c r="F215" s="12" t="str">
        <f>IFERROR(VLOOKUP(B215,DB!$I$2:$CD$1001,10,FALSE)&amp;"","")</f>
        <v>代表取締役</v>
      </c>
      <c r="G215" s="11" t="str">
        <f>IFERROR(VLOOKUP(B215,DB!$I$2:$CD$1001,11,FALSE)&amp;"","")</f>
        <v>石原　知樹</v>
      </c>
      <c r="H215" s="14" t="str">
        <f>IFERROR(IF(VLOOKUP(B215,DB!$I$2:$CD$1001,20,FALSE)&amp;""="","","○"),"")</f>
        <v/>
      </c>
      <c r="I215" s="16" t="str">
        <f>IFERROR(VLOOKUP($B215,DB!$I$3:$CA$1001,29,FALSE)&amp;"","　")</f>
        <v>◯</v>
      </c>
      <c r="J215" s="18" t="str">
        <f>IFERROR(VLOOKUP($B215,DB!$I$3:$CA$1001,30,FALSE)&amp;"","　")</f>
        <v>◯</v>
      </c>
      <c r="K215" s="18" t="str">
        <f>IFERROR(VLOOKUP($B215,DB!$I$3:$CA$1001,31,FALSE)&amp;"","　")</f>
        <v>◯</v>
      </c>
      <c r="L215" s="18" t="str">
        <f>IFERROR(VLOOKUP($B215,DB!$I$3:$CA$1001,32,FALSE)&amp;"","　")</f>
        <v>◯</v>
      </c>
      <c r="M215" s="18" t="str">
        <f>IFERROR(VLOOKUP($B215,DB!$I$3:$CA$1001,33,FALSE)&amp;"","　")</f>
        <v>◯</v>
      </c>
      <c r="N215" s="21" t="str">
        <f>IFERROR(VLOOKUP($B215,DB!$I$3:$CA$1001,34,FALSE)&amp;"","　")</f>
        <v/>
      </c>
      <c r="O215" s="23" t="str">
        <f>IFERROR(VLOOKUP($B215,DB!$I$3:$CA$1001,35,FALSE)&amp;"","　")</f>
        <v>◯</v>
      </c>
      <c r="P215" s="18" t="str">
        <f>IFERROR(VLOOKUP($B215,DB!$I$3:$CA$1001,36,FALSE)&amp;"","　")</f>
        <v>◯</v>
      </c>
      <c r="Q215" s="18" t="str">
        <f>IFERROR(VLOOKUP($B215,DB!$I$3:$CA$1001,37,FALSE)&amp;"","　")</f>
        <v/>
      </c>
      <c r="R215" s="18" t="str">
        <f>IFERROR(VLOOKUP($B215,DB!$I$3:$CA$1001,38,FALSE)&amp;"","　")</f>
        <v>◯</v>
      </c>
      <c r="S215" s="18" t="str">
        <f>IFERROR(VLOOKUP($B215,DB!$I$3:$CA$1001,39,FALSE)&amp;"","　")</f>
        <v/>
      </c>
      <c r="T215" s="18" t="str">
        <f>IFERROR(VLOOKUP($B215,DB!$I$3:$CA$1001,40,FALSE)&amp;"","　")</f>
        <v/>
      </c>
      <c r="U215" s="18" t="str">
        <f>IFERROR(VLOOKUP($B215,DB!$I$3:$CA$1001,41,FALSE)&amp;"","　")</f>
        <v>◯</v>
      </c>
      <c r="V215" s="18" t="str">
        <f>IFERROR(VLOOKUP($B215,DB!$I$3:$CA$1001,42,FALSE)&amp;"","　")</f>
        <v/>
      </c>
      <c r="W215" s="18" t="str">
        <f>IFERROR(VLOOKUP($B215,DB!$I$3:$CA$1001,43,FALSE)&amp;"","　")</f>
        <v/>
      </c>
      <c r="X215" s="18" t="str">
        <f>IFERROR(VLOOKUP($B215,DB!$I$3:$CA$1001,44,FALSE)&amp;"","　")</f>
        <v>◯</v>
      </c>
      <c r="Y215" s="18" t="str">
        <f>IFERROR(VLOOKUP($B215,DB!$I$3:$CA$1001,45,FALSE)&amp;"","　")</f>
        <v/>
      </c>
      <c r="Z215" s="18" t="str">
        <f>IFERROR(VLOOKUP($B215,DB!$I$3:$CA$1001,46,FALSE)&amp;"","　")</f>
        <v>◯</v>
      </c>
      <c r="AA215" s="18" t="str">
        <f>IFERROR(VLOOKUP($B215,DB!$I$3:$CA$1001,47,FALSE)&amp;"","　")</f>
        <v>◯</v>
      </c>
      <c r="AB215" s="18" t="str">
        <f>IFERROR(VLOOKUP($B215,DB!$I$3:$CA$1001,48,FALSE)&amp;"","　")</f>
        <v/>
      </c>
      <c r="AC215" s="18" t="str">
        <f>IFERROR(VLOOKUP($B215,DB!$I$3:$CA$1001,49,FALSE)&amp;"","　")</f>
        <v/>
      </c>
      <c r="AD215" s="18" t="str">
        <f>IFERROR(VLOOKUP($B215,DB!$I$3:$CA$1001,50,FALSE)&amp;"","　")</f>
        <v>◯</v>
      </c>
      <c r="AE215" s="18" t="str">
        <f>IFERROR(VLOOKUP($B215,DB!$I$3:$CA$1001,51,FALSE)&amp;"","　")</f>
        <v/>
      </c>
      <c r="AF215" s="18" t="str">
        <f>IFERROR(VLOOKUP($B215,DB!$I$3:$CA$1001,52,FALSE)&amp;"","　")</f>
        <v/>
      </c>
      <c r="AG215" s="18" t="str">
        <f>IFERROR(VLOOKUP($B215,DB!$I$3:$CA$1001,53,FALSE)&amp;"","　")</f>
        <v>◯</v>
      </c>
      <c r="AH215" s="18" t="str">
        <f>IFERROR(VLOOKUP($B215,DB!$I$3:$CA$1001,54,FALSE)&amp;"","　")</f>
        <v/>
      </c>
      <c r="AI215" s="25" t="str">
        <f>IFERROR(VLOOKUP($B215,DB!$I$3:$CA$1001,55,FALSE)&amp;"","　")</f>
        <v/>
      </c>
      <c r="AJ215" s="16" t="str">
        <f>IFERROR(VLOOKUP($B215,DB!$I$3:$CA$1001,56,FALSE)&amp;"","　")</f>
        <v/>
      </c>
      <c r="AK215" s="18" t="str">
        <f>IFERROR(VLOOKUP($B215,DB!$I$3:$CA$1001,57,FALSE)&amp;"","　")</f>
        <v/>
      </c>
      <c r="AL215" s="18" t="str">
        <f>IFERROR(VLOOKUP($B215,DB!$I$3:$CA$1001,58,FALSE)&amp;"","　")</f>
        <v>◯</v>
      </c>
      <c r="AM215" s="18" t="str">
        <f>IFERROR(VLOOKUP($B215,DB!$I$3:$CA$1001,59,FALSE)&amp;"","　")</f>
        <v/>
      </c>
      <c r="AN215" s="18" t="str">
        <f>IFERROR(VLOOKUP($B215,DB!$I$3:$CA$1001,60,FALSE)&amp;"","　")</f>
        <v/>
      </c>
      <c r="AO215" s="18" t="str">
        <f>IFERROR(VLOOKUP($B215,DB!$I$3:$CA$1001,61,FALSE)&amp;"","　")</f>
        <v>◯</v>
      </c>
      <c r="AP215" s="18" t="str">
        <f>IFERROR(VLOOKUP($B215,DB!$I$3:$CA$1001,62,FALSE)&amp;"","　")</f>
        <v/>
      </c>
      <c r="AQ215" s="21" t="str">
        <f>IFERROR(VLOOKUP($B215,DB!$I$3:$CA$1001,63,FALSE)&amp;"","　")</f>
        <v/>
      </c>
      <c r="AR215" s="23" t="str">
        <f>IFERROR(VLOOKUP($B215,DB!$I$3:$CA$1001,64,FALSE)&amp;"","　")</f>
        <v/>
      </c>
      <c r="AS215" s="18" t="str">
        <f>IFERROR(VLOOKUP($B215,DB!$I$3:$CA$1001,65,FALSE)&amp;"","　")</f>
        <v/>
      </c>
      <c r="AT215" s="18" t="str">
        <f>IFERROR(VLOOKUP($B215,DB!$I$3:$CA$1001,66,FALSE)&amp;"","　")</f>
        <v/>
      </c>
      <c r="AU215" s="18" t="str">
        <f>IFERROR(VLOOKUP($B215,DB!$I$3:$CA$1001,67,FALSE)&amp;"","　")</f>
        <v/>
      </c>
      <c r="AV215" s="18" t="str">
        <f>IFERROR(VLOOKUP($B215,DB!$I$3:$CA$1001,68,FALSE)&amp;"","　")</f>
        <v/>
      </c>
      <c r="AW215" s="18" t="str">
        <f>IFERROR(VLOOKUP($B215,DB!$I$3:$CA$1001,69,FALSE)&amp;"","　")</f>
        <v>◯</v>
      </c>
      <c r="AX215" s="18" t="str">
        <f>IFERROR(VLOOKUP($B215,DB!$I$3:$CA$1001,70,FALSE)&amp;"","　")</f>
        <v>◯</v>
      </c>
      <c r="AY215" s="21" t="str">
        <f>IFERROR(VLOOKUP($B215,DB!$I$3:$CA$1001,71,FALSE)&amp;"","　")</f>
        <v>◯</v>
      </c>
      <c r="AZ215" s="29"/>
    </row>
    <row r="216" spans="2:52" ht="20.100000000000001" customHeight="1">
      <c r="B216" s="6">
        <v>2519</v>
      </c>
      <c r="C216" s="8" t="str">
        <f>IFERROR(VLOOKUP(B216,DB!$I$3:$Z$1001,4,FALSE)&amp;"","")</f>
        <v>株式会社ノーザンクロス</v>
      </c>
      <c r="D216" s="10" t="str">
        <f>IFERROR(VLOOKUP(B216,DB!$I$2:$CD$1001,7,FALSE)&amp;"","")</f>
        <v>北海道</v>
      </c>
      <c r="E216" s="11" t="str">
        <f>IFERROR(VLOOKUP(B216,DB!$I$2:$CD$1001,8,FALSE)&amp;"","")</f>
        <v>札幌市中央区</v>
      </c>
      <c r="F216" s="12" t="str">
        <f>IFERROR(VLOOKUP(B216,DB!$I$2:$CD$1001,10,FALSE)&amp;"","")</f>
        <v>代表取締役</v>
      </c>
      <c r="G216" s="11" t="str">
        <f>IFERROR(VLOOKUP(B216,DB!$I$2:$CD$1001,11,FALSE)&amp;"","")</f>
        <v>山重　明</v>
      </c>
      <c r="H216" s="14" t="str">
        <f>IFERROR(IF(VLOOKUP(B216,DB!$I$2:$CD$1001,20,FALSE)&amp;""="","","○"),"")</f>
        <v/>
      </c>
      <c r="I216" s="16" t="str">
        <f>IFERROR(VLOOKUP($B216,DB!$I$3:$CA$1001,29,FALSE)&amp;"","　")</f>
        <v/>
      </c>
      <c r="J216" s="18" t="str">
        <f>IFERROR(VLOOKUP($B216,DB!$I$3:$CA$1001,30,FALSE)&amp;"","　")</f>
        <v/>
      </c>
      <c r="K216" s="18" t="str">
        <f>IFERROR(VLOOKUP($B216,DB!$I$3:$CA$1001,31,FALSE)&amp;"","　")</f>
        <v/>
      </c>
      <c r="L216" s="18" t="str">
        <f>IFERROR(VLOOKUP($B216,DB!$I$3:$CA$1001,32,FALSE)&amp;"","　")</f>
        <v/>
      </c>
      <c r="M216" s="18" t="str">
        <f>IFERROR(VLOOKUP($B216,DB!$I$3:$CA$1001,33,FALSE)&amp;"","　")</f>
        <v>◯</v>
      </c>
      <c r="N216" s="21" t="str">
        <f>IFERROR(VLOOKUP($B216,DB!$I$3:$CA$1001,34,FALSE)&amp;"","　")</f>
        <v/>
      </c>
      <c r="O216" s="23" t="str">
        <f>IFERROR(VLOOKUP($B216,DB!$I$3:$CA$1001,35,FALSE)&amp;"","　")</f>
        <v/>
      </c>
      <c r="P216" s="18" t="str">
        <f>IFERROR(VLOOKUP($B216,DB!$I$3:$CA$1001,36,FALSE)&amp;"","　")</f>
        <v/>
      </c>
      <c r="Q216" s="18" t="str">
        <f>IFERROR(VLOOKUP($B216,DB!$I$3:$CA$1001,37,FALSE)&amp;"","　")</f>
        <v/>
      </c>
      <c r="R216" s="18" t="str">
        <f>IFERROR(VLOOKUP($B216,DB!$I$3:$CA$1001,38,FALSE)&amp;"","　")</f>
        <v/>
      </c>
      <c r="S216" s="18" t="str">
        <f>IFERROR(VLOOKUP($B216,DB!$I$3:$CA$1001,39,FALSE)&amp;"","　")</f>
        <v/>
      </c>
      <c r="T216" s="18" t="str">
        <f>IFERROR(VLOOKUP($B216,DB!$I$3:$CA$1001,40,FALSE)&amp;"","　")</f>
        <v/>
      </c>
      <c r="U216" s="18" t="str">
        <f>IFERROR(VLOOKUP($B216,DB!$I$3:$CA$1001,41,FALSE)&amp;"","　")</f>
        <v/>
      </c>
      <c r="V216" s="18" t="str">
        <f>IFERROR(VLOOKUP($B216,DB!$I$3:$CA$1001,42,FALSE)&amp;"","　")</f>
        <v/>
      </c>
      <c r="W216" s="18" t="str">
        <f>IFERROR(VLOOKUP($B216,DB!$I$3:$CA$1001,43,FALSE)&amp;"","　")</f>
        <v/>
      </c>
      <c r="X216" s="18" t="str">
        <f>IFERROR(VLOOKUP($B216,DB!$I$3:$CA$1001,44,FALSE)&amp;"","　")</f>
        <v/>
      </c>
      <c r="Y216" s="18" t="str">
        <f>IFERROR(VLOOKUP($B216,DB!$I$3:$CA$1001,45,FALSE)&amp;"","　")</f>
        <v/>
      </c>
      <c r="Z216" s="18" t="str">
        <f>IFERROR(VLOOKUP($B216,DB!$I$3:$CA$1001,46,FALSE)&amp;"","　")</f>
        <v/>
      </c>
      <c r="AA216" s="18" t="str">
        <f>IFERROR(VLOOKUP($B216,DB!$I$3:$CA$1001,47,FALSE)&amp;"","　")</f>
        <v>◯</v>
      </c>
      <c r="AB216" s="18" t="str">
        <f>IFERROR(VLOOKUP($B216,DB!$I$3:$CA$1001,48,FALSE)&amp;"","　")</f>
        <v/>
      </c>
      <c r="AC216" s="18" t="str">
        <f>IFERROR(VLOOKUP($B216,DB!$I$3:$CA$1001,49,FALSE)&amp;"","　")</f>
        <v/>
      </c>
      <c r="AD216" s="18" t="str">
        <f>IFERROR(VLOOKUP($B216,DB!$I$3:$CA$1001,50,FALSE)&amp;"","　")</f>
        <v/>
      </c>
      <c r="AE216" s="18" t="str">
        <f>IFERROR(VLOOKUP($B216,DB!$I$3:$CA$1001,51,FALSE)&amp;"","　")</f>
        <v/>
      </c>
      <c r="AF216" s="18" t="str">
        <f>IFERROR(VLOOKUP($B216,DB!$I$3:$CA$1001,52,FALSE)&amp;"","　")</f>
        <v/>
      </c>
      <c r="AG216" s="18" t="str">
        <f>IFERROR(VLOOKUP($B216,DB!$I$3:$CA$1001,53,FALSE)&amp;"","　")</f>
        <v/>
      </c>
      <c r="AH216" s="18" t="str">
        <f>IFERROR(VLOOKUP($B216,DB!$I$3:$CA$1001,54,FALSE)&amp;"","　")</f>
        <v/>
      </c>
      <c r="AI216" s="25" t="str">
        <f>IFERROR(VLOOKUP($B216,DB!$I$3:$CA$1001,55,FALSE)&amp;"","　")</f>
        <v/>
      </c>
      <c r="AJ216" s="16" t="str">
        <f>IFERROR(VLOOKUP($B216,DB!$I$3:$CA$1001,56,FALSE)&amp;"","　")</f>
        <v/>
      </c>
      <c r="AK216" s="18" t="str">
        <f>IFERROR(VLOOKUP($B216,DB!$I$3:$CA$1001,57,FALSE)&amp;"","　")</f>
        <v/>
      </c>
      <c r="AL216" s="18" t="str">
        <f>IFERROR(VLOOKUP($B216,DB!$I$3:$CA$1001,58,FALSE)&amp;"","　")</f>
        <v/>
      </c>
      <c r="AM216" s="18" t="str">
        <f>IFERROR(VLOOKUP($B216,DB!$I$3:$CA$1001,59,FALSE)&amp;"","　")</f>
        <v/>
      </c>
      <c r="AN216" s="18" t="str">
        <f>IFERROR(VLOOKUP($B216,DB!$I$3:$CA$1001,60,FALSE)&amp;"","　")</f>
        <v/>
      </c>
      <c r="AO216" s="18" t="str">
        <f>IFERROR(VLOOKUP($B216,DB!$I$3:$CA$1001,61,FALSE)&amp;"","　")</f>
        <v/>
      </c>
      <c r="AP216" s="18" t="str">
        <f>IFERROR(VLOOKUP($B216,DB!$I$3:$CA$1001,62,FALSE)&amp;"","　")</f>
        <v/>
      </c>
      <c r="AQ216" s="21" t="str">
        <f>IFERROR(VLOOKUP($B216,DB!$I$3:$CA$1001,63,FALSE)&amp;"","　")</f>
        <v/>
      </c>
      <c r="AR216" s="23" t="str">
        <f>IFERROR(VLOOKUP($B216,DB!$I$3:$CA$1001,64,FALSE)&amp;"","　")</f>
        <v/>
      </c>
      <c r="AS216" s="18" t="str">
        <f>IFERROR(VLOOKUP($B216,DB!$I$3:$CA$1001,65,FALSE)&amp;"","　")</f>
        <v/>
      </c>
      <c r="AT216" s="18" t="str">
        <f>IFERROR(VLOOKUP($B216,DB!$I$3:$CA$1001,66,FALSE)&amp;"","　")</f>
        <v/>
      </c>
      <c r="AU216" s="18" t="str">
        <f>IFERROR(VLOOKUP($B216,DB!$I$3:$CA$1001,67,FALSE)&amp;"","　")</f>
        <v/>
      </c>
      <c r="AV216" s="18" t="str">
        <f>IFERROR(VLOOKUP($B216,DB!$I$3:$CA$1001,68,FALSE)&amp;"","　")</f>
        <v/>
      </c>
      <c r="AW216" s="18" t="str">
        <f>IFERROR(VLOOKUP($B216,DB!$I$3:$CA$1001,69,FALSE)&amp;"","　")</f>
        <v/>
      </c>
      <c r="AX216" s="18" t="str">
        <f>IFERROR(VLOOKUP($B216,DB!$I$3:$CA$1001,70,FALSE)&amp;"","　")</f>
        <v/>
      </c>
      <c r="AY216" s="21" t="str">
        <f>IFERROR(VLOOKUP($B216,DB!$I$3:$CA$1001,71,FALSE)&amp;"","　")</f>
        <v/>
      </c>
      <c r="AZ216" s="29"/>
    </row>
    <row r="217" spans="2:52" ht="20.100000000000001" customHeight="1">
      <c r="B217" s="6">
        <v>2520</v>
      </c>
      <c r="C217" s="8" t="str">
        <f>IFERROR(VLOOKUP(B217,DB!$I$3:$Z$1001,4,FALSE)&amp;"","")</f>
        <v>株式会社乃村工藝社</v>
      </c>
      <c r="D217" s="10" t="str">
        <f>IFERROR(VLOOKUP(B217,DB!$I$2:$CD$1001,7,FALSE)&amp;"","")</f>
        <v>東京都</v>
      </c>
      <c r="E217" s="11" t="str">
        <f>IFERROR(VLOOKUP(B217,DB!$I$2:$CD$1001,8,FALSE)&amp;"","")</f>
        <v>港区</v>
      </c>
      <c r="F217" s="12" t="str">
        <f>IFERROR(VLOOKUP(B217,DB!$I$2:$CD$1001,10,FALSE)&amp;"","")</f>
        <v>代表取締役社長執行役員</v>
      </c>
      <c r="G217" s="11" t="str">
        <f>IFERROR(VLOOKUP(B217,DB!$I$2:$CD$1001,11,FALSE)&amp;"","")</f>
        <v>奥本　清孝</v>
      </c>
      <c r="H217" s="14" t="str">
        <f>IFERROR(IF(VLOOKUP(B217,DB!$I$2:$CD$1001,20,FALSE)&amp;""="","","○"),"")</f>
        <v/>
      </c>
      <c r="I217" s="16" t="str">
        <f>IFERROR(VLOOKUP($B217,DB!$I$3:$CA$1001,29,FALSE)&amp;"","　")</f>
        <v/>
      </c>
      <c r="J217" s="18" t="str">
        <f>IFERROR(VLOOKUP($B217,DB!$I$3:$CA$1001,30,FALSE)&amp;"","　")</f>
        <v/>
      </c>
      <c r="K217" s="18" t="str">
        <f>IFERROR(VLOOKUP($B217,DB!$I$3:$CA$1001,31,FALSE)&amp;"","　")</f>
        <v/>
      </c>
      <c r="L217" s="18" t="str">
        <f>IFERROR(VLOOKUP($B217,DB!$I$3:$CA$1001,32,FALSE)&amp;"","　")</f>
        <v>◯</v>
      </c>
      <c r="M217" s="18" t="str">
        <f>IFERROR(VLOOKUP($B217,DB!$I$3:$CA$1001,33,FALSE)&amp;"","　")</f>
        <v/>
      </c>
      <c r="N217" s="21" t="str">
        <f>IFERROR(VLOOKUP($B217,DB!$I$3:$CA$1001,34,FALSE)&amp;"","　")</f>
        <v/>
      </c>
      <c r="O217" s="23" t="str">
        <f>IFERROR(VLOOKUP($B217,DB!$I$3:$CA$1001,35,FALSE)&amp;"","　")</f>
        <v/>
      </c>
      <c r="P217" s="18" t="str">
        <f>IFERROR(VLOOKUP($B217,DB!$I$3:$CA$1001,36,FALSE)&amp;"","　")</f>
        <v/>
      </c>
      <c r="Q217" s="18" t="str">
        <f>IFERROR(VLOOKUP($B217,DB!$I$3:$CA$1001,37,FALSE)&amp;"","　")</f>
        <v/>
      </c>
      <c r="R217" s="18" t="str">
        <f>IFERROR(VLOOKUP($B217,DB!$I$3:$CA$1001,38,FALSE)&amp;"","　")</f>
        <v/>
      </c>
      <c r="S217" s="18" t="str">
        <f>IFERROR(VLOOKUP($B217,DB!$I$3:$CA$1001,39,FALSE)&amp;"","　")</f>
        <v/>
      </c>
      <c r="T217" s="18" t="str">
        <f>IFERROR(VLOOKUP($B217,DB!$I$3:$CA$1001,40,FALSE)&amp;"","　")</f>
        <v/>
      </c>
      <c r="U217" s="18" t="str">
        <f>IFERROR(VLOOKUP($B217,DB!$I$3:$CA$1001,41,FALSE)&amp;"","　")</f>
        <v/>
      </c>
      <c r="V217" s="18" t="str">
        <f>IFERROR(VLOOKUP($B217,DB!$I$3:$CA$1001,42,FALSE)&amp;"","　")</f>
        <v/>
      </c>
      <c r="W217" s="18" t="str">
        <f>IFERROR(VLOOKUP($B217,DB!$I$3:$CA$1001,43,FALSE)&amp;"","　")</f>
        <v/>
      </c>
      <c r="X217" s="18" t="str">
        <f>IFERROR(VLOOKUP($B217,DB!$I$3:$CA$1001,44,FALSE)&amp;"","　")</f>
        <v/>
      </c>
      <c r="Y217" s="18" t="str">
        <f>IFERROR(VLOOKUP($B217,DB!$I$3:$CA$1001,45,FALSE)&amp;"","　")</f>
        <v/>
      </c>
      <c r="Z217" s="18" t="str">
        <f>IFERROR(VLOOKUP($B217,DB!$I$3:$CA$1001,46,FALSE)&amp;"","　")</f>
        <v/>
      </c>
      <c r="AA217" s="18" t="str">
        <f>IFERROR(VLOOKUP($B217,DB!$I$3:$CA$1001,47,FALSE)&amp;"","　")</f>
        <v/>
      </c>
      <c r="AB217" s="18" t="str">
        <f>IFERROR(VLOOKUP($B217,DB!$I$3:$CA$1001,48,FALSE)&amp;"","　")</f>
        <v/>
      </c>
      <c r="AC217" s="18" t="str">
        <f>IFERROR(VLOOKUP($B217,DB!$I$3:$CA$1001,49,FALSE)&amp;"","　")</f>
        <v/>
      </c>
      <c r="AD217" s="18" t="str">
        <f>IFERROR(VLOOKUP($B217,DB!$I$3:$CA$1001,50,FALSE)&amp;"","　")</f>
        <v/>
      </c>
      <c r="AE217" s="18" t="str">
        <f>IFERROR(VLOOKUP($B217,DB!$I$3:$CA$1001,51,FALSE)&amp;"","　")</f>
        <v/>
      </c>
      <c r="AF217" s="18" t="str">
        <f>IFERROR(VLOOKUP($B217,DB!$I$3:$CA$1001,52,FALSE)&amp;"","　")</f>
        <v/>
      </c>
      <c r="AG217" s="18" t="str">
        <f>IFERROR(VLOOKUP($B217,DB!$I$3:$CA$1001,53,FALSE)&amp;"","　")</f>
        <v/>
      </c>
      <c r="AH217" s="18" t="str">
        <f>IFERROR(VLOOKUP($B217,DB!$I$3:$CA$1001,54,FALSE)&amp;"","　")</f>
        <v/>
      </c>
      <c r="AI217" s="25" t="str">
        <f>IFERROR(VLOOKUP($B217,DB!$I$3:$CA$1001,55,FALSE)&amp;"","　")</f>
        <v/>
      </c>
      <c r="AJ217" s="16" t="str">
        <f>IFERROR(VLOOKUP($B217,DB!$I$3:$CA$1001,56,FALSE)&amp;"","　")</f>
        <v/>
      </c>
      <c r="AK217" s="18" t="str">
        <f>IFERROR(VLOOKUP($B217,DB!$I$3:$CA$1001,57,FALSE)&amp;"","　")</f>
        <v/>
      </c>
      <c r="AL217" s="18" t="str">
        <f>IFERROR(VLOOKUP($B217,DB!$I$3:$CA$1001,58,FALSE)&amp;"","　")</f>
        <v/>
      </c>
      <c r="AM217" s="18" t="str">
        <f>IFERROR(VLOOKUP($B217,DB!$I$3:$CA$1001,59,FALSE)&amp;"","　")</f>
        <v/>
      </c>
      <c r="AN217" s="18" t="str">
        <f>IFERROR(VLOOKUP($B217,DB!$I$3:$CA$1001,60,FALSE)&amp;"","　")</f>
        <v/>
      </c>
      <c r="AO217" s="18" t="str">
        <f>IFERROR(VLOOKUP($B217,DB!$I$3:$CA$1001,61,FALSE)&amp;"","　")</f>
        <v/>
      </c>
      <c r="AP217" s="18" t="str">
        <f>IFERROR(VLOOKUP($B217,DB!$I$3:$CA$1001,62,FALSE)&amp;"","　")</f>
        <v/>
      </c>
      <c r="AQ217" s="21" t="str">
        <f>IFERROR(VLOOKUP($B217,DB!$I$3:$CA$1001,63,FALSE)&amp;"","　")</f>
        <v/>
      </c>
      <c r="AR217" s="23" t="str">
        <f>IFERROR(VLOOKUP($B217,DB!$I$3:$CA$1001,64,FALSE)&amp;"","　")</f>
        <v/>
      </c>
      <c r="AS217" s="18" t="str">
        <f>IFERROR(VLOOKUP($B217,DB!$I$3:$CA$1001,65,FALSE)&amp;"","　")</f>
        <v/>
      </c>
      <c r="AT217" s="18" t="str">
        <f>IFERROR(VLOOKUP($B217,DB!$I$3:$CA$1001,66,FALSE)&amp;"","　")</f>
        <v/>
      </c>
      <c r="AU217" s="18" t="str">
        <f>IFERROR(VLOOKUP($B217,DB!$I$3:$CA$1001,67,FALSE)&amp;"","　")</f>
        <v/>
      </c>
      <c r="AV217" s="18" t="str">
        <f>IFERROR(VLOOKUP($B217,DB!$I$3:$CA$1001,68,FALSE)&amp;"","　")</f>
        <v/>
      </c>
      <c r="AW217" s="18" t="str">
        <f>IFERROR(VLOOKUP($B217,DB!$I$3:$CA$1001,69,FALSE)&amp;"","　")</f>
        <v/>
      </c>
      <c r="AX217" s="18" t="str">
        <f>IFERROR(VLOOKUP($B217,DB!$I$3:$CA$1001,70,FALSE)&amp;"","　")</f>
        <v/>
      </c>
      <c r="AY217" s="21" t="str">
        <f>IFERROR(VLOOKUP($B217,DB!$I$3:$CA$1001,71,FALSE)&amp;"","　")</f>
        <v/>
      </c>
      <c r="AZ217" s="29"/>
    </row>
    <row r="218" spans="2:52" ht="20.100000000000001" customHeight="1">
      <c r="B218" s="6">
        <v>2521</v>
      </c>
      <c r="C218" s="8" t="str">
        <f>IFERROR(VLOOKUP(B218,DB!$I$3:$Z$1001,4,FALSE)&amp;"","")</f>
        <v>株式会社ノース環境</v>
      </c>
      <c r="D218" s="10" t="str">
        <f>IFERROR(VLOOKUP(B218,DB!$I$2:$CD$1001,7,FALSE)&amp;"","")</f>
        <v>北海道</v>
      </c>
      <c r="E218" s="11" t="str">
        <f>IFERROR(VLOOKUP(B218,DB!$I$2:$CD$1001,8,FALSE)&amp;"","")</f>
        <v>帯広市</v>
      </c>
      <c r="F218" s="12" t="str">
        <f>IFERROR(VLOOKUP(B218,DB!$I$2:$CD$1001,10,FALSE)&amp;"","")</f>
        <v>代表取締役社長</v>
      </c>
      <c r="G218" s="11" t="str">
        <f>IFERROR(VLOOKUP(B218,DB!$I$2:$CD$1001,11,FALSE)&amp;"","")</f>
        <v>川瀬　智久</v>
      </c>
      <c r="H218" s="14" t="str">
        <f>IFERROR(IF(VLOOKUP(B218,DB!$I$2:$CD$1001,20,FALSE)&amp;""="","","○"),"")</f>
        <v/>
      </c>
      <c r="I218" s="16" t="str">
        <f>IFERROR(VLOOKUP($B218,DB!$I$3:$CA$1001,29,FALSE)&amp;"","　")</f>
        <v/>
      </c>
      <c r="J218" s="18" t="str">
        <f>IFERROR(VLOOKUP($B218,DB!$I$3:$CA$1001,30,FALSE)&amp;"","　")</f>
        <v/>
      </c>
      <c r="K218" s="18" t="str">
        <f>IFERROR(VLOOKUP($B218,DB!$I$3:$CA$1001,31,FALSE)&amp;"","　")</f>
        <v/>
      </c>
      <c r="L218" s="18" t="str">
        <f>IFERROR(VLOOKUP($B218,DB!$I$3:$CA$1001,32,FALSE)&amp;"","　")</f>
        <v/>
      </c>
      <c r="M218" s="18" t="str">
        <f>IFERROR(VLOOKUP($B218,DB!$I$3:$CA$1001,33,FALSE)&amp;"","　")</f>
        <v>◯</v>
      </c>
      <c r="N218" s="21" t="str">
        <f>IFERROR(VLOOKUP($B218,DB!$I$3:$CA$1001,34,FALSE)&amp;"","　")</f>
        <v/>
      </c>
      <c r="O218" s="23" t="str">
        <f>IFERROR(VLOOKUP($B218,DB!$I$3:$CA$1001,35,FALSE)&amp;"","　")</f>
        <v/>
      </c>
      <c r="P218" s="18" t="str">
        <f>IFERROR(VLOOKUP($B218,DB!$I$3:$CA$1001,36,FALSE)&amp;"","　")</f>
        <v/>
      </c>
      <c r="Q218" s="18" t="str">
        <f>IFERROR(VLOOKUP($B218,DB!$I$3:$CA$1001,37,FALSE)&amp;"","　")</f>
        <v/>
      </c>
      <c r="R218" s="18" t="str">
        <f>IFERROR(VLOOKUP($B218,DB!$I$3:$CA$1001,38,FALSE)&amp;"","　")</f>
        <v/>
      </c>
      <c r="S218" s="18" t="str">
        <f>IFERROR(VLOOKUP($B218,DB!$I$3:$CA$1001,39,FALSE)&amp;"","　")</f>
        <v/>
      </c>
      <c r="T218" s="18" t="str">
        <f>IFERROR(VLOOKUP($B218,DB!$I$3:$CA$1001,40,FALSE)&amp;"","　")</f>
        <v/>
      </c>
      <c r="U218" s="18" t="str">
        <f>IFERROR(VLOOKUP($B218,DB!$I$3:$CA$1001,41,FALSE)&amp;"","　")</f>
        <v/>
      </c>
      <c r="V218" s="18" t="str">
        <f>IFERROR(VLOOKUP($B218,DB!$I$3:$CA$1001,42,FALSE)&amp;"","　")</f>
        <v/>
      </c>
      <c r="W218" s="18" t="str">
        <f>IFERROR(VLOOKUP($B218,DB!$I$3:$CA$1001,43,FALSE)&amp;"","　")</f>
        <v/>
      </c>
      <c r="X218" s="18" t="str">
        <f>IFERROR(VLOOKUP($B218,DB!$I$3:$CA$1001,44,FALSE)&amp;"","　")</f>
        <v/>
      </c>
      <c r="Y218" s="18" t="str">
        <f>IFERROR(VLOOKUP($B218,DB!$I$3:$CA$1001,45,FALSE)&amp;"","　")</f>
        <v/>
      </c>
      <c r="Z218" s="18" t="str">
        <f>IFERROR(VLOOKUP($B218,DB!$I$3:$CA$1001,46,FALSE)&amp;"","　")</f>
        <v/>
      </c>
      <c r="AA218" s="18" t="str">
        <f>IFERROR(VLOOKUP($B218,DB!$I$3:$CA$1001,47,FALSE)&amp;"","　")</f>
        <v/>
      </c>
      <c r="AB218" s="18" t="str">
        <f>IFERROR(VLOOKUP($B218,DB!$I$3:$CA$1001,48,FALSE)&amp;"","　")</f>
        <v/>
      </c>
      <c r="AC218" s="18" t="str">
        <f>IFERROR(VLOOKUP($B218,DB!$I$3:$CA$1001,49,FALSE)&amp;"","　")</f>
        <v/>
      </c>
      <c r="AD218" s="18" t="str">
        <f>IFERROR(VLOOKUP($B218,DB!$I$3:$CA$1001,50,FALSE)&amp;"","　")</f>
        <v/>
      </c>
      <c r="AE218" s="18" t="str">
        <f>IFERROR(VLOOKUP($B218,DB!$I$3:$CA$1001,51,FALSE)&amp;"","　")</f>
        <v/>
      </c>
      <c r="AF218" s="18" t="str">
        <f>IFERROR(VLOOKUP($B218,DB!$I$3:$CA$1001,52,FALSE)&amp;"","　")</f>
        <v/>
      </c>
      <c r="AG218" s="18" t="str">
        <f>IFERROR(VLOOKUP($B218,DB!$I$3:$CA$1001,53,FALSE)&amp;"","　")</f>
        <v/>
      </c>
      <c r="AH218" s="18" t="str">
        <f>IFERROR(VLOOKUP($B218,DB!$I$3:$CA$1001,54,FALSE)&amp;"","　")</f>
        <v/>
      </c>
      <c r="AI218" s="25" t="str">
        <f>IFERROR(VLOOKUP($B218,DB!$I$3:$CA$1001,55,FALSE)&amp;"","　")</f>
        <v/>
      </c>
      <c r="AJ218" s="16" t="str">
        <f>IFERROR(VLOOKUP($B218,DB!$I$3:$CA$1001,56,FALSE)&amp;"","　")</f>
        <v/>
      </c>
      <c r="AK218" s="18" t="str">
        <f>IFERROR(VLOOKUP($B218,DB!$I$3:$CA$1001,57,FALSE)&amp;"","　")</f>
        <v/>
      </c>
      <c r="AL218" s="18" t="str">
        <f>IFERROR(VLOOKUP($B218,DB!$I$3:$CA$1001,58,FALSE)&amp;"","　")</f>
        <v/>
      </c>
      <c r="AM218" s="18" t="str">
        <f>IFERROR(VLOOKUP($B218,DB!$I$3:$CA$1001,59,FALSE)&amp;"","　")</f>
        <v/>
      </c>
      <c r="AN218" s="18" t="str">
        <f>IFERROR(VLOOKUP($B218,DB!$I$3:$CA$1001,60,FALSE)&amp;"","　")</f>
        <v/>
      </c>
      <c r="AO218" s="18" t="str">
        <f>IFERROR(VLOOKUP($B218,DB!$I$3:$CA$1001,61,FALSE)&amp;"","　")</f>
        <v/>
      </c>
      <c r="AP218" s="18" t="str">
        <f>IFERROR(VLOOKUP($B218,DB!$I$3:$CA$1001,62,FALSE)&amp;"","　")</f>
        <v/>
      </c>
      <c r="AQ218" s="21" t="str">
        <f>IFERROR(VLOOKUP($B218,DB!$I$3:$CA$1001,63,FALSE)&amp;"","　")</f>
        <v/>
      </c>
      <c r="AR218" s="23" t="str">
        <f>IFERROR(VLOOKUP($B218,DB!$I$3:$CA$1001,64,FALSE)&amp;"","　")</f>
        <v/>
      </c>
      <c r="AS218" s="18" t="str">
        <f>IFERROR(VLOOKUP($B218,DB!$I$3:$CA$1001,65,FALSE)&amp;"","　")</f>
        <v/>
      </c>
      <c r="AT218" s="18" t="str">
        <f>IFERROR(VLOOKUP($B218,DB!$I$3:$CA$1001,66,FALSE)&amp;"","　")</f>
        <v/>
      </c>
      <c r="AU218" s="18" t="str">
        <f>IFERROR(VLOOKUP($B218,DB!$I$3:$CA$1001,67,FALSE)&amp;"","　")</f>
        <v/>
      </c>
      <c r="AV218" s="18" t="str">
        <f>IFERROR(VLOOKUP($B218,DB!$I$3:$CA$1001,68,FALSE)&amp;"","　")</f>
        <v/>
      </c>
      <c r="AW218" s="18" t="str">
        <f>IFERROR(VLOOKUP($B218,DB!$I$3:$CA$1001,69,FALSE)&amp;"","　")</f>
        <v>◯</v>
      </c>
      <c r="AX218" s="18" t="str">
        <f>IFERROR(VLOOKUP($B218,DB!$I$3:$CA$1001,70,FALSE)&amp;"","　")</f>
        <v/>
      </c>
      <c r="AY218" s="21" t="str">
        <f>IFERROR(VLOOKUP($B218,DB!$I$3:$CA$1001,71,FALSE)&amp;"","　")</f>
        <v/>
      </c>
      <c r="AZ218" s="29"/>
    </row>
    <row r="219" spans="2:52" ht="20.100000000000001" customHeight="1">
      <c r="B219" s="6">
        <v>2522</v>
      </c>
      <c r="C219" s="8" t="str">
        <f>IFERROR(VLOOKUP(B219,DB!$I$3:$Z$1001,4,FALSE)&amp;"","")</f>
        <v>株式会社ノース技研</v>
      </c>
      <c r="D219" s="10" t="str">
        <f>IFERROR(VLOOKUP(B219,DB!$I$2:$CD$1001,7,FALSE)&amp;"","")</f>
        <v>北海道</v>
      </c>
      <c r="E219" s="11" t="str">
        <f>IFERROR(VLOOKUP(B219,DB!$I$2:$CD$1001,8,FALSE)&amp;"","")</f>
        <v>函館市</v>
      </c>
      <c r="F219" s="12" t="str">
        <f>IFERROR(VLOOKUP(B219,DB!$I$2:$CD$1001,10,FALSE)&amp;"","")</f>
        <v>代表取締役</v>
      </c>
      <c r="G219" s="11" t="str">
        <f>IFERROR(VLOOKUP(B219,DB!$I$2:$CD$1001,11,FALSE)&amp;"","")</f>
        <v>布村　重樹</v>
      </c>
      <c r="H219" s="14" t="str">
        <f>IFERROR(IF(VLOOKUP(B219,DB!$I$2:$CD$1001,20,FALSE)&amp;""="","","○"),"")</f>
        <v/>
      </c>
      <c r="I219" s="16" t="str">
        <f>IFERROR(VLOOKUP($B219,DB!$I$3:$CA$1001,29,FALSE)&amp;"","　")</f>
        <v>◯</v>
      </c>
      <c r="J219" s="18" t="str">
        <f>IFERROR(VLOOKUP($B219,DB!$I$3:$CA$1001,30,FALSE)&amp;"","　")</f>
        <v>◯</v>
      </c>
      <c r="K219" s="18" t="str">
        <f>IFERROR(VLOOKUP($B219,DB!$I$3:$CA$1001,31,FALSE)&amp;"","　")</f>
        <v>◯</v>
      </c>
      <c r="L219" s="18" t="str">
        <f>IFERROR(VLOOKUP($B219,DB!$I$3:$CA$1001,32,FALSE)&amp;"","　")</f>
        <v/>
      </c>
      <c r="M219" s="18" t="str">
        <f>IFERROR(VLOOKUP($B219,DB!$I$3:$CA$1001,33,FALSE)&amp;"","　")</f>
        <v>◯</v>
      </c>
      <c r="N219" s="21" t="str">
        <f>IFERROR(VLOOKUP($B219,DB!$I$3:$CA$1001,34,FALSE)&amp;"","　")</f>
        <v/>
      </c>
      <c r="O219" s="23" t="str">
        <f>IFERROR(VLOOKUP($B219,DB!$I$3:$CA$1001,35,FALSE)&amp;"","　")</f>
        <v>◯</v>
      </c>
      <c r="P219" s="18" t="str">
        <f>IFERROR(VLOOKUP($B219,DB!$I$3:$CA$1001,36,FALSE)&amp;"","　")</f>
        <v/>
      </c>
      <c r="Q219" s="18" t="str">
        <f>IFERROR(VLOOKUP($B219,DB!$I$3:$CA$1001,37,FALSE)&amp;"","　")</f>
        <v/>
      </c>
      <c r="R219" s="18" t="str">
        <f>IFERROR(VLOOKUP($B219,DB!$I$3:$CA$1001,38,FALSE)&amp;"","　")</f>
        <v>◯</v>
      </c>
      <c r="S219" s="18" t="str">
        <f>IFERROR(VLOOKUP($B219,DB!$I$3:$CA$1001,39,FALSE)&amp;"","　")</f>
        <v/>
      </c>
      <c r="T219" s="18" t="str">
        <f>IFERROR(VLOOKUP($B219,DB!$I$3:$CA$1001,40,FALSE)&amp;"","　")</f>
        <v/>
      </c>
      <c r="U219" s="18" t="str">
        <f>IFERROR(VLOOKUP($B219,DB!$I$3:$CA$1001,41,FALSE)&amp;"","　")</f>
        <v>◯</v>
      </c>
      <c r="V219" s="18" t="str">
        <f>IFERROR(VLOOKUP($B219,DB!$I$3:$CA$1001,42,FALSE)&amp;"","　")</f>
        <v/>
      </c>
      <c r="W219" s="18" t="str">
        <f>IFERROR(VLOOKUP($B219,DB!$I$3:$CA$1001,43,FALSE)&amp;"","　")</f>
        <v>◯</v>
      </c>
      <c r="X219" s="18" t="str">
        <f>IFERROR(VLOOKUP($B219,DB!$I$3:$CA$1001,44,FALSE)&amp;"","　")</f>
        <v/>
      </c>
      <c r="Y219" s="18" t="str">
        <f>IFERROR(VLOOKUP($B219,DB!$I$3:$CA$1001,45,FALSE)&amp;"","　")</f>
        <v/>
      </c>
      <c r="Z219" s="18" t="str">
        <f>IFERROR(VLOOKUP($B219,DB!$I$3:$CA$1001,46,FALSE)&amp;"","　")</f>
        <v/>
      </c>
      <c r="AA219" s="18" t="str">
        <f>IFERROR(VLOOKUP($B219,DB!$I$3:$CA$1001,47,FALSE)&amp;"","　")</f>
        <v/>
      </c>
      <c r="AB219" s="18" t="str">
        <f>IFERROR(VLOOKUP($B219,DB!$I$3:$CA$1001,48,FALSE)&amp;"","　")</f>
        <v/>
      </c>
      <c r="AC219" s="18" t="str">
        <f>IFERROR(VLOOKUP($B219,DB!$I$3:$CA$1001,49,FALSE)&amp;"","　")</f>
        <v/>
      </c>
      <c r="AD219" s="18" t="str">
        <f>IFERROR(VLOOKUP($B219,DB!$I$3:$CA$1001,50,FALSE)&amp;"","　")</f>
        <v/>
      </c>
      <c r="AE219" s="18" t="str">
        <f>IFERROR(VLOOKUP($B219,DB!$I$3:$CA$1001,51,FALSE)&amp;"","　")</f>
        <v/>
      </c>
      <c r="AF219" s="18" t="str">
        <f>IFERROR(VLOOKUP($B219,DB!$I$3:$CA$1001,52,FALSE)&amp;"","　")</f>
        <v/>
      </c>
      <c r="AG219" s="18" t="str">
        <f>IFERROR(VLOOKUP($B219,DB!$I$3:$CA$1001,53,FALSE)&amp;"","　")</f>
        <v>◯</v>
      </c>
      <c r="AH219" s="18" t="str">
        <f>IFERROR(VLOOKUP($B219,DB!$I$3:$CA$1001,54,FALSE)&amp;"","　")</f>
        <v/>
      </c>
      <c r="AI219" s="25" t="str">
        <f>IFERROR(VLOOKUP($B219,DB!$I$3:$CA$1001,55,FALSE)&amp;"","　")</f>
        <v/>
      </c>
      <c r="AJ219" s="16" t="str">
        <f>IFERROR(VLOOKUP($B219,DB!$I$3:$CA$1001,56,FALSE)&amp;"","　")</f>
        <v/>
      </c>
      <c r="AK219" s="18" t="str">
        <f>IFERROR(VLOOKUP($B219,DB!$I$3:$CA$1001,57,FALSE)&amp;"","　")</f>
        <v/>
      </c>
      <c r="AL219" s="18" t="str">
        <f>IFERROR(VLOOKUP($B219,DB!$I$3:$CA$1001,58,FALSE)&amp;"","　")</f>
        <v>◯</v>
      </c>
      <c r="AM219" s="18" t="str">
        <f>IFERROR(VLOOKUP($B219,DB!$I$3:$CA$1001,59,FALSE)&amp;"","　")</f>
        <v/>
      </c>
      <c r="AN219" s="18" t="str">
        <f>IFERROR(VLOOKUP($B219,DB!$I$3:$CA$1001,60,FALSE)&amp;"","　")</f>
        <v/>
      </c>
      <c r="AO219" s="18" t="str">
        <f>IFERROR(VLOOKUP($B219,DB!$I$3:$CA$1001,61,FALSE)&amp;"","　")</f>
        <v>◯</v>
      </c>
      <c r="AP219" s="18" t="str">
        <f>IFERROR(VLOOKUP($B219,DB!$I$3:$CA$1001,62,FALSE)&amp;"","　")</f>
        <v/>
      </c>
      <c r="AQ219" s="21" t="str">
        <f>IFERROR(VLOOKUP($B219,DB!$I$3:$CA$1001,63,FALSE)&amp;"","　")</f>
        <v/>
      </c>
      <c r="AR219" s="23" t="str">
        <f>IFERROR(VLOOKUP($B219,DB!$I$3:$CA$1001,64,FALSE)&amp;"","　")</f>
        <v/>
      </c>
      <c r="AS219" s="18" t="str">
        <f>IFERROR(VLOOKUP($B219,DB!$I$3:$CA$1001,65,FALSE)&amp;"","　")</f>
        <v/>
      </c>
      <c r="AT219" s="18" t="str">
        <f>IFERROR(VLOOKUP($B219,DB!$I$3:$CA$1001,66,FALSE)&amp;"","　")</f>
        <v/>
      </c>
      <c r="AU219" s="18" t="str">
        <f>IFERROR(VLOOKUP($B219,DB!$I$3:$CA$1001,67,FALSE)&amp;"","　")</f>
        <v/>
      </c>
      <c r="AV219" s="18" t="str">
        <f>IFERROR(VLOOKUP($B219,DB!$I$3:$CA$1001,68,FALSE)&amp;"","　")</f>
        <v/>
      </c>
      <c r="AW219" s="18" t="str">
        <f>IFERROR(VLOOKUP($B219,DB!$I$3:$CA$1001,69,FALSE)&amp;"","　")</f>
        <v/>
      </c>
      <c r="AX219" s="18" t="str">
        <f>IFERROR(VLOOKUP($B219,DB!$I$3:$CA$1001,70,FALSE)&amp;"","　")</f>
        <v>◯</v>
      </c>
      <c r="AY219" s="21" t="str">
        <f>IFERROR(VLOOKUP($B219,DB!$I$3:$CA$1001,71,FALSE)&amp;"","　")</f>
        <v>◯</v>
      </c>
      <c r="AZ219" s="29"/>
    </row>
    <row r="220" spans="2:52" ht="20.100000000000001" customHeight="1">
      <c r="B220" s="6">
        <v>2600</v>
      </c>
      <c r="C220" s="8" t="str">
        <f>IFERROR(VLOOKUP(B220,DB!$I$3:$Z$1001,4,FALSE)&amp;"","")</f>
        <v>株式会社ハウ計画設計</v>
      </c>
      <c r="D220" s="10" t="str">
        <f>IFERROR(VLOOKUP(B220,DB!$I$2:$CD$1001,7,FALSE)&amp;"","")</f>
        <v>北海道</v>
      </c>
      <c r="E220" s="11" t="str">
        <f>IFERROR(VLOOKUP(B220,DB!$I$2:$CD$1001,8,FALSE)&amp;"","")</f>
        <v>札幌市中央区</v>
      </c>
      <c r="F220" s="12" t="str">
        <f>IFERROR(VLOOKUP(B220,DB!$I$2:$CD$1001,10,FALSE)&amp;"","")</f>
        <v>代表取締役</v>
      </c>
      <c r="G220" s="11" t="str">
        <f>IFERROR(VLOOKUP(B220,DB!$I$2:$CD$1001,11,FALSE)&amp;"","")</f>
        <v>山崎　正朝</v>
      </c>
      <c r="H220" s="14" t="str">
        <f>IFERROR(IF(VLOOKUP(B220,DB!$I$2:$CD$1001,20,FALSE)&amp;""="","","○"),"")</f>
        <v/>
      </c>
      <c r="I220" s="16" t="str">
        <f>IFERROR(VLOOKUP($B220,DB!$I$3:$CA$1001,29,FALSE)&amp;"","　")</f>
        <v/>
      </c>
      <c r="J220" s="18" t="str">
        <f>IFERROR(VLOOKUP($B220,DB!$I$3:$CA$1001,30,FALSE)&amp;"","　")</f>
        <v/>
      </c>
      <c r="K220" s="18" t="str">
        <f>IFERROR(VLOOKUP($B220,DB!$I$3:$CA$1001,31,FALSE)&amp;"","　")</f>
        <v/>
      </c>
      <c r="L220" s="18" t="str">
        <f>IFERROR(VLOOKUP($B220,DB!$I$3:$CA$1001,32,FALSE)&amp;"","　")</f>
        <v>◯</v>
      </c>
      <c r="M220" s="18" t="str">
        <f>IFERROR(VLOOKUP($B220,DB!$I$3:$CA$1001,33,FALSE)&amp;"","　")</f>
        <v/>
      </c>
      <c r="N220" s="21" t="str">
        <f>IFERROR(VLOOKUP($B220,DB!$I$3:$CA$1001,34,FALSE)&amp;"","　")</f>
        <v/>
      </c>
      <c r="O220" s="23" t="str">
        <f>IFERROR(VLOOKUP($B220,DB!$I$3:$CA$1001,35,FALSE)&amp;"","　")</f>
        <v/>
      </c>
      <c r="P220" s="18" t="str">
        <f>IFERROR(VLOOKUP($B220,DB!$I$3:$CA$1001,36,FALSE)&amp;"","　")</f>
        <v/>
      </c>
      <c r="Q220" s="18" t="str">
        <f>IFERROR(VLOOKUP($B220,DB!$I$3:$CA$1001,37,FALSE)&amp;"","　")</f>
        <v/>
      </c>
      <c r="R220" s="18" t="str">
        <f>IFERROR(VLOOKUP($B220,DB!$I$3:$CA$1001,38,FALSE)&amp;"","　")</f>
        <v/>
      </c>
      <c r="S220" s="18" t="str">
        <f>IFERROR(VLOOKUP($B220,DB!$I$3:$CA$1001,39,FALSE)&amp;"","　")</f>
        <v/>
      </c>
      <c r="T220" s="18" t="str">
        <f>IFERROR(VLOOKUP($B220,DB!$I$3:$CA$1001,40,FALSE)&amp;"","　")</f>
        <v/>
      </c>
      <c r="U220" s="18" t="str">
        <f>IFERROR(VLOOKUP($B220,DB!$I$3:$CA$1001,41,FALSE)&amp;"","　")</f>
        <v/>
      </c>
      <c r="V220" s="18" t="str">
        <f>IFERROR(VLOOKUP($B220,DB!$I$3:$CA$1001,42,FALSE)&amp;"","　")</f>
        <v/>
      </c>
      <c r="W220" s="18" t="str">
        <f>IFERROR(VLOOKUP($B220,DB!$I$3:$CA$1001,43,FALSE)&amp;"","　")</f>
        <v/>
      </c>
      <c r="X220" s="18" t="str">
        <f>IFERROR(VLOOKUP($B220,DB!$I$3:$CA$1001,44,FALSE)&amp;"","　")</f>
        <v/>
      </c>
      <c r="Y220" s="18" t="str">
        <f>IFERROR(VLOOKUP($B220,DB!$I$3:$CA$1001,45,FALSE)&amp;"","　")</f>
        <v/>
      </c>
      <c r="Z220" s="18" t="str">
        <f>IFERROR(VLOOKUP($B220,DB!$I$3:$CA$1001,46,FALSE)&amp;"","　")</f>
        <v/>
      </c>
      <c r="AA220" s="18" t="str">
        <f>IFERROR(VLOOKUP($B220,DB!$I$3:$CA$1001,47,FALSE)&amp;"","　")</f>
        <v/>
      </c>
      <c r="AB220" s="18" t="str">
        <f>IFERROR(VLOOKUP($B220,DB!$I$3:$CA$1001,48,FALSE)&amp;"","　")</f>
        <v/>
      </c>
      <c r="AC220" s="18" t="str">
        <f>IFERROR(VLOOKUP($B220,DB!$I$3:$CA$1001,49,FALSE)&amp;"","　")</f>
        <v/>
      </c>
      <c r="AD220" s="18" t="str">
        <f>IFERROR(VLOOKUP($B220,DB!$I$3:$CA$1001,50,FALSE)&amp;"","　")</f>
        <v/>
      </c>
      <c r="AE220" s="18" t="str">
        <f>IFERROR(VLOOKUP($B220,DB!$I$3:$CA$1001,51,FALSE)&amp;"","　")</f>
        <v/>
      </c>
      <c r="AF220" s="18" t="str">
        <f>IFERROR(VLOOKUP($B220,DB!$I$3:$CA$1001,52,FALSE)&amp;"","　")</f>
        <v/>
      </c>
      <c r="AG220" s="18" t="str">
        <f>IFERROR(VLOOKUP($B220,DB!$I$3:$CA$1001,53,FALSE)&amp;"","　")</f>
        <v/>
      </c>
      <c r="AH220" s="18" t="str">
        <f>IFERROR(VLOOKUP($B220,DB!$I$3:$CA$1001,54,FALSE)&amp;"","　")</f>
        <v/>
      </c>
      <c r="AI220" s="25" t="str">
        <f>IFERROR(VLOOKUP($B220,DB!$I$3:$CA$1001,55,FALSE)&amp;"","　")</f>
        <v/>
      </c>
      <c r="AJ220" s="16" t="str">
        <f>IFERROR(VLOOKUP($B220,DB!$I$3:$CA$1001,56,FALSE)&amp;"","　")</f>
        <v/>
      </c>
      <c r="AK220" s="18" t="str">
        <f>IFERROR(VLOOKUP($B220,DB!$I$3:$CA$1001,57,FALSE)&amp;"","　")</f>
        <v/>
      </c>
      <c r="AL220" s="18" t="str">
        <f>IFERROR(VLOOKUP($B220,DB!$I$3:$CA$1001,58,FALSE)&amp;"","　")</f>
        <v/>
      </c>
      <c r="AM220" s="18" t="str">
        <f>IFERROR(VLOOKUP($B220,DB!$I$3:$CA$1001,59,FALSE)&amp;"","　")</f>
        <v/>
      </c>
      <c r="AN220" s="18" t="str">
        <f>IFERROR(VLOOKUP($B220,DB!$I$3:$CA$1001,60,FALSE)&amp;"","　")</f>
        <v/>
      </c>
      <c r="AO220" s="18" t="str">
        <f>IFERROR(VLOOKUP($B220,DB!$I$3:$CA$1001,61,FALSE)&amp;"","　")</f>
        <v/>
      </c>
      <c r="AP220" s="18" t="str">
        <f>IFERROR(VLOOKUP($B220,DB!$I$3:$CA$1001,62,FALSE)&amp;"","　")</f>
        <v/>
      </c>
      <c r="AQ220" s="21" t="str">
        <f>IFERROR(VLOOKUP($B220,DB!$I$3:$CA$1001,63,FALSE)&amp;"","　")</f>
        <v/>
      </c>
      <c r="AR220" s="23" t="str">
        <f>IFERROR(VLOOKUP($B220,DB!$I$3:$CA$1001,64,FALSE)&amp;"","　")</f>
        <v/>
      </c>
      <c r="AS220" s="18" t="str">
        <f>IFERROR(VLOOKUP($B220,DB!$I$3:$CA$1001,65,FALSE)&amp;"","　")</f>
        <v/>
      </c>
      <c r="AT220" s="18" t="str">
        <f>IFERROR(VLOOKUP($B220,DB!$I$3:$CA$1001,66,FALSE)&amp;"","　")</f>
        <v/>
      </c>
      <c r="AU220" s="18" t="str">
        <f>IFERROR(VLOOKUP($B220,DB!$I$3:$CA$1001,67,FALSE)&amp;"","　")</f>
        <v/>
      </c>
      <c r="AV220" s="18" t="str">
        <f>IFERROR(VLOOKUP($B220,DB!$I$3:$CA$1001,68,FALSE)&amp;"","　")</f>
        <v/>
      </c>
      <c r="AW220" s="18" t="str">
        <f>IFERROR(VLOOKUP($B220,DB!$I$3:$CA$1001,69,FALSE)&amp;"","　")</f>
        <v/>
      </c>
      <c r="AX220" s="18" t="str">
        <f>IFERROR(VLOOKUP($B220,DB!$I$3:$CA$1001,70,FALSE)&amp;"","　")</f>
        <v/>
      </c>
      <c r="AY220" s="21" t="str">
        <f>IFERROR(VLOOKUP($B220,DB!$I$3:$CA$1001,71,FALSE)&amp;"","　")</f>
        <v/>
      </c>
      <c r="AZ220" s="29"/>
    </row>
    <row r="221" spans="2:52" ht="20.100000000000001" customHeight="1">
      <c r="B221" s="6">
        <v>2601</v>
      </c>
      <c r="C221" s="8" t="str">
        <f>IFERROR(VLOOKUP(B221,DB!$I$3:$Z$1001,4,FALSE)&amp;"","")</f>
        <v>株式会社八州</v>
      </c>
      <c r="D221" s="10" t="str">
        <f>IFERROR(VLOOKUP(B221,DB!$I$2:$CD$1001,7,FALSE)&amp;"","")</f>
        <v>東京都</v>
      </c>
      <c r="E221" s="11" t="str">
        <f>IFERROR(VLOOKUP(B221,DB!$I$2:$CD$1001,8,FALSE)&amp;"","")</f>
        <v>江東区</v>
      </c>
      <c r="F221" s="12" t="str">
        <f>IFERROR(VLOOKUP(B221,DB!$I$2:$CD$1001,10,FALSE)&amp;"","")</f>
        <v>代表取締役</v>
      </c>
      <c r="G221" s="11" t="str">
        <f>IFERROR(VLOOKUP(B221,DB!$I$2:$CD$1001,11,FALSE)&amp;"","")</f>
        <v>大西　孝敬</v>
      </c>
      <c r="H221" s="14" t="str">
        <f>IFERROR(IF(VLOOKUP(B221,DB!$I$2:$CD$1001,20,FALSE)&amp;""="","","○"),"")</f>
        <v>○</v>
      </c>
      <c r="I221" s="16" t="str">
        <f>IFERROR(VLOOKUP($B221,DB!$I$3:$CA$1001,29,FALSE)&amp;"","　")</f>
        <v>◯</v>
      </c>
      <c r="J221" s="18" t="str">
        <f>IFERROR(VLOOKUP($B221,DB!$I$3:$CA$1001,30,FALSE)&amp;"","　")</f>
        <v>◯</v>
      </c>
      <c r="K221" s="18" t="str">
        <f>IFERROR(VLOOKUP($B221,DB!$I$3:$CA$1001,31,FALSE)&amp;"","　")</f>
        <v>◯</v>
      </c>
      <c r="L221" s="18" t="str">
        <f>IFERROR(VLOOKUP($B221,DB!$I$3:$CA$1001,32,FALSE)&amp;"","　")</f>
        <v/>
      </c>
      <c r="M221" s="18" t="str">
        <f>IFERROR(VLOOKUP($B221,DB!$I$3:$CA$1001,33,FALSE)&amp;"","　")</f>
        <v>◯</v>
      </c>
      <c r="N221" s="21" t="str">
        <f>IFERROR(VLOOKUP($B221,DB!$I$3:$CA$1001,34,FALSE)&amp;"","　")</f>
        <v/>
      </c>
      <c r="O221" s="23" t="str">
        <f>IFERROR(VLOOKUP($B221,DB!$I$3:$CA$1001,35,FALSE)&amp;"","　")</f>
        <v>◯</v>
      </c>
      <c r="P221" s="18" t="str">
        <f>IFERROR(VLOOKUP($B221,DB!$I$3:$CA$1001,36,FALSE)&amp;"","　")</f>
        <v/>
      </c>
      <c r="Q221" s="18" t="str">
        <f>IFERROR(VLOOKUP($B221,DB!$I$3:$CA$1001,37,FALSE)&amp;"","　")</f>
        <v/>
      </c>
      <c r="R221" s="18" t="str">
        <f>IFERROR(VLOOKUP($B221,DB!$I$3:$CA$1001,38,FALSE)&amp;"","　")</f>
        <v>◯</v>
      </c>
      <c r="S221" s="18" t="str">
        <f>IFERROR(VLOOKUP($B221,DB!$I$3:$CA$1001,39,FALSE)&amp;"","　")</f>
        <v/>
      </c>
      <c r="T221" s="18" t="str">
        <f>IFERROR(VLOOKUP($B221,DB!$I$3:$CA$1001,40,FALSE)&amp;"","　")</f>
        <v/>
      </c>
      <c r="U221" s="18" t="str">
        <f>IFERROR(VLOOKUP($B221,DB!$I$3:$CA$1001,41,FALSE)&amp;"","　")</f>
        <v>◯</v>
      </c>
      <c r="V221" s="18" t="str">
        <f>IFERROR(VLOOKUP($B221,DB!$I$3:$CA$1001,42,FALSE)&amp;"","　")</f>
        <v/>
      </c>
      <c r="W221" s="18" t="str">
        <f>IFERROR(VLOOKUP($B221,DB!$I$3:$CA$1001,43,FALSE)&amp;"","　")</f>
        <v/>
      </c>
      <c r="X221" s="18" t="str">
        <f>IFERROR(VLOOKUP($B221,DB!$I$3:$CA$1001,44,FALSE)&amp;"","　")</f>
        <v/>
      </c>
      <c r="Y221" s="18" t="str">
        <f>IFERROR(VLOOKUP($B221,DB!$I$3:$CA$1001,45,FALSE)&amp;"","　")</f>
        <v/>
      </c>
      <c r="Z221" s="18" t="str">
        <f>IFERROR(VLOOKUP($B221,DB!$I$3:$CA$1001,46,FALSE)&amp;"","　")</f>
        <v>◯</v>
      </c>
      <c r="AA221" s="18" t="str">
        <f>IFERROR(VLOOKUP($B221,DB!$I$3:$CA$1001,47,FALSE)&amp;"","　")</f>
        <v>◯</v>
      </c>
      <c r="AB221" s="18" t="str">
        <f>IFERROR(VLOOKUP($B221,DB!$I$3:$CA$1001,48,FALSE)&amp;"","　")</f>
        <v/>
      </c>
      <c r="AC221" s="18" t="str">
        <f>IFERROR(VLOOKUP($B221,DB!$I$3:$CA$1001,49,FALSE)&amp;"","　")</f>
        <v>◯</v>
      </c>
      <c r="AD221" s="18" t="str">
        <f>IFERROR(VLOOKUP($B221,DB!$I$3:$CA$1001,50,FALSE)&amp;"","　")</f>
        <v>◯</v>
      </c>
      <c r="AE221" s="18" t="str">
        <f>IFERROR(VLOOKUP($B221,DB!$I$3:$CA$1001,51,FALSE)&amp;"","　")</f>
        <v/>
      </c>
      <c r="AF221" s="18" t="str">
        <f>IFERROR(VLOOKUP($B221,DB!$I$3:$CA$1001,52,FALSE)&amp;"","　")</f>
        <v/>
      </c>
      <c r="AG221" s="18" t="str">
        <f>IFERROR(VLOOKUP($B221,DB!$I$3:$CA$1001,53,FALSE)&amp;"","　")</f>
        <v>◯</v>
      </c>
      <c r="AH221" s="18" t="str">
        <f>IFERROR(VLOOKUP($B221,DB!$I$3:$CA$1001,54,FALSE)&amp;"","　")</f>
        <v/>
      </c>
      <c r="AI221" s="25" t="str">
        <f>IFERROR(VLOOKUP($B221,DB!$I$3:$CA$1001,55,FALSE)&amp;"","　")</f>
        <v/>
      </c>
      <c r="AJ221" s="16" t="str">
        <f>IFERROR(VLOOKUP($B221,DB!$I$3:$CA$1001,56,FALSE)&amp;"","　")</f>
        <v>◯</v>
      </c>
      <c r="AK221" s="18" t="str">
        <f>IFERROR(VLOOKUP($B221,DB!$I$3:$CA$1001,57,FALSE)&amp;"","　")</f>
        <v>◯</v>
      </c>
      <c r="AL221" s="18" t="str">
        <f>IFERROR(VLOOKUP($B221,DB!$I$3:$CA$1001,58,FALSE)&amp;"","　")</f>
        <v>◯</v>
      </c>
      <c r="AM221" s="18" t="str">
        <f>IFERROR(VLOOKUP($B221,DB!$I$3:$CA$1001,59,FALSE)&amp;"","　")</f>
        <v>◯</v>
      </c>
      <c r="AN221" s="18" t="str">
        <f>IFERROR(VLOOKUP($B221,DB!$I$3:$CA$1001,60,FALSE)&amp;"","　")</f>
        <v>◯</v>
      </c>
      <c r="AO221" s="18" t="str">
        <f>IFERROR(VLOOKUP($B221,DB!$I$3:$CA$1001,61,FALSE)&amp;"","　")</f>
        <v>◯</v>
      </c>
      <c r="AP221" s="18" t="str">
        <f>IFERROR(VLOOKUP($B221,DB!$I$3:$CA$1001,62,FALSE)&amp;"","　")</f>
        <v>◯</v>
      </c>
      <c r="AQ221" s="21" t="str">
        <f>IFERROR(VLOOKUP($B221,DB!$I$3:$CA$1001,63,FALSE)&amp;"","　")</f>
        <v>◯</v>
      </c>
      <c r="AR221" s="23" t="str">
        <f>IFERROR(VLOOKUP($B221,DB!$I$3:$CA$1001,64,FALSE)&amp;"","　")</f>
        <v/>
      </c>
      <c r="AS221" s="18" t="str">
        <f>IFERROR(VLOOKUP($B221,DB!$I$3:$CA$1001,65,FALSE)&amp;"","　")</f>
        <v/>
      </c>
      <c r="AT221" s="18" t="str">
        <f>IFERROR(VLOOKUP($B221,DB!$I$3:$CA$1001,66,FALSE)&amp;"","　")</f>
        <v/>
      </c>
      <c r="AU221" s="18" t="str">
        <f>IFERROR(VLOOKUP($B221,DB!$I$3:$CA$1001,67,FALSE)&amp;"","　")</f>
        <v/>
      </c>
      <c r="AV221" s="18" t="str">
        <f>IFERROR(VLOOKUP($B221,DB!$I$3:$CA$1001,68,FALSE)&amp;"","　")</f>
        <v/>
      </c>
      <c r="AW221" s="18" t="str">
        <f>IFERROR(VLOOKUP($B221,DB!$I$3:$CA$1001,69,FALSE)&amp;"","　")</f>
        <v/>
      </c>
      <c r="AX221" s="18" t="str">
        <f>IFERROR(VLOOKUP($B221,DB!$I$3:$CA$1001,70,FALSE)&amp;"","　")</f>
        <v/>
      </c>
      <c r="AY221" s="21" t="str">
        <f>IFERROR(VLOOKUP($B221,DB!$I$3:$CA$1001,71,FALSE)&amp;"","　")</f>
        <v/>
      </c>
      <c r="AZ221" s="29"/>
    </row>
    <row r="222" spans="2:52" ht="20.100000000000001" customHeight="1">
      <c r="B222" s="6">
        <v>2602</v>
      </c>
      <c r="C222" s="8" t="str">
        <f>IFERROR(VLOOKUP(B222,DB!$I$3:$Z$1001,4,FALSE)&amp;"","")</f>
        <v>株式会社汎設計</v>
      </c>
      <c r="D222" s="10" t="str">
        <f>IFERROR(VLOOKUP(B222,DB!$I$2:$CD$1001,7,FALSE)&amp;"","")</f>
        <v>大阪府</v>
      </c>
      <c r="E222" s="11" t="str">
        <f>IFERROR(VLOOKUP(B222,DB!$I$2:$CD$1001,8,FALSE)&amp;"","")</f>
        <v>大阪市中央区</v>
      </c>
      <c r="F222" s="12" t="str">
        <f>IFERROR(VLOOKUP(B222,DB!$I$2:$CD$1001,10,FALSE)&amp;"","")</f>
        <v>代表取締役</v>
      </c>
      <c r="G222" s="11" t="str">
        <f>IFERROR(VLOOKUP(B222,DB!$I$2:$CD$1001,11,FALSE)&amp;"","")</f>
        <v>犬伏　淳</v>
      </c>
      <c r="H222" s="14" t="str">
        <f>IFERROR(IF(VLOOKUP(B222,DB!$I$2:$CD$1001,20,FALSE)&amp;""="","","○"),"")</f>
        <v/>
      </c>
      <c r="I222" s="16" t="str">
        <f>IFERROR(VLOOKUP($B222,DB!$I$3:$CA$1001,29,FALSE)&amp;"","　")</f>
        <v/>
      </c>
      <c r="J222" s="18" t="str">
        <f>IFERROR(VLOOKUP($B222,DB!$I$3:$CA$1001,30,FALSE)&amp;"","　")</f>
        <v/>
      </c>
      <c r="K222" s="18" t="str">
        <f>IFERROR(VLOOKUP($B222,DB!$I$3:$CA$1001,31,FALSE)&amp;"","　")</f>
        <v/>
      </c>
      <c r="L222" s="18" t="str">
        <f>IFERROR(VLOOKUP($B222,DB!$I$3:$CA$1001,32,FALSE)&amp;"","　")</f>
        <v>◯</v>
      </c>
      <c r="M222" s="18" t="str">
        <f>IFERROR(VLOOKUP($B222,DB!$I$3:$CA$1001,33,FALSE)&amp;"","　")</f>
        <v/>
      </c>
      <c r="N222" s="21" t="str">
        <f>IFERROR(VLOOKUP($B222,DB!$I$3:$CA$1001,34,FALSE)&amp;"","　")</f>
        <v/>
      </c>
      <c r="O222" s="23" t="str">
        <f>IFERROR(VLOOKUP($B222,DB!$I$3:$CA$1001,35,FALSE)&amp;"","　")</f>
        <v/>
      </c>
      <c r="P222" s="18" t="str">
        <f>IFERROR(VLOOKUP($B222,DB!$I$3:$CA$1001,36,FALSE)&amp;"","　")</f>
        <v/>
      </c>
      <c r="Q222" s="18" t="str">
        <f>IFERROR(VLOOKUP($B222,DB!$I$3:$CA$1001,37,FALSE)&amp;"","　")</f>
        <v/>
      </c>
      <c r="R222" s="18" t="str">
        <f>IFERROR(VLOOKUP($B222,DB!$I$3:$CA$1001,38,FALSE)&amp;"","　")</f>
        <v/>
      </c>
      <c r="S222" s="18" t="str">
        <f>IFERROR(VLOOKUP($B222,DB!$I$3:$CA$1001,39,FALSE)&amp;"","　")</f>
        <v/>
      </c>
      <c r="T222" s="18" t="str">
        <f>IFERROR(VLOOKUP($B222,DB!$I$3:$CA$1001,40,FALSE)&amp;"","　")</f>
        <v/>
      </c>
      <c r="U222" s="18" t="str">
        <f>IFERROR(VLOOKUP($B222,DB!$I$3:$CA$1001,41,FALSE)&amp;"","　")</f>
        <v/>
      </c>
      <c r="V222" s="18" t="str">
        <f>IFERROR(VLOOKUP($B222,DB!$I$3:$CA$1001,42,FALSE)&amp;"","　")</f>
        <v/>
      </c>
      <c r="W222" s="18" t="str">
        <f>IFERROR(VLOOKUP($B222,DB!$I$3:$CA$1001,43,FALSE)&amp;"","　")</f>
        <v/>
      </c>
      <c r="X222" s="18" t="str">
        <f>IFERROR(VLOOKUP($B222,DB!$I$3:$CA$1001,44,FALSE)&amp;"","　")</f>
        <v/>
      </c>
      <c r="Y222" s="18" t="str">
        <f>IFERROR(VLOOKUP($B222,DB!$I$3:$CA$1001,45,FALSE)&amp;"","　")</f>
        <v/>
      </c>
      <c r="Z222" s="18" t="str">
        <f>IFERROR(VLOOKUP($B222,DB!$I$3:$CA$1001,46,FALSE)&amp;"","　")</f>
        <v/>
      </c>
      <c r="AA222" s="18" t="str">
        <f>IFERROR(VLOOKUP($B222,DB!$I$3:$CA$1001,47,FALSE)&amp;"","　")</f>
        <v/>
      </c>
      <c r="AB222" s="18" t="str">
        <f>IFERROR(VLOOKUP($B222,DB!$I$3:$CA$1001,48,FALSE)&amp;"","　")</f>
        <v/>
      </c>
      <c r="AC222" s="18" t="str">
        <f>IFERROR(VLOOKUP($B222,DB!$I$3:$CA$1001,49,FALSE)&amp;"","　")</f>
        <v/>
      </c>
      <c r="AD222" s="18" t="str">
        <f>IFERROR(VLOOKUP($B222,DB!$I$3:$CA$1001,50,FALSE)&amp;"","　")</f>
        <v/>
      </c>
      <c r="AE222" s="18" t="str">
        <f>IFERROR(VLOOKUP($B222,DB!$I$3:$CA$1001,51,FALSE)&amp;"","　")</f>
        <v/>
      </c>
      <c r="AF222" s="18" t="str">
        <f>IFERROR(VLOOKUP($B222,DB!$I$3:$CA$1001,52,FALSE)&amp;"","　")</f>
        <v/>
      </c>
      <c r="AG222" s="18" t="str">
        <f>IFERROR(VLOOKUP($B222,DB!$I$3:$CA$1001,53,FALSE)&amp;"","　")</f>
        <v/>
      </c>
      <c r="AH222" s="18" t="str">
        <f>IFERROR(VLOOKUP($B222,DB!$I$3:$CA$1001,54,FALSE)&amp;"","　")</f>
        <v/>
      </c>
      <c r="AI222" s="25" t="str">
        <f>IFERROR(VLOOKUP($B222,DB!$I$3:$CA$1001,55,FALSE)&amp;"","　")</f>
        <v/>
      </c>
      <c r="AJ222" s="16" t="str">
        <f>IFERROR(VLOOKUP($B222,DB!$I$3:$CA$1001,56,FALSE)&amp;"","　")</f>
        <v/>
      </c>
      <c r="AK222" s="18" t="str">
        <f>IFERROR(VLOOKUP($B222,DB!$I$3:$CA$1001,57,FALSE)&amp;"","　")</f>
        <v/>
      </c>
      <c r="AL222" s="18" t="str">
        <f>IFERROR(VLOOKUP($B222,DB!$I$3:$CA$1001,58,FALSE)&amp;"","　")</f>
        <v/>
      </c>
      <c r="AM222" s="18" t="str">
        <f>IFERROR(VLOOKUP($B222,DB!$I$3:$CA$1001,59,FALSE)&amp;"","　")</f>
        <v/>
      </c>
      <c r="AN222" s="18" t="str">
        <f>IFERROR(VLOOKUP($B222,DB!$I$3:$CA$1001,60,FALSE)&amp;"","　")</f>
        <v/>
      </c>
      <c r="AO222" s="18" t="str">
        <f>IFERROR(VLOOKUP($B222,DB!$I$3:$CA$1001,61,FALSE)&amp;"","　")</f>
        <v/>
      </c>
      <c r="AP222" s="18" t="str">
        <f>IFERROR(VLOOKUP($B222,DB!$I$3:$CA$1001,62,FALSE)&amp;"","　")</f>
        <v/>
      </c>
      <c r="AQ222" s="21" t="str">
        <f>IFERROR(VLOOKUP($B222,DB!$I$3:$CA$1001,63,FALSE)&amp;"","　")</f>
        <v/>
      </c>
      <c r="AR222" s="23" t="str">
        <f>IFERROR(VLOOKUP($B222,DB!$I$3:$CA$1001,64,FALSE)&amp;"","　")</f>
        <v/>
      </c>
      <c r="AS222" s="18" t="str">
        <f>IFERROR(VLOOKUP($B222,DB!$I$3:$CA$1001,65,FALSE)&amp;"","　")</f>
        <v/>
      </c>
      <c r="AT222" s="18" t="str">
        <f>IFERROR(VLOOKUP($B222,DB!$I$3:$CA$1001,66,FALSE)&amp;"","　")</f>
        <v/>
      </c>
      <c r="AU222" s="18" t="str">
        <f>IFERROR(VLOOKUP($B222,DB!$I$3:$CA$1001,67,FALSE)&amp;"","　")</f>
        <v/>
      </c>
      <c r="AV222" s="18" t="str">
        <f>IFERROR(VLOOKUP($B222,DB!$I$3:$CA$1001,68,FALSE)&amp;"","　")</f>
        <v/>
      </c>
      <c r="AW222" s="18" t="str">
        <f>IFERROR(VLOOKUP($B222,DB!$I$3:$CA$1001,69,FALSE)&amp;"","　")</f>
        <v/>
      </c>
      <c r="AX222" s="18" t="str">
        <f>IFERROR(VLOOKUP($B222,DB!$I$3:$CA$1001,70,FALSE)&amp;"","　")</f>
        <v/>
      </c>
      <c r="AY222" s="21" t="str">
        <f>IFERROR(VLOOKUP($B222,DB!$I$3:$CA$1001,71,FALSE)&amp;"","　")</f>
        <v/>
      </c>
      <c r="AZ222" s="29"/>
    </row>
    <row r="223" spans="2:52" ht="20.100000000000001" customHeight="1">
      <c r="B223" s="6">
        <v>2603</v>
      </c>
      <c r="C223" s="8" t="str">
        <f>IFERROR(VLOOKUP(B223,DB!$I$3:$Z$1001,4,FALSE)&amp;"","")</f>
        <v>株式会社坂茂建築設計</v>
      </c>
      <c r="D223" s="10" t="str">
        <f>IFERROR(VLOOKUP(B223,DB!$I$2:$CD$1001,7,FALSE)&amp;"","")</f>
        <v>東京都</v>
      </c>
      <c r="E223" s="11" t="str">
        <f>IFERROR(VLOOKUP(B223,DB!$I$2:$CD$1001,8,FALSE)&amp;"","")</f>
        <v>世田谷区</v>
      </c>
      <c r="F223" s="12" t="str">
        <f>IFERROR(VLOOKUP(B223,DB!$I$2:$CD$1001,10,FALSE)&amp;"","")</f>
        <v>代表取締役</v>
      </c>
      <c r="G223" s="11" t="str">
        <f>IFERROR(VLOOKUP(B223,DB!$I$2:$CD$1001,11,FALSE)&amp;"","")</f>
        <v>坂　茂</v>
      </c>
      <c r="H223" s="14" t="str">
        <f>IFERROR(IF(VLOOKUP(B223,DB!$I$2:$CD$1001,20,FALSE)&amp;""="","","○"),"")</f>
        <v/>
      </c>
      <c r="I223" s="16" t="str">
        <f>IFERROR(VLOOKUP($B223,DB!$I$3:$CA$1001,29,FALSE)&amp;"","　")</f>
        <v/>
      </c>
      <c r="J223" s="18" t="str">
        <f>IFERROR(VLOOKUP($B223,DB!$I$3:$CA$1001,30,FALSE)&amp;"","　")</f>
        <v/>
      </c>
      <c r="K223" s="18" t="str">
        <f>IFERROR(VLOOKUP($B223,DB!$I$3:$CA$1001,31,FALSE)&amp;"","　")</f>
        <v/>
      </c>
      <c r="L223" s="18" t="str">
        <f>IFERROR(VLOOKUP($B223,DB!$I$3:$CA$1001,32,FALSE)&amp;"","　")</f>
        <v>◯</v>
      </c>
      <c r="M223" s="18" t="str">
        <f>IFERROR(VLOOKUP($B223,DB!$I$3:$CA$1001,33,FALSE)&amp;"","　")</f>
        <v/>
      </c>
      <c r="N223" s="21" t="str">
        <f>IFERROR(VLOOKUP($B223,DB!$I$3:$CA$1001,34,FALSE)&amp;"","　")</f>
        <v/>
      </c>
      <c r="O223" s="23" t="str">
        <f>IFERROR(VLOOKUP($B223,DB!$I$3:$CA$1001,35,FALSE)&amp;"","　")</f>
        <v/>
      </c>
      <c r="P223" s="18" t="str">
        <f>IFERROR(VLOOKUP($B223,DB!$I$3:$CA$1001,36,FALSE)&amp;"","　")</f>
        <v/>
      </c>
      <c r="Q223" s="18" t="str">
        <f>IFERROR(VLOOKUP($B223,DB!$I$3:$CA$1001,37,FALSE)&amp;"","　")</f>
        <v/>
      </c>
      <c r="R223" s="18" t="str">
        <f>IFERROR(VLOOKUP($B223,DB!$I$3:$CA$1001,38,FALSE)&amp;"","　")</f>
        <v/>
      </c>
      <c r="S223" s="18" t="str">
        <f>IFERROR(VLOOKUP($B223,DB!$I$3:$CA$1001,39,FALSE)&amp;"","　")</f>
        <v/>
      </c>
      <c r="T223" s="18" t="str">
        <f>IFERROR(VLOOKUP($B223,DB!$I$3:$CA$1001,40,FALSE)&amp;"","　")</f>
        <v/>
      </c>
      <c r="U223" s="18" t="str">
        <f>IFERROR(VLOOKUP($B223,DB!$I$3:$CA$1001,41,FALSE)&amp;"","　")</f>
        <v/>
      </c>
      <c r="V223" s="18" t="str">
        <f>IFERROR(VLOOKUP($B223,DB!$I$3:$CA$1001,42,FALSE)&amp;"","　")</f>
        <v/>
      </c>
      <c r="W223" s="18" t="str">
        <f>IFERROR(VLOOKUP($B223,DB!$I$3:$CA$1001,43,FALSE)&amp;"","　")</f>
        <v/>
      </c>
      <c r="X223" s="18" t="str">
        <f>IFERROR(VLOOKUP($B223,DB!$I$3:$CA$1001,44,FALSE)&amp;"","　")</f>
        <v/>
      </c>
      <c r="Y223" s="18" t="str">
        <f>IFERROR(VLOOKUP($B223,DB!$I$3:$CA$1001,45,FALSE)&amp;"","　")</f>
        <v/>
      </c>
      <c r="Z223" s="18" t="str">
        <f>IFERROR(VLOOKUP($B223,DB!$I$3:$CA$1001,46,FALSE)&amp;"","　")</f>
        <v/>
      </c>
      <c r="AA223" s="18" t="str">
        <f>IFERROR(VLOOKUP($B223,DB!$I$3:$CA$1001,47,FALSE)&amp;"","　")</f>
        <v/>
      </c>
      <c r="AB223" s="18" t="str">
        <f>IFERROR(VLOOKUP($B223,DB!$I$3:$CA$1001,48,FALSE)&amp;"","　")</f>
        <v/>
      </c>
      <c r="AC223" s="18" t="str">
        <f>IFERROR(VLOOKUP($B223,DB!$I$3:$CA$1001,49,FALSE)&amp;"","　")</f>
        <v/>
      </c>
      <c r="AD223" s="18" t="str">
        <f>IFERROR(VLOOKUP($B223,DB!$I$3:$CA$1001,50,FALSE)&amp;"","　")</f>
        <v/>
      </c>
      <c r="AE223" s="18" t="str">
        <f>IFERROR(VLOOKUP($B223,DB!$I$3:$CA$1001,51,FALSE)&amp;"","　")</f>
        <v/>
      </c>
      <c r="AF223" s="18" t="str">
        <f>IFERROR(VLOOKUP($B223,DB!$I$3:$CA$1001,52,FALSE)&amp;"","　")</f>
        <v/>
      </c>
      <c r="AG223" s="18" t="str">
        <f>IFERROR(VLOOKUP($B223,DB!$I$3:$CA$1001,53,FALSE)&amp;"","　")</f>
        <v/>
      </c>
      <c r="AH223" s="18" t="str">
        <f>IFERROR(VLOOKUP($B223,DB!$I$3:$CA$1001,54,FALSE)&amp;"","　")</f>
        <v/>
      </c>
      <c r="AI223" s="25" t="str">
        <f>IFERROR(VLOOKUP($B223,DB!$I$3:$CA$1001,55,FALSE)&amp;"","　")</f>
        <v/>
      </c>
      <c r="AJ223" s="16" t="str">
        <f>IFERROR(VLOOKUP($B223,DB!$I$3:$CA$1001,56,FALSE)&amp;"","　")</f>
        <v/>
      </c>
      <c r="AK223" s="18" t="str">
        <f>IFERROR(VLOOKUP($B223,DB!$I$3:$CA$1001,57,FALSE)&amp;"","　")</f>
        <v/>
      </c>
      <c r="AL223" s="18" t="str">
        <f>IFERROR(VLOOKUP($B223,DB!$I$3:$CA$1001,58,FALSE)&amp;"","　")</f>
        <v/>
      </c>
      <c r="AM223" s="18" t="str">
        <f>IFERROR(VLOOKUP($B223,DB!$I$3:$CA$1001,59,FALSE)&amp;"","　")</f>
        <v/>
      </c>
      <c r="AN223" s="18" t="str">
        <f>IFERROR(VLOOKUP($B223,DB!$I$3:$CA$1001,60,FALSE)&amp;"","　")</f>
        <v/>
      </c>
      <c r="AO223" s="18" t="str">
        <f>IFERROR(VLOOKUP($B223,DB!$I$3:$CA$1001,61,FALSE)&amp;"","　")</f>
        <v/>
      </c>
      <c r="AP223" s="18" t="str">
        <f>IFERROR(VLOOKUP($B223,DB!$I$3:$CA$1001,62,FALSE)&amp;"","　")</f>
        <v/>
      </c>
      <c r="AQ223" s="21" t="str">
        <f>IFERROR(VLOOKUP($B223,DB!$I$3:$CA$1001,63,FALSE)&amp;"","　")</f>
        <v/>
      </c>
      <c r="AR223" s="23" t="str">
        <f>IFERROR(VLOOKUP($B223,DB!$I$3:$CA$1001,64,FALSE)&amp;"","　")</f>
        <v/>
      </c>
      <c r="AS223" s="18" t="str">
        <f>IFERROR(VLOOKUP($B223,DB!$I$3:$CA$1001,65,FALSE)&amp;"","　")</f>
        <v/>
      </c>
      <c r="AT223" s="18" t="str">
        <f>IFERROR(VLOOKUP($B223,DB!$I$3:$CA$1001,66,FALSE)&amp;"","　")</f>
        <v/>
      </c>
      <c r="AU223" s="18" t="str">
        <f>IFERROR(VLOOKUP($B223,DB!$I$3:$CA$1001,67,FALSE)&amp;"","　")</f>
        <v/>
      </c>
      <c r="AV223" s="18" t="str">
        <f>IFERROR(VLOOKUP($B223,DB!$I$3:$CA$1001,68,FALSE)&amp;"","　")</f>
        <v/>
      </c>
      <c r="AW223" s="18" t="str">
        <f>IFERROR(VLOOKUP($B223,DB!$I$3:$CA$1001,69,FALSE)&amp;"","　")</f>
        <v/>
      </c>
      <c r="AX223" s="18" t="str">
        <f>IFERROR(VLOOKUP($B223,DB!$I$3:$CA$1001,70,FALSE)&amp;"","　")</f>
        <v/>
      </c>
      <c r="AY223" s="21" t="str">
        <f>IFERROR(VLOOKUP($B223,DB!$I$3:$CA$1001,71,FALSE)&amp;"","　")</f>
        <v/>
      </c>
      <c r="AZ223" s="29"/>
    </row>
    <row r="224" spans="2:52" ht="20.100000000000001" customHeight="1">
      <c r="B224" s="6">
        <v>2604</v>
      </c>
      <c r="C224" s="8" t="str">
        <f>IFERROR(VLOOKUP(B224,DB!$I$3:$Z$1001,4,FALSE)&amp;"","")</f>
        <v>バイオマスリサーチ株式会社</v>
      </c>
      <c r="D224" s="10" t="str">
        <f>IFERROR(VLOOKUP(B224,DB!$I$2:$CD$1001,7,FALSE)&amp;"","")</f>
        <v>北海道</v>
      </c>
      <c r="E224" s="11" t="str">
        <f>IFERROR(VLOOKUP(B224,DB!$I$2:$CD$1001,8,FALSE)&amp;"","")</f>
        <v>帯広市</v>
      </c>
      <c r="F224" s="12" t="str">
        <f>IFERROR(VLOOKUP(B224,DB!$I$2:$CD$1001,10,FALSE)&amp;"","")</f>
        <v>代表取締役</v>
      </c>
      <c r="G224" s="11" t="str">
        <f>IFERROR(VLOOKUP(B224,DB!$I$2:$CD$1001,11,FALSE)&amp;"","")</f>
        <v>菊池　貞雄</v>
      </c>
      <c r="H224" s="14" t="str">
        <f>IFERROR(IF(VLOOKUP(B224,DB!$I$2:$CD$1001,20,FALSE)&amp;""="","","○"),"")</f>
        <v/>
      </c>
      <c r="I224" s="16" t="str">
        <f>IFERROR(VLOOKUP($B224,DB!$I$3:$CA$1001,29,FALSE)&amp;"","　")</f>
        <v/>
      </c>
      <c r="J224" s="18" t="str">
        <f>IFERROR(VLOOKUP($B224,DB!$I$3:$CA$1001,30,FALSE)&amp;"","　")</f>
        <v/>
      </c>
      <c r="K224" s="18" t="str">
        <f>IFERROR(VLOOKUP($B224,DB!$I$3:$CA$1001,31,FALSE)&amp;"","　")</f>
        <v/>
      </c>
      <c r="L224" s="18" t="str">
        <f>IFERROR(VLOOKUP($B224,DB!$I$3:$CA$1001,32,FALSE)&amp;"","　")</f>
        <v>◯</v>
      </c>
      <c r="M224" s="18" t="str">
        <f>IFERROR(VLOOKUP($B224,DB!$I$3:$CA$1001,33,FALSE)&amp;"","　")</f>
        <v>◯</v>
      </c>
      <c r="N224" s="21" t="str">
        <f>IFERROR(VLOOKUP($B224,DB!$I$3:$CA$1001,34,FALSE)&amp;"","　")</f>
        <v/>
      </c>
      <c r="O224" s="23" t="str">
        <f>IFERROR(VLOOKUP($B224,DB!$I$3:$CA$1001,35,FALSE)&amp;"","　")</f>
        <v/>
      </c>
      <c r="P224" s="18" t="str">
        <f>IFERROR(VLOOKUP($B224,DB!$I$3:$CA$1001,36,FALSE)&amp;"","　")</f>
        <v/>
      </c>
      <c r="Q224" s="18" t="str">
        <f>IFERROR(VLOOKUP($B224,DB!$I$3:$CA$1001,37,FALSE)&amp;"","　")</f>
        <v/>
      </c>
      <c r="R224" s="18" t="str">
        <f>IFERROR(VLOOKUP($B224,DB!$I$3:$CA$1001,38,FALSE)&amp;"","　")</f>
        <v/>
      </c>
      <c r="S224" s="18" t="str">
        <f>IFERROR(VLOOKUP($B224,DB!$I$3:$CA$1001,39,FALSE)&amp;"","　")</f>
        <v/>
      </c>
      <c r="T224" s="18" t="str">
        <f>IFERROR(VLOOKUP($B224,DB!$I$3:$CA$1001,40,FALSE)&amp;"","　")</f>
        <v/>
      </c>
      <c r="U224" s="18" t="str">
        <f>IFERROR(VLOOKUP($B224,DB!$I$3:$CA$1001,41,FALSE)&amp;"","　")</f>
        <v/>
      </c>
      <c r="V224" s="18" t="str">
        <f>IFERROR(VLOOKUP($B224,DB!$I$3:$CA$1001,42,FALSE)&amp;"","　")</f>
        <v/>
      </c>
      <c r="W224" s="18" t="str">
        <f>IFERROR(VLOOKUP($B224,DB!$I$3:$CA$1001,43,FALSE)&amp;"","　")</f>
        <v/>
      </c>
      <c r="X224" s="18" t="str">
        <f>IFERROR(VLOOKUP($B224,DB!$I$3:$CA$1001,44,FALSE)&amp;"","　")</f>
        <v/>
      </c>
      <c r="Y224" s="18" t="str">
        <f>IFERROR(VLOOKUP($B224,DB!$I$3:$CA$1001,45,FALSE)&amp;"","　")</f>
        <v/>
      </c>
      <c r="Z224" s="18" t="str">
        <f>IFERROR(VLOOKUP($B224,DB!$I$3:$CA$1001,46,FALSE)&amp;"","　")</f>
        <v/>
      </c>
      <c r="AA224" s="18" t="str">
        <f>IFERROR(VLOOKUP($B224,DB!$I$3:$CA$1001,47,FALSE)&amp;"","　")</f>
        <v/>
      </c>
      <c r="AB224" s="18" t="str">
        <f>IFERROR(VLOOKUP($B224,DB!$I$3:$CA$1001,48,FALSE)&amp;"","　")</f>
        <v/>
      </c>
      <c r="AC224" s="18" t="str">
        <f>IFERROR(VLOOKUP($B224,DB!$I$3:$CA$1001,49,FALSE)&amp;"","　")</f>
        <v/>
      </c>
      <c r="AD224" s="18" t="str">
        <f>IFERROR(VLOOKUP($B224,DB!$I$3:$CA$1001,50,FALSE)&amp;"","　")</f>
        <v/>
      </c>
      <c r="AE224" s="18" t="str">
        <f>IFERROR(VLOOKUP($B224,DB!$I$3:$CA$1001,51,FALSE)&amp;"","　")</f>
        <v/>
      </c>
      <c r="AF224" s="18" t="str">
        <f>IFERROR(VLOOKUP($B224,DB!$I$3:$CA$1001,52,FALSE)&amp;"","　")</f>
        <v/>
      </c>
      <c r="AG224" s="18" t="str">
        <f>IFERROR(VLOOKUP($B224,DB!$I$3:$CA$1001,53,FALSE)&amp;"","　")</f>
        <v/>
      </c>
      <c r="AH224" s="18" t="str">
        <f>IFERROR(VLOOKUP($B224,DB!$I$3:$CA$1001,54,FALSE)&amp;"","　")</f>
        <v/>
      </c>
      <c r="AI224" s="25" t="str">
        <f>IFERROR(VLOOKUP($B224,DB!$I$3:$CA$1001,55,FALSE)&amp;"","　")</f>
        <v/>
      </c>
      <c r="AJ224" s="16" t="str">
        <f>IFERROR(VLOOKUP($B224,DB!$I$3:$CA$1001,56,FALSE)&amp;"","　")</f>
        <v/>
      </c>
      <c r="AK224" s="18" t="str">
        <f>IFERROR(VLOOKUP($B224,DB!$I$3:$CA$1001,57,FALSE)&amp;"","　")</f>
        <v/>
      </c>
      <c r="AL224" s="18" t="str">
        <f>IFERROR(VLOOKUP($B224,DB!$I$3:$CA$1001,58,FALSE)&amp;"","　")</f>
        <v/>
      </c>
      <c r="AM224" s="18" t="str">
        <f>IFERROR(VLOOKUP($B224,DB!$I$3:$CA$1001,59,FALSE)&amp;"","　")</f>
        <v/>
      </c>
      <c r="AN224" s="18" t="str">
        <f>IFERROR(VLOOKUP($B224,DB!$I$3:$CA$1001,60,FALSE)&amp;"","　")</f>
        <v/>
      </c>
      <c r="AO224" s="18" t="str">
        <f>IFERROR(VLOOKUP($B224,DB!$I$3:$CA$1001,61,FALSE)&amp;"","　")</f>
        <v/>
      </c>
      <c r="AP224" s="18" t="str">
        <f>IFERROR(VLOOKUP($B224,DB!$I$3:$CA$1001,62,FALSE)&amp;"","　")</f>
        <v/>
      </c>
      <c r="AQ224" s="21" t="str">
        <f>IFERROR(VLOOKUP($B224,DB!$I$3:$CA$1001,63,FALSE)&amp;"","　")</f>
        <v/>
      </c>
      <c r="AR224" s="23" t="str">
        <f>IFERROR(VLOOKUP($B224,DB!$I$3:$CA$1001,64,FALSE)&amp;"","　")</f>
        <v/>
      </c>
      <c r="AS224" s="18" t="str">
        <f>IFERROR(VLOOKUP($B224,DB!$I$3:$CA$1001,65,FALSE)&amp;"","　")</f>
        <v/>
      </c>
      <c r="AT224" s="18" t="str">
        <f>IFERROR(VLOOKUP($B224,DB!$I$3:$CA$1001,66,FALSE)&amp;"","　")</f>
        <v/>
      </c>
      <c r="AU224" s="18" t="str">
        <f>IFERROR(VLOOKUP($B224,DB!$I$3:$CA$1001,67,FALSE)&amp;"","　")</f>
        <v/>
      </c>
      <c r="AV224" s="18" t="str">
        <f>IFERROR(VLOOKUP($B224,DB!$I$3:$CA$1001,68,FALSE)&amp;"","　")</f>
        <v/>
      </c>
      <c r="AW224" s="18" t="str">
        <f>IFERROR(VLOOKUP($B224,DB!$I$3:$CA$1001,69,FALSE)&amp;"","　")</f>
        <v/>
      </c>
      <c r="AX224" s="18" t="str">
        <f>IFERROR(VLOOKUP($B224,DB!$I$3:$CA$1001,70,FALSE)&amp;"","　")</f>
        <v/>
      </c>
      <c r="AY224" s="21" t="str">
        <f>IFERROR(VLOOKUP($B224,DB!$I$3:$CA$1001,71,FALSE)&amp;"","　")</f>
        <v/>
      </c>
      <c r="AZ224" s="29"/>
    </row>
    <row r="225" spans="2:52" ht="20.100000000000001" customHeight="1">
      <c r="B225" s="6">
        <v>2605</v>
      </c>
      <c r="C225" s="8" t="str">
        <f>IFERROR(VLOOKUP(B225,DB!$I$3:$Z$1001,4,FALSE)&amp;"","")</f>
        <v>パブリックコンサルタント株式会社</v>
      </c>
      <c r="D225" s="10" t="str">
        <f>IFERROR(VLOOKUP(B225,DB!$I$2:$CD$1001,7,FALSE)&amp;"","")</f>
        <v>北海道</v>
      </c>
      <c r="E225" s="11" t="str">
        <f>IFERROR(VLOOKUP(B225,DB!$I$2:$CD$1001,8,FALSE)&amp;"","")</f>
        <v>札幌市中央区</v>
      </c>
      <c r="F225" s="12" t="str">
        <f>IFERROR(VLOOKUP(B225,DB!$I$2:$CD$1001,10,FALSE)&amp;"","")</f>
        <v>代表取締役社長</v>
      </c>
      <c r="G225" s="11" t="str">
        <f>IFERROR(VLOOKUP(B225,DB!$I$2:$CD$1001,11,FALSE)&amp;"","")</f>
        <v>長　榮作</v>
      </c>
      <c r="H225" s="14" t="str">
        <f>IFERROR(IF(VLOOKUP(B225,DB!$I$2:$CD$1001,20,FALSE)&amp;""="","","○"),"")</f>
        <v/>
      </c>
      <c r="I225" s="16" t="str">
        <f>IFERROR(VLOOKUP($B225,DB!$I$3:$CA$1001,29,FALSE)&amp;"","　")</f>
        <v>◯</v>
      </c>
      <c r="J225" s="18" t="str">
        <f>IFERROR(VLOOKUP($B225,DB!$I$3:$CA$1001,30,FALSE)&amp;"","　")</f>
        <v>◯</v>
      </c>
      <c r="K225" s="18" t="str">
        <f>IFERROR(VLOOKUP($B225,DB!$I$3:$CA$1001,31,FALSE)&amp;"","　")</f>
        <v>◯</v>
      </c>
      <c r="L225" s="18" t="str">
        <f>IFERROR(VLOOKUP($B225,DB!$I$3:$CA$1001,32,FALSE)&amp;"","　")</f>
        <v/>
      </c>
      <c r="M225" s="18" t="str">
        <f>IFERROR(VLOOKUP($B225,DB!$I$3:$CA$1001,33,FALSE)&amp;"","　")</f>
        <v>◯</v>
      </c>
      <c r="N225" s="21" t="str">
        <f>IFERROR(VLOOKUP($B225,DB!$I$3:$CA$1001,34,FALSE)&amp;"","　")</f>
        <v/>
      </c>
      <c r="O225" s="23" t="str">
        <f>IFERROR(VLOOKUP($B225,DB!$I$3:$CA$1001,35,FALSE)&amp;"","　")</f>
        <v>◯</v>
      </c>
      <c r="P225" s="18" t="str">
        <f>IFERROR(VLOOKUP($B225,DB!$I$3:$CA$1001,36,FALSE)&amp;"","　")</f>
        <v>◯</v>
      </c>
      <c r="Q225" s="18" t="str">
        <f>IFERROR(VLOOKUP($B225,DB!$I$3:$CA$1001,37,FALSE)&amp;"","　")</f>
        <v/>
      </c>
      <c r="R225" s="18" t="str">
        <f>IFERROR(VLOOKUP($B225,DB!$I$3:$CA$1001,38,FALSE)&amp;"","　")</f>
        <v>◯</v>
      </c>
      <c r="S225" s="18" t="str">
        <f>IFERROR(VLOOKUP($B225,DB!$I$3:$CA$1001,39,FALSE)&amp;"","　")</f>
        <v/>
      </c>
      <c r="T225" s="18" t="str">
        <f>IFERROR(VLOOKUP($B225,DB!$I$3:$CA$1001,40,FALSE)&amp;"","　")</f>
        <v/>
      </c>
      <c r="U225" s="18" t="str">
        <f>IFERROR(VLOOKUP($B225,DB!$I$3:$CA$1001,41,FALSE)&amp;"","　")</f>
        <v/>
      </c>
      <c r="V225" s="18" t="str">
        <f>IFERROR(VLOOKUP($B225,DB!$I$3:$CA$1001,42,FALSE)&amp;"","　")</f>
        <v>◯</v>
      </c>
      <c r="W225" s="18" t="str">
        <f>IFERROR(VLOOKUP($B225,DB!$I$3:$CA$1001,43,FALSE)&amp;"","　")</f>
        <v/>
      </c>
      <c r="X225" s="18" t="str">
        <f>IFERROR(VLOOKUP($B225,DB!$I$3:$CA$1001,44,FALSE)&amp;"","　")</f>
        <v>◯</v>
      </c>
      <c r="Y225" s="18" t="str">
        <f>IFERROR(VLOOKUP($B225,DB!$I$3:$CA$1001,45,FALSE)&amp;"","　")</f>
        <v/>
      </c>
      <c r="Z225" s="18" t="str">
        <f>IFERROR(VLOOKUP($B225,DB!$I$3:$CA$1001,46,FALSE)&amp;"","　")</f>
        <v/>
      </c>
      <c r="AA225" s="18" t="str">
        <f>IFERROR(VLOOKUP($B225,DB!$I$3:$CA$1001,47,FALSE)&amp;"","　")</f>
        <v/>
      </c>
      <c r="AB225" s="18" t="str">
        <f>IFERROR(VLOOKUP($B225,DB!$I$3:$CA$1001,48,FALSE)&amp;"","　")</f>
        <v/>
      </c>
      <c r="AC225" s="18" t="str">
        <f>IFERROR(VLOOKUP($B225,DB!$I$3:$CA$1001,49,FALSE)&amp;"","　")</f>
        <v>◯</v>
      </c>
      <c r="AD225" s="18" t="str">
        <f>IFERROR(VLOOKUP($B225,DB!$I$3:$CA$1001,50,FALSE)&amp;"","　")</f>
        <v>◯</v>
      </c>
      <c r="AE225" s="18" t="str">
        <f>IFERROR(VLOOKUP($B225,DB!$I$3:$CA$1001,51,FALSE)&amp;"","　")</f>
        <v/>
      </c>
      <c r="AF225" s="18" t="str">
        <f>IFERROR(VLOOKUP($B225,DB!$I$3:$CA$1001,52,FALSE)&amp;"","　")</f>
        <v/>
      </c>
      <c r="AG225" s="18" t="str">
        <f>IFERROR(VLOOKUP($B225,DB!$I$3:$CA$1001,53,FALSE)&amp;"","　")</f>
        <v>◯</v>
      </c>
      <c r="AH225" s="18" t="str">
        <f>IFERROR(VLOOKUP($B225,DB!$I$3:$CA$1001,54,FALSE)&amp;"","　")</f>
        <v/>
      </c>
      <c r="AI225" s="25" t="str">
        <f>IFERROR(VLOOKUP($B225,DB!$I$3:$CA$1001,55,FALSE)&amp;"","　")</f>
        <v/>
      </c>
      <c r="AJ225" s="16" t="str">
        <f>IFERROR(VLOOKUP($B225,DB!$I$3:$CA$1001,56,FALSE)&amp;"","　")</f>
        <v>◯</v>
      </c>
      <c r="AK225" s="18" t="str">
        <f>IFERROR(VLOOKUP($B225,DB!$I$3:$CA$1001,57,FALSE)&amp;"","　")</f>
        <v/>
      </c>
      <c r="AL225" s="18" t="str">
        <f>IFERROR(VLOOKUP($B225,DB!$I$3:$CA$1001,58,FALSE)&amp;"","　")</f>
        <v/>
      </c>
      <c r="AM225" s="18" t="str">
        <f>IFERROR(VLOOKUP($B225,DB!$I$3:$CA$1001,59,FALSE)&amp;"","　")</f>
        <v/>
      </c>
      <c r="AN225" s="18" t="str">
        <f>IFERROR(VLOOKUP($B225,DB!$I$3:$CA$1001,60,FALSE)&amp;"","　")</f>
        <v/>
      </c>
      <c r="AO225" s="18" t="str">
        <f>IFERROR(VLOOKUP($B225,DB!$I$3:$CA$1001,61,FALSE)&amp;"","　")</f>
        <v>◯</v>
      </c>
      <c r="AP225" s="18" t="str">
        <f>IFERROR(VLOOKUP($B225,DB!$I$3:$CA$1001,62,FALSE)&amp;"","　")</f>
        <v/>
      </c>
      <c r="AQ225" s="21" t="str">
        <f>IFERROR(VLOOKUP($B225,DB!$I$3:$CA$1001,63,FALSE)&amp;"","　")</f>
        <v/>
      </c>
      <c r="AR225" s="23" t="str">
        <f>IFERROR(VLOOKUP($B225,DB!$I$3:$CA$1001,64,FALSE)&amp;"","　")</f>
        <v/>
      </c>
      <c r="AS225" s="18" t="str">
        <f>IFERROR(VLOOKUP($B225,DB!$I$3:$CA$1001,65,FALSE)&amp;"","　")</f>
        <v/>
      </c>
      <c r="AT225" s="18" t="str">
        <f>IFERROR(VLOOKUP($B225,DB!$I$3:$CA$1001,66,FALSE)&amp;"","　")</f>
        <v/>
      </c>
      <c r="AU225" s="18" t="str">
        <f>IFERROR(VLOOKUP($B225,DB!$I$3:$CA$1001,67,FALSE)&amp;"","　")</f>
        <v/>
      </c>
      <c r="AV225" s="18" t="str">
        <f>IFERROR(VLOOKUP($B225,DB!$I$3:$CA$1001,68,FALSE)&amp;"","　")</f>
        <v/>
      </c>
      <c r="AW225" s="18" t="str">
        <f>IFERROR(VLOOKUP($B225,DB!$I$3:$CA$1001,69,FALSE)&amp;"","　")</f>
        <v/>
      </c>
      <c r="AX225" s="18" t="str">
        <f>IFERROR(VLOOKUP($B225,DB!$I$3:$CA$1001,70,FALSE)&amp;"","　")</f>
        <v/>
      </c>
      <c r="AY225" s="21" t="str">
        <f>IFERROR(VLOOKUP($B225,DB!$I$3:$CA$1001,71,FALSE)&amp;"","　")</f>
        <v/>
      </c>
      <c r="AZ225" s="29"/>
    </row>
    <row r="226" spans="2:52" ht="20.100000000000001" customHeight="1">
      <c r="B226" s="6">
        <v>2606</v>
      </c>
      <c r="C226" s="8" t="str">
        <f>IFERROR(VLOOKUP(B226,DB!$I$3:$Z$1001,4,FALSE)&amp;"","")</f>
        <v>パシフィックコンサルタンツ株式会社</v>
      </c>
      <c r="D226" s="10" t="str">
        <f>IFERROR(VLOOKUP(B226,DB!$I$2:$CD$1001,7,FALSE)&amp;"","")</f>
        <v>東京都</v>
      </c>
      <c r="E226" s="11" t="str">
        <f>IFERROR(VLOOKUP(B226,DB!$I$2:$CD$1001,8,FALSE)&amp;"","")</f>
        <v>千代田区</v>
      </c>
      <c r="F226" s="12" t="str">
        <f>IFERROR(VLOOKUP(B226,DB!$I$2:$CD$1001,10,FALSE)&amp;"","")</f>
        <v>代表取締役社長執行役員</v>
      </c>
      <c r="G226" s="11" t="str">
        <f>IFERROR(VLOOKUP(B226,DB!$I$2:$CD$1001,11,FALSE)&amp;"","")</f>
        <v>大本　修</v>
      </c>
      <c r="H226" s="14" t="str">
        <f>IFERROR(IF(VLOOKUP(B226,DB!$I$2:$CD$1001,20,FALSE)&amp;""="","","○"),"")</f>
        <v/>
      </c>
      <c r="I226" s="16" t="str">
        <f>IFERROR(VLOOKUP($B226,DB!$I$3:$CA$1001,29,FALSE)&amp;"","　")</f>
        <v>◯</v>
      </c>
      <c r="J226" s="18" t="str">
        <f>IFERROR(VLOOKUP($B226,DB!$I$3:$CA$1001,30,FALSE)&amp;"","　")</f>
        <v>◯</v>
      </c>
      <c r="K226" s="18" t="str">
        <f>IFERROR(VLOOKUP($B226,DB!$I$3:$CA$1001,31,FALSE)&amp;"","　")</f>
        <v>◯</v>
      </c>
      <c r="L226" s="18" t="str">
        <f>IFERROR(VLOOKUP($B226,DB!$I$3:$CA$1001,32,FALSE)&amp;"","　")</f>
        <v>◯</v>
      </c>
      <c r="M226" s="18" t="str">
        <f>IFERROR(VLOOKUP($B226,DB!$I$3:$CA$1001,33,FALSE)&amp;"","　")</f>
        <v>◯</v>
      </c>
      <c r="N226" s="21" t="str">
        <f>IFERROR(VLOOKUP($B226,DB!$I$3:$CA$1001,34,FALSE)&amp;"","　")</f>
        <v/>
      </c>
      <c r="O226" s="23" t="str">
        <f>IFERROR(VLOOKUP($B226,DB!$I$3:$CA$1001,35,FALSE)&amp;"","　")</f>
        <v>◯</v>
      </c>
      <c r="P226" s="18" t="str">
        <f>IFERROR(VLOOKUP($B226,DB!$I$3:$CA$1001,36,FALSE)&amp;"","　")</f>
        <v>◯</v>
      </c>
      <c r="Q226" s="18" t="str">
        <f>IFERROR(VLOOKUP($B226,DB!$I$3:$CA$1001,37,FALSE)&amp;"","　")</f>
        <v>◯</v>
      </c>
      <c r="R226" s="18" t="str">
        <f>IFERROR(VLOOKUP($B226,DB!$I$3:$CA$1001,38,FALSE)&amp;"","　")</f>
        <v>◯</v>
      </c>
      <c r="S226" s="18" t="str">
        <f>IFERROR(VLOOKUP($B226,DB!$I$3:$CA$1001,39,FALSE)&amp;"","　")</f>
        <v>◯</v>
      </c>
      <c r="T226" s="18" t="str">
        <f>IFERROR(VLOOKUP($B226,DB!$I$3:$CA$1001,40,FALSE)&amp;"","　")</f>
        <v>◯</v>
      </c>
      <c r="U226" s="18" t="str">
        <f>IFERROR(VLOOKUP($B226,DB!$I$3:$CA$1001,41,FALSE)&amp;"","　")</f>
        <v>◯</v>
      </c>
      <c r="V226" s="18" t="str">
        <f>IFERROR(VLOOKUP($B226,DB!$I$3:$CA$1001,42,FALSE)&amp;"","　")</f>
        <v>◯</v>
      </c>
      <c r="W226" s="18" t="str">
        <f>IFERROR(VLOOKUP($B226,DB!$I$3:$CA$1001,43,FALSE)&amp;"","　")</f>
        <v/>
      </c>
      <c r="X226" s="18" t="str">
        <f>IFERROR(VLOOKUP($B226,DB!$I$3:$CA$1001,44,FALSE)&amp;"","　")</f>
        <v>◯</v>
      </c>
      <c r="Y226" s="18" t="str">
        <f>IFERROR(VLOOKUP($B226,DB!$I$3:$CA$1001,45,FALSE)&amp;"","　")</f>
        <v>◯</v>
      </c>
      <c r="Z226" s="18" t="str">
        <f>IFERROR(VLOOKUP($B226,DB!$I$3:$CA$1001,46,FALSE)&amp;"","　")</f>
        <v>◯</v>
      </c>
      <c r="AA226" s="18" t="str">
        <f>IFERROR(VLOOKUP($B226,DB!$I$3:$CA$1001,47,FALSE)&amp;"","　")</f>
        <v>◯</v>
      </c>
      <c r="AB226" s="18" t="str">
        <f>IFERROR(VLOOKUP($B226,DB!$I$3:$CA$1001,48,FALSE)&amp;"","　")</f>
        <v>◯</v>
      </c>
      <c r="AC226" s="18" t="str">
        <f>IFERROR(VLOOKUP($B226,DB!$I$3:$CA$1001,49,FALSE)&amp;"","　")</f>
        <v>◯</v>
      </c>
      <c r="AD226" s="18" t="str">
        <f>IFERROR(VLOOKUP($B226,DB!$I$3:$CA$1001,50,FALSE)&amp;"","　")</f>
        <v>◯</v>
      </c>
      <c r="AE226" s="18" t="str">
        <f>IFERROR(VLOOKUP($B226,DB!$I$3:$CA$1001,51,FALSE)&amp;"","　")</f>
        <v>◯</v>
      </c>
      <c r="AF226" s="18" t="str">
        <f>IFERROR(VLOOKUP($B226,DB!$I$3:$CA$1001,52,FALSE)&amp;"","　")</f>
        <v>◯</v>
      </c>
      <c r="AG226" s="18" t="str">
        <f>IFERROR(VLOOKUP($B226,DB!$I$3:$CA$1001,53,FALSE)&amp;"","　")</f>
        <v>◯</v>
      </c>
      <c r="AH226" s="18" t="str">
        <f>IFERROR(VLOOKUP($B226,DB!$I$3:$CA$1001,54,FALSE)&amp;"","　")</f>
        <v>◯</v>
      </c>
      <c r="AI226" s="25" t="str">
        <f>IFERROR(VLOOKUP($B226,DB!$I$3:$CA$1001,55,FALSE)&amp;"","　")</f>
        <v>◯</v>
      </c>
      <c r="AJ226" s="16" t="str">
        <f>IFERROR(VLOOKUP($B226,DB!$I$3:$CA$1001,56,FALSE)&amp;"","　")</f>
        <v/>
      </c>
      <c r="AK226" s="18" t="str">
        <f>IFERROR(VLOOKUP($B226,DB!$I$3:$CA$1001,57,FALSE)&amp;"","　")</f>
        <v/>
      </c>
      <c r="AL226" s="18" t="str">
        <f>IFERROR(VLOOKUP($B226,DB!$I$3:$CA$1001,58,FALSE)&amp;"","　")</f>
        <v/>
      </c>
      <c r="AM226" s="18" t="str">
        <f>IFERROR(VLOOKUP($B226,DB!$I$3:$CA$1001,59,FALSE)&amp;"","　")</f>
        <v/>
      </c>
      <c r="AN226" s="18" t="str">
        <f>IFERROR(VLOOKUP($B226,DB!$I$3:$CA$1001,60,FALSE)&amp;"","　")</f>
        <v/>
      </c>
      <c r="AO226" s="18" t="str">
        <f>IFERROR(VLOOKUP($B226,DB!$I$3:$CA$1001,61,FALSE)&amp;"","　")</f>
        <v/>
      </c>
      <c r="AP226" s="18" t="str">
        <f>IFERROR(VLOOKUP($B226,DB!$I$3:$CA$1001,62,FALSE)&amp;"","　")</f>
        <v/>
      </c>
      <c r="AQ226" s="21" t="str">
        <f>IFERROR(VLOOKUP($B226,DB!$I$3:$CA$1001,63,FALSE)&amp;"","　")</f>
        <v/>
      </c>
      <c r="AR226" s="23" t="str">
        <f>IFERROR(VLOOKUP($B226,DB!$I$3:$CA$1001,64,FALSE)&amp;"","　")</f>
        <v/>
      </c>
      <c r="AS226" s="18" t="str">
        <f>IFERROR(VLOOKUP($B226,DB!$I$3:$CA$1001,65,FALSE)&amp;"","　")</f>
        <v/>
      </c>
      <c r="AT226" s="18" t="str">
        <f>IFERROR(VLOOKUP($B226,DB!$I$3:$CA$1001,66,FALSE)&amp;"","　")</f>
        <v/>
      </c>
      <c r="AU226" s="18" t="str">
        <f>IFERROR(VLOOKUP($B226,DB!$I$3:$CA$1001,67,FALSE)&amp;"","　")</f>
        <v/>
      </c>
      <c r="AV226" s="18" t="str">
        <f>IFERROR(VLOOKUP($B226,DB!$I$3:$CA$1001,68,FALSE)&amp;"","　")</f>
        <v/>
      </c>
      <c r="AW226" s="18" t="str">
        <f>IFERROR(VLOOKUP($B226,DB!$I$3:$CA$1001,69,FALSE)&amp;"","　")</f>
        <v>◯</v>
      </c>
      <c r="AX226" s="18" t="str">
        <f>IFERROR(VLOOKUP($B226,DB!$I$3:$CA$1001,70,FALSE)&amp;"","　")</f>
        <v>◯</v>
      </c>
      <c r="AY226" s="21" t="str">
        <f>IFERROR(VLOOKUP($B226,DB!$I$3:$CA$1001,71,FALSE)&amp;"","　")</f>
        <v>◯</v>
      </c>
      <c r="AZ226" s="29"/>
    </row>
    <row r="227" spans="2:52" ht="20.100000000000001" customHeight="1">
      <c r="B227" s="6">
        <v>2607</v>
      </c>
      <c r="C227" s="8" t="str">
        <f>IFERROR(VLOOKUP(B227,DB!$I$3:$Z$1001,4,FALSE)&amp;"","")</f>
        <v>株式会社パスコ</v>
      </c>
      <c r="D227" s="10" t="str">
        <f>IFERROR(VLOOKUP(B227,DB!$I$2:$CD$1001,7,FALSE)&amp;"","")</f>
        <v>東京都</v>
      </c>
      <c r="E227" s="11" t="str">
        <f>IFERROR(VLOOKUP(B227,DB!$I$2:$CD$1001,8,FALSE)&amp;"","")</f>
        <v>目黒区</v>
      </c>
      <c r="F227" s="12" t="str">
        <f>IFERROR(VLOOKUP(B227,DB!$I$2:$CD$1001,10,FALSE)&amp;"","")</f>
        <v>代表取締役</v>
      </c>
      <c r="G227" s="11" t="str">
        <f>IFERROR(VLOOKUP(B227,DB!$I$2:$CD$1001,11,FALSE)&amp;"","")</f>
        <v>高橋　識光</v>
      </c>
      <c r="H227" s="14" t="str">
        <f>IFERROR(IF(VLOOKUP(B227,DB!$I$2:$CD$1001,20,FALSE)&amp;""="","","○"),"")</f>
        <v>○</v>
      </c>
      <c r="I227" s="16" t="str">
        <f>IFERROR(VLOOKUP($B227,DB!$I$3:$CA$1001,29,FALSE)&amp;"","　")</f>
        <v>◯</v>
      </c>
      <c r="J227" s="18" t="str">
        <f>IFERROR(VLOOKUP($B227,DB!$I$3:$CA$1001,30,FALSE)&amp;"","　")</f>
        <v>◯</v>
      </c>
      <c r="K227" s="18" t="str">
        <f>IFERROR(VLOOKUP($B227,DB!$I$3:$CA$1001,31,FALSE)&amp;"","　")</f>
        <v>◯</v>
      </c>
      <c r="L227" s="18" t="str">
        <f>IFERROR(VLOOKUP($B227,DB!$I$3:$CA$1001,32,FALSE)&amp;"","　")</f>
        <v/>
      </c>
      <c r="M227" s="18" t="str">
        <f>IFERROR(VLOOKUP($B227,DB!$I$3:$CA$1001,33,FALSE)&amp;"","　")</f>
        <v>◯</v>
      </c>
      <c r="N227" s="21" t="str">
        <f>IFERROR(VLOOKUP($B227,DB!$I$3:$CA$1001,34,FALSE)&amp;"","　")</f>
        <v>◯</v>
      </c>
      <c r="O227" s="23" t="str">
        <f>IFERROR(VLOOKUP($B227,DB!$I$3:$CA$1001,35,FALSE)&amp;"","　")</f>
        <v>◯</v>
      </c>
      <c r="P227" s="18" t="str">
        <f>IFERROR(VLOOKUP($B227,DB!$I$3:$CA$1001,36,FALSE)&amp;"","　")</f>
        <v>◯</v>
      </c>
      <c r="Q227" s="18" t="str">
        <f>IFERROR(VLOOKUP($B227,DB!$I$3:$CA$1001,37,FALSE)&amp;"","　")</f>
        <v/>
      </c>
      <c r="R227" s="18" t="str">
        <f>IFERROR(VLOOKUP($B227,DB!$I$3:$CA$1001,38,FALSE)&amp;"","　")</f>
        <v>◯</v>
      </c>
      <c r="S227" s="18" t="str">
        <f>IFERROR(VLOOKUP($B227,DB!$I$3:$CA$1001,39,FALSE)&amp;"","　")</f>
        <v>◯</v>
      </c>
      <c r="T227" s="18" t="str">
        <f>IFERROR(VLOOKUP($B227,DB!$I$3:$CA$1001,40,FALSE)&amp;"","　")</f>
        <v>◯</v>
      </c>
      <c r="U227" s="18" t="str">
        <f>IFERROR(VLOOKUP($B227,DB!$I$3:$CA$1001,41,FALSE)&amp;"","　")</f>
        <v>◯</v>
      </c>
      <c r="V227" s="18" t="str">
        <f>IFERROR(VLOOKUP($B227,DB!$I$3:$CA$1001,42,FALSE)&amp;"","　")</f>
        <v>◯</v>
      </c>
      <c r="W227" s="18" t="str">
        <f>IFERROR(VLOOKUP($B227,DB!$I$3:$CA$1001,43,FALSE)&amp;"","　")</f>
        <v>◯</v>
      </c>
      <c r="X227" s="18" t="str">
        <f>IFERROR(VLOOKUP($B227,DB!$I$3:$CA$1001,44,FALSE)&amp;"","　")</f>
        <v/>
      </c>
      <c r="Y227" s="18" t="str">
        <f>IFERROR(VLOOKUP($B227,DB!$I$3:$CA$1001,45,FALSE)&amp;"","　")</f>
        <v/>
      </c>
      <c r="Z227" s="18" t="str">
        <f>IFERROR(VLOOKUP($B227,DB!$I$3:$CA$1001,46,FALSE)&amp;"","　")</f>
        <v>◯</v>
      </c>
      <c r="AA227" s="18" t="str">
        <f>IFERROR(VLOOKUP($B227,DB!$I$3:$CA$1001,47,FALSE)&amp;"","　")</f>
        <v>◯</v>
      </c>
      <c r="AB227" s="18" t="str">
        <f>IFERROR(VLOOKUP($B227,DB!$I$3:$CA$1001,48,FALSE)&amp;"","　")</f>
        <v>◯</v>
      </c>
      <c r="AC227" s="18" t="str">
        <f>IFERROR(VLOOKUP($B227,DB!$I$3:$CA$1001,49,FALSE)&amp;"","　")</f>
        <v>◯</v>
      </c>
      <c r="AD227" s="18" t="str">
        <f>IFERROR(VLOOKUP($B227,DB!$I$3:$CA$1001,50,FALSE)&amp;"","　")</f>
        <v>◯</v>
      </c>
      <c r="AE227" s="18" t="str">
        <f>IFERROR(VLOOKUP($B227,DB!$I$3:$CA$1001,51,FALSE)&amp;"","　")</f>
        <v/>
      </c>
      <c r="AF227" s="18" t="str">
        <f>IFERROR(VLOOKUP($B227,DB!$I$3:$CA$1001,52,FALSE)&amp;"","　")</f>
        <v/>
      </c>
      <c r="AG227" s="18" t="str">
        <f>IFERROR(VLOOKUP($B227,DB!$I$3:$CA$1001,53,FALSE)&amp;"","　")</f>
        <v>◯</v>
      </c>
      <c r="AH227" s="18" t="str">
        <f>IFERROR(VLOOKUP($B227,DB!$I$3:$CA$1001,54,FALSE)&amp;"","　")</f>
        <v/>
      </c>
      <c r="AI227" s="25" t="str">
        <f>IFERROR(VLOOKUP($B227,DB!$I$3:$CA$1001,55,FALSE)&amp;"","　")</f>
        <v/>
      </c>
      <c r="AJ227" s="16" t="str">
        <f>IFERROR(VLOOKUP($B227,DB!$I$3:$CA$1001,56,FALSE)&amp;"","　")</f>
        <v>◯</v>
      </c>
      <c r="AK227" s="18" t="str">
        <f>IFERROR(VLOOKUP($B227,DB!$I$3:$CA$1001,57,FALSE)&amp;"","　")</f>
        <v/>
      </c>
      <c r="AL227" s="18" t="str">
        <f>IFERROR(VLOOKUP($B227,DB!$I$3:$CA$1001,58,FALSE)&amp;"","　")</f>
        <v/>
      </c>
      <c r="AM227" s="18" t="str">
        <f>IFERROR(VLOOKUP($B227,DB!$I$3:$CA$1001,59,FALSE)&amp;"","　")</f>
        <v/>
      </c>
      <c r="AN227" s="18" t="str">
        <f>IFERROR(VLOOKUP($B227,DB!$I$3:$CA$1001,60,FALSE)&amp;"","　")</f>
        <v/>
      </c>
      <c r="AO227" s="18" t="str">
        <f>IFERROR(VLOOKUP($B227,DB!$I$3:$CA$1001,61,FALSE)&amp;"","　")</f>
        <v/>
      </c>
      <c r="AP227" s="18" t="str">
        <f>IFERROR(VLOOKUP($B227,DB!$I$3:$CA$1001,62,FALSE)&amp;"","　")</f>
        <v/>
      </c>
      <c r="AQ227" s="21" t="str">
        <f>IFERROR(VLOOKUP($B227,DB!$I$3:$CA$1001,63,FALSE)&amp;"","　")</f>
        <v/>
      </c>
      <c r="AR227" s="23" t="str">
        <f>IFERROR(VLOOKUP($B227,DB!$I$3:$CA$1001,64,FALSE)&amp;"","　")</f>
        <v/>
      </c>
      <c r="AS227" s="18" t="str">
        <f>IFERROR(VLOOKUP($B227,DB!$I$3:$CA$1001,65,FALSE)&amp;"","　")</f>
        <v/>
      </c>
      <c r="AT227" s="18" t="str">
        <f>IFERROR(VLOOKUP($B227,DB!$I$3:$CA$1001,66,FALSE)&amp;"","　")</f>
        <v/>
      </c>
      <c r="AU227" s="18" t="str">
        <f>IFERROR(VLOOKUP($B227,DB!$I$3:$CA$1001,67,FALSE)&amp;"","　")</f>
        <v/>
      </c>
      <c r="AV227" s="18" t="str">
        <f>IFERROR(VLOOKUP($B227,DB!$I$3:$CA$1001,68,FALSE)&amp;"","　")</f>
        <v/>
      </c>
      <c r="AW227" s="18" t="str">
        <f>IFERROR(VLOOKUP($B227,DB!$I$3:$CA$1001,69,FALSE)&amp;"","　")</f>
        <v/>
      </c>
      <c r="AX227" s="18" t="str">
        <f>IFERROR(VLOOKUP($B227,DB!$I$3:$CA$1001,70,FALSE)&amp;"","　")</f>
        <v>◯</v>
      </c>
      <c r="AY227" s="21" t="str">
        <f>IFERROR(VLOOKUP($B227,DB!$I$3:$CA$1001,71,FALSE)&amp;"","　")</f>
        <v>◯</v>
      </c>
      <c r="AZ227" s="29"/>
    </row>
    <row r="228" spans="2:52" ht="20.100000000000001" customHeight="1">
      <c r="B228" s="6">
        <v>2608</v>
      </c>
      <c r="C228" s="8" t="str">
        <f>IFERROR(VLOOKUP(B228,DB!$I$3:$Z$1001,4,FALSE)&amp;"","")</f>
        <v>株式会社引谷設計事務所</v>
      </c>
      <c r="D228" s="10" t="str">
        <f>IFERROR(VLOOKUP(B228,DB!$I$2:$CD$1001,7,FALSE)&amp;"","")</f>
        <v>北海道</v>
      </c>
      <c r="E228" s="11" t="str">
        <f>IFERROR(VLOOKUP(B228,DB!$I$2:$CD$1001,8,FALSE)&amp;"","")</f>
        <v>札幌市東区</v>
      </c>
      <c r="F228" s="12" t="str">
        <f>IFERROR(VLOOKUP(B228,DB!$I$2:$CD$1001,10,FALSE)&amp;"","")</f>
        <v>代表取締役</v>
      </c>
      <c r="G228" s="11" t="str">
        <f>IFERROR(VLOOKUP(B228,DB!$I$2:$CD$1001,11,FALSE)&amp;"","")</f>
        <v>山本　学</v>
      </c>
      <c r="H228" s="14" t="str">
        <f>IFERROR(IF(VLOOKUP(B228,DB!$I$2:$CD$1001,20,FALSE)&amp;""="","","○"),"")</f>
        <v/>
      </c>
      <c r="I228" s="16" t="str">
        <f>IFERROR(VLOOKUP($B228,DB!$I$3:$CA$1001,29,FALSE)&amp;"","　")</f>
        <v>◯</v>
      </c>
      <c r="J228" s="18" t="str">
        <f>IFERROR(VLOOKUP($B228,DB!$I$3:$CA$1001,30,FALSE)&amp;"","　")</f>
        <v/>
      </c>
      <c r="K228" s="18" t="str">
        <f>IFERROR(VLOOKUP($B228,DB!$I$3:$CA$1001,31,FALSE)&amp;"","　")</f>
        <v>◯</v>
      </c>
      <c r="L228" s="18" t="str">
        <f>IFERROR(VLOOKUP($B228,DB!$I$3:$CA$1001,32,FALSE)&amp;"","　")</f>
        <v/>
      </c>
      <c r="M228" s="18" t="str">
        <f>IFERROR(VLOOKUP($B228,DB!$I$3:$CA$1001,33,FALSE)&amp;"","　")</f>
        <v>◯</v>
      </c>
      <c r="N228" s="21" t="str">
        <f>IFERROR(VLOOKUP($B228,DB!$I$3:$CA$1001,34,FALSE)&amp;"","　")</f>
        <v/>
      </c>
      <c r="O228" s="23" t="str">
        <f>IFERROR(VLOOKUP($B228,DB!$I$3:$CA$1001,35,FALSE)&amp;"","　")</f>
        <v/>
      </c>
      <c r="P228" s="18" t="str">
        <f>IFERROR(VLOOKUP($B228,DB!$I$3:$CA$1001,36,FALSE)&amp;"","　")</f>
        <v/>
      </c>
      <c r="Q228" s="18" t="str">
        <f>IFERROR(VLOOKUP($B228,DB!$I$3:$CA$1001,37,FALSE)&amp;"","　")</f>
        <v/>
      </c>
      <c r="R228" s="18" t="str">
        <f>IFERROR(VLOOKUP($B228,DB!$I$3:$CA$1001,38,FALSE)&amp;"","　")</f>
        <v/>
      </c>
      <c r="S228" s="18" t="str">
        <f>IFERROR(VLOOKUP($B228,DB!$I$3:$CA$1001,39,FALSE)&amp;"","　")</f>
        <v/>
      </c>
      <c r="T228" s="18" t="str">
        <f>IFERROR(VLOOKUP($B228,DB!$I$3:$CA$1001,40,FALSE)&amp;"","　")</f>
        <v>◯</v>
      </c>
      <c r="U228" s="18" t="str">
        <f>IFERROR(VLOOKUP($B228,DB!$I$3:$CA$1001,41,FALSE)&amp;"","　")</f>
        <v/>
      </c>
      <c r="V228" s="18" t="str">
        <f>IFERROR(VLOOKUP($B228,DB!$I$3:$CA$1001,42,FALSE)&amp;"","　")</f>
        <v/>
      </c>
      <c r="W228" s="18" t="str">
        <f>IFERROR(VLOOKUP($B228,DB!$I$3:$CA$1001,43,FALSE)&amp;"","　")</f>
        <v/>
      </c>
      <c r="X228" s="18" t="str">
        <f>IFERROR(VLOOKUP($B228,DB!$I$3:$CA$1001,44,FALSE)&amp;"","　")</f>
        <v/>
      </c>
      <c r="Y228" s="18" t="str">
        <f>IFERROR(VLOOKUP($B228,DB!$I$3:$CA$1001,45,FALSE)&amp;"","　")</f>
        <v/>
      </c>
      <c r="Z228" s="18" t="str">
        <f>IFERROR(VLOOKUP($B228,DB!$I$3:$CA$1001,46,FALSE)&amp;"","　")</f>
        <v/>
      </c>
      <c r="AA228" s="18" t="str">
        <f>IFERROR(VLOOKUP($B228,DB!$I$3:$CA$1001,47,FALSE)&amp;"","　")</f>
        <v/>
      </c>
      <c r="AB228" s="18" t="str">
        <f>IFERROR(VLOOKUP($B228,DB!$I$3:$CA$1001,48,FALSE)&amp;"","　")</f>
        <v/>
      </c>
      <c r="AC228" s="18" t="str">
        <f>IFERROR(VLOOKUP($B228,DB!$I$3:$CA$1001,49,FALSE)&amp;"","　")</f>
        <v/>
      </c>
      <c r="AD228" s="18" t="str">
        <f>IFERROR(VLOOKUP($B228,DB!$I$3:$CA$1001,50,FALSE)&amp;"","　")</f>
        <v/>
      </c>
      <c r="AE228" s="18" t="str">
        <f>IFERROR(VLOOKUP($B228,DB!$I$3:$CA$1001,51,FALSE)&amp;"","　")</f>
        <v/>
      </c>
      <c r="AF228" s="18" t="str">
        <f>IFERROR(VLOOKUP($B228,DB!$I$3:$CA$1001,52,FALSE)&amp;"","　")</f>
        <v/>
      </c>
      <c r="AG228" s="18" t="str">
        <f>IFERROR(VLOOKUP($B228,DB!$I$3:$CA$1001,53,FALSE)&amp;"","　")</f>
        <v/>
      </c>
      <c r="AH228" s="18" t="str">
        <f>IFERROR(VLOOKUP($B228,DB!$I$3:$CA$1001,54,FALSE)&amp;"","　")</f>
        <v/>
      </c>
      <c r="AI228" s="25" t="str">
        <f>IFERROR(VLOOKUP($B228,DB!$I$3:$CA$1001,55,FALSE)&amp;"","　")</f>
        <v/>
      </c>
      <c r="AJ228" s="16" t="str">
        <f>IFERROR(VLOOKUP($B228,DB!$I$3:$CA$1001,56,FALSE)&amp;"","　")</f>
        <v/>
      </c>
      <c r="AK228" s="18" t="str">
        <f>IFERROR(VLOOKUP($B228,DB!$I$3:$CA$1001,57,FALSE)&amp;"","　")</f>
        <v/>
      </c>
      <c r="AL228" s="18" t="str">
        <f>IFERROR(VLOOKUP($B228,DB!$I$3:$CA$1001,58,FALSE)&amp;"","　")</f>
        <v/>
      </c>
      <c r="AM228" s="18" t="str">
        <f>IFERROR(VLOOKUP($B228,DB!$I$3:$CA$1001,59,FALSE)&amp;"","　")</f>
        <v/>
      </c>
      <c r="AN228" s="18" t="str">
        <f>IFERROR(VLOOKUP($B228,DB!$I$3:$CA$1001,60,FALSE)&amp;"","　")</f>
        <v/>
      </c>
      <c r="AO228" s="18" t="str">
        <f>IFERROR(VLOOKUP($B228,DB!$I$3:$CA$1001,61,FALSE)&amp;"","　")</f>
        <v/>
      </c>
      <c r="AP228" s="18" t="str">
        <f>IFERROR(VLOOKUP($B228,DB!$I$3:$CA$1001,62,FALSE)&amp;"","　")</f>
        <v/>
      </c>
      <c r="AQ228" s="21" t="str">
        <f>IFERROR(VLOOKUP($B228,DB!$I$3:$CA$1001,63,FALSE)&amp;"","　")</f>
        <v/>
      </c>
      <c r="AR228" s="23" t="str">
        <f>IFERROR(VLOOKUP($B228,DB!$I$3:$CA$1001,64,FALSE)&amp;"","　")</f>
        <v/>
      </c>
      <c r="AS228" s="18" t="str">
        <f>IFERROR(VLOOKUP($B228,DB!$I$3:$CA$1001,65,FALSE)&amp;"","　")</f>
        <v/>
      </c>
      <c r="AT228" s="18" t="str">
        <f>IFERROR(VLOOKUP($B228,DB!$I$3:$CA$1001,66,FALSE)&amp;"","　")</f>
        <v/>
      </c>
      <c r="AU228" s="18" t="str">
        <f>IFERROR(VLOOKUP($B228,DB!$I$3:$CA$1001,67,FALSE)&amp;"","　")</f>
        <v/>
      </c>
      <c r="AV228" s="18" t="str">
        <f>IFERROR(VLOOKUP($B228,DB!$I$3:$CA$1001,68,FALSE)&amp;"","　")</f>
        <v/>
      </c>
      <c r="AW228" s="18" t="str">
        <f>IFERROR(VLOOKUP($B228,DB!$I$3:$CA$1001,69,FALSE)&amp;"","　")</f>
        <v/>
      </c>
      <c r="AX228" s="18" t="str">
        <f>IFERROR(VLOOKUP($B228,DB!$I$3:$CA$1001,70,FALSE)&amp;"","　")</f>
        <v/>
      </c>
      <c r="AY228" s="21" t="str">
        <f>IFERROR(VLOOKUP($B228,DB!$I$3:$CA$1001,71,FALSE)&amp;"","　")</f>
        <v/>
      </c>
      <c r="AZ228" s="29"/>
    </row>
    <row r="229" spans="2:52" ht="20.100000000000001" customHeight="1">
      <c r="B229" s="6">
        <v>2609</v>
      </c>
      <c r="C229" s="8" t="str">
        <f>IFERROR(VLOOKUP(B229,DB!$I$3:$Z$1001,4,FALSE)&amp;"","")</f>
        <v>東日本設計株式会社</v>
      </c>
      <c r="D229" s="10" t="str">
        <f>IFERROR(VLOOKUP(B229,DB!$I$2:$CD$1001,7,FALSE)&amp;"","")</f>
        <v>北海道</v>
      </c>
      <c r="E229" s="11" t="str">
        <f>IFERROR(VLOOKUP(B229,DB!$I$2:$CD$1001,8,FALSE)&amp;"","")</f>
        <v>札幌市中央区</v>
      </c>
      <c r="F229" s="12" t="str">
        <f>IFERROR(VLOOKUP(B229,DB!$I$2:$CD$1001,10,FALSE)&amp;"","")</f>
        <v>代表取締役</v>
      </c>
      <c r="G229" s="11" t="str">
        <f>IFERROR(VLOOKUP(B229,DB!$I$2:$CD$1001,11,FALSE)&amp;"","")</f>
        <v>石川　孝二</v>
      </c>
      <c r="H229" s="14" t="str">
        <f>IFERROR(IF(VLOOKUP(B229,DB!$I$2:$CD$1001,20,FALSE)&amp;""="","","○"),"")</f>
        <v/>
      </c>
      <c r="I229" s="16" t="str">
        <f>IFERROR(VLOOKUP($B229,DB!$I$3:$CA$1001,29,FALSE)&amp;"","　")</f>
        <v>◯</v>
      </c>
      <c r="J229" s="18" t="str">
        <f>IFERROR(VLOOKUP($B229,DB!$I$3:$CA$1001,30,FALSE)&amp;"","　")</f>
        <v>◯</v>
      </c>
      <c r="K229" s="18" t="str">
        <f>IFERROR(VLOOKUP($B229,DB!$I$3:$CA$1001,31,FALSE)&amp;"","　")</f>
        <v>◯</v>
      </c>
      <c r="L229" s="18" t="str">
        <f>IFERROR(VLOOKUP($B229,DB!$I$3:$CA$1001,32,FALSE)&amp;"","　")</f>
        <v>◯</v>
      </c>
      <c r="M229" s="18" t="str">
        <f>IFERROR(VLOOKUP($B229,DB!$I$3:$CA$1001,33,FALSE)&amp;"","　")</f>
        <v>◯</v>
      </c>
      <c r="N229" s="21" t="str">
        <f>IFERROR(VLOOKUP($B229,DB!$I$3:$CA$1001,34,FALSE)&amp;"","　")</f>
        <v/>
      </c>
      <c r="O229" s="23" t="str">
        <f>IFERROR(VLOOKUP($B229,DB!$I$3:$CA$1001,35,FALSE)&amp;"","　")</f>
        <v/>
      </c>
      <c r="P229" s="18" t="str">
        <f>IFERROR(VLOOKUP($B229,DB!$I$3:$CA$1001,36,FALSE)&amp;"","　")</f>
        <v/>
      </c>
      <c r="Q229" s="18" t="str">
        <f>IFERROR(VLOOKUP($B229,DB!$I$3:$CA$1001,37,FALSE)&amp;"","　")</f>
        <v/>
      </c>
      <c r="R229" s="18" t="str">
        <f>IFERROR(VLOOKUP($B229,DB!$I$3:$CA$1001,38,FALSE)&amp;"","　")</f>
        <v/>
      </c>
      <c r="S229" s="18" t="str">
        <f>IFERROR(VLOOKUP($B229,DB!$I$3:$CA$1001,39,FALSE)&amp;"","　")</f>
        <v/>
      </c>
      <c r="T229" s="18" t="str">
        <f>IFERROR(VLOOKUP($B229,DB!$I$3:$CA$1001,40,FALSE)&amp;"","　")</f>
        <v>◯</v>
      </c>
      <c r="U229" s="18" t="str">
        <f>IFERROR(VLOOKUP($B229,DB!$I$3:$CA$1001,41,FALSE)&amp;"","　")</f>
        <v>◯</v>
      </c>
      <c r="V229" s="18" t="str">
        <f>IFERROR(VLOOKUP($B229,DB!$I$3:$CA$1001,42,FALSE)&amp;"","　")</f>
        <v/>
      </c>
      <c r="W229" s="18" t="str">
        <f>IFERROR(VLOOKUP($B229,DB!$I$3:$CA$1001,43,FALSE)&amp;"","　")</f>
        <v/>
      </c>
      <c r="X229" s="18" t="str">
        <f>IFERROR(VLOOKUP($B229,DB!$I$3:$CA$1001,44,FALSE)&amp;"","　")</f>
        <v/>
      </c>
      <c r="Y229" s="18" t="str">
        <f>IFERROR(VLOOKUP($B229,DB!$I$3:$CA$1001,45,FALSE)&amp;"","　")</f>
        <v/>
      </c>
      <c r="Z229" s="18" t="str">
        <f>IFERROR(VLOOKUP($B229,DB!$I$3:$CA$1001,46,FALSE)&amp;"","　")</f>
        <v/>
      </c>
      <c r="AA229" s="18" t="str">
        <f>IFERROR(VLOOKUP($B229,DB!$I$3:$CA$1001,47,FALSE)&amp;"","　")</f>
        <v/>
      </c>
      <c r="AB229" s="18" t="str">
        <f>IFERROR(VLOOKUP($B229,DB!$I$3:$CA$1001,48,FALSE)&amp;"","　")</f>
        <v/>
      </c>
      <c r="AC229" s="18" t="str">
        <f>IFERROR(VLOOKUP($B229,DB!$I$3:$CA$1001,49,FALSE)&amp;"","　")</f>
        <v/>
      </c>
      <c r="AD229" s="18" t="str">
        <f>IFERROR(VLOOKUP($B229,DB!$I$3:$CA$1001,50,FALSE)&amp;"","　")</f>
        <v>◯</v>
      </c>
      <c r="AE229" s="18" t="str">
        <f>IFERROR(VLOOKUP($B229,DB!$I$3:$CA$1001,51,FALSE)&amp;"","　")</f>
        <v/>
      </c>
      <c r="AF229" s="18" t="str">
        <f>IFERROR(VLOOKUP($B229,DB!$I$3:$CA$1001,52,FALSE)&amp;"","　")</f>
        <v/>
      </c>
      <c r="AG229" s="18" t="str">
        <f>IFERROR(VLOOKUP($B229,DB!$I$3:$CA$1001,53,FALSE)&amp;"","　")</f>
        <v/>
      </c>
      <c r="AH229" s="18" t="str">
        <f>IFERROR(VLOOKUP($B229,DB!$I$3:$CA$1001,54,FALSE)&amp;"","　")</f>
        <v/>
      </c>
      <c r="AI229" s="25" t="str">
        <f>IFERROR(VLOOKUP($B229,DB!$I$3:$CA$1001,55,FALSE)&amp;"","　")</f>
        <v/>
      </c>
      <c r="AJ229" s="16" t="str">
        <f>IFERROR(VLOOKUP($B229,DB!$I$3:$CA$1001,56,FALSE)&amp;"","　")</f>
        <v/>
      </c>
      <c r="AK229" s="18" t="str">
        <f>IFERROR(VLOOKUP($B229,DB!$I$3:$CA$1001,57,FALSE)&amp;"","　")</f>
        <v/>
      </c>
      <c r="AL229" s="18" t="str">
        <f>IFERROR(VLOOKUP($B229,DB!$I$3:$CA$1001,58,FALSE)&amp;"","　")</f>
        <v/>
      </c>
      <c r="AM229" s="18" t="str">
        <f>IFERROR(VLOOKUP($B229,DB!$I$3:$CA$1001,59,FALSE)&amp;"","　")</f>
        <v/>
      </c>
      <c r="AN229" s="18" t="str">
        <f>IFERROR(VLOOKUP($B229,DB!$I$3:$CA$1001,60,FALSE)&amp;"","　")</f>
        <v/>
      </c>
      <c r="AO229" s="18" t="str">
        <f>IFERROR(VLOOKUP($B229,DB!$I$3:$CA$1001,61,FALSE)&amp;"","　")</f>
        <v/>
      </c>
      <c r="AP229" s="18" t="str">
        <f>IFERROR(VLOOKUP($B229,DB!$I$3:$CA$1001,62,FALSE)&amp;"","　")</f>
        <v/>
      </c>
      <c r="AQ229" s="21" t="str">
        <f>IFERROR(VLOOKUP($B229,DB!$I$3:$CA$1001,63,FALSE)&amp;"","　")</f>
        <v/>
      </c>
      <c r="AR229" s="23" t="str">
        <f>IFERROR(VLOOKUP($B229,DB!$I$3:$CA$1001,64,FALSE)&amp;"","　")</f>
        <v/>
      </c>
      <c r="AS229" s="18" t="str">
        <f>IFERROR(VLOOKUP($B229,DB!$I$3:$CA$1001,65,FALSE)&amp;"","　")</f>
        <v/>
      </c>
      <c r="AT229" s="18" t="str">
        <f>IFERROR(VLOOKUP($B229,DB!$I$3:$CA$1001,66,FALSE)&amp;"","　")</f>
        <v/>
      </c>
      <c r="AU229" s="18" t="str">
        <f>IFERROR(VLOOKUP($B229,DB!$I$3:$CA$1001,67,FALSE)&amp;"","　")</f>
        <v/>
      </c>
      <c r="AV229" s="18" t="str">
        <f>IFERROR(VLOOKUP($B229,DB!$I$3:$CA$1001,68,FALSE)&amp;"","　")</f>
        <v/>
      </c>
      <c r="AW229" s="18" t="str">
        <f>IFERROR(VLOOKUP($B229,DB!$I$3:$CA$1001,69,FALSE)&amp;"","　")</f>
        <v/>
      </c>
      <c r="AX229" s="18" t="str">
        <f>IFERROR(VLOOKUP($B229,DB!$I$3:$CA$1001,70,FALSE)&amp;"","　")</f>
        <v/>
      </c>
      <c r="AY229" s="21" t="str">
        <f>IFERROR(VLOOKUP($B229,DB!$I$3:$CA$1001,71,FALSE)&amp;"","　")</f>
        <v/>
      </c>
      <c r="AZ229" s="29"/>
    </row>
    <row r="230" spans="2:52" ht="20.100000000000001" customHeight="1">
      <c r="B230" s="6">
        <v>2610</v>
      </c>
      <c r="C230" s="8" t="str">
        <f>IFERROR(VLOOKUP(B230,DB!$I$3:$Z$1001,4,FALSE)&amp;"","")</f>
        <v>株式会社ヒャッカ</v>
      </c>
      <c r="D230" s="10" t="str">
        <f>IFERROR(VLOOKUP(B230,DB!$I$2:$CD$1001,7,FALSE)&amp;"","")</f>
        <v>福井県</v>
      </c>
      <c r="E230" s="11" t="str">
        <f>IFERROR(VLOOKUP(B230,DB!$I$2:$CD$1001,8,FALSE)&amp;"","")</f>
        <v>福井市</v>
      </c>
      <c r="F230" s="12" t="str">
        <f>IFERROR(VLOOKUP(B230,DB!$I$2:$CD$1001,10,FALSE)&amp;"","")</f>
        <v>代表取締役</v>
      </c>
      <c r="G230" s="11" t="str">
        <f>IFERROR(VLOOKUP(B230,DB!$I$2:$CD$1001,11,FALSE)&amp;"","")</f>
        <v>岩佐　晴之</v>
      </c>
      <c r="H230" s="14" t="str">
        <f>IFERROR(IF(VLOOKUP(B230,DB!$I$2:$CD$1001,20,FALSE)&amp;""="","","○"),"")</f>
        <v/>
      </c>
      <c r="I230" s="16" t="str">
        <f>IFERROR(VLOOKUP($B230,DB!$I$3:$CA$1001,29,FALSE)&amp;"","　")</f>
        <v/>
      </c>
      <c r="J230" s="18" t="str">
        <f>IFERROR(VLOOKUP($B230,DB!$I$3:$CA$1001,30,FALSE)&amp;"","　")</f>
        <v/>
      </c>
      <c r="K230" s="18" t="str">
        <f>IFERROR(VLOOKUP($B230,DB!$I$3:$CA$1001,31,FALSE)&amp;"","　")</f>
        <v/>
      </c>
      <c r="L230" s="18" t="str">
        <f>IFERROR(VLOOKUP($B230,DB!$I$3:$CA$1001,32,FALSE)&amp;"","　")</f>
        <v>◯</v>
      </c>
      <c r="M230" s="18" t="str">
        <f>IFERROR(VLOOKUP($B230,DB!$I$3:$CA$1001,33,FALSE)&amp;"","　")</f>
        <v/>
      </c>
      <c r="N230" s="21" t="str">
        <f>IFERROR(VLOOKUP($B230,DB!$I$3:$CA$1001,34,FALSE)&amp;"","　")</f>
        <v/>
      </c>
      <c r="O230" s="23" t="str">
        <f>IFERROR(VLOOKUP($B230,DB!$I$3:$CA$1001,35,FALSE)&amp;"","　")</f>
        <v/>
      </c>
      <c r="P230" s="18" t="str">
        <f>IFERROR(VLOOKUP($B230,DB!$I$3:$CA$1001,36,FALSE)&amp;"","　")</f>
        <v/>
      </c>
      <c r="Q230" s="18" t="str">
        <f>IFERROR(VLOOKUP($B230,DB!$I$3:$CA$1001,37,FALSE)&amp;"","　")</f>
        <v/>
      </c>
      <c r="R230" s="18" t="str">
        <f>IFERROR(VLOOKUP($B230,DB!$I$3:$CA$1001,38,FALSE)&amp;"","　")</f>
        <v/>
      </c>
      <c r="S230" s="18" t="str">
        <f>IFERROR(VLOOKUP($B230,DB!$I$3:$CA$1001,39,FALSE)&amp;"","　")</f>
        <v/>
      </c>
      <c r="T230" s="18" t="str">
        <f>IFERROR(VLOOKUP($B230,DB!$I$3:$CA$1001,40,FALSE)&amp;"","　")</f>
        <v/>
      </c>
      <c r="U230" s="18" t="str">
        <f>IFERROR(VLOOKUP($B230,DB!$I$3:$CA$1001,41,FALSE)&amp;"","　")</f>
        <v/>
      </c>
      <c r="V230" s="18" t="str">
        <f>IFERROR(VLOOKUP($B230,DB!$I$3:$CA$1001,42,FALSE)&amp;"","　")</f>
        <v/>
      </c>
      <c r="W230" s="18" t="str">
        <f>IFERROR(VLOOKUP($B230,DB!$I$3:$CA$1001,43,FALSE)&amp;"","　")</f>
        <v/>
      </c>
      <c r="X230" s="18" t="str">
        <f>IFERROR(VLOOKUP($B230,DB!$I$3:$CA$1001,44,FALSE)&amp;"","　")</f>
        <v/>
      </c>
      <c r="Y230" s="18" t="str">
        <f>IFERROR(VLOOKUP($B230,DB!$I$3:$CA$1001,45,FALSE)&amp;"","　")</f>
        <v/>
      </c>
      <c r="Z230" s="18" t="str">
        <f>IFERROR(VLOOKUP($B230,DB!$I$3:$CA$1001,46,FALSE)&amp;"","　")</f>
        <v/>
      </c>
      <c r="AA230" s="18" t="str">
        <f>IFERROR(VLOOKUP($B230,DB!$I$3:$CA$1001,47,FALSE)&amp;"","　")</f>
        <v/>
      </c>
      <c r="AB230" s="18" t="str">
        <f>IFERROR(VLOOKUP($B230,DB!$I$3:$CA$1001,48,FALSE)&amp;"","　")</f>
        <v/>
      </c>
      <c r="AC230" s="18" t="str">
        <f>IFERROR(VLOOKUP($B230,DB!$I$3:$CA$1001,49,FALSE)&amp;"","　")</f>
        <v/>
      </c>
      <c r="AD230" s="18" t="str">
        <f>IFERROR(VLOOKUP($B230,DB!$I$3:$CA$1001,50,FALSE)&amp;"","　")</f>
        <v/>
      </c>
      <c r="AE230" s="18" t="str">
        <f>IFERROR(VLOOKUP($B230,DB!$I$3:$CA$1001,51,FALSE)&amp;"","　")</f>
        <v/>
      </c>
      <c r="AF230" s="18" t="str">
        <f>IFERROR(VLOOKUP($B230,DB!$I$3:$CA$1001,52,FALSE)&amp;"","　")</f>
        <v/>
      </c>
      <c r="AG230" s="18" t="str">
        <f>IFERROR(VLOOKUP($B230,DB!$I$3:$CA$1001,53,FALSE)&amp;"","　")</f>
        <v/>
      </c>
      <c r="AH230" s="18" t="str">
        <f>IFERROR(VLOOKUP($B230,DB!$I$3:$CA$1001,54,FALSE)&amp;"","　")</f>
        <v/>
      </c>
      <c r="AI230" s="25" t="str">
        <f>IFERROR(VLOOKUP($B230,DB!$I$3:$CA$1001,55,FALSE)&amp;"","　")</f>
        <v/>
      </c>
      <c r="AJ230" s="16" t="str">
        <f>IFERROR(VLOOKUP($B230,DB!$I$3:$CA$1001,56,FALSE)&amp;"","　")</f>
        <v/>
      </c>
      <c r="AK230" s="18" t="str">
        <f>IFERROR(VLOOKUP($B230,DB!$I$3:$CA$1001,57,FALSE)&amp;"","　")</f>
        <v/>
      </c>
      <c r="AL230" s="18" t="str">
        <f>IFERROR(VLOOKUP($B230,DB!$I$3:$CA$1001,58,FALSE)&amp;"","　")</f>
        <v/>
      </c>
      <c r="AM230" s="18" t="str">
        <f>IFERROR(VLOOKUP($B230,DB!$I$3:$CA$1001,59,FALSE)&amp;"","　")</f>
        <v/>
      </c>
      <c r="AN230" s="18" t="str">
        <f>IFERROR(VLOOKUP($B230,DB!$I$3:$CA$1001,60,FALSE)&amp;"","　")</f>
        <v/>
      </c>
      <c r="AO230" s="18" t="str">
        <f>IFERROR(VLOOKUP($B230,DB!$I$3:$CA$1001,61,FALSE)&amp;"","　")</f>
        <v/>
      </c>
      <c r="AP230" s="18" t="str">
        <f>IFERROR(VLOOKUP($B230,DB!$I$3:$CA$1001,62,FALSE)&amp;"","　")</f>
        <v/>
      </c>
      <c r="AQ230" s="21" t="str">
        <f>IFERROR(VLOOKUP($B230,DB!$I$3:$CA$1001,63,FALSE)&amp;"","　")</f>
        <v/>
      </c>
      <c r="AR230" s="23" t="str">
        <f>IFERROR(VLOOKUP($B230,DB!$I$3:$CA$1001,64,FALSE)&amp;"","　")</f>
        <v/>
      </c>
      <c r="AS230" s="18" t="str">
        <f>IFERROR(VLOOKUP($B230,DB!$I$3:$CA$1001,65,FALSE)&amp;"","　")</f>
        <v/>
      </c>
      <c r="AT230" s="18" t="str">
        <f>IFERROR(VLOOKUP($B230,DB!$I$3:$CA$1001,66,FALSE)&amp;"","　")</f>
        <v/>
      </c>
      <c r="AU230" s="18" t="str">
        <f>IFERROR(VLOOKUP($B230,DB!$I$3:$CA$1001,67,FALSE)&amp;"","　")</f>
        <v/>
      </c>
      <c r="AV230" s="18" t="str">
        <f>IFERROR(VLOOKUP($B230,DB!$I$3:$CA$1001,68,FALSE)&amp;"","　")</f>
        <v/>
      </c>
      <c r="AW230" s="18" t="str">
        <f>IFERROR(VLOOKUP($B230,DB!$I$3:$CA$1001,69,FALSE)&amp;"","　")</f>
        <v/>
      </c>
      <c r="AX230" s="18" t="str">
        <f>IFERROR(VLOOKUP($B230,DB!$I$3:$CA$1001,70,FALSE)&amp;"","　")</f>
        <v/>
      </c>
      <c r="AY230" s="21" t="str">
        <f>IFERROR(VLOOKUP($B230,DB!$I$3:$CA$1001,71,FALSE)&amp;"","　")</f>
        <v/>
      </c>
      <c r="AZ230" s="29"/>
    </row>
    <row r="231" spans="2:52" ht="20.100000000000001" customHeight="1">
      <c r="B231" s="6">
        <v>2611</v>
      </c>
      <c r="C231" s="8" t="str">
        <f>IFERROR(VLOOKUP(B231,DB!$I$3:$Z$1001,4,FALSE)&amp;"","")</f>
        <v>美光総合技術事務所</v>
      </c>
      <c r="D231" s="10" t="str">
        <f>IFERROR(VLOOKUP(B231,DB!$I$2:$CD$1001,7,FALSE)&amp;"","")</f>
        <v>東京都</v>
      </c>
      <c r="E231" s="11" t="str">
        <f>IFERROR(VLOOKUP(B231,DB!$I$2:$CD$1001,8,FALSE)&amp;"","")</f>
        <v>西東京市</v>
      </c>
      <c r="F231" s="12" t="str">
        <f>IFERROR(VLOOKUP(B231,DB!$I$2:$CD$1001,10,FALSE)&amp;"","")</f>
        <v>代表</v>
      </c>
      <c r="G231" s="11" t="str">
        <f>IFERROR(VLOOKUP(B231,DB!$I$2:$CD$1001,11,FALSE)&amp;"","")</f>
        <v>一原　正道</v>
      </c>
      <c r="H231" s="14" t="str">
        <f>IFERROR(IF(VLOOKUP(B231,DB!$I$2:$CD$1001,20,FALSE)&amp;""="","","○"),"")</f>
        <v/>
      </c>
      <c r="I231" s="16" t="str">
        <f>IFERROR(VLOOKUP($B231,DB!$I$3:$CA$1001,29,FALSE)&amp;"","　")</f>
        <v/>
      </c>
      <c r="J231" s="18" t="str">
        <f>IFERROR(VLOOKUP($B231,DB!$I$3:$CA$1001,30,FALSE)&amp;"","　")</f>
        <v/>
      </c>
      <c r="K231" s="18" t="str">
        <f>IFERROR(VLOOKUP($B231,DB!$I$3:$CA$1001,31,FALSE)&amp;"","　")</f>
        <v/>
      </c>
      <c r="L231" s="18" t="str">
        <f>IFERROR(VLOOKUP($B231,DB!$I$3:$CA$1001,32,FALSE)&amp;"","　")</f>
        <v/>
      </c>
      <c r="M231" s="18" t="str">
        <f>IFERROR(VLOOKUP($B231,DB!$I$3:$CA$1001,33,FALSE)&amp;"","　")</f>
        <v>◯</v>
      </c>
      <c r="N231" s="21" t="str">
        <f>IFERROR(VLOOKUP($B231,DB!$I$3:$CA$1001,34,FALSE)&amp;"","　")</f>
        <v/>
      </c>
      <c r="O231" s="23" t="str">
        <f>IFERROR(VLOOKUP($B231,DB!$I$3:$CA$1001,35,FALSE)&amp;"","　")</f>
        <v/>
      </c>
      <c r="P231" s="18" t="str">
        <f>IFERROR(VLOOKUP($B231,DB!$I$3:$CA$1001,36,FALSE)&amp;"","　")</f>
        <v/>
      </c>
      <c r="Q231" s="18" t="str">
        <f>IFERROR(VLOOKUP($B231,DB!$I$3:$CA$1001,37,FALSE)&amp;"","　")</f>
        <v/>
      </c>
      <c r="R231" s="18" t="str">
        <f>IFERROR(VLOOKUP($B231,DB!$I$3:$CA$1001,38,FALSE)&amp;"","　")</f>
        <v/>
      </c>
      <c r="S231" s="18" t="str">
        <f>IFERROR(VLOOKUP($B231,DB!$I$3:$CA$1001,39,FALSE)&amp;"","　")</f>
        <v/>
      </c>
      <c r="T231" s="18" t="str">
        <f>IFERROR(VLOOKUP($B231,DB!$I$3:$CA$1001,40,FALSE)&amp;"","　")</f>
        <v/>
      </c>
      <c r="U231" s="18" t="str">
        <f>IFERROR(VLOOKUP($B231,DB!$I$3:$CA$1001,41,FALSE)&amp;"","　")</f>
        <v/>
      </c>
      <c r="V231" s="18" t="str">
        <f>IFERROR(VLOOKUP($B231,DB!$I$3:$CA$1001,42,FALSE)&amp;"","　")</f>
        <v/>
      </c>
      <c r="W231" s="18" t="str">
        <f>IFERROR(VLOOKUP($B231,DB!$I$3:$CA$1001,43,FALSE)&amp;"","　")</f>
        <v/>
      </c>
      <c r="X231" s="18" t="str">
        <f>IFERROR(VLOOKUP($B231,DB!$I$3:$CA$1001,44,FALSE)&amp;"","　")</f>
        <v/>
      </c>
      <c r="Y231" s="18" t="str">
        <f>IFERROR(VLOOKUP($B231,DB!$I$3:$CA$1001,45,FALSE)&amp;"","　")</f>
        <v/>
      </c>
      <c r="Z231" s="18" t="str">
        <f>IFERROR(VLOOKUP($B231,DB!$I$3:$CA$1001,46,FALSE)&amp;"","　")</f>
        <v/>
      </c>
      <c r="AA231" s="18" t="str">
        <f>IFERROR(VLOOKUP($B231,DB!$I$3:$CA$1001,47,FALSE)&amp;"","　")</f>
        <v/>
      </c>
      <c r="AB231" s="18" t="str">
        <f>IFERROR(VLOOKUP($B231,DB!$I$3:$CA$1001,48,FALSE)&amp;"","　")</f>
        <v/>
      </c>
      <c r="AC231" s="18" t="str">
        <f>IFERROR(VLOOKUP($B231,DB!$I$3:$CA$1001,49,FALSE)&amp;"","　")</f>
        <v/>
      </c>
      <c r="AD231" s="18" t="str">
        <f>IFERROR(VLOOKUP($B231,DB!$I$3:$CA$1001,50,FALSE)&amp;"","　")</f>
        <v/>
      </c>
      <c r="AE231" s="18" t="str">
        <f>IFERROR(VLOOKUP($B231,DB!$I$3:$CA$1001,51,FALSE)&amp;"","　")</f>
        <v/>
      </c>
      <c r="AF231" s="18" t="str">
        <f>IFERROR(VLOOKUP($B231,DB!$I$3:$CA$1001,52,FALSE)&amp;"","　")</f>
        <v/>
      </c>
      <c r="AG231" s="18" t="str">
        <f>IFERROR(VLOOKUP($B231,DB!$I$3:$CA$1001,53,FALSE)&amp;"","　")</f>
        <v/>
      </c>
      <c r="AH231" s="18" t="str">
        <f>IFERROR(VLOOKUP($B231,DB!$I$3:$CA$1001,54,FALSE)&amp;"","　")</f>
        <v/>
      </c>
      <c r="AI231" s="25" t="str">
        <f>IFERROR(VLOOKUP($B231,DB!$I$3:$CA$1001,55,FALSE)&amp;"","　")</f>
        <v/>
      </c>
      <c r="AJ231" s="16" t="str">
        <f>IFERROR(VLOOKUP($B231,DB!$I$3:$CA$1001,56,FALSE)&amp;"","　")</f>
        <v/>
      </c>
      <c r="AK231" s="18" t="str">
        <f>IFERROR(VLOOKUP($B231,DB!$I$3:$CA$1001,57,FALSE)&amp;"","　")</f>
        <v/>
      </c>
      <c r="AL231" s="18" t="str">
        <f>IFERROR(VLOOKUP($B231,DB!$I$3:$CA$1001,58,FALSE)&amp;"","　")</f>
        <v/>
      </c>
      <c r="AM231" s="18" t="str">
        <f>IFERROR(VLOOKUP($B231,DB!$I$3:$CA$1001,59,FALSE)&amp;"","　")</f>
        <v/>
      </c>
      <c r="AN231" s="18" t="str">
        <f>IFERROR(VLOOKUP($B231,DB!$I$3:$CA$1001,60,FALSE)&amp;"","　")</f>
        <v/>
      </c>
      <c r="AO231" s="18" t="str">
        <f>IFERROR(VLOOKUP($B231,DB!$I$3:$CA$1001,61,FALSE)&amp;"","　")</f>
        <v/>
      </c>
      <c r="AP231" s="18" t="str">
        <f>IFERROR(VLOOKUP($B231,DB!$I$3:$CA$1001,62,FALSE)&amp;"","　")</f>
        <v/>
      </c>
      <c r="AQ231" s="21" t="str">
        <f>IFERROR(VLOOKUP($B231,DB!$I$3:$CA$1001,63,FALSE)&amp;"","　")</f>
        <v/>
      </c>
      <c r="AR231" s="23" t="str">
        <f>IFERROR(VLOOKUP($B231,DB!$I$3:$CA$1001,64,FALSE)&amp;"","　")</f>
        <v/>
      </c>
      <c r="AS231" s="18" t="str">
        <f>IFERROR(VLOOKUP($B231,DB!$I$3:$CA$1001,65,FALSE)&amp;"","　")</f>
        <v/>
      </c>
      <c r="AT231" s="18" t="str">
        <f>IFERROR(VLOOKUP($B231,DB!$I$3:$CA$1001,66,FALSE)&amp;"","　")</f>
        <v/>
      </c>
      <c r="AU231" s="18" t="str">
        <f>IFERROR(VLOOKUP($B231,DB!$I$3:$CA$1001,67,FALSE)&amp;"","　")</f>
        <v/>
      </c>
      <c r="AV231" s="18" t="str">
        <f>IFERROR(VLOOKUP($B231,DB!$I$3:$CA$1001,68,FALSE)&amp;"","　")</f>
        <v/>
      </c>
      <c r="AW231" s="18" t="str">
        <f>IFERROR(VLOOKUP($B231,DB!$I$3:$CA$1001,69,FALSE)&amp;"","　")</f>
        <v/>
      </c>
      <c r="AX231" s="18" t="str">
        <f>IFERROR(VLOOKUP($B231,DB!$I$3:$CA$1001,70,FALSE)&amp;"","　")</f>
        <v/>
      </c>
      <c r="AY231" s="21" t="str">
        <f>IFERROR(VLOOKUP($B231,DB!$I$3:$CA$1001,71,FALSE)&amp;"","　")</f>
        <v/>
      </c>
      <c r="AZ231" s="29"/>
    </row>
    <row r="232" spans="2:52" ht="20.100000000000001" customHeight="1">
      <c r="B232" s="6">
        <v>2612</v>
      </c>
      <c r="C232" s="8" t="str">
        <f>IFERROR(VLOOKUP(B232,DB!$I$3:$Z$1001,4,FALSE)&amp;"","")</f>
        <v>ピーエス・コンストラクション株式会社</v>
      </c>
      <c r="D232" s="10" t="str">
        <f>IFERROR(VLOOKUP(B232,DB!$I$2:$CD$1001,7,FALSE)&amp;"","")</f>
        <v>東京都</v>
      </c>
      <c r="E232" s="11" t="str">
        <f>IFERROR(VLOOKUP(B232,DB!$I$2:$CD$1001,8,FALSE)&amp;"","")</f>
        <v>港区</v>
      </c>
      <c r="F232" s="12" t="str">
        <f>IFERROR(VLOOKUP(B232,DB!$I$2:$CD$1001,10,FALSE)&amp;"","")</f>
        <v>代表取締役社長執行役員</v>
      </c>
      <c r="G232" s="11" t="str">
        <f>IFERROR(VLOOKUP(B232,DB!$I$2:$CD$1001,11,FALSE)&amp;"","")</f>
        <v>森　拓也</v>
      </c>
      <c r="H232" s="14" t="str">
        <f>IFERROR(IF(VLOOKUP(B232,DB!$I$2:$CD$1001,20,FALSE)&amp;""="","","○"),"")</f>
        <v>○</v>
      </c>
      <c r="I232" s="16" t="str">
        <f>IFERROR(VLOOKUP($B232,DB!$I$3:$CA$1001,29,FALSE)&amp;"","　")</f>
        <v/>
      </c>
      <c r="J232" s="18" t="str">
        <f>IFERROR(VLOOKUP($B232,DB!$I$3:$CA$1001,30,FALSE)&amp;"","　")</f>
        <v/>
      </c>
      <c r="K232" s="18" t="str">
        <f>IFERROR(VLOOKUP($B232,DB!$I$3:$CA$1001,31,FALSE)&amp;"","　")</f>
        <v>◯</v>
      </c>
      <c r="L232" s="18" t="str">
        <f>IFERROR(VLOOKUP($B232,DB!$I$3:$CA$1001,32,FALSE)&amp;"","　")</f>
        <v/>
      </c>
      <c r="M232" s="18" t="str">
        <f>IFERROR(VLOOKUP($B232,DB!$I$3:$CA$1001,33,FALSE)&amp;"","　")</f>
        <v/>
      </c>
      <c r="N232" s="21" t="str">
        <f>IFERROR(VLOOKUP($B232,DB!$I$3:$CA$1001,34,FALSE)&amp;"","　")</f>
        <v/>
      </c>
      <c r="O232" s="23" t="str">
        <f>IFERROR(VLOOKUP($B232,DB!$I$3:$CA$1001,35,FALSE)&amp;"","　")</f>
        <v/>
      </c>
      <c r="P232" s="18" t="str">
        <f>IFERROR(VLOOKUP($B232,DB!$I$3:$CA$1001,36,FALSE)&amp;"","　")</f>
        <v/>
      </c>
      <c r="Q232" s="18" t="str">
        <f>IFERROR(VLOOKUP($B232,DB!$I$3:$CA$1001,37,FALSE)&amp;"","　")</f>
        <v/>
      </c>
      <c r="R232" s="18" t="str">
        <f>IFERROR(VLOOKUP($B232,DB!$I$3:$CA$1001,38,FALSE)&amp;"","　")</f>
        <v/>
      </c>
      <c r="S232" s="18" t="str">
        <f>IFERROR(VLOOKUP($B232,DB!$I$3:$CA$1001,39,FALSE)&amp;"","　")</f>
        <v/>
      </c>
      <c r="T232" s="18" t="str">
        <f>IFERROR(VLOOKUP($B232,DB!$I$3:$CA$1001,40,FALSE)&amp;"","　")</f>
        <v/>
      </c>
      <c r="U232" s="18" t="str">
        <f>IFERROR(VLOOKUP($B232,DB!$I$3:$CA$1001,41,FALSE)&amp;"","　")</f>
        <v/>
      </c>
      <c r="V232" s="18" t="str">
        <f>IFERROR(VLOOKUP($B232,DB!$I$3:$CA$1001,42,FALSE)&amp;"","　")</f>
        <v/>
      </c>
      <c r="W232" s="18" t="str">
        <f>IFERROR(VLOOKUP($B232,DB!$I$3:$CA$1001,43,FALSE)&amp;"","　")</f>
        <v/>
      </c>
      <c r="X232" s="18" t="str">
        <f>IFERROR(VLOOKUP($B232,DB!$I$3:$CA$1001,44,FALSE)&amp;"","　")</f>
        <v/>
      </c>
      <c r="Y232" s="18" t="str">
        <f>IFERROR(VLOOKUP($B232,DB!$I$3:$CA$1001,45,FALSE)&amp;"","　")</f>
        <v/>
      </c>
      <c r="Z232" s="18" t="str">
        <f>IFERROR(VLOOKUP($B232,DB!$I$3:$CA$1001,46,FALSE)&amp;"","　")</f>
        <v/>
      </c>
      <c r="AA232" s="18" t="str">
        <f>IFERROR(VLOOKUP($B232,DB!$I$3:$CA$1001,47,FALSE)&amp;"","　")</f>
        <v/>
      </c>
      <c r="AB232" s="18" t="str">
        <f>IFERROR(VLOOKUP($B232,DB!$I$3:$CA$1001,48,FALSE)&amp;"","　")</f>
        <v/>
      </c>
      <c r="AC232" s="18" t="str">
        <f>IFERROR(VLOOKUP($B232,DB!$I$3:$CA$1001,49,FALSE)&amp;"","　")</f>
        <v/>
      </c>
      <c r="AD232" s="18" t="str">
        <f>IFERROR(VLOOKUP($B232,DB!$I$3:$CA$1001,50,FALSE)&amp;"","　")</f>
        <v>◯</v>
      </c>
      <c r="AE232" s="18" t="str">
        <f>IFERROR(VLOOKUP($B232,DB!$I$3:$CA$1001,51,FALSE)&amp;"","　")</f>
        <v/>
      </c>
      <c r="AF232" s="18" t="str">
        <f>IFERROR(VLOOKUP($B232,DB!$I$3:$CA$1001,52,FALSE)&amp;"","　")</f>
        <v/>
      </c>
      <c r="AG232" s="18" t="str">
        <f>IFERROR(VLOOKUP($B232,DB!$I$3:$CA$1001,53,FALSE)&amp;"","　")</f>
        <v/>
      </c>
      <c r="AH232" s="18" t="str">
        <f>IFERROR(VLOOKUP($B232,DB!$I$3:$CA$1001,54,FALSE)&amp;"","　")</f>
        <v/>
      </c>
      <c r="AI232" s="25" t="str">
        <f>IFERROR(VLOOKUP($B232,DB!$I$3:$CA$1001,55,FALSE)&amp;"","　")</f>
        <v/>
      </c>
      <c r="AJ232" s="16" t="str">
        <f>IFERROR(VLOOKUP($B232,DB!$I$3:$CA$1001,56,FALSE)&amp;"","　")</f>
        <v/>
      </c>
      <c r="AK232" s="18" t="str">
        <f>IFERROR(VLOOKUP($B232,DB!$I$3:$CA$1001,57,FALSE)&amp;"","　")</f>
        <v/>
      </c>
      <c r="AL232" s="18" t="str">
        <f>IFERROR(VLOOKUP($B232,DB!$I$3:$CA$1001,58,FALSE)&amp;"","　")</f>
        <v/>
      </c>
      <c r="AM232" s="18" t="str">
        <f>IFERROR(VLOOKUP($B232,DB!$I$3:$CA$1001,59,FALSE)&amp;"","　")</f>
        <v/>
      </c>
      <c r="AN232" s="18" t="str">
        <f>IFERROR(VLOOKUP($B232,DB!$I$3:$CA$1001,60,FALSE)&amp;"","　")</f>
        <v/>
      </c>
      <c r="AO232" s="18" t="str">
        <f>IFERROR(VLOOKUP($B232,DB!$I$3:$CA$1001,61,FALSE)&amp;"","　")</f>
        <v/>
      </c>
      <c r="AP232" s="18" t="str">
        <f>IFERROR(VLOOKUP($B232,DB!$I$3:$CA$1001,62,FALSE)&amp;"","　")</f>
        <v/>
      </c>
      <c r="AQ232" s="21" t="str">
        <f>IFERROR(VLOOKUP($B232,DB!$I$3:$CA$1001,63,FALSE)&amp;"","　")</f>
        <v/>
      </c>
      <c r="AR232" s="23" t="str">
        <f>IFERROR(VLOOKUP($B232,DB!$I$3:$CA$1001,64,FALSE)&amp;"","　")</f>
        <v/>
      </c>
      <c r="AS232" s="18" t="str">
        <f>IFERROR(VLOOKUP($B232,DB!$I$3:$CA$1001,65,FALSE)&amp;"","　")</f>
        <v/>
      </c>
      <c r="AT232" s="18" t="str">
        <f>IFERROR(VLOOKUP($B232,DB!$I$3:$CA$1001,66,FALSE)&amp;"","　")</f>
        <v/>
      </c>
      <c r="AU232" s="18" t="str">
        <f>IFERROR(VLOOKUP($B232,DB!$I$3:$CA$1001,67,FALSE)&amp;"","　")</f>
        <v/>
      </c>
      <c r="AV232" s="18" t="str">
        <f>IFERROR(VLOOKUP($B232,DB!$I$3:$CA$1001,68,FALSE)&amp;"","　")</f>
        <v/>
      </c>
      <c r="AW232" s="18" t="str">
        <f>IFERROR(VLOOKUP($B232,DB!$I$3:$CA$1001,69,FALSE)&amp;"","　")</f>
        <v/>
      </c>
      <c r="AX232" s="18" t="str">
        <f>IFERROR(VLOOKUP($B232,DB!$I$3:$CA$1001,70,FALSE)&amp;"","　")</f>
        <v/>
      </c>
      <c r="AY232" s="21" t="str">
        <f>IFERROR(VLOOKUP($B232,DB!$I$3:$CA$1001,71,FALSE)&amp;"","　")</f>
        <v/>
      </c>
      <c r="AZ232" s="29"/>
    </row>
    <row r="233" spans="2:52" ht="20.100000000000001" customHeight="1">
      <c r="B233" s="6">
        <v>2613</v>
      </c>
      <c r="C233" s="8" t="str">
        <f>IFERROR(VLOOKUP(B233,DB!$I$3:$Z$1001,4,FALSE)&amp;"","")</f>
        <v>冨洋設計株式会社</v>
      </c>
      <c r="D233" s="10" t="str">
        <f>IFERROR(VLOOKUP(B233,DB!$I$2:$CD$1001,7,FALSE)&amp;"","")</f>
        <v>東京都</v>
      </c>
      <c r="E233" s="11" t="str">
        <f>IFERROR(VLOOKUP(B233,DB!$I$2:$CD$1001,8,FALSE)&amp;"","")</f>
        <v>港区</v>
      </c>
      <c r="F233" s="12" t="str">
        <f>IFERROR(VLOOKUP(B233,DB!$I$2:$CD$1001,10,FALSE)&amp;"","")</f>
        <v>代表取締役社長</v>
      </c>
      <c r="G233" s="11" t="str">
        <f>IFERROR(VLOOKUP(B233,DB!$I$2:$CD$1001,11,FALSE)&amp;"","")</f>
        <v>田中　慎太郎</v>
      </c>
      <c r="H233" s="14" t="str">
        <f>IFERROR(IF(VLOOKUP(B233,DB!$I$2:$CD$1001,20,FALSE)&amp;""="","","○"),"")</f>
        <v>○</v>
      </c>
      <c r="I233" s="16" t="str">
        <f>IFERROR(VLOOKUP($B233,DB!$I$3:$CA$1001,29,FALSE)&amp;"","　")</f>
        <v>◯</v>
      </c>
      <c r="J233" s="18" t="str">
        <f>IFERROR(VLOOKUP($B233,DB!$I$3:$CA$1001,30,FALSE)&amp;"","　")</f>
        <v/>
      </c>
      <c r="K233" s="18" t="str">
        <f>IFERROR(VLOOKUP($B233,DB!$I$3:$CA$1001,31,FALSE)&amp;"","　")</f>
        <v>◯</v>
      </c>
      <c r="L233" s="18" t="str">
        <f>IFERROR(VLOOKUP($B233,DB!$I$3:$CA$1001,32,FALSE)&amp;"","　")</f>
        <v/>
      </c>
      <c r="M233" s="18" t="str">
        <f>IFERROR(VLOOKUP($B233,DB!$I$3:$CA$1001,33,FALSE)&amp;"","　")</f>
        <v/>
      </c>
      <c r="N233" s="21" t="str">
        <f>IFERROR(VLOOKUP($B233,DB!$I$3:$CA$1001,34,FALSE)&amp;"","　")</f>
        <v/>
      </c>
      <c r="O233" s="23" t="str">
        <f>IFERROR(VLOOKUP($B233,DB!$I$3:$CA$1001,35,FALSE)&amp;"","　")</f>
        <v/>
      </c>
      <c r="P233" s="18" t="str">
        <f>IFERROR(VLOOKUP($B233,DB!$I$3:$CA$1001,36,FALSE)&amp;"","　")</f>
        <v/>
      </c>
      <c r="Q233" s="18" t="str">
        <f>IFERROR(VLOOKUP($B233,DB!$I$3:$CA$1001,37,FALSE)&amp;"","　")</f>
        <v/>
      </c>
      <c r="R233" s="18" t="str">
        <f>IFERROR(VLOOKUP($B233,DB!$I$3:$CA$1001,38,FALSE)&amp;"","　")</f>
        <v/>
      </c>
      <c r="S233" s="18" t="str">
        <f>IFERROR(VLOOKUP($B233,DB!$I$3:$CA$1001,39,FALSE)&amp;"","　")</f>
        <v/>
      </c>
      <c r="T233" s="18" t="str">
        <f>IFERROR(VLOOKUP($B233,DB!$I$3:$CA$1001,40,FALSE)&amp;"","　")</f>
        <v>◯</v>
      </c>
      <c r="U233" s="18" t="str">
        <f>IFERROR(VLOOKUP($B233,DB!$I$3:$CA$1001,41,FALSE)&amp;"","　")</f>
        <v>◯</v>
      </c>
      <c r="V233" s="18" t="str">
        <f>IFERROR(VLOOKUP($B233,DB!$I$3:$CA$1001,42,FALSE)&amp;"","　")</f>
        <v>◯</v>
      </c>
      <c r="W233" s="18" t="str">
        <f>IFERROR(VLOOKUP($B233,DB!$I$3:$CA$1001,43,FALSE)&amp;"","　")</f>
        <v/>
      </c>
      <c r="X233" s="18" t="str">
        <f>IFERROR(VLOOKUP($B233,DB!$I$3:$CA$1001,44,FALSE)&amp;"","　")</f>
        <v/>
      </c>
      <c r="Y233" s="18" t="str">
        <f>IFERROR(VLOOKUP($B233,DB!$I$3:$CA$1001,45,FALSE)&amp;"","　")</f>
        <v/>
      </c>
      <c r="Z233" s="18" t="str">
        <f>IFERROR(VLOOKUP($B233,DB!$I$3:$CA$1001,46,FALSE)&amp;"","　")</f>
        <v/>
      </c>
      <c r="AA233" s="18" t="str">
        <f>IFERROR(VLOOKUP($B233,DB!$I$3:$CA$1001,47,FALSE)&amp;"","　")</f>
        <v/>
      </c>
      <c r="AB233" s="18" t="str">
        <f>IFERROR(VLOOKUP($B233,DB!$I$3:$CA$1001,48,FALSE)&amp;"","　")</f>
        <v/>
      </c>
      <c r="AC233" s="18" t="str">
        <f>IFERROR(VLOOKUP($B233,DB!$I$3:$CA$1001,49,FALSE)&amp;"","　")</f>
        <v/>
      </c>
      <c r="AD233" s="18" t="str">
        <f>IFERROR(VLOOKUP($B233,DB!$I$3:$CA$1001,50,FALSE)&amp;"","　")</f>
        <v/>
      </c>
      <c r="AE233" s="18" t="str">
        <f>IFERROR(VLOOKUP($B233,DB!$I$3:$CA$1001,51,FALSE)&amp;"","　")</f>
        <v/>
      </c>
      <c r="AF233" s="18" t="str">
        <f>IFERROR(VLOOKUP($B233,DB!$I$3:$CA$1001,52,FALSE)&amp;"","　")</f>
        <v/>
      </c>
      <c r="AG233" s="18" t="str">
        <f>IFERROR(VLOOKUP($B233,DB!$I$3:$CA$1001,53,FALSE)&amp;"","　")</f>
        <v/>
      </c>
      <c r="AH233" s="18" t="str">
        <f>IFERROR(VLOOKUP($B233,DB!$I$3:$CA$1001,54,FALSE)&amp;"","　")</f>
        <v/>
      </c>
      <c r="AI233" s="25" t="str">
        <f>IFERROR(VLOOKUP($B233,DB!$I$3:$CA$1001,55,FALSE)&amp;"","　")</f>
        <v/>
      </c>
      <c r="AJ233" s="16" t="str">
        <f>IFERROR(VLOOKUP($B233,DB!$I$3:$CA$1001,56,FALSE)&amp;"","　")</f>
        <v/>
      </c>
      <c r="AK233" s="18" t="str">
        <f>IFERROR(VLOOKUP($B233,DB!$I$3:$CA$1001,57,FALSE)&amp;"","　")</f>
        <v/>
      </c>
      <c r="AL233" s="18" t="str">
        <f>IFERROR(VLOOKUP($B233,DB!$I$3:$CA$1001,58,FALSE)&amp;"","　")</f>
        <v/>
      </c>
      <c r="AM233" s="18" t="str">
        <f>IFERROR(VLOOKUP($B233,DB!$I$3:$CA$1001,59,FALSE)&amp;"","　")</f>
        <v/>
      </c>
      <c r="AN233" s="18" t="str">
        <f>IFERROR(VLOOKUP($B233,DB!$I$3:$CA$1001,60,FALSE)&amp;"","　")</f>
        <v/>
      </c>
      <c r="AO233" s="18" t="str">
        <f>IFERROR(VLOOKUP($B233,DB!$I$3:$CA$1001,61,FALSE)&amp;"","　")</f>
        <v/>
      </c>
      <c r="AP233" s="18" t="str">
        <f>IFERROR(VLOOKUP($B233,DB!$I$3:$CA$1001,62,FALSE)&amp;"","　")</f>
        <v/>
      </c>
      <c r="AQ233" s="21" t="str">
        <f>IFERROR(VLOOKUP($B233,DB!$I$3:$CA$1001,63,FALSE)&amp;"","　")</f>
        <v/>
      </c>
      <c r="AR233" s="23" t="str">
        <f>IFERROR(VLOOKUP($B233,DB!$I$3:$CA$1001,64,FALSE)&amp;"","　")</f>
        <v/>
      </c>
      <c r="AS233" s="18" t="str">
        <f>IFERROR(VLOOKUP($B233,DB!$I$3:$CA$1001,65,FALSE)&amp;"","　")</f>
        <v/>
      </c>
      <c r="AT233" s="18" t="str">
        <f>IFERROR(VLOOKUP($B233,DB!$I$3:$CA$1001,66,FALSE)&amp;"","　")</f>
        <v/>
      </c>
      <c r="AU233" s="18" t="str">
        <f>IFERROR(VLOOKUP($B233,DB!$I$3:$CA$1001,67,FALSE)&amp;"","　")</f>
        <v/>
      </c>
      <c r="AV233" s="18" t="str">
        <f>IFERROR(VLOOKUP($B233,DB!$I$3:$CA$1001,68,FALSE)&amp;"","　")</f>
        <v/>
      </c>
      <c r="AW233" s="18" t="str">
        <f>IFERROR(VLOOKUP($B233,DB!$I$3:$CA$1001,69,FALSE)&amp;"","　")</f>
        <v/>
      </c>
      <c r="AX233" s="18" t="str">
        <f>IFERROR(VLOOKUP($B233,DB!$I$3:$CA$1001,70,FALSE)&amp;"","　")</f>
        <v/>
      </c>
      <c r="AY233" s="21" t="str">
        <f>IFERROR(VLOOKUP($B233,DB!$I$3:$CA$1001,71,FALSE)&amp;"","　")</f>
        <v/>
      </c>
      <c r="AZ233" s="29"/>
    </row>
    <row r="234" spans="2:52" ht="20.100000000000001" customHeight="1">
      <c r="B234" s="6">
        <v>2614</v>
      </c>
      <c r="C234" s="8" t="str">
        <f>IFERROR(VLOOKUP(B234,DB!$I$3:$Z$1001,4,FALSE)&amp;"","")</f>
        <v>株式会社ファルコン</v>
      </c>
      <c r="D234" s="10" t="str">
        <f>IFERROR(VLOOKUP(B234,DB!$I$2:$CD$1001,7,FALSE)&amp;"","")</f>
        <v>北海道</v>
      </c>
      <c r="E234" s="11" t="str">
        <f>IFERROR(VLOOKUP(B234,DB!$I$2:$CD$1001,8,FALSE)&amp;"","")</f>
        <v>登別市</v>
      </c>
      <c r="F234" s="12" t="str">
        <f>IFERROR(VLOOKUP(B234,DB!$I$2:$CD$1001,10,FALSE)&amp;"","")</f>
        <v>代表取締役</v>
      </c>
      <c r="G234" s="11" t="str">
        <f>IFERROR(VLOOKUP(B234,DB!$I$2:$CD$1001,11,FALSE)&amp;"","")</f>
        <v>伊藤　浩</v>
      </c>
      <c r="H234" s="14" t="str">
        <f>IFERROR(IF(VLOOKUP(B234,DB!$I$2:$CD$1001,20,FALSE)&amp;""="","","○"),"")</f>
        <v>○</v>
      </c>
      <c r="I234" s="16" t="str">
        <f>IFERROR(VLOOKUP($B234,DB!$I$3:$CA$1001,29,FALSE)&amp;"","　")</f>
        <v>◯</v>
      </c>
      <c r="J234" s="18" t="str">
        <f>IFERROR(VLOOKUP($B234,DB!$I$3:$CA$1001,30,FALSE)&amp;"","　")</f>
        <v/>
      </c>
      <c r="K234" s="18" t="str">
        <f>IFERROR(VLOOKUP($B234,DB!$I$3:$CA$1001,31,FALSE)&amp;"","　")</f>
        <v>◯</v>
      </c>
      <c r="L234" s="18" t="str">
        <f>IFERROR(VLOOKUP($B234,DB!$I$3:$CA$1001,32,FALSE)&amp;"","　")</f>
        <v/>
      </c>
      <c r="M234" s="18" t="str">
        <f>IFERROR(VLOOKUP($B234,DB!$I$3:$CA$1001,33,FALSE)&amp;"","　")</f>
        <v>◯</v>
      </c>
      <c r="N234" s="21" t="str">
        <f>IFERROR(VLOOKUP($B234,DB!$I$3:$CA$1001,34,FALSE)&amp;"","　")</f>
        <v/>
      </c>
      <c r="O234" s="23" t="str">
        <f>IFERROR(VLOOKUP($B234,DB!$I$3:$CA$1001,35,FALSE)&amp;"","　")</f>
        <v/>
      </c>
      <c r="P234" s="18" t="str">
        <f>IFERROR(VLOOKUP($B234,DB!$I$3:$CA$1001,36,FALSE)&amp;"","　")</f>
        <v/>
      </c>
      <c r="Q234" s="18" t="str">
        <f>IFERROR(VLOOKUP($B234,DB!$I$3:$CA$1001,37,FALSE)&amp;"","　")</f>
        <v/>
      </c>
      <c r="R234" s="18" t="str">
        <f>IFERROR(VLOOKUP($B234,DB!$I$3:$CA$1001,38,FALSE)&amp;"","　")</f>
        <v>◯</v>
      </c>
      <c r="S234" s="18" t="str">
        <f>IFERROR(VLOOKUP($B234,DB!$I$3:$CA$1001,39,FALSE)&amp;"","　")</f>
        <v/>
      </c>
      <c r="T234" s="18" t="str">
        <f>IFERROR(VLOOKUP($B234,DB!$I$3:$CA$1001,40,FALSE)&amp;"","　")</f>
        <v/>
      </c>
      <c r="U234" s="18" t="str">
        <f>IFERROR(VLOOKUP($B234,DB!$I$3:$CA$1001,41,FALSE)&amp;"","　")</f>
        <v/>
      </c>
      <c r="V234" s="18" t="str">
        <f>IFERROR(VLOOKUP($B234,DB!$I$3:$CA$1001,42,FALSE)&amp;"","　")</f>
        <v/>
      </c>
      <c r="W234" s="18" t="str">
        <f>IFERROR(VLOOKUP($B234,DB!$I$3:$CA$1001,43,FALSE)&amp;"","　")</f>
        <v/>
      </c>
      <c r="X234" s="18" t="str">
        <f>IFERROR(VLOOKUP($B234,DB!$I$3:$CA$1001,44,FALSE)&amp;"","　")</f>
        <v/>
      </c>
      <c r="Y234" s="18" t="str">
        <f>IFERROR(VLOOKUP($B234,DB!$I$3:$CA$1001,45,FALSE)&amp;"","　")</f>
        <v/>
      </c>
      <c r="Z234" s="18" t="str">
        <f>IFERROR(VLOOKUP($B234,DB!$I$3:$CA$1001,46,FALSE)&amp;"","　")</f>
        <v/>
      </c>
      <c r="AA234" s="18" t="str">
        <f>IFERROR(VLOOKUP($B234,DB!$I$3:$CA$1001,47,FALSE)&amp;"","　")</f>
        <v/>
      </c>
      <c r="AB234" s="18" t="str">
        <f>IFERROR(VLOOKUP($B234,DB!$I$3:$CA$1001,48,FALSE)&amp;"","　")</f>
        <v/>
      </c>
      <c r="AC234" s="18" t="str">
        <f>IFERROR(VLOOKUP($B234,DB!$I$3:$CA$1001,49,FALSE)&amp;"","　")</f>
        <v/>
      </c>
      <c r="AD234" s="18" t="str">
        <f>IFERROR(VLOOKUP($B234,DB!$I$3:$CA$1001,50,FALSE)&amp;"","　")</f>
        <v>◯</v>
      </c>
      <c r="AE234" s="18" t="str">
        <f>IFERROR(VLOOKUP($B234,DB!$I$3:$CA$1001,51,FALSE)&amp;"","　")</f>
        <v/>
      </c>
      <c r="AF234" s="18" t="str">
        <f>IFERROR(VLOOKUP($B234,DB!$I$3:$CA$1001,52,FALSE)&amp;"","　")</f>
        <v/>
      </c>
      <c r="AG234" s="18" t="str">
        <f>IFERROR(VLOOKUP($B234,DB!$I$3:$CA$1001,53,FALSE)&amp;"","　")</f>
        <v/>
      </c>
      <c r="AH234" s="18" t="str">
        <f>IFERROR(VLOOKUP($B234,DB!$I$3:$CA$1001,54,FALSE)&amp;"","　")</f>
        <v/>
      </c>
      <c r="AI234" s="25" t="str">
        <f>IFERROR(VLOOKUP($B234,DB!$I$3:$CA$1001,55,FALSE)&amp;"","　")</f>
        <v/>
      </c>
      <c r="AJ234" s="16" t="str">
        <f>IFERROR(VLOOKUP($B234,DB!$I$3:$CA$1001,56,FALSE)&amp;"","　")</f>
        <v/>
      </c>
      <c r="AK234" s="18" t="str">
        <f>IFERROR(VLOOKUP($B234,DB!$I$3:$CA$1001,57,FALSE)&amp;"","　")</f>
        <v/>
      </c>
      <c r="AL234" s="18" t="str">
        <f>IFERROR(VLOOKUP($B234,DB!$I$3:$CA$1001,58,FALSE)&amp;"","　")</f>
        <v/>
      </c>
      <c r="AM234" s="18" t="str">
        <f>IFERROR(VLOOKUP($B234,DB!$I$3:$CA$1001,59,FALSE)&amp;"","　")</f>
        <v/>
      </c>
      <c r="AN234" s="18" t="str">
        <f>IFERROR(VLOOKUP($B234,DB!$I$3:$CA$1001,60,FALSE)&amp;"","　")</f>
        <v/>
      </c>
      <c r="AO234" s="18" t="str">
        <f>IFERROR(VLOOKUP($B234,DB!$I$3:$CA$1001,61,FALSE)&amp;"","　")</f>
        <v/>
      </c>
      <c r="AP234" s="18" t="str">
        <f>IFERROR(VLOOKUP($B234,DB!$I$3:$CA$1001,62,FALSE)&amp;"","　")</f>
        <v/>
      </c>
      <c r="AQ234" s="21" t="str">
        <f>IFERROR(VLOOKUP($B234,DB!$I$3:$CA$1001,63,FALSE)&amp;"","　")</f>
        <v/>
      </c>
      <c r="AR234" s="23" t="str">
        <f>IFERROR(VLOOKUP($B234,DB!$I$3:$CA$1001,64,FALSE)&amp;"","　")</f>
        <v/>
      </c>
      <c r="AS234" s="18" t="str">
        <f>IFERROR(VLOOKUP($B234,DB!$I$3:$CA$1001,65,FALSE)&amp;"","　")</f>
        <v/>
      </c>
      <c r="AT234" s="18" t="str">
        <f>IFERROR(VLOOKUP($B234,DB!$I$3:$CA$1001,66,FALSE)&amp;"","　")</f>
        <v/>
      </c>
      <c r="AU234" s="18" t="str">
        <f>IFERROR(VLOOKUP($B234,DB!$I$3:$CA$1001,67,FALSE)&amp;"","　")</f>
        <v/>
      </c>
      <c r="AV234" s="18" t="str">
        <f>IFERROR(VLOOKUP($B234,DB!$I$3:$CA$1001,68,FALSE)&amp;"","　")</f>
        <v/>
      </c>
      <c r="AW234" s="18" t="str">
        <f>IFERROR(VLOOKUP($B234,DB!$I$3:$CA$1001,69,FALSE)&amp;"","　")</f>
        <v/>
      </c>
      <c r="AX234" s="18" t="str">
        <f>IFERROR(VLOOKUP($B234,DB!$I$3:$CA$1001,70,FALSE)&amp;"","　")</f>
        <v/>
      </c>
      <c r="AY234" s="21" t="str">
        <f>IFERROR(VLOOKUP($B234,DB!$I$3:$CA$1001,71,FALSE)&amp;"","　")</f>
        <v/>
      </c>
      <c r="AZ234" s="29"/>
    </row>
    <row r="235" spans="2:52" ht="20.100000000000001" customHeight="1">
      <c r="B235" s="6">
        <v>2615</v>
      </c>
      <c r="C235" s="8" t="str">
        <f>IFERROR(VLOOKUP(B235,DB!$I$3:$Z$1001,4,FALSE)&amp;"","")</f>
        <v>株式会社フルテック</v>
      </c>
      <c r="D235" s="10" t="str">
        <f>IFERROR(VLOOKUP(B235,DB!$I$2:$CD$1001,7,FALSE)&amp;"","")</f>
        <v>富山県</v>
      </c>
      <c r="E235" s="11" t="str">
        <f>IFERROR(VLOOKUP(B235,DB!$I$2:$CD$1001,8,FALSE)&amp;"","")</f>
        <v>高岡市</v>
      </c>
      <c r="F235" s="12" t="str">
        <f>IFERROR(VLOOKUP(B235,DB!$I$2:$CD$1001,10,FALSE)&amp;"","")</f>
        <v>代表取締役</v>
      </c>
      <c r="G235" s="11" t="str">
        <f>IFERROR(VLOOKUP(B235,DB!$I$2:$CD$1001,11,FALSE)&amp;"","")</f>
        <v>古村　崇</v>
      </c>
      <c r="H235" s="14" t="str">
        <f>IFERROR(IF(VLOOKUP(B235,DB!$I$2:$CD$1001,20,FALSE)&amp;""="","","○"),"")</f>
        <v>○</v>
      </c>
      <c r="I235" s="16" t="str">
        <f>IFERROR(VLOOKUP($B235,DB!$I$3:$CA$1001,29,FALSE)&amp;"","　")</f>
        <v/>
      </c>
      <c r="J235" s="18" t="str">
        <f>IFERROR(VLOOKUP($B235,DB!$I$3:$CA$1001,30,FALSE)&amp;"","　")</f>
        <v/>
      </c>
      <c r="K235" s="18" t="str">
        <f>IFERROR(VLOOKUP($B235,DB!$I$3:$CA$1001,31,FALSE)&amp;"","　")</f>
        <v>◯</v>
      </c>
      <c r="L235" s="18" t="str">
        <f>IFERROR(VLOOKUP($B235,DB!$I$3:$CA$1001,32,FALSE)&amp;"","　")</f>
        <v/>
      </c>
      <c r="M235" s="18" t="str">
        <f>IFERROR(VLOOKUP($B235,DB!$I$3:$CA$1001,33,FALSE)&amp;"","　")</f>
        <v/>
      </c>
      <c r="N235" s="21" t="str">
        <f>IFERROR(VLOOKUP($B235,DB!$I$3:$CA$1001,34,FALSE)&amp;"","　")</f>
        <v/>
      </c>
      <c r="O235" s="23" t="str">
        <f>IFERROR(VLOOKUP($B235,DB!$I$3:$CA$1001,35,FALSE)&amp;"","　")</f>
        <v/>
      </c>
      <c r="P235" s="18" t="str">
        <f>IFERROR(VLOOKUP($B235,DB!$I$3:$CA$1001,36,FALSE)&amp;"","　")</f>
        <v/>
      </c>
      <c r="Q235" s="18" t="str">
        <f>IFERROR(VLOOKUP($B235,DB!$I$3:$CA$1001,37,FALSE)&amp;"","　")</f>
        <v/>
      </c>
      <c r="R235" s="18" t="str">
        <f>IFERROR(VLOOKUP($B235,DB!$I$3:$CA$1001,38,FALSE)&amp;"","　")</f>
        <v/>
      </c>
      <c r="S235" s="18" t="str">
        <f>IFERROR(VLOOKUP($B235,DB!$I$3:$CA$1001,39,FALSE)&amp;"","　")</f>
        <v/>
      </c>
      <c r="T235" s="18" t="str">
        <f>IFERROR(VLOOKUP($B235,DB!$I$3:$CA$1001,40,FALSE)&amp;"","　")</f>
        <v/>
      </c>
      <c r="U235" s="18" t="str">
        <f>IFERROR(VLOOKUP($B235,DB!$I$3:$CA$1001,41,FALSE)&amp;"","　")</f>
        <v/>
      </c>
      <c r="V235" s="18" t="str">
        <f>IFERROR(VLOOKUP($B235,DB!$I$3:$CA$1001,42,FALSE)&amp;"","　")</f>
        <v/>
      </c>
      <c r="W235" s="18" t="str">
        <f>IFERROR(VLOOKUP($B235,DB!$I$3:$CA$1001,43,FALSE)&amp;"","　")</f>
        <v/>
      </c>
      <c r="X235" s="18" t="str">
        <f>IFERROR(VLOOKUP($B235,DB!$I$3:$CA$1001,44,FALSE)&amp;"","　")</f>
        <v/>
      </c>
      <c r="Y235" s="18" t="str">
        <f>IFERROR(VLOOKUP($B235,DB!$I$3:$CA$1001,45,FALSE)&amp;"","　")</f>
        <v/>
      </c>
      <c r="Z235" s="18" t="str">
        <f>IFERROR(VLOOKUP($B235,DB!$I$3:$CA$1001,46,FALSE)&amp;"","　")</f>
        <v/>
      </c>
      <c r="AA235" s="18" t="str">
        <f>IFERROR(VLOOKUP($B235,DB!$I$3:$CA$1001,47,FALSE)&amp;"","　")</f>
        <v/>
      </c>
      <c r="AB235" s="18" t="str">
        <f>IFERROR(VLOOKUP($B235,DB!$I$3:$CA$1001,48,FALSE)&amp;"","　")</f>
        <v/>
      </c>
      <c r="AC235" s="18" t="str">
        <f>IFERROR(VLOOKUP($B235,DB!$I$3:$CA$1001,49,FALSE)&amp;"","　")</f>
        <v/>
      </c>
      <c r="AD235" s="18" t="str">
        <f>IFERROR(VLOOKUP($B235,DB!$I$3:$CA$1001,50,FALSE)&amp;"","　")</f>
        <v>◯</v>
      </c>
      <c r="AE235" s="18" t="str">
        <f>IFERROR(VLOOKUP($B235,DB!$I$3:$CA$1001,51,FALSE)&amp;"","　")</f>
        <v/>
      </c>
      <c r="AF235" s="18" t="str">
        <f>IFERROR(VLOOKUP($B235,DB!$I$3:$CA$1001,52,FALSE)&amp;"","　")</f>
        <v/>
      </c>
      <c r="AG235" s="18" t="str">
        <f>IFERROR(VLOOKUP($B235,DB!$I$3:$CA$1001,53,FALSE)&amp;"","　")</f>
        <v/>
      </c>
      <c r="AH235" s="18" t="str">
        <f>IFERROR(VLOOKUP($B235,DB!$I$3:$CA$1001,54,FALSE)&amp;"","　")</f>
        <v/>
      </c>
      <c r="AI235" s="25" t="str">
        <f>IFERROR(VLOOKUP($B235,DB!$I$3:$CA$1001,55,FALSE)&amp;"","　")</f>
        <v/>
      </c>
      <c r="AJ235" s="16" t="str">
        <f>IFERROR(VLOOKUP($B235,DB!$I$3:$CA$1001,56,FALSE)&amp;"","　")</f>
        <v/>
      </c>
      <c r="AK235" s="18" t="str">
        <f>IFERROR(VLOOKUP($B235,DB!$I$3:$CA$1001,57,FALSE)&amp;"","　")</f>
        <v/>
      </c>
      <c r="AL235" s="18" t="str">
        <f>IFERROR(VLOOKUP($B235,DB!$I$3:$CA$1001,58,FALSE)&amp;"","　")</f>
        <v/>
      </c>
      <c r="AM235" s="18" t="str">
        <f>IFERROR(VLOOKUP($B235,DB!$I$3:$CA$1001,59,FALSE)&amp;"","　")</f>
        <v/>
      </c>
      <c r="AN235" s="18" t="str">
        <f>IFERROR(VLOOKUP($B235,DB!$I$3:$CA$1001,60,FALSE)&amp;"","　")</f>
        <v/>
      </c>
      <c r="AO235" s="18" t="str">
        <f>IFERROR(VLOOKUP($B235,DB!$I$3:$CA$1001,61,FALSE)&amp;"","　")</f>
        <v/>
      </c>
      <c r="AP235" s="18" t="str">
        <f>IFERROR(VLOOKUP($B235,DB!$I$3:$CA$1001,62,FALSE)&amp;"","　")</f>
        <v/>
      </c>
      <c r="AQ235" s="21" t="str">
        <f>IFERROR(VLOOKUP($B235,DB!$I$3:$CA$1001,63,FALSE)&amp;"","　")</f>
        <v/>
      </c>
      <c r="AR235" s="23" t="str">
        <f>IFERROR(VLOOKUP($B235,DB!$I$3:$CA$1001,64,FALSE)&amp;"","　")</f>
        <v/>
      </c>
      <c r="AS235" s="18" t="str">
        <f>IFERROR(VLOOKUP($B235,DB!$I$3:$CA$1001,65,FALSE)&amp;"","　")</f>
        <v/>
      </c>
      <c r="AT235" s="18" t="str">
        <f>IFERROR(VLOOKUP($B235,DB!$I$3:$CA$1001,66,FALSE)&amp;"","　")</f>
        <v/>
      </c>
      <c r="AU235" s="18" t="str">
        <f>IFERROR(VLOOKUP($B235,DB!$I$3:$CA$1001,67,FALSE)&amp;"","　")</f>
        <v/>
      </c>
      <c r="AV235" s="18" t="str">
        <f>IFERROR(VLOOKUP($B235,DB!$I$3:$CA$1001,68,FALSE)&amp;"","　")</f>
        <v/>
      </c>
      <c r="AW235" s="18" t="str">
        <f>IFERROR(VLOOKUP($B235,DB!$I$3:$CA$1001,69,FALSE)&amp;"","　")</f>
        <v/>
      </c>
      <c r="AX235" s="18" t="str">
        <f>IFERROR(VLOOKUP($B235,DB!$I$3:$CA$1001,70,FALSE)&amp;"","　")</f>
        <v/>
      </c>
      <c r="AY235" s="21" t="str">
        <f>IFERROR(VLOOKUP($B235,DB!$I$3:$CA$1001,71,FALSE)&amp;"","　")</f>
        <v/>
      </c>
      <c r="AZ235" s="29"/>
    </row>
    <row r="236" spans="2:52" ht="20.100000000000001" customHeight="1">
      <c r="B236" s="6">
        <v>2616</v>
      </c>
      <c r="C236" s="8" t="str">
        <f>IFERROR(VLOOKUP(B236,DB!$I$3:$Z$1001,4,FALSE)&amp;"","")</f>
        <v>株式会社二葉設計事務所</v>
      </c>
      <c r="D236" s="10" t="str">
        <f>IFERROR(VLOOKUP(B236,DB!$I$2:$CD$1001,7,FALSE)&amp;"","")</f>
        <v>北海道</v>
      </c>
      <c r="E236" s="11" t="str">
        <f>IFERROR(VLOOKUP(B236,DB!$I$2:$CD$1001,8,FALSE)&amp;"","")</f>
        <v>札幌市中央区</v>
      </c>
      <c r="F236" s="12" t="str">
        <f>IFERROR(VLOOKUP(B236,DB!$I$2:$CD$1001,10,FALSE)&amp;"","")</f>
        <v>代表取締役</v>
      </c>
      <c r="G236" s="11" t="str">
        <f>IFERROR(VLOOKUP(B236,DB!$I$2:$CD$1001,11,FALSE)&amp;"","")</f>
        <v>小倉　治郎</v>
      </c>
      <c r="H236" s="14" t="str">
        <f>IFERROR(IF(VLOOKUP(B236,DB!$I$2:$CD$1001,20,FALSE)&amp;""="","","○"),"")</f>
        <v/>
      </c>
      <c r="I236" s="16" t="str">
        <f>IFERROR(VLOOKUP($B236,DB!$I$3:$CA$1001,29,FALSE)&amp;"","　")</f>
        <v/>
      </c>
      <c r="J236" s="18" t="str">
        <f>IFERROR(VLOOKUP($B236,DB!$I$3:$CA$1001,30,FALSE)&amp;"","　")</f>
        <v/>
      </c>
      <c r="K236" s="18" t="str">
        <f>IFERROR(VLOOKUP($B236,DB!$I$3:$CA$1001,31,FALSE)&amp;"","　")</f>
        <v/>
      </c>
      <c r="L236" s="18" t="str">
        <f>IFERROR(VLOOKUP($B236,DB!$I$3:$CA$1001,32,FALSE)&amp;"","　")</f>
        <v>◯</v>
      </c>
      <c r="M236" s="18" t="str">
        <f>IFERROR(VLOOKUP($B236,DB!$I$3:$CA$1001,33,FALSE)&amp;"","　")</f>
        <v/>
      </c>
      <c r="N236" s="21" t="str">
        <f>IFERROR(VLOOKUP($B236,DB!$I$3:$CA$1001,34,FALSE)&amp;"","　")</f>
        <v/>
      </c>
      <c r="O236" s="23" t="str">
        <f>IFERROR(VLOOKUP($B236,DB!$I$3:$CA$1001,35,FALSE)&amp;"","　")</f>
        <v/>
      </c>
      <c r="P236" s="18" t="str">
        <f>IFERROR(VLOOKUP($B236,DB!$I$3:$CA$1001,36,FALSE)&amp;"","　")</f>
        <v/>
      </c>
      <c r="Q236" s="18" t="str">
        <f>IFERROR(VLOOKUP($B236,DB!$I$3:$CA$1001,37,FALSE)&amp;"","　")</f>
        <v/>
      </c>
      <c r="R236" s="18" t="str">
        <f>IFERROR(VLOOKUP($B236,DB!$I$3:$CA$1001,38,FALSE)&amp;"","　")</f>
        <v/>
      </c>
      <c r="S236" s="18" t="str">
        <f>IFERROR(VLOOKUP($B236,DB!$I$3:$CA$1001,39,FALSE)&amp;"","　")</f>
        <v/>
      </c>
      <c r="T236" s="18" t="str">
        <f>IFERROR(VLOOKUP($B236,DB!$I$3:$CA$1001,40,FALSE)&amp;"","　")</f>
        <v/>
      </c>
      <c r="U236" s="18" t="str">
        <f>IFERROR(VLOOKUP($B236,DB!$I$3:$CA$1001,41,FALSE)&amp;"","　")</f>
        <v/>
      </c>
      <c r="V236" s="18" t="str">
        <f>IFERROR(VLOOKUP($B236,DB!$I$3:$CA$1001,42,FALSE)&amp;"","　")</f>
        <v/>
      </c>
      <c r="W236" s="18" t="str">
        <f>IFERROR(VLOOKUP($B236,DB!$I$3:$CA$1001,43,FALSE)&amp;"","　")</f>
        <v/>
      </c>
      <c r="X236" s="18" t="str">
        <f>IFERROR(VLOOKUP($B236,DB!$I$3:$CA$1001,44,FALSE)&amp;"","　")</f>
        <v/>
      </c>
      <c r="Y236" s="18" t="str">
        <f>IFERROR(VLOOKUP($B236,DB!$I$3:$CA$1001,45,FALSE)&amp;"","　")</f>
        <v/>
      </c>
      <c r="Z236" s="18" t="str">
        <f>IFERROR(VLOOKUP($B236,DB!$I$3:$CA$1001,46,FALSE)&amp;"","　")</f>
        <v/>
      </c>
      <c r="AA236" s="18" t="str">
        <f>IFERROR(VLOOKUP($B236,DB!$I$3:$CA$1001,47,FALSE)&amp;"","　")</f>
        <v/>
      </c>
      <c r="AB236" s="18" t="str">
        <f>IFERROR(VLOOKUP($B236,DB!$I$3:$CA$1001,48,FALSE)&amp;"","　")</f>
        <v/>
      </c>
      <c r="AC236" s="18" t="str">
        <f>IFERROR(VLOOKUP($B236,DB!$I$3:$CA$1001,49,FALSE)&amp;"","　")</f>
        <v/>
      </c>
      <c r="AD236" s="18" t="str">
        <f>IFERROR(VLOOKUP($B236,DB!$I$3:$CA$1001,50,FALSE)&amp;"","　")</f>
        <v/>
      </c>
      <c r="AE236" s="18" t="str">
        <f>IFERROR(VLOOKUP($B236,DB!$I$3:$CA$1001,51,FALSE)&amp;"","　")</f>
        <v/>
      </c>
      <c r="AF236" s="18" t="str">
        <f>IFERROR(VLOOKUP($B236,DB!$I$3:$CA$1001,52,FALSE)&amp;"","　")</f>
        <v/>
      </c>
      <c r="AG236" s="18" t="str">
        <f>IFERROR(VLOOKUP($B236,DB!$I$3:$CA$1001,53,FALSE)&amp;"","　")</f>
        <v/>
      </c>
      <c r="AH236" s="18" t="str">
        <f>IFERROR(VLOOKUP($B236,DB!$I$3:$CA$1001,54,FALSE)&amp;"","　")</f>
        <v/>
      </c>
      <c r="AI236" s="25" t="str">
        <f>IFERROR(VLOOKUP($B236,DB!$I$3:$CA$1001,55,FALSE)&amp;"","　")</f>
        <v/>
      </c>
      <c r="AJ236" s="16" t="str">
        <f>IFERROR(VLOOKUP($B236,DB!$I$3:$CA$1001,56,FALSE)&amp;"","　")</f>
        <v/>
      </c>
      <c r="AK236" s="18" t="str">
        <f>IFERROR(VLOOKUP($B236,DB!$I$3:$CA$1001,57,FALSE)&amp;"","　")</f>
        <v/>
      </c>
      <c r="AL236" s="18" t="str">
        <f>IFERROR(VLOOKUP($B236,DB!$I$3:$CA$1001,58,FALSE)&amp;"","　")</f>
        <v/>
      </c>
      <c r="AM236" s="18" t="str">
        <f>IFERROR(VLOOKUP($B236,DB!$I$3:$CA$1001,59,FALSE)&amp;"","　")</f>
        <v/>
      </c>
      <c r="AN236" s="18" t="str">
        <f>IFERROR(VLOOKUP($B236,DB!$I$3:$CA$1001,60,FALSE)&amp;"","　")</f>
        <v/>
      </c>
      <c r="AO236" s="18" t="str">
        <f>IFERROR(VLOOKUP($B236,DB!$I$3:$CA$1001,61,FALSE)&amp;"","　")</f>
        <v/>
      </c>
      <c r="AP236" s="18" t="str">
        <f>IFERROR(VLOOKUP($B236,DB!$I$3:$CA$1001,62,FALSE)&amp;"","　")</f>
        <v/>
      </c>
      <c r="AQ236" s="21" t="str">
        <f>IFERROR(VLOOKUP($B236,DB!$I$3:$CA$1001,63,FALSE)&amp;"","　")</f>
        <v/>
      </c>
      <c r="AR236" s="23" t="str">
        <f>IFERROR(VLOOKUP($B236,DB!$I$3:$CA$1001,64,FALSE)&amp;"","　")</f>
        <v/>
      </c>
      <c r="AS236" s="18" t="str">
        <f>IFERROR(VLOOKUP($B236,DB!$I$3:$CA$1001,65,FALSE)&amp;"","　")</f>
        <v/>
      </c>
      <c r="AT236" s="18" t="str">
        <f>IFERROR(VLOOKUP($B236,DB!$I$3:$CA$1001,66,FALSE)&amp;"","　")</f>
        <v/>
      </c>
      <c r="AU236" s="18" t="str">
        <f>IFERROR(VLOOKUP($B236,DB!$I$3:$CA$1001,67,FALSE)&amp;"","　")</f>
        <v/>
      </c>
      <c r="AV236" s="18" t="str">
        <f>IFERROR(VLOOKUP($B236,DB!$I$3:$CA$1001,68,FALSE)&amp;"","　")</f>
        <v/>
      </c>
      <c r="AW236" s="18" t="str">
        <f>IFERROR(VLOOKUP($B236,DB!$I$3:$CA$1001,69,FALSE)&amp;"","　")</f>
        <v/>
      </c>
      <c r="AX236" s="18" t="str">
        <f>IFERROR(VLOOKUP($B236,DB!$I$3:$CA$1001,70,FALSE)&amp;"","　")</f>
        <v/>
      </c>
      <c r="AY236" s="21" t="str">
        <f>IFERROR(VLOOKUP($B236,DB!$I$3:$CA$1001,71,FALSE)&amp;"","　")</f>
        <v/>
      </c>
      <c r="AZ236" s="29"/>
    </row>
    <row r="237" spans="2:52" ht="20.100000000000001" customHeight="1">
      <c r="B237" s="6">
        <v>2617</v>
      </c>
      <c r="C237" s="8" t="str">
        <f>IFERROR(VLOOKUP(B237,DB!$I$3:$Z$1001,4,FALSE)&amp;"","")</f>
        <v>株式会社古田設計事務所</v>
      </c>
      <c r="D237" s="10" t="str">
        <f>IFERROR(VLOOKUP(B237,DB!$I$2:$CD$1001,7,FALSE)&amp;"","")</f>
        <v>北海道</v>
      </c>
      <c r="E237" s="11" t="str">
        <f>IFERROR(VLOOKUP(B237,DB!$I$2:$CD$1001,8,FALSE)&amp;"","")</f>
        <v>札幌市西区</v>
      </c>
      <c r="F237" s="12" t="str">
        <f>IFERROR(VLOOKUP(B237,DB!$I$2:$CD$1001,10,FALSE)&amp;"","")</f>
        <v>代表取締役</v>
      </c>
      <c r="G237" s="11" t="str">
        <f>IFERROR(VLOOKUP(B237,DB!$I$2:$CD$1001,11,FALSE)&amp;"","")</f>
        <v>遠藤　重紀</v>
      </c>
      <c r="H237" s="14" t="str">
        <f>IFERROR(IF(VLOOKUP(B237,DB!$I$2:$CD$1001,20,FALSE)&amp;""="","","○"),"")</f>
        <v/>
      </c>
      <c r="I237" s="16" t="str">
        <f>IFERROR(VLOOKUP($B237,DB!$I$3:$CA$1001,29,FALSE)&amp;"","　")</f>
        <v/>
      </c>
      <c r="J237" s="18" t="str">
        <f>IFERROR(VLOOKUP($B237,DB!$I$3:$CA$1001,30,FALSE)&amp;"","　")</f>
        <v/>
      </c>
      <c r="K237" s="18" t="str">
        <f>IFERROR(VLOOKUP($B237,DB!$I$3:$CA$1001,31,FALSE)&amp;"","　")</f>
        <v/>
      </c>
      <c r="L237" s="18" t="str">
        <f>IFERROR(VLOOKUP($B237,DB!$I$3:$CA$1001,32,FALSE)&amp;"","　")</f>
        <v>◯</v>
      </c>
      <c r="M237" s="18" t="str">
        <f>IFERROR(VLOOKUP($B237,DB!$I$3:$CA$1001,33,FALSE)&amp;"","　")</f>
        <v/>
      </c>
      <c r="N237" s="21" t="str">
        <f>IFERROR(VLOOKUP($B237,DB!$I$3:$CA$1001,34,FALSE)&amp;"","　")</f>
        <v/>
      </c>
      <c r="O237" s="23" t="str">
        <f>IFERROR(VLOOKUP($B237,DB!$I$3:$CA$1001,35,FALSE)&amp;"","　")</f>
        <v/>
      </c>
      <c r="P237" s="18" t="str">
        <f>IFERROR(VLOOKUP($B237,DB!$I$3:$CA$1001,36,FALSE)&amp;"","　")</f>
        <v/>
      </c>
      <c r="Q237" s="18" t="str">
        <f>IFERROR(VLOOKUP($B237,DB!$I$3:$CA$1001,37,FALSE)&amp;"","　")</f>
        <v/>
      </c>
      <c r="R237" s="18" t="str">
        <f>IFERROR(VLOOKUP($B237,DB!$I$3:$CA$1001,38,FALSE)&amp;"","　")</f>
        <v/>
      </c>
      <c r="S237" s="18" t="str">
        <f>IFERROR(VLOOKUP($B237,DB!$I$3:$CA$1001,39,FALSE)&amp;"","　")</f>
        <v/>
      </c>
      <c r="T237" s="18" t="str">
        <f>IFERROR(VLOOKUP($B237,DB!$I$3:$CA$1001,40,FALSE)&amp;"","　")</f>
        <v/>
      </c>
      <c r="U237" s="18" t="str">
        <f>IFERROR(VLOOKUP($B237,DB!$I$3:$CA$1001,41,FALSE)&amp;"","　")</f>
        <v/>
      </c>
      <c r="V237" s="18" t="str">
        <f>IFERROR(VLOOKUP($B237,DB!$I$3:$CA$1001,42,FALSE)&amp;"","　")</f>
        <v/>
      </c>
      <c r="W237" s="18" t="str">
        <f>IFERROR(VLOOKUP($B237,DB!$I$3:$CA$1001,43,FALSE)&amp;"","　")</f>
        <v/>
      </c>
      <c r="X237" s="18" t="str">
        <f>IFERROR(VLOOKUP($B237,DB!$I$3:$CA$1001,44,FALSE)&amp;"","　")</f>
        <v/>
      </c>
      <c r="Y237" s="18" t="str">
        <f>IFERROR(VLOOKUP($B237,DB!$I$3:$CA$1001,45,FALSE)&amp;"","　")</f>
        <v/>
      </c>
      <c r="Z237" s="18" t="str">
        <f>IFERROR(VLOOKUP($B237,DB!$I$3:$CA$1001,46,FALSE)&amp;"","　")</f>
        <v/>
      </c>
      <c r="AA237" s="18" t="str">
        <f>IFERROR(VLOOKUP($B237,DB!$I$3:$CA$1001,47,FALSE)&amp;"","　")</f>
        <v/>
      </c>
      <c r="AB237" s="18" t="str">
        <f>IFERROR(VLOOKUP($B237,DB!$I$3:$CA$1001,48,FALSE)&amp;"","　")</f>
        <v/>
      </c>
      <c r="AC237" s="18" t="str">
        <f>IFERROR(VLOOKUP($B237,DB!$I$3:$CA$1001,49,FALSE)&amp;"","　")</f>
        <v/>
      </c>
      <c r="AD237" s="18" t="str">
        <f>IFERROR(VLOOKUP($B237,DB!$I$3:$CA$1001,50,FALSE)&amp;"","　")</f>
        <v/>
      </c>
      <c r="AE237" s="18" t="str">
        <f>IFERROR(VLOOKUP($B237,DB!$I$3:$CA$1001,51,FALSE)&amp;"","　")</f>
        <v/>
      </c>
      <c r="AF237" s="18" t="str">
        <f>IFERROR(VLOOKUP($B237,DB!$I$3:$CA$1001,52,FALSE)&amp;"","　")</f>
        <v/>
      </c>
      <c r="AG237" s="18" t="str">
        <f>IFERROR(VLOOKUP($B237,DB!$I$3:$CA$1001,53,FALSE)&amp;"","　")</f>
        <v/>
      </c>
      <c r="AH237" s="18" t="str">
        <f>IFERROR(VLOOKUP($B237,DB!$I$3:$CA$1001,54,FALSE)&amp;"","　")</f>
        <v/>
      </c>
      <c r="AI237" s="25" t="str">
        <f>IFERROR(VLOOKUP($B237,DB!$I$3:$CA$1001,55,FALSE)&amp;"","　")</f>
        <v/>
      </c>
      <c r="AJ237" s="16" t="str">
        <f>IFERROR(VLOOKUP($B237,DB!$I$3:$CA$1001,56,FALSE)&amp;"","　")</f>
        <v/>
      </c>
      <c r="AK237" s="18" t="str">
        <f>IFERROR(VLOOKUP($B237,DB!$I$3:$CA$1001,57,FALSE)&amp;"","　")</f>
        <v/>
      </c>
      <c r="AL237" s="18" t="str">
        <f>IFERROR(VLOOKUP($B237,DB!$I$3:$CA$1001,58,FALSE)&amp;"","　")</f>
        <v/>
      </c>
      <c r="AM237" s="18" t="str">
        <f>IFERROR(VLOOKUP($B237,DB!$I$3:$CA$1001,59,FALSE)&amp;"","　")</f>
        <v/>
      </c>
      <c r="AN237" s="18" t="str">
        <f>IFERROR(VLOOKUP($B237,DB!$I$3:$CA$1001,60,FALSE)&amp;"","　")</f>
        <v/>
      </c>
      <c r="AO237" s="18" t="str">
        <f>IFERROR(VLOOKUP($B237,DB!$I$3:$CA$1001,61,FALSE)&amp;"","　")</f>
        <v/>
      </c>
      <c r="AP237" s="18" t="str">
        <f>IFERROR(VLOOKUP($B237,DB!$I$3:$CA$1001,62,FALSE)&amp;"","　")</f>
        <v/>
      </c>
      <c r="AQ237" s="21" t="str">
        <f>IFERROR(VLOOKUP($B237,DB!$I$3:$CA$1001,63,FALSE)&amp;"","　")</f>
        <v/>
      </c>
      <c r="AR237" s="23" t="str">
        <f>IFERROR(VLOOKUP($B237,DB!$I$3:$CA$1001,64,FALSE)&amp;"","　")</f>
        <v/>
      </c>
      <c r="AS237" s="18" t="str">
        <f>IFERROR(VLOOKUP($B237,DB!$I$3:$CA$1001,65,FALSE)&amp;"","　")</f>
        <v/>
      </c>
      <c r="AT237" s="18" t="str">
        <f>IFERROR(VLOOKUP($B237,DB!$I$3:$CA$1001,66,FALSE)&amp;"","　")</f>
        <v/>
      </c>
      <c r="AU237" s="18" t="str">
        <f>IFERROR(VLOOKUP($B237,DB!$I$3:$CA$1001,67,FALSE)&amp;"","　")</f>
        <v/>
      </c>
      <c r="AV237" s="18" t="str">
        <f>IFERROR(VLOOKUP($B237,DB!$I$3:$CA$1001,68,FALSE)&amp;"","　")</f>
        <v/>
      </c>
      <c r="AW237" s="18" t="str">
        <f>IFERROR(VLOOKUP($B237,DB!$I$3:$CA$1001,69,FALSE)&amp;"","　")</f>
        <v/>
      </c>
      <c r="AX237" s="18" t="str">
        <f>IFERROR(VLOOKUP($B237,DB!$I$3:$CA$1001,70,FALSE)&amp;"","　")</f>
        <v/>
      </c>
      <c r="AY237" s="21" t="str">
        <f>IFERROR(VLOOKUP($B237,DB!$I$3:$CA$1001,71,FALSE)&amp;"","　")</f>
        <v/>
      </c>
      <c r="AZ237" s="29"/>
    </row>
    <row r="238" spans="2:52" ht="20.100000000000001" customHeight="1">
      <c r="B238" s="6">
        <v>2618</v>
      </c>
      <c r="C238" s="8" t="str">
        <f>IFERROR(VLOOKUP(B238,DB!$I$3:$Z$1001,4,FALSE)&amp;"","")</f>
        <v>フジ地中情報株式会社</v>
      </c>
      <c r="D238" s="10" t="str">
        <f>IFERROR(VLOOKUP(B238,DB!$I$2:$CD$1001,7,FALSE)&amp;"","")</f>
        <v>東京都</v>
      </c>
      <c r="E238" s="11" t="str">
        <f>IFERROR(VLOOKUP(B238,DB!$I$2:$CD$1001,8,FALSE)&amp;"","")</f>
        <v>港区</v>
      </c>
      <c r="F238" s="12" t="str">
        <f>IFERROR(VLOOKUP(B238,DB!$I$2:$CD$1001,10,FALSE)&amp;"","")</f>
        <v>代表取締役</v>
      </c>
      <c r="G238" s="11" t="str">
        <f>IFERROR(VLOOKUP(B238,DB!$I$2:$CD$1001,11,FALSE)&amp;"","")</f>
        <v>深澤　貴</v>
      </c>
      <c r="H238" s="14" t="str">
        <f>IFERROR(IF(VLOOKUP(B238,DB!$I$2:$CD$1001,20,FALSE)&amp;""="","","○"),"")</f>
        <v>○</v>
      </c>
      <c r="I238" s="16" t="str">
        <f>IFERROR(VLOOKUP($B238,DB!$I$3:$CA$1001,29,FALSE)&amp;"","　")</f>
        <v>◯</v>
      </c>
      <c r="J238" s="18" t="str">
        <f>IFERROR(VLOOKUP($B238,DB!$I$3:$CA$1001,30,FALSE)&amp;"","　")</f>
        <v/>
      </c>
      <c r="K238" s="18" t="str">
        <f>IFERROR(VLOOKUP($B238,DB!$I$3:$CA$1001,31,FALSE)&amp;"","　")</f>
        <v>◯</v>
      </c>
      <c r="L238" s="18" t="str">
        <f>IFERROR(VLOOKUP($B238,DB!$I$3:$CA$1001,32,FALSE)&amp;"","　")</f>
        <v/>
      </c>
      <c r="M238" s="18" t="str">
        <f>IFERROR(VLOOKUP($B238,DB!$I$3:$CA$1001,33,FALSE)&amp;"","　")</f>
        <v>◯</v>
      </c>
      <c r="N238" s="21" t="str">
        <f>IFERROR(VLOOKUP($B238,DB!$I$3:$CA$1001,34,FALSE)&amp;"","　")</f>
        <v/>
      </c>
      <c r="O238" s="23" t="str">
        <f>IFERROR(VLOOKUP($B238,DB!$I$3:$CA$1001,35,FALSE)&amp;"","　")</f>
        <v/>
      </c>
      <c r="P238" s="18" t="str">
        <f>IFERROR(VLOOKUP($B238,DB!$I$3:$CA$1001,36,FALSE)&amp;"","　")</f>
        <v/>
      </c>
      <c r="Q238" s="18" t="str">
        <f>IFERROR(VLOOKUP($B238,DB!$I$3:$CA$1001,37,FALSE)&amp;"","　")</f>
        <v/>
      </c>
      <c r="R238" s="18" t="str">
        <f>IFERROR(VLOOKUP($B238,DB!$I$3:$CA$1001,38,FALSE)&amp;"","　")</f>
        <v/>
      </c>
      <c r="S238" s="18" t="str">
        <f>IFERROR(VLOOKUP($B238,DB!$I$3:$CA$1001,39,FALSE)&amp;"","　")</f>
        <v/>
      </c>
      <c r="T238" s="18" t="str">
        <f>IFERROR(VLOOKUP($B238,DB!$I$3:$CA$1001,40,FALSE)&amp;"","　")</f>
        <v>◯</v>
      </c>
      <c r="U238" s="18" t="str">
        <f>IFERROR(VLOOKUP($B238,DB!$I$3:$CA$1001,41,FALSE)&amp;"","　")</f>
        <v>◯</v>
      </c>
      <c r="V238" s="18" t="str">
        <f>IFERROR(VLOOKUP($B238,DB!$I$3:$CA$1001,42,FALSE)&amp;"","　")</f>
        <v/>
      </c>
      <c r="W238" s="18" t="str">
        <f>IFERROR(VLOOKUP($B238,DB!$I$3:$CA$1001,43,FALSE)&amp;"","　")</f>
        <v/>
      </c>
      <c r="X238" s="18" t="str">
        <f>IFERROR(VLOOKUP($B238,DB!$I$3:$CA$1001,44,FALSE)&amp;"","　")</f>
        <v/>
      </c>
      <c r="Y238" s="18" t="str">
        <f>IFERROR(VLOOKUP($B238,DB!$I$3:$CA$1001,45,FALSE)&amp;"","　")</f>
        <v/>
      </c>
      <c r="Z238" s="18" t="str">
        <f>IFERROR(VLOOKUP($B238,DB!$I$3:$CA$1001,46,FALSE)&amp;"","　")</f>
        <v/>
      </c>
      <c r="AA238" s="18" t="str">
        <f>IFERROR(VLOOKUP($B238,DB!$I$3:$CA$1001,47,FALSE)&amp;"","　")</f>
        <v/>
      </c>
      <c r="AB238" s="18" t="str">
        <f>IFERROR(VLOOKUP($B238,DB!$I$3:$CA$1001,48,FALSE)&amp;"","　")</f>
        <v/>
      </c>
      <c r="AC238" s="18" t="str">
        <f>IFERROR(VLOOKUP($B238,DB!$I$3:$CA$1001,49,FALSE)&amp;"","　")</f>
        <v/>
      </c>
      <c r="AD238" s="18" t="str">
        <f>IFERROR(VLOOKUP($B238,DB!$I$3:$CA$1001,50,FALSE)&amp;"","　")</f>
        <v/>
      </c>
      <c r="AE238" s="18" t="str">
        <f>IFERROR(VLOOKUP($B238,DB!$I$3:$CA$1001,51,FALSE)&amp;"","　")</f>
        <v/>
      </c>
      <c r="AF238" s="18" t="str">
        <f>IFERROR(VLOOKUP($B238,DB!$I$3:$CA$1001,52,FALSE)&amp;"","　")</f>
        <v/>
      </c>
      <c r="AG238" s="18" t="str">
        <f>IFERROR(VLOOKUP($B238,DB!$I$3:$CA$1001,53,FALSE)&amp;"","　")</f>
        <v/>
      </c>
      <c r="AH238" s="18" t="str">
        <f>IFERROR(VLOOKUP($B238,DB!$I$3:$CA$1001,54,FALSE)&amp;"","　")</f>
        <v/>
      </c>
      <c r="AI238" s="25" t="str">
        <f>IFERROR(VLOOKUP($B238,DB!$I$3:$CA$1001,55,FALSE)&amp;"","　")</f>
        <v/>
      </c>
      <c r="AJ238" s="16" t="str">
        <f>IFERROR(VLOOKUP($B238,DB!$I$3:$CA$1001,56,FALSE)&amp;"","　")</f>
        <v/>
      </c>
      <c r="AK238" s="18" t="str">
        <f>IFERROR(VLOOKUP($B238,DB!$I$3:$CA$1001,57,FALSE)&amp;"","　")</f>
        <v/>
      </c>
      <c r="AL238" s="18" t="str">
        <f>IFERROR(VLOOKUP($B238,DB!$I$3:$CA$1001,58,FALSE)&amp;"","　")</f>
        <v/>
      </c>
      <c r="AM238" s="18" t="str">
        <f>IFERROR(VLOOKUP($B238,DB!$I$3:$CA$1001,59,FALSE)&amp;"","　")</f>
        <v/>
      </c>
      <c r="AN238" s="18" t="str">
        <f>IFERROR(VLOOKUP($B238,DB!$I$3:$CA$1001,60,FALSE)&amp;"","　")</f>
        <v/>
      </c>
      <c r="AO238" s="18" t="str">
        <f>IFERROR(VLOOKUP($B238,DB!$I$3:$CA$1001,61,FALSE)&amp;"","　")</f>
        <v/>
      </c>
      <c r="AP238" s="18" t="str">
        <f>IFERROR(VLOOKUP($B238,DB!$I$3:$CA$1001,62,FALSE)&amp;"","　")</f>
        <v/>
      </c>
      <c r="AQ238" s="21" t="str">
        <f>IFERROR(VLOOKUP($B238,DB!$I$3:$CA$1001,63,FALSE)&amp;"","　")</f>
        <v/>
      </c>
      <c r="AR238" s="23" t="str">
        <f>IFERROR(VLOOKUP($B238,DB!$I$3:$CA$1001,64,FALSE)&amp;"","　")</f>
        <v/>
      </c>
      <c r="AS238" s="18" t="str">
        <f>IFERROR(VLOOKUP($B238,DB!$I$3:$CA$1001,65,FALSE)&amp;"","　")</f>
        <v/>
      </c>
      <c r="AT238" s="18" t="str">
        <f>IFERROR(VLOOKUP($B238,DB!$I$3:$CA$1001,66,FALSE)&amp;"","　")</f>
        <v/>
      </c>
      <c r="AU238" s="18" t="str">
        <f>IFERROR(VLOOKUP($B238,DB!$I$3:$CA$1001,67,FALSE)&amp;"","　")</f>
        <v/>
      </c>
      <c r="AV238" s="18" t="str">
        <f>IFERROR(VLOOKUP($B238,DB!$I$3:$CA$1001,68,FALSE)&amp;"","　")</f>
        <v/>
      </c>
      <c r="AW238" s="18" t="str">
        <f>IFERROR(VLOOKUP($B238,DB!$I$3:$CA$1001,69,FALSE)&amp;"","　")</f>
        <v/>
      </c>
      <c r="AX238" s="18" t="str">
        <f>IFERROR(VLOOKUP($B238,DB!$I$3:$CA$1001,70,FALSE)&amp;"","　")</f>
        <v/>
      </c>
      <c r="AY238" s="21" t="str">
        <f>IFERROR(VLOOKUP($B238,DB!$I$3:$CA$1001,71,FALSE)&amp;"","　")</f>
        <v/>
      </c>
      <c r="AZ238" s="29"/>
    </row>
    <row r="239" spans="2:52" ht="20.100000000000001" customHeight="1">
      <c r="B239" s="6">
        <v>2619</v>
      </c>
      <c r="C239" s="8" t="str">
        <f>IFERROR(VLOOKUP(B239,DB!$I$3:$Z$1001,4,FALSE)&amp;"","")</f>
        <v>株式会社ファウンド</v>
      </c>
      <c r="D239" s="10" t="str">
        <f>IFERROR(VLOOKUP(B239,DB!$I$2:$CD$1001,7,FALSE)&amp;"","")</f>
        <v>北海道</v>
      </c>
      <c r="E239" s="11" t="str">
        <f>IFERROR(VLOOKUP(B239,DB!$I$2:$CD$1001,8,FALSE)&amp;"","")</f>
        <v>札幌市中央区</v>
      </c>
      <c r="F239" s="12" t="str">
        <f>IFERROR(VLOOKUP(B239,DB!$I$2:$CD$1001,10,FALSE)&amp;"","")</f>
        <v>代表取締役</v>
      </c>
      <c r="G239" s="11" t="str">
        <f>IFERROR(VLOOKUP(B239,DB!$I$2:$CD$1001,11,FALSE)&amp;"","")</f>
        <v>土田　晃嘉</v>
      </c>
      <c r="H239" s="14" t="str">
        <f>IFERROR(IF(VLOOKUP(B239,DB!$I$2:$CD$1001,20,FALSE)&amp;""="","","○"),"")</f>
        <v/>
      </c>
      <c r="I239" s="16" t="str">
        <f>IFERROR(VLOOKUP($B239,DB!$I$3:$CA$1001,29,FALSE)&amp;"","　")</f>
        <v/>
      </c>
      <c r="J239" s="18" t="str">
        <f>IFERROR(VLOOKUP($B239,DB!$I$3:$CA$1001,30,FALSE)&amp;"","　")</f>
        <v/>
      </c>
      <c r="K239" s="18" t="str">
        <f>IFERROR(VLOOKUP($B239,DB!$I$3:$CA$1001,31,FALSE)&amp;"","　")</f>
        <v/>
      </c>
      <c r="L239" s="18" t="str">
        <f>IFERROR(VLOOKUP($B239,DB!$I$3:$CA$1001,32,FALSE)&amp;"","　")</f>
        <v>◯</v>
      </c>
      <c r="M239" s="18" t="str">
        <f>IFERROR(VLOOKUP($B239,DB!$I$3:$CA$1001,33,FALSE)&amp;"","　")</f>
        <v/>
      </c>
      <c r="N239" s="21" t="str">
        <f>IFERROR(VLOOKUP($B239,DB!$I$3:$CA$1001,34,FALSE)&amp;"","　")</f>
        <v/>
      </c>
      <c r="O239" s="23" t="str">
        <f>IFERROR(VLOOKUP($B239,DB!$I$3:$CA$1001,35,FALSE)&amp;"","　")</f>
        <v/>
      </c>
      <c r="P239" s="18" t="str">
        <f>IFERROR(VLOOKUP($B239,DB!$I$3:$CA$1001,36,FALSE)&amp;"","　")</f>
        <v/>
      </c>
      <c r="Q239" s="18" t="str">
        <f>IFERROR(VLOOKUP($B239,DB!$I$3:$CA$1001,37,FALSE)&amp;"","　")</f>
        <v/>
      </c>
      <c r="R239" s="18" t="str">
        <f>IFERROR(VLOOKUP($B239,DB!$I$3:$CA$1001,38,FALSE)&amp;"","　")</f>
        <v/>
      </c>
      <c r="S239" s="18" t="str">
        <f>IFERROR(VLOOKUP($B239,DB!$I$3:$CA$1001,39,FALSE)&amp;"","　")</f>
        <v/>
      </c>
      <c r="T239" s="18" t="str">
        <f>IFERROR(VLOOKUP($B239,DB!$I$3:$CA$1001,40,FALSE)&amp;"","　")</f>
        <v/>
      </c>
      <c r="U239" s="18" t="str">
        <f>IFERROR(VLOOKUP($B239,DB!$I$3:$CA$1001,41,FALSE)&amp;"","　")</f>
        <v/>
      </c>
      <c r="V239" s="18" t="str">
        <f>IFERROR(VLOOKUP($B239,DB!$I$3:$CA$1001,42,FALSE)&amp;"","　")</f>
        <v/>
      </c>
      <c r="W239" s="18" t="str">
        <f>IFERROR(VLOOKUP($B239,DB!$I$3:$CA$1001,43,FALSE)&amp;"","　")</f>
        <v/>
      </c>
      <c r="X239" s="18" t="str">
        <f>IFERROR(VLOOKUP($B239,DB!$I$3:$CA$1001,44,FALSE)&amp;"","　")</f>
        <v/>
      </c>
      <c r="Y239" s="18" t="str">
        <f>IFERROR(VLOOKUP($B239,DB!$I$3:$CA$1001,45,FALSE)&amp;"","　")</f>
        <v/>
      </c>
      <c r="Z239" s="18" t="str">
        <f>IFERROR(VLOOKUP($B239,DB!$I$3:$CA$1001,46,FALSE)&amp;"","　")</f>
        <v/>
      </c>
      <c r="AA239" s="18" t="str">
        <f>IFERROR(VLOOKUP($B239,DB!$I$3:$CA$1001,47,FALSE)&amp;"","　")</f>
        <v/>
      </c>
      <c r="AB239" s="18" t="str">
        <f>IFERROR(VLOOKUP($B239,DB!$I$3:$CA$1001,48,FALSE)&amp;"","　")</f>
        <v/>
      </c>
      <c r="AC239" s="18" t="str">
        <f>IFERROR(VLOOKUP($B239,DB!$I$3:$CA$1001,49,FALSE)&amp;"","　")</f>
        <v/>
      </c>
      <c r="AD239" s="18" t="str">
        <f>IFERROR(VLOOKUP($B239,DB!$I$3:$CA$1001,50,FALSE)&amp;"","　")</f>
        <v/>
      </c>
      <c r="AE239" s="18" t="str">
        <f>IFERROR(VLOOKUP($B239,DB!$I$3:$CA$1001,51,FALSE)&amp;"","　")</f>
        <v/>
      </c>
      <c r="AF239" s="18" t="str">
        <f>IFERROR(VLOOKUP($B239,DB!$I$3:$CA$1001,52,FALSE)&amp;"","　")</f>
        <v/>
      </c>
      <c r="AG239" s="18" t="str">
        <f>IFERROR(VLOOKUP($B239,DB!$I$3:$CA$1001,53,FALSE)&amp;"","　")</f>
        <v/>
      </c>
      <c r="AH239" s="18" t="str">
        <f>IFERROR(VLOOKUP($B239,DB!$I$3:$CA$1001,54,FALSE)&amp;"","　")</f>
        <v/>
      </c>
      <c r="AI239" s="25" t="str">
        <f>IFERROR(VLOOKUP($B239,DB!$I$3:$CA$1001,55,FALSE)&amp;"","　")</f>
        <v/>
      </c>
      <c r="AJ239" s="16" t="str">
        <f>IFERROR(VLOOKUP($B239,DB!$I$3:$CA$1001,56,FALSE)&amp;"","　")</f>
        <v/>
      </c>
      <c r="AK239" s="18" t="str">
        <f>IFERROR(VLOOKUP($B239,DB!$I$3:$CA$1001,57,FALSE)&amp;"","　")</f>
        <v/>
      </c>
      <c r="AL239" s="18" t="str">
        <f>IFERROR(VLOOKUP($B239,DB!$I$3:$CA$1001,58,FALSE)&amp;"","　")</f>
        <v/>
      </c>
      <c r="AM239" s="18" t="str">
        <f>IFERROR(VLOOKUP($B239,DB!$I$3:$CA$1001,59,FALSE)&amp;"","　")</f>
        <v/>
      </c>
      <c r="AN239" s="18" t="str">
        <f>IFERROR(VLOOKUP($B239,DB!$I$3:$CA$1001,60,FALSE)&amp;"","　")</f>
        <v/>
      </c>
      <c r="AO239" s="18" t="str">
        <f>IFERROR(VLOOKUP($B239,DB!$I$3:$CA$1001,61,FALSE)&amp;"","　")</f>
        <v/>
      </c>
      <c r="AP239" s="18" t="str">
        <f>IFERROR(VLOOKUP($B239,DB!$I$3:$CA$1001,62,FALSE)&amp;"","　")</f>
        <v/>
      </c>
      <c r="AQ239" s="21" t="str">
        <f>IFERROR(VLOOKUP($B239,DB!$I$3:$CA$1001,63,FALSE)&amp;"","　")</f>
        <v/>
      </c>
      <c r="AR239" s="23" t="str">
        <f>IFERROR(VLOOKUP($B239,DB!$I$3:$CA$1001,64,FALSE)&amp;"","　")</f>
        <v/>
      </c>
      <c r="AS239" s="18" t="str">
        <f>IFERROR(VLOOKUP($B239,DB!$I$3:$CA$1001,65,FALSE)&amp;"","　")</f>
        <v/>
      </c>
      <c r="AT239" s="18" t="str">
        <f>IFERROR(VLOOKUP($B239,DB!$I$3:$CA$1001,66,FALSE)&amp;"","　")</f>
        <v/>
      </c>
      <c r="AU239" s="18" t="str">
        <f>IFERROR(VLOOKUP($B239,DB!$I$3:$CA$1001,67,FALSE)&amp;"","　")</f>
        <v/>
      </c>
      <c r="AV239" s="18" t="str">
        <f>IFERROR(VLOOKUP($B239,DB!$I$3:$CA$1001,68,FALSE)&amp;"","　")</f>
        <v/>
      </c>
      <c r="AW239" s="18" t="str">
        <f>IFERROR(VLOOKUP($B239,DB!$I$3:$CA$1001,69,FALSE)&amp;"","　")</f>
        <v/>
      </c>
      <c r="AX239" s="18" t="str">
        <f>IFERROR(VLOOKUP($B239,DB!$I$3:$CA$1001,70,FALSE)&amp;"","　")</f>
        <v/>
      </c>
      <c r="AY239" s="21" t="str">
        <f>IFERROR(VLOOKUP($B239,DB!$I$3:$CA$1001,71,FALSE)&amp;"","　")</f>
        <v/>
      </c>
      <c r="AZ239" s="29"/>
    </row>
    <row r="240" spans="2:52" ht="20.100000000000001" customHeight="1">
      <c r="B240" s="6">
        <v>2620</v>
      </c>
      <c r="C240" s="8" t="str">
        <f>IFERROR(VLOOKUP(B240,DB!$I$3:$Z$1001,4,FALSE)&amp;"","")</f>
        <v>株式会社フェイス技研</v>
      </c>
      <c r="D240" s="10" t="str">
        <f>IFERROR(VLOOKUP(B240,DB!$I$2:$CD$1001,7,FALSE)&amp;"","")</f>
        <v>北海道</v>
      </c>
      <c r="E240" s="11" t="str">
        <f>IFERROR(VLOOKUP(B240,DB!$I$2:$CD$1001,8,FALSE)&amp;"","")</f>
        <v>岩見沢市</v>
      </c>
      <c r="F240" s="12" t="str">
        <f>IFERROR(VLOOKUP(B240,DB!$I$2:$CD$1001,10,FALSE)&amp;"","")</f>
        <v>代表取締役</v>
      </c>
      <c r="G240" s="11" t="str">
        <f>IFERROR(VLOOKUP(B240,DB!$I$2:$CD$1001,11,FALSE)&amp;"","")</f>
        <v>本田　忠</v>
      </c>
      <c r="H240" s="14" t="str">
        <f>IFERROR(IF(VLOOKUP(B240,DB!$I$2:$CD$1001,20,FALSE)&amp;""="","","○"),"")</f>
        <v/>
      </c>
      <c r="I240" s="16" t="str">
        <f>IFERROR(VLOOKUP($B240,DB!$I$3:$CA$1001,29,FALSE)&amp;"","　")</f>
        <v>◯</v>
      </c>
      <c r="J240" s="18" t="str">
        <f>IFERROR(VLOOKUP($B240,DB!$I$3:$CA$1001,30,FALSE)&amp;"","　")</f>
        <v/>
      </c>
      <c r="K240" s="18" t="str">
        <f>IFERROR(VLOOKUP($B240,DB!$I$3:$CA$1001,31,FALSE)&amp;"","　")</f>
        <v>◯</v>
      </c>
      <c r="L240" s="18" t="str">
        <f>IFERROR(VLOOKUP($B240,DB!$I$3:$CA$1001,32,FALSE)&amp;"","　")</f>
        <v/>
      </c>
      <c r="M240" s="18" t="str">
        <f>IFERROR(VLOOKUP($B240,DB!$I$3:$CA$1001,33,FALSE)&amp;"","　")</f>
        <v/>
      </c>
      <c r="N240" s="21" t="str">
        <f>IFERROR(VLOOKUP($B240,DB!$I$3:$CA$1001,34,FALSE)&amp;"","　")</f>
        <v/>
      </c>
      <c r="O240" s="23" t="str">
        <f>IFERROR(VLOOKUP($B240,DB!$I$3:$CA$1001,35,FALSE)&amp;"","　")</f>
        <v/>
      </c>
      <c r="P240" s="18" t="str">
        <f>IFERROR(VLOOKUP($B240,DB!$I$3:$CA$1001,36,FALSE)&amp;"","　")</f>
        <v/>
      </c>
      <c r="Q240" s="18" t="str">
        <f>IFERROR(VLOOKUP($B240,DB!$I$3:$CA$1001,37,FALSE)&amp;"","　")</f>
        <v/>
      </c>
      <c r="R240" s="18" t="str">
        <f>IFERROR(VLOOKUP($B240,DB!$I$3:$CA$1001,38,FALSE)&amp;"","　")</f>
        <v/>
      </c>
      <c r="S240" s="18" t="str">
        <f>IFERROR(VLOOKUP($B240,DB!$I$3:$CA$1001,39,FALSE)&amp;"","　")</f>
        <v/>
      </c>
      <c r="T240" s="18" t="str">
        <f>IFERROR(VLOOKUP($B240,DB!$I$3:$CA$1001,40,FALSE)&amp;"","　")</f>
        <v/>
      </c>
      <c r="U240" s="18" t="str">
        <f>IFERROR(VLOOKUP($B240,DB!$I$3:$CA$1001,41,FALSE)&amp;"","　")</f>
        <v/>
      </c>
      <c r="V240" s="18" t="str">
        <f>IFERROR(VLOOKUP($B240,DB!$I$3:$CA$1001,42,FALSE)&amp;"","　")</f>
        <v/>
      </c>
      <c r="W240" s="18" t="str">
        <f>IFERROR(VLOOKUP($B240,DB!$I$3:$CA$1001,43,FALSE)&amp;"","　")</f>
        <v/>
      </c>
      <c r="X240" s="18" t="str">
        <f>IFERROR(VLOOKUP($B240,DB!$I$3:$CA$1001,44,FALSE)&amp;"","　")</f>
        <v/>
      </c>
      <c r="Y240" s="18" t="str">
        <f>IFERROR(VLOOKUP($B240,DB!$I$3:$CA$1001,45,FALSE)&amp;"","　")</f>
        <v/>
      </c>
      <c r="Z240" s="18" t="str">
        <f>IFERROR(VLOOKUP($B240,DB!$I$3:$CA$1001,46,FALSE)&amp;"","　")</f>
        <v/>
      </c>
      <c r="AA240" s="18" t="str">
        <f>IFERROR(VLOOKUP($B240,DB!$I$3:$CA$1001,47,FALSE)&amp;"","　")</f>
        <v/>
      </c>
      <c r="AB240" s="18" t="str">
        <f>IFERROR(VLOOKUP($B240,DB!$I$3:$CA$1001,48,FALSE)&amp;"","　")</f>
        <v/>
      </c>
      <c r="AC240" s="18" t="str">
        <f>IFERROR(VLOOKUP($B240,DB!$I$3:$CA$1001,49,FALSE)&amp;"","　")</f>
        <v/>
      </c>
      <c r="AD240" s="18" t="str">
        <f>IFERROR(VLOOKUP($B240,DB!$I$3:$CA$1001,50,FALSE)&amp;"","　")</f>
        <v/>
      </c>
      <c r="AE240" s="18" t="str">
        <f>IFERROR(VLOOKUP($B240,DB!$I$3:$CA$1001,51,FALSE)&amp;"","　")</f>
        <v/>
      </c>
      <c r="AF240" s="18" t="str">
        <f>IFERROR(VLOOKUP($B240,DB!$I$3:$CA$1001,52,FALSE)&amp;"","　")</f>
        <v/>
      </c>
      <c r="AG240" s="18" t="str">
        <f>IFERROR(VLOOKUP($B240,DB!$I$3:$CA$1001,53,FALSE)&amp;"","　")</f>
        <v/>
      </c>
      <c r="AH240" s="18" t="str">
        <f>IFERROR(VLOOKUP($B240,DB!$I$3:$CA$1001,54,FALSE)&amp;"","　")</f>
        <v/>
      </c>
      <c r="AI240" s="25" t="str">
        <f>IFERROR(VLOOKUP($B240,DB!$I$3:$CA$1001,55,FALSE)&amp;"","　")</f>
        <v/>
      </c>
      <c r="AJ240" s="16" t="str">
        <f>IFERROR(VLOOKUP($B240,DB!$I$3:$CA$1001,56,FALSE)&amp;"","　")</f>
        <v/>
      </c>
      <c r="AK240" s="18" t="str">
        <f>IFERROR(VLOOKUP($B240,DB!$I$3:$CA$1001,57,FALSE)&amp;"","　")</f>
        <v/>
      </c>
      <c r="AL240" s="18" t="str">
        <f>IFERROR(VLOOKUP($B240,DB!$I$3:$CA$1001,58,FALSE)&amp;"","　")</f>
        <v/>
      </c>
      <c r="AM240" s="18" t="str">
        <f>IFERROR(VLOOKUP($B240,DB!$I$3:$CA$1001,59,FALSE)&amp;"","　")</f>
        <v/>
      </c>
      <c r="AN240" s="18" t="str">
        <f>IFERROR(VLOOKUP($B240,DB!$I$3:$CA$1001,60,FALSE)&amp;"","　")</f>
        <v/>
      </c>
      <c r="AO240" s="18" t="str">
        <f>IFERROR(VLOOKUP($B240,DB!$I$3:$CA$1001,61,FALSE)&amp;"","　")</f>
        <v/>
      </c>
      <c r="AP240" s="18" t="str">
        <f>IFERROR(VLOOKUP($B240,DB!$I$3:$CA$1001,62,FALSE)&amp;"","　")</f>
        <v/>
      </c>
      <c r="AQ240" s="21" t="str">
        <f>IFERROR(VLOOKUP($B240,DB!$I$3:$CA$1001,63,FALSE)&amp;"","　")</f>
        <v/>
      </c>
      <c r="AR240" s="23" t="str">
        <f>IFERROR(VLOOKUP($B240,DB!$I$3:$CA$1001,64,FALSE)&amp;"","　")</f>
        <v/>
      </c>
      <c r="AS240" s="18" t="str">
        <f>IFERROR(VLOOKUP($B240,DB!$I$3:$CA$1001,65,FALSE)&amp;"","　")</f>
        <v/>
      </c>
      <c r="AT240" s="18" t="str">
        <f>IFERROR(VLOOKUP($B240,DB!$I$3:$CA$1001,66,FALSE)&amp;"","　")</f>
        <v/>
      </c>
      <c r="AU240" s="18" t="str">
        <f>IFERROR(VLOOKUP($B240,DB!$I$3:$CA$1001,67,FALSE)&amp;"","　")</f>
        <v/>
      </c>
      <c r="AV240" s="18" t="str">
        <f>IFERROR(VLOOKUP($B240,DB!$I$3:$CA$1001,68,FALSE)&amp;"","　")</f>
        <v/>
      </c>
      <c r="AW240" s="18" t="str">
        <f>IFERROR(VLOOKUP($B240,DB!$I$3:$CA$1001,69,FALSE)&amp;"","　")</f>
        <v/>
      </c>
      <c r="AX240" s="18" t="str">
        <f>IFERROR(VLOOKUP($B240,DB!$I$3:$CA$1001,70,FALSE)&amp;"","　")</f>
        <v/>
      </c>
      <c r="AY240" s="21" t="str">
        <f>IFERROR(VLOOKUP($B240,DB!$I$3:$CA$1001,71,FALSE)&amp;"","　")</f>
        <v/>
      </c>
      <c r="AZ240" s="29"/>
    </row>
    <row r="241" spans="2:52" ht="20.100000000000001" customHeight="1">
      <c r="B241" s="6">
        <v>2621</v>
      </c>
      <c r="C241" s="8" t="str">
        <f>IFERROR(VLOOKUP(B241,DB!$I$3:$Z$1001,4,FALSE)&amp;"","")</f>
        <v>株式会社プレック研究所</v>
      </c>
      <c r="D241" s="10" t="str">
        <f>IFERROR(VLOOKUP(B241,DB!$I$2:$CD$1001,7,FALSE)&amp;"","")</f>
        <v>東京都</v>
      </c>
      <c r="E241" s="11" t="str">
        <f>IFERROR(VLOOKUP(B241,DB!$I$2:$CD$1001,8,FALSE)&amp;"","")</f>
        <v>千代田区</v>
      </c>
      <c r="F241" s="12" t="str">
        <f>IFERROR(VLOOKUP(B241,DB!$I$2:$CD$1001,10,FALSE)&amp;"","")</f>
        <v>代表取締役社長</v>
      </c>
      <c r="G241" s="11" t="str">
        <f>IFERROR(VLOOKUP(B241,DB!$I$2:$CD$1001,11,FALSE)&amp;"","")</f>
        <v>杉尾　大地</v>
      </c>
      <c r="H241" s="14" t="str">
        <f>IFERROR(IF(VLOOKUP(B241,DB!$I$2:$CD$1001,20,FALSE)&amp;""="","","○"),"")</f>
        <v/>
      </c>
      <c r="I241" s="16" t="str">
        <f>IFERROR(VLOOKUP($B241,DB!$I$3:$CA$1001,29,FALSE)&amp;"","　")</f>
        <v>◯</v>
      </c>
      <c r="J241" s="18" t="str">
        <f>IFERROR(VLOOKUP($B241,DB!$I$3:$CA$1001,30,FALSE)&amp;"","　")</f>
        <v/>
      </c>
      <c r="K241" s="18" t="str">
        <f>IFERROR(VLOOKUP($B241,DB!$I$3:$CA$1001,31,FALSE)&amp;"","　")</f>
        <v>◯</v>
      </c>
      <c r="L241" s="18" t="str">
        <f>IFERROR(VLOOKUP($B241,DB!$I$3:$CA$1001,32,FALSE)&amp;"","　")</f>
        <v>◯</v>
      </c>
      <c r="M241" s="18" t="str">
        <f>IFERROR(VLOOKUP($B241,DB!$I$3:$CA$1001,33,FALSE)&amp;"","　")</f>
        <v>◯</v>
      </c>
      <c r="N241" s="21" t="str">
        <f>IFERROR(VLOOKUP($B241,DB!$I$3:$CA$1001,34,FALSE)&amp;"","　")</f>
        <v/>
      </c>
      <c r="O241" s="23" t="str">
        <f>IFERROR(VLOOKUP($B241,DB!$I$3:$CA$1001,35,FALSE)&amp;"","　")</f>
        <v/>
      </c>
      <c r="P241" s="18" t="str">
        <f>IFERROR(VLOOKUP($B241,DB!$I$3:$CA$1001,36,FALSE)&amp;"","　")</f>
        <v/>
      </c>
      <c r="Q241" s="18" t="str">
        <f>IFERROR(VLOOKUP($B241,DB!$I$3:$CA$1001,37,FALSE)&amp;"","　")</f>
        <v/>
      </c>
      <c r="R241" s="18" t="str">
        <f>IFERROR(VLOOKUP($B241,DB!$I$3:$CA$1001,38,FALSE)&amp;"","　")</f>
        <v/>
      </c>
      <c r="S241" s="18" t="str">
        <f>IFERROR(VLOOKUP($B241,DB!$I$3:$CA$1001,39,FALSE)&amp;"","　")</f>
        <v/>
      </c>
      <c r="T241" s="18" t="str">
        <f>IFERROR(VLOOKUP($B241,DB!$I$3:$CA$1001,40,FALSE)&amp;"","　")</f>
        <v/>
      </c>
      <c r="U241" s="18" t="str">
        <f>IFERROR(VLOOKUP($B241,DB!$I$3:$CA$1001,41,FALSE)&amp;"","　")</f>
        <v/>
      </c>
      <c r="V241" s="18" t="str">
        <f>IFERROR(VLOOKUP($B241,DB!$I$3:$CA$1001,42,FALSE)&amp;"","　")</f>
        <v/>
      </c>
      <c r="W241" s="18" t="str">
        <f>IFERROR(VLOOKUP($B241,DB!$I$3:$CA$1001,43,FALSE)&amp;"","　")</f>
        <v/>
      </c>
      <c r="X241" s="18" t="str">
        <f>IFERROR(VLOOKUP($B241,DB!$I$3:$CA$1001,44,FALSE)&amp;"","　")</f>
        <v/>
      </c>
      <c r="Y241" s="18" t="str">
        <f>IFERROR(VLOOKUP($B241,DB!$I$3:$CA$1001,45,FALSE)&amp;"","　")</f>
        <v/>
      </c>
      <c r="Z241" s="18" t="str">
        <f>IFERROR(VLOOKUP($B241,DB!$I$3:$CA$1001,46,FALSE)&amp;"","　")</f>
        <v>◯</v>
      </c>
      <c r="AA241" s="18" t="str">
        <f>IFERROR(VLOOKUP($B241,DB!$I$3:$CA$1001,47,FALSE)&amp;"","　")</f>
        <v>◯</v>
      </c>
      <c r="AB241" s="18" t="str">
        <f>IFERROR(VLOOKUP($B241,DB!$I$3:$CA$1001,48,FALSE)&amp;"","　")</f>
        <v/>
      </c>
      <c r="AC241" s="18" t="str">
        <f>IFERROR(VLOOKUP($B241,DB!$I$3:$CA$1001,49,FALSE)&amp;"","　")</f>
        <v/>
      </c>
      <c r="AD241" s="18" t="str">
        <f>IFERROR(VLOOKUP($B241,DB!$I$3:$CA$1001,50,FALSE)&amp;"","　")</f>
        <v/>
      </c>
      <c r="AE241" s="18" t="str">
        <f>IFERROR(VLOOKUP($B241,DB!$I$3:$CA$1001,51,FALSE)&amp;"","　")</f>
        <v/>
      </c>
      <c r="AF241" s="18" t="str">
        <f>IFERROR(VLOOKUP($B241,DB!$I$3:$CA$1001,52,FALSE)&amp;"","　")</f>
        <v/>
      </c>
      <c r="AG241" s="18" t="str">
        <f>IFERROR(VLOOKUP($B241,DB!$I$3:$CA$1001,53,FALSE)&amp;"","　")</f>
        <v>◯</v>
      </c>
      <c r="AH241" s="18" t="str">
        <f>IFERROR(VLOOKUP($B241,DB!$I$3:$CA$1001,54,FALSE)&amp;"","　")</f>
        <v/>
      </c>
      <c r="AI241" s="25" t="str">
        <f>IFERROR(VLOOKUP($B241,DB!$I$3:$CA$1001,55,FALSE)&amp;"","　")</f>
        <v/>
      </c>
      <c r="AJ241" s="16" t="str">
        <f>IFERROR(VLOOKUP($B241,DB!$I$3:$CA$1001,56,FALSE)&amp;"","　")</f>
        <v/>
      </c>
      <c r="AK241" s="18" t="str">
        <f>IFERROR(VLOOKUP($B241,DB!$I$3:$CA$1001,57,FALSE)&amp;"","　")</f>
        <v/>
      </c>
      <c r="AL241" s="18" t="str">
        <f>IFERROR(VLOOKUP($B241,DB!$I$3:$CA$1001,58,FALSE)&amp;"","　")</f>
        <v/>
      </c>
      <c r="AM241" s="18" t="str">
        <f>IFERROR(VLOOKUP($B241,DB!$I$3:$CA$1001,59,FALSE)&amp;"","　")</f>
        <v/>
      </c>
      <c r="AN241" s="18" t="str">
        <f>IFERROR(VLOOKUP($B241,DB!$I$3:$CA$1001,60,FALSE)&amp;"","　")</f>
        <v/>
      </c>
      <c r="AO241" s="18" t="str">
        <f>IFERROR(VLOOKUP($B241,DB!$I$3:$CA$1001,61,FALSE)&amp;"","　")</f>
        <v/>
      </c>
      <c r="AP241" s="18" t="str">
        <f>IFERROR(VLOOKUP($B241,DB!$I$3:$CA$1001,62,FALSE)&amp;"","　")</f>
        <v/>
      </c>
      <c r="AQ241" s="21" t="str">
        <f>IFERROR(VLOOKUP($B241,DB!$I$3:$CA$1001,63,FALSE)&amp;"","　")</f>
        <v/>
      </c>
      <c r="AR241" s="23" t="str">
        <f>IFERROR(VLOOKUP($B241,DB!$I$3:$CA$1001,64,FALSE)&amp;"","　")</f>
        <v/>
      </c>
      <c r="AS241" s="18" t="str">
        <f>IFERROR(VLOOKUP($B241,DB!$I$3:$CA$1001,65,FALSE)&amp;"","　")</f>
        <v/>
      </c>
      <c r="AT241" s="18" t="str">
        <f>IFERROR(VLOOKUP($B241,DB!$I$3:$CA$1001,66,FALSE)&amp;"","　")</f>
        <v/>
      </c>
      <c r="AU241" s="18" t="str">
        <f>IFERROR(VLOOKUP($B241,DB!$I$3:$CA$1001,67,FALSE)&amp;"","　")</f>
        <v/>
      </c>
      <c r="AV241" s="18" t="str">
        <f>IFERROR(VLOOKUP($B241,DB!$I$3:$CA$1001,68,FALSE)&amp;"","　")</f>
        <v/>
      </c>
      <c r="AW241" s="18" t="str">
        <f>IFERROR(VLOOKUP($B241,DB!$I$3:$CA$1001,69,FALSE)&amp;"","　")</f>
        <v/>
      </c>
      <c r="AX241" s="18" t="str">
        <f>IFERROR(VLOOKUP($B241,DB!$I$3:$CA$1001,70,FALSE)&amp;"","　")</f>
        <v/>
      </c>
      <c r="AY241" s="21" t="str">
        <f>IFERROR(VLOOKUP($B241,DB!$I$3:$CA$1001,71,FALSE)&amp;"","　")</f>
        <v/>
      </c>
      <c r="AZ241" s="29"/>
    </row>
    <row r="242" spans="2:52" ht="20.100000000000001" customHeight="1">
      <c r="B242" s="6">
        <v>2622</v>
      </c>
      <c r="C242" s="8" t="str">
        <f>IFERROR(VLOOKUP(B242,DB!$I$3:$Z$1001,4,FALSE)&amp;"","")</f>
        <v>株式会社ホクスイ設計コンサル</v>
      </c>
      <c r="D242" s="10" t="str">
        <f>IFERROR(VLOOKUP(B242,DB!$I$2:$CD$1001,7,FALSE)&amp;"","")</f>
        <v>北海道</v>
      </c>
      <c r="E242" s="11" t="str">
        <f>IFERROR(VLOOKUP(B242,DB!$I$2:$CD$1001,8,FALSE)&amp;"","")</f>
        <v>札幌市北区</v>
      </c>
      <c r="F242" s="12" t="str">
        <f>IFERROR(VLOOKUP(B242,DB!$I$2:$CD$1001,10,FALSE)&amp;"","")</f>
        <v>代表取締役</v>
      </c>
      <c r="G242" s="11" t="str">
        <f>IFERROR(VLOOKUP(B242,DB!$I$2:$CD$1001,11,FALSE)&amp;"","")</f>
        <v>大川　剛司</v>
      </c>
      <c r="H242" s="14" t="str">
        <f>IFERROR(IF(VLOOKUP(B242,DB!$I$2:$CD$1001,20,FALSE)&amp;""="","","○"),"")</f>
        <v/>
      </c>
      <c r="I242" s="16" t="str">
        <f>IFERROR(VLOOKUP($B242,DB!$I$3:$CA$1001,29,FALSE)&amp;"","　")</f>
        <v>◯</v>
      </c>
      <c r="J242" s="18" t="str">
        <f>IFERROR(VLOOKUP($B242,DB!$I$3:$CA$1001,30,FALSE)&amp;"","　")</f>
        <v>◯</v>
      </c>
      <c r="K242" s="18" t="str">
        <f>IFERROR(VLOOKUP($B242,DB!$I$3:$CA$1001,31,FALSE)&amp;"","　")</f>
        <v>◯</v>
      </c>
      <c r="L242" s="18" t="str">
        <f>IFERROR(VLOOKUP($B242,DB!$I$3:$CA$1001,32,FALSE)&amp;"","　")</f>
        <v>◯</v>
      </c>
      <c r="M242" s="18" t="str">
        <f>IFERROR(VLOOKUP($B242,DB!$I$3:$CA$1001,33,FALSE)&amp;"","　")</f>
        <v>◯</v>
      </c>
      <c r="N242" s="21" t="str">
        <f>IFERROR(VLOOKUP($B242,DB!$I$3:$CA$1001,34,FALSE)&amp;"","　")</f>
        <v/>
      </c>
      <c r="O242" s="23" t="str">
        <f>IFERROR(VLOOKUP($B242,DB!$I$3:$CA$1001,35,FALSE)&amp;"","　")</f>
        <v>◯</v>
      </c>
      <c r="P242" s="18" t="str">
        <f>IFERROR(VLOOKUP($B242,DB!$I$3:$CA$1001,36,FALSE)&amp;"","　")</f>
        <v/>
      </c>
      <c r="Q242" s="18" t="str">
        <f>IFERROR(VLOOKUP($B242,DB!$I$3:$CA$1001,37,FALSE)&amp;"","　")</f>
        <v/>
      </c>
      <c r="R242" s="18" t="str">
        <f>IFERROR(VLOOKUP($B242,DB!$I$3:$CA$1001,38,FALSE)&amp;"","　")</f>
        <v>◯</v>
      </c>
      <c r="S242" s="18" t="str">
        <f>IFERROR(VLOOKUP($B242,DB!$I$3:$CA$1001,39,FALSE)&amp;"","　")</f>
        <v/>
      </c>
      <c r="T242" s="18" t="str">
        <f>IFERROR(VLOOKUP($B242,DB!$I$3:$CA$1001,40,FALSE)&amp;"","　")</f>
        <v>◯</v>
      </c>
      <c r="U242" s="18" t="str">
        <f>IFERROR(VLOOKUP($B242,DB!$I$3:$CA$1001,41,FALSE)&amp;"","　")</f>
        <v>◯</v>
      </c>
      <c r="V242" s="18" t="str">
        <f>IFERROR(VLOOKUP($B242,DB!$I$3:$CA$1001,42,FALSE)&amp;"","　")</f>
        <v/>
      </c>
      <c r="W242" s="18" t="str">
        <f>IFERROR(VLOOKUP($B242,DB!$I$3:$CA$1001,43,FALSE)&amp;"","　")</f>
        <v/>
      </c>
      <c r="X242" s="18" t="str">
        <f>IFERROR(VLOOKUP($B242,DB!$I$3:$CA$1001,44,FALSE)&amp;"","　")</f>
        <v/>
      </c>
      <c r="Y242" s="18" t="str">
        <f>IFERROR(VLOOKUP($B242,DB!$I$3:$CA$1001,45,FALSE)&amp;"","　")</f>
        <v>◯</v>
      </c>
      <c r="Z242" s="18" t="str">
        <f>IFERROR(VLOOKUP($B242,DB!$I$3:$CA$1001,46,FALSE)&amp;"","　")</f>
        <v/>
      </c>
      <c r="AA242" s="18" t="str">
        <f>IFERROR(VLOOKUP($B242,DB!$I$3:$CA$1001,47,FALSE)&amp;"","　")</f>
        <v/>
      </c>
      <c r="AB242" s="18" t="str">
        <f>IFERROR(VLOOKUP($B242,DB!$I$3:$CA$1001,48,FALSE)&amp;"","　")</f>
        <v/>
      </c>
      <c r="AC242" s="18" t="str">
        <f>IFERROR(VLOOKUP($B242,DB!$I$3:$CA$1001,49,FALSE)&amp;"","　")</f>
        <v/>
      </c>
      <c r="AD242" s="18" t="str">
        <f>IFERROR(VLOOKUP($B242,DB!$I$3:$CA$1001,50,FALSE)&amp;"","　")</f>
        <v>◯</v>
      </c>
      <c r="AE242" s="18" t="str">
        <f>IFERROR(VLOOKUP($B242,DB!$I$3:$CA$1001,51,FALSE)&amp;"","　")</f>
        <v/>
      </c>
      <c r="AF242" s="18" t="str">
        <f>IFERROR(VLOOKUP($B242,DB!$I$3:$CA$1001,52,FALSE)&amp;"","　")</f>
        <v/>
      </c>
      <c r="AG242" s="18" t="str">
        <f>IFERROR(VLOOKUP($B242,DB!$I$3:$CA$1001,53,FALSE)&amp;"","　")</f>
        <v/>
      </c>
      <c r="AH242" s="18" t="str">
        <f>IFERROR(VLOOKUP($B242,DB!$I$3:$CA$1001,54,FALSE)&amp;"","　")</f>
        <v/>
      </c>
      <c r="AI242" s="25" t="str">
        <f>IFERROR(VLOOKUP($B242,DB!$I$3:$CA$1001,55,FALSE)&amp;"","　")</f>
        <v/>
      </c>
      <c r="AJ242" s="16" t="str">
        <f>IFERROR(VLOOKUP($B242,DB!$I$3:$CA$1001,56,FALSE)&amp;"","　")</f>
        <v/>
      </c>
      <c r="AK242" s="18" t="str">
        <f>IFERROR(VLOOKUP($B242,DB!$I$3:$CA$1001,57,FALSE)&amp;"","　")</f>
        <v/>
      </c>
      <c r="AL242" s="18" t="str">
        <f>IFERROR(VLOOKUP($B242,DB!$I$3:$CA$1001,58,FALSE)&amp;"","　")</f>
        <v/>
      </c>
      <c r="AM242" s="18" t="str">
        <f>IFERROR(VLOOKUP($B242,DB!$I$3:$CA$1001,59,FALSE)&amp;"","　")</f>
        <v/>
      </c>
      <c r="AN242" s="18" t="str">
        <f>IFERROR(VLOOKUP($B242,DB!$I$3:$CA$1001,60,FALSE)&amp;"","　")</f>
        <v/>
      </c>
      <c r="AO242" s="18" t="str">
        <f>IFERROR(VLOOKUP($B242,DB!$I$3:$CA$1001,61,FALSE)&amp;"","　")</f>
        <v>◯</v>
      </c>
      <c r="AP242" s="18" t="str">
        <f>IFERROR(VLOOKUP($B242,DB!$I$3:$CA$1001,62,FALSE)&amp;"","　")</f>
        <v/>
      </c>
      <c r="AQ242" s="21" t="str">
        <f>IFERROR(VLOOKUP($B242,DB!$I$3:$CA$1001,63,FALSE)&amp;"","　")</f>
        <v/>
      </c>
      <c r="AR242" s="23" t="str">
        <f>IFERROR(VLOOKUP($B242,DB!$I$3:$CA$1001,64,FALSE)&amp;"","　")</f>
        <v/>
      </c>
      <c r="AS242" s="18" t="str">
        <f>IFERROR(VLOOKUP($B242,DB!$I$3:$CA$1001,65,FALSE)&amp;"","　")</f>
        <v/>
      </c>
      <c r="AT242" s="18" t="str">
        <f>IFERROR(VLOOKUP($B242,DB!$I$3:$CA$1001,66,FALSE)&amp;"","　")</f>
        <v/>
      </c>
      <c r="AU242" s="18" t="str">
        <f>IFERROR(VLOOKUP($B242,DB!$I$3:$CA$1001,67,FALSE)&amp;"","　")</f>
        <v/>
      </c>
      <c r="AV242" s="18" t="str">
        <f>IFERROR(VLOOKUP($B242,DB!$I$3:$CA$1001,68,FALSE)&amp;"","　")</f>
        <v/>
      </c>
      <c r="AW242" s="18" t="str">
        <f>IFERROR(VLOOKUP($B242,DB!$I$3:$CA$1001,69,FALSE)&amp;"","　")</f>
        <v/>
      </c>
      <c r="AX242" s="18" t="str">
        <f>IFERROR(VLOOKUP($B242,DB!$I$3:$CA$1001,70,FALSE)&amp;"","　")</f>
        <v/>
      </c>
      <c r="AY242" s="21" t="str">
        <f>IFERROR(VLOOKUP($B242,DB!$I$3:$CA$1001,71,FALSE)&amp;"","　")</f>
        <v/>
      </c>
      <c r="AZ242" s="29"/>
    </row>
    <row r="243" spans="2:52" ht="20.100000000000001" customHeight="1">
      <c r="B243" s="6">
        <v>2623</v>
      </c>
      <c r="C243" s="8" t="str">
        <f>IFERROR(VLOOKUP(B243,DB!$I$3:$Z$1001,4,FALSE)&amp;"","")</f>
        <v>北海道土質コンサルタント株式会社</v>
      </c>
      <c r="D243" s="10" t="str">
        <f>IFERROR(VLOOKUP(B243,DB!$I$2:$CD$1001,7,FALSE)&amp;"","")</f>
        <v>北海道</v>
      </c>
      <c r="E243" s="11" t="str">
        <f>IFERROR(VLOOKUP(B243,DB!$I$2:$CD$1001,8,FALSE)&amp;"","")</f>
        <v>札幌市豊平区</v>
      </c>
      <c r="F243" s="12" t="str">
        <f>IFERROR(VLOOKUP(B243,DB!$I$2:$CD$1001,10,FALSE)&amp;"","")</f>
        <v>代表取締役</v>
      </c>
      <c r="G243" s="11" t="str">
        <f>IFERROR(VLOOKUP(B243,DB!$I$2:$CD$1001,11,FALSE)&amp;"","")</f>
        <v>中川　岳</v>
      </c>
      <c r="H243" s="14" t="str">
        <f>IFERROR(IF(VLOOKUP(B243,DB!$I$2:$CD$1001,20,FALSE)&amp;""="","","○"),"")</f>
        <v/>
      </c>
      <c r="I243" s="16" t="str">
        <f>IFERROR(VLOOKUP($B243,DB!$I$3:$CA$1001,29,FALSE)&amp;"","　")</f>
        <v>◯</v>
      </c>
      <c r="J243" s="18" t="str">
        <f>IFERROR(VLOOKUP($B243,DB!$I$3:$CA$1001,30,FALSE)&amp;"","　")</f>
        <v>◯</v>
      </c>
      <c r="K243" s="18" t="str">
        <f>IFERROR(VLOOKUP($B243,DB!$I$3:$CA$1001,31,FALSE)&amp;"","　")</f>
        <v>◯</v>
      </c>
      <c r="L243" s="18" t="str">
        <f>IFERROR(VLOOKUP($B243,DB!$I$3:$CA$1001,32,FALSE)&amp;"","　")</f>
        <v/>
      </c>
      <c r="M243" s="18" t="str">
        <f>IFERROR(VLOOKUP($B243,DB!$I$3:$CA$1001,33,FALSE)&amp;"","　")</f>
        <v/>
      </c>
      <c r="N243" s="21" t="str">
        <f>IFERROR(VLOOKUP($B243,DB!$I$3:$CA$1001,34,FALSE)&amp;"","　")</f>
        <v/>
      </c>
      <c r="O243" s="23" t="str">
        <f>IFERROR(VLOOKUP($B243,DB!$I$3:$CA$1001,35,FALSE)&amp;"","　")</f>
        <v/>
      </c>
      <c r="P243" s="18" t="str">
        <f>IFERROR(VLOOKUP($B243,DB!$I$3:$CA$1001,36,FALSE)&amp;"","　")</f>
        <v/>
      </c>
      <c r="Q243" s="18" t="str">
        <f>IFERROR(VLOOKUP($B243,DB!$I$3:$CA$1001,37,FALSE)&amp;"","　")</f>
        <v/>
      </c>
      <c r="R243" s="18" t="str">
        <f>IFERROR(VLOOKUP($B243,DB!$I$3:$CA$1001,38,FALSE)&amp;"","　")</f>
        <v/>
      </c>
      <c r="S243" s="18" t="str">
        <f>IFERROR(VLOOKUP($B243,DB!$I$3:$CA$1001,39,FALSE)&amp;"","　")</f>
        <v/>
      </c>
      <c r="T243" s="18" t="str">
        <f>IFERROR(VLOOKUP($B243,DB!$I$3:$CA$1001,40,FALSE)&amp;"","　")</f>
        <v/>
      </c>
      <c r="U243" s="18" t="str">
        <f>IFERROR(VLOOKUP($B243,DB!$I$3:$CA$1001,41,FALSE)&amp;"","　")</f>
        <v/>
      </c>
      <c r="V243" s="18" t="str">
        <f>IFERROR(VLOOKUP($B243,DB!$I$3:$CA$1001,42,FALSE)&amp;"","　")</f>
        <v/>
      </c>
      <c r="W243" s="18" t="str">
        <f>IFERROR(VLOOKUP($B243,DB!$I$3:$CA$1001,43,FALSE)&amp;"","　")</f>
        <v/>
      </c>
      <c r="X243" s="18" t="str">
        <f>IFERROR(VLOOKUP($B243,DB!$I$3:$CA$1001,44,FALSE)&amp;"","　")</f>
        <v/>
      </c>
      <c r="Y243" s="18" t="str">
        <f>IFERROR(VLOOKUP($B243,DB!$I$3:$CA$1001,45,FALSE)&amp;"","　")</f>
        <v/>
      </c>
      <c r="Z243" s="18" t="str">
        <f>IFERROR(VLOOKUP($B243,DB!$I$3:$CA$1001,46,FALSE)&amp;"","　")</f>
        <v/>
      </c>
      <c r="AA243" s="18" t="str">
        <f>IFERROR(VLOOKUP($B243,DB!$I$3:$CA$1001,47,FALSE)&amp;"","　")</f>
        <v/>
      </c>
      <c r="AB243" s="18" t="str">
        <f>IFERROR(VLOOKUP($B243,DB!$I$3:$CA$1001,48,FALSE)&amp;"","　")</f>
        <v>◯</v>
      </c>
      <c r="AC243" s="18" t="str">
        <f>IFERROR(VLOOKUP($B243,DB!$I$3:$CA$1001,49,FALSE)&amp;"","　")</f>
        <v>◯</v>
      </c>
      <c r="AD243" s="18" t="str">
        <f>IFERROR(VLOOKUP($B243,DB!$I$3:$CA$1001,50,FALSE)&amp;"","　")</f>
        <v/>
      </c>
      <c r="AE243" s="18" t="str">
        <f>IFERROR(VLOOKUP($B243,DB!$I$3:$CA$1001,51,FALSE)&amp;"","　")</f>
        <v/>
      </c>
      <c r="AF243" s="18" t="str">
        <f>IFERROR(VLOOKUP($B243,DB!$I$3:$CA$1001,52,FALSE)&amp;"","　")</f>
        <v/>
      </c>
      <c r="AG243" s="18" t="str">
        <f>IFERROR(VLOOKUP($B243,DB!$I$3:$CA$1001,53,FALSE)&amp;"","　")</f>
        <v/>
      </c>
      <c r="AH243" s="18" t="str">
        <f>IFERROR(VLOOKUP($B243,DB!$I$3:$CA$1001,54,FALSE)&amp;"","　")</f>
        <v/>
      </c>
      <c r="AI243" s="25" t="str">
        <f>IFERROR(VLOOKUP($B243,DB!$I$3:$CA$1001,55,FALSE)&amp;"","　")</f>
        <v/>
      </c>
      <c r="AJ243" s="16" t="str">
        <f>IFERROR(VLOOKUP($B243,DB!$I$3:$CA$1001,56,FALSE)&amp;"","　")</f>
        <v/>
      </c>
      <c r="AK243" s="18" t="str">
        <f>IFERROR(VLOOKUP($B243,DB!$I$3:$CA$1001,57,FALSE)&amp;"","　")</f>
        <v/>
      </c>
      <c r="AL243" s="18" t="str">
        <f>IFERROR(VLOOKUP($B243,DB!$I$3:$CA$1001,58,FALSE)&amp;"","　")</f>
        <v/>
      </c>
      <c r="AM243" s="18" t="str">
        <f>IFERROR(VLOOKUP($B243,DB!$I$3:$CA$1001,59,FALSE)&amp;"","　")</f>
        <v/>
      </c>
      <c r="AN243" s="18" t="str">
        <f>IFERROR(VLOOKUP($B243,DB!$I$3:$CA$1001,60,FALSE)&amp;"","　")</f>
        <v/>
      </c>
      <c r="AO243" s="18" t="str">
        <f>IFERROR(VLOOKUP($B243,DB!$I$3:$CA$1001,61,FALSE)&amp;"","　")</f>
        <v/>
      </c>
      <c r="AP243" s="18" t="str">
        <f>IFERROR(VLOOKUP($B243,DB!$I$3:$CA$1001,62,FALSE)&amp;"","　")</f>
        <v/>
      </c>
      <c r="AQ243" s="21" t="str">
        <f>IFERROR(VLOOKUP($B243,DB!$I$3:$CA$1001,63,FALSE)&amp;"","　")</f>
        <v/>
      </c>
      <c r="AR243" s="23" t="str">
        <f>IFERROR(VLOOKUP($B243,DB!$I$3:$CA$1001,64,FALSE)&amp;"","　")</f>
        <v/>
      </c>
      <c r="AS243" s="18" t="str">
        <f>IFERROR(VLOOKUP($B243,DB!$I$3:$CA$1001,65,FALSE)&amp;"","　")</f>
        <v/>
      </c>
      <c r="AT243" s="18" t="str">
        <f>IFERROR(VLOOKUP($B243,DB!$I$3:$CA$1001,66,FALSE)&amp;"","　")</f>
        <v/>
      </c>
      <c r="AU243" s="18" t="str">
        <f>IFERROR(VLOOKUP($B243,DB!$I$3:$CA$1001,67,FALSE)&amp;"","　")</f>
        <v/>
      </c>
      <c r="AV243" s="18" t="str">
        <f>IFERROR(VLOOKUP($B243,DB!$I$3:$CA$1001,68,FALSE)&amp;"","　")</f>
        <v/>
      </c>
      <c r="AW243" s="18" t="str">
        <f>IFERROR(VLOOKUP($B243,DB!$I$3:$CA$1001,69,FALSE)&amp;"","　")</f>
        <v/>
      </c>
      <c r="AX243" s="18" t="str">
        <f>IFERROR(VLOOKUP($B243,DB!$I$3:$CA$1001,70,FALSE)&amp;"","　")</f>
        <v/>
      </c>
      <c r="AY243" s="21" t="str">
        <f>IFERROR(VLOOKUP($B243,DB!$I$3:$CA$1001,71,FALSE)&amp;"","　")</f>
        <v/>
      </c>
      <c r="AZ243" s="29"/>
    </row>
    <row r="244" spans="2:52" ht="20.100000000000001" customHeight="1">
      <c r="B244" s="6">
        <v>2624</v>
      </c>
      <c r="C244" s="8" t="str">
        <f>IFERROR(VLOOKUP(B244,DB!$I$3:$Z$1001,4,FALSE)&amp;"","")</f>
        <v>一般社団法人北海道開発技術センター</v>
      </c>
      <c r="D244" s="10" t="str">
        <f>IFERROR(VLOOKUP(B244,DB!$I$2:$CD$1001,7,FALSE)&amp;"","")</f>
        <v>北海道</v>
      </c>
      <c r="E244" s="11" t="str">
        <f>IFERROR(VLOOKUP(B244,DB!$I$2:$CD$1001,8,FALSE)&amp;"","")</f>
        <v>札幌市北区</v>
      </c>
      <c r="F244" s="12" t="str">
        <f>IFERROR(VLOOKUP(B244,DB!$I$2:$CD$1001,10,FALSE)&amp;"","")</f>
        <v>理事長</v>
      </c>
      <c r="G244" s="11" t="str">
        <f>IFERROR(VLOOKUP(B244,DB!$I$2:$CD$1001,11,FALSE)&amp;"","")</f>
        <v>橋本　幸</v>
      </c>
      <c r="H244" s="14" t="str">
        <f>IFERROR(IF(VLOOKUP(B244,DB!$I$2:$CD$1001,20,FALSE)&amp;""="","","○"),"")</f>
        <v/>
      </c>
      <c r="I244" s="16" t="str">
        <f>IFERROR(VLOOKUP($B244,DB!$I$3:$CA$1001,29,FALSE)&amp;"","　")</f>
        <v/>
      </c>
      <c r="J244" s="18" t="str">
        <f>IFERROR(VLOOKUP($B244,DB!$I$3:$CA$1001,30,FALSE)&amp;"","　")</f>
        <v/>
      </c>
      <c r="K244" s="18" t="str">
        <f>IFERROR(VLOOKUP($B244,DB!$I$3:$CA$1001,31,FALSE)&amp;"","　")</f>
        <v>◯</v>
      </c>
      <c r="L244" s="18" t="str">
        <f>IFERROR(VLOOKUP($B244,DB!$I$3:$CA$1001,32,FALSE)&amp;"","　")</f>
        <v/>
      </c>
      <c r="M244" s="18" t="str">
        <f>IFERROR(VLOOKUP($B244,DB!$I$3:$CA$1001,33,FALSE)&amp;"","　")</f>
        <v>◯</v>
      </c>
      <c r="N244" s="21" t="str">
        <f>IFERROR(VLOOKUP($B244,DB!$I$3:$CA$1001,34,FALSE)&amp;"","　")</f>
        <v/>
      </c>
      <c r="O244" s="23" t="str">
        <f>IFERROR(VLOOKUP($B244,DB!$I$3:$CA$1001,35,FALSE)&amp;"","　")</f>
        <v/>
      </c>
      <c r="P244" s="18" t="str">
        <f>IFERROR(VLOOKUP($B244,DB!$I$3:$CA$1001,36,FALSE)&amp;"","　")</f>
        <v/>
      </c>
      <c r="Q244" s="18" t="str">
        <f>IFERROR(VLOOKUP($B244,DB!$I$3:$CA$1001,37,FALSE)&amp;"","　")</f>
        <v/>
      </c>
      <c r="R244" s="18" t="str">
        <f>IFERROR(VLOOKUP($B244,DB!$I$3:$CA$1001,38,FALSE)&amp;"","　")</f>
        <v>◯</v>
      </c>
      <c r="S244" s="18" t="str">
        <f>IFERROR(VLOOKUP($B244,DB!$I$3:$CA$1001,39,FALSE)&amp;"","　")</f>
        <v/>
      </c>
      <c r="T244" s="18" t="str">
        <f>IFERROR(VLOOKUP($B244,DB!$I$3:$CA$1001,40,FALSE)&amp;"","　")</f>
        <v/>
      </c>
      <c r="U244" s="18" t="str">
        <f>IFERROR(VLOOKUP($B244,DB!$I$3:$CA$1001,41,FALSE)&amp;"","　")</f>
        <v/>
      </c>
      <c r="V244" s="18" t="str">
        <f>IFERROR(VLOOKUP($B244,DB!$I$3:$CA$1001,42,FALSE)&amp;"","　")</f>
        <v/>
      </c>
      <c r="W244" s="18" t="str">
        <f>IFERROR(VLOOKUP($B244,DB!$I$3:$CA$1001,43,FALSE)&amp;"","　")</f>
        <v/>
      </c>
      <c r="X244" s="18" t="str">
        <f>IFERROR(VLOOKUP($B244,DB!$I$3:$CA$1001,44,FALSE)&amp;"","　")</f>
        <v/>
      </c>
      <c r="Y244" s="18" t="str">
        <f>IFERROR(VLOOKUP($B244,DB!$I$3:$CA$1001,45,FALSE)&amp;"","　")</f>
        <v/>
      </c>
      <c r="Z244" s="18" t="str">
        <f>IFERROR(VLOOKUP($B244,DB!$I$3:$CA$1001,46,FALSE)&amp;"","　")</f>
        <v/>
      </c>
      <c r="AA244" s="18" t="str">
        <f>IFERROR(VLOOKUP($B244,DB!$I$3:$CA$1001,47,FALSE)&amp;"","　")</f>
        <v>◯</v>
      </c>
      <c r="AB244" s="18" t="str">
        <f>IFERROR(VLOOKUP($B244,DB!$I$3:$CA$1001,48,FALSE)&amp;"","　")</f>
        <v/>
      </c>
      <c r="AC244" s="18" t="str">
        <f>IFERROR(VLOOKUP($B244,DB!$I$3:$CA$1001,49,FALSE)&amp;"","　")</f>
        <v/>
      </c>
      <c r="AD244" s="18" t="str">
        <f>IFERROR(VLOOKUP($B244,DB!$I$3:$CA$1001,50,FALSE)&amp;"","　")</f>
        <v/>
      </c>
      <c r="AE244" s="18" t="str">
        <f>IFERROR(VLOOKUP($B244,DB!$I$3:$CA$1001,51,FALSE)&amp;"","　")</f>
        <v/>
      </c>
      <c r="AF244" s="18" t="str">
        <f>IFERROR(VLOOKUP($B244,DB!$I$3:$CA$1001,52,FALSE)&amp;"","　")</f>
        <v/>
      </c>
      <c r="AG244" s="18" t="str">
        <f>IFERROR(VLOOKUP($B244,DB!$I$3:$CA$1001,53,FALSE)&amp;"","　")</f>
        <v>◯</v>
      </c>
      <c r="AH244" s="18" t="str">
        <f>IFERROR(VLOOKUP($B244,DB!$I$3:$CA$1001,54,FALSE)&amp;"","　")</f>
        <v/>
      </c>
      <c r="AI244" s="25" t="str">
        <f>IFERROR(VLOOKUP($B244,DB!$I$3:$CA$1001,55,FALSE)&amp;"","　")</f>
        <v/>
      </c>
      <c r="AJ244" s="16" t="str">
        <f>IFERROR(VLOOKUP($B244,DB!$I$3:$CA$1001,56,FALSE)&amp;"","　")</f>
        <v/>
      </c>
      <c r="AK244" s="18" t="str">
        <f>IFERROR(VLOOKUP($B244,DB!$I$3:$CA$1001,57,FALSE)&amp;"","　")</f>
        <v/>
      </c>
      <c r="AL244" s="18" t="str">
        <f>IFERROR(VLOOKUP($B244,DB!$I$3:$CA$1001,58,FALSE)&amp;"","　")</f>
        <v/>
      </c>
      <c r="AM244" s="18" t="str">
        <f>IFERROR(VLOOKUP($B244,DB!$I$3:$CA$1001,59,FALSE)&amp;"","　")</f>
        <v/>
      </c>
      <c r="AN244" s="18" t="str">
        <f>IFERROR(VLOOKUP($B244,DB!$I$3:$CA$1001,60,FALSE)&amp;"","　")</f>
        <v/>
      </c>
      <c r="AO244" s="18" t="str">
        <f>IFERROR(VLOOKUP($B244,DB!$I$3:$CA$1001,61,FALSE)&amp;"","　")</f>
        <v/>
      </c>
      <c r="AP244" s="18" t="str">
        <f>IFERROR(VLOOKUP($B244,DB!$I$3:$CA$1001,62,FALSE)&amp;"","　")</f>
        <v/>
      </c>
      <c r="AQ244" s="21" t="str">
        <f>IFERROR(VLOOKUP($B244,DB!$I$3:$CA$1001,63,FALSE)&amp;"","　")</f>
        <v/>
      </c>
      <c r="AR244" s="23" t="str">
        <f>IFERROR(VLOOKUP($B244,DB!$I$3:$CA$1001,64,FALSE)&amp;"","　")</f>
        <v/>
      </c>
      <c r="AS244" s="18" t="str">
        <f>IFERROR(VLOOKUP($B244,DB!$I$3:$CA$1001,65,FALSE)&amp;"","　")</f>
        <v/>
      </c>
      <c r="AT244" s="18" t="str">
        <f>IFERROR(VLOOKUP($B244,DB!$I$3:$CA$1001,66,FALSE)&amp;"","　")</f>
        <v/>
      </c>
      <c r="AU244" s="18" t="str">
        <f>IFERROR(VLOOKUP($B244,DB!$I$3:$CA$1001,67,FALSE)&amp;"","　")</f>
        <v/>
      </c>
      <c r="AV244" s="18" t="str">
        <f>IFERROR(VLOOKUP($B244,DB!$I$3:$CA$1001,68,FALSE)&amp;"","　")</f>
        <v/>
      </c>
      <c r="AW244" s="18" t="str">
        <f>IFERROR(VLOOKUP($B244,DB!$I$3:$CA$1001,69,FALSE)&amp;"","　")</f>
        <v/>
      </c>
      <c r="AX244" s="18" t="str">
        <f>IFERROR(VLOOKUP($B244,DB!$I$3:$CA$1001,70,FALSE)&amp;"","　")</f>
        <v/>
      </c>
      <c r="AY244" s="21" t="str">
        <f>IFERROR(VLOOKUP($B244,DB!$I$3:$CA$1001,71,FALSE)&amp;"","　")</f>
        <v/>
      </c>
      <c r="AZ244" s="29"/>
    </row>
    <row r="245" spans="2:52" ht="20.100000000000001" customHeight="1">
      <c r="B245" s="6">
        <v>2625</v>
      </c>
      <c r="C245" s="8" t="str">
        <f>IFERROR(VLOOKUP(B245,DB!$I$3:$Z$1001,4,FALSE)&amp;"","")</f>
        <v>北電総合設計株式会社</v>
      </c>
      <c r="D245" s="10" t="str">
        <f>IFERROR(VLOOKUP(B245,DB!$I$2:$CD$1001,7,FALSE)&amp;"","")</f>
        <v>北海道</v>
      </c>
      <c r="E245" s="11" t="str">
        <f>IFERROR(VLOOKUP(B245,DB!$I$2:$CD$1001,8,FALSE)&amp;"","")</f>
        <v>札幌市中央区</v>
      </c>
      <c r="F245" s="12" t="str">
        <f>IFERROR(VLOOKUP(B245,DB!$I$2:$CD$1001,10,FALSE)&amp;"","")</f>
        <v>代表取締役</v>
      </c>
      <c r="G245" s="11" t="str">
        <f>IFERROR(VLOOKUP(B245,DB!$I$2:$CD$1001,11,FALSE)&amp;"","")</f>
        <v>藪　正樹</v>
      </c>
      <c r="H245" s="14" t="str">
        <f>IFERROR(IF(VLOOKUP(B245,DB!$I$2:$CD$1001,20,FALSE)&amp;""="","","○"),"")</f>
        <v/>
      </c>
      <c r="I245" s="16" t="str">
        <f>IFERROR(VLOOKUP($B245,DB!$I$3:$CA$1001,29,FALSE)&amp;"","　")</f>
        <v>◯</v>
      </c>
      <c r="J245" s="18" t="str">
        <f>IFERROR(VLOOKUP($B245,DB!$I$3:$CA$1001,30,FALSE)&amp;"","　")</f>
        <v>◯</v>
      </c>
      <c r="K245" s="18" t="str">
        <f>IFERROR(VLOOKUP($B245,DB!$I$3:$CA$1001,31,FALSE)&amp;"","　")</f>
        <v>◯</v>
      </c>
      <c r="L245" s="18" t="str">
        <f>IFERROR(VLOOKUP($B245,DB!$I$3:$CA$1001,32,FALSE)&amp;"","　")</f>
        <v>◯</v>
      </c>
      <c r="M245" s="18" t="str">
        <f>IFERROR(VLOOKUP($B245,DB!$I$3:$CA$1001,33,FALSE)&amp;"","　")</f>
        <v>◯</v>
      </c>
      <c r="N245" s="21" t="str">
        <f>IFERROR(VLOOKUP($B245,DB!$I$3:$CA$1001,34,FALSE)&amp;"","　")</f>
        <v/>
      </c>
      <c r="O245" s="23" t="str">
        <f>IFERROR(VLOOKUP($B245,DB!$I$3:$CA$1001,35,FALSE)&amp;"","　")</f>
        <v>◯</v>
      </c>
      <c r="P245" s="18" t="str">
        <f>IFERROR(VLOOKUP($B245,DB!$I$3:$CA$1001,36,FALSE)&amp;"","　")</f>
        <v>◯</v>
      </c>
      <c r="Q245" s="18" t="str">
        <f>IFERROR(VLOOKUP($B245,DB!$I$3:$CA$1001,37,FALSE)&amp;"","　")</f>
        <v>◯</v>
      </c>
      <c r="R245" s="18" t="str">
        <f>IFERROR(VLOOKUP($B245,DB!$I$3:$CA$1001,38,FALSE)&amp;"","　")</f>
        <v>◯</v>
      </c>
      <c r="S245" s="18" t="str">
        <f>IFERROR(VLOOKUP($B245,DB!$I$3:$CA$1001,39,FALSE)&amp;"","　")</f>
        <v/>
      </c>
      <c r="T245" s="18" t="str">
        <f>IFERROR(VLOOKUP($B245,DB!$I$3:$CA$1001,40,FALSE)&amp;"","　")</f>
        <v>◯</v>
      </c>
      <c r="U245" s="18" t="str">
        <f>IFERROR(VLOOKUP($B245,DB!$I$3:$CA$1001,41,FALSE)&amp;"","　")</f>
        <v/>
      </c>
      <c r="V245" s="18" t="str">
        <f>IFERROR(VLOOKUP($B245,DB!$I$3:$CA$1001,42,FALSE)&amp;"","　")</f>
        <v/>
      </c>
      <c r="W245" s="18" t="str">
        <f>IFERROR(VLOOKUP($B245,DB!$I$3:$CA$1001,43,FALSE)&amp;"","　")</f>
        <v/>
      </c>
      <c r="X245" s="18" t="str">
        <f>IFERROR(VLOOKUP($B245,DB!$I$3:$CA$1001,44,FALSE)&amp;"","　")</f>
        <v/>
      </c>
      <c r="Y245" s="18" t="str">
        <f>IFERROR(VLOOKUP($B245,DB!$I$3:$CA$1001,45,FALSE)&amp;"","　")</f>
        <v/>
      </c>
      <c r="Z245" s="18" t="str">
        <f>IFERROR(VLOOKUP($B245,DB!$I$3:$CA$1001,46,FALSE)&amp;"","　")</f>
        <v/>
      </c>
      <c r="AA245" s="18" t="str">
        <f>IFERROR(VLOOKUP($B245,DB!$I$3:$CA$1001,47,FALSE)&amp;"","　")</f>
        <v/>
      </c>
      <c r="AB245" s="18" t="str">
        <f>IFERROR(VLOOKUP($B245,DB!$I$3:$CA$1001,48,FALSE)&amp;"","　")</f>
        <v>◯</v>
      </c>
      <c r="AC245" s="18" t="str">
        <f>IFERROR(VLOOKUP($B245,DB!$I$3:$CA$1001,49,FALSE)&amp;"","　")</f>
        <v>◯</v>
      </c>
      <c r="AD245" s="18" t="str">
        <f>IFERROR(VLOOKUP($B245,DB!$I$3:$CA$1001,50,FALSE)&amp;"","　")</f>
        <v>◯</v>
      </c>
      <c r="AE245" s="18" t="str">
        <f>IFERROR(VLOOKUP($B245,DB!$I$3:$CA$1001,51,FALSE)&amp;"","　")</f>
        <v/>
      </c>
      <c r="AF245" s="18" t="str">
        <f>IFERROR(VLOOKUP($B245,DB!$I$3:$CA$1001,52,FALSE)&amp;"","　")</f>
        <v>◯</v>
      </c>
      <c r="AG245" s="18" t="str">
        <f>IFERROR(VLOOKUP($B245,DB!$I$3:$CA$1001,53,FALSE)&amp;"","　")</f>
        <v>◯</v>
      </c>
      <c r="AH245" s="18" t="str">
        <f>IFERROR(VLOOKUP($B245,DB!$I$3:$CA$1001,54,FALSE)&amp;"","　")</f>
        <v/>
      </c>
      <c r="AI245" s="25" t="str">
        <f>IFERROR(VLOOKUP($B245,DB!$I$3:$CA$1001,55,FALSE)&amp;"","　")</f>
        <v>◯</v>
      </c>
      <c r="AJ245" s="16" t="str">
        <f>IFERROR(VLOOKUP($B245,DB!$I$3:$CA$1001,56,FALSE)&amp;"","　")</f>
        <v/>
      </c>
      <c r="AK245" s="18" t="str">
        <f>IFERROR(VLOOKUP($B245,DB!$I$3:$CA$1001,57,FALSE)&amp;"","　")</f>
        <v/>
      </c>
      <c r="AL245" s="18" t="str">
        <f>IFERROR(VLOOKUP($B245,DB!$I$3:$CA$1001,58,FALSE)&amp;"","　")</f>
        <v/>
      </c>
      <c r="AM245" s="18" t="str">
        <f>IFERROR(VLOOKUP($B245,DB!$I$3:$CA$1001,59,FALSE)&amp;"","　")</f>
        <v/>
      </c>
      <c r="AN245" s="18" t="str">
        <f>IFERROR(VLOOKUP($B245,DB!$I$3:$CA$1001,60,FALSE)&amp;"","　")</f>
        <v/>
      </c>
      <c r="AO245" s="18" t="str">
        <f>IFERROR(VLOOKUP($B245,DB!$I$3:$CA$1001,61,FALSE)&amp;"","　")</f>
        <v/>
      </c>
      <c r="AP245" s="18" t="str">
        <f>IFERROR(VLOOKUP($B245,DB!$I$3:$CA$1001,62,FALSE)&amp;"","　")</f>
        <v/>
      </c>
      <c r="AQ245" s="21" t="str">
        <f>IFERROR(VLOOKUP($B245,DB!$I$3:$CA$1001,63,FALSE)&amp;"","　")</f>
        <v/>
      </c>
      <c r="AR245" s="23" t="str">
        <f>IFERROR(VLOOKUP($B245,DB!$I$3:$CA$1001,64,FALSE)&amp;"","　")</f>
        <v/>
      </c>
      <c r="AS245" s="18" t="str">
        <f>IFERROR(VLOOKUP($B245,DB!$I$3:$CA$1001,65,FALSE)&amp;"","　")</f>
        <v/>
      </c>
      <c r="AT245" s="18" t="str">
        <f>IFERROR(VLOOKUP($B245,DB!$I$3:$CA$1001,66,FALSE)&amp;"","　")</f>
        <v/>
      </c>
      <c r="AU245" s="18" t="str">
        <f>IFERROR(VLOOKUP($B245,DB!$I$3:$CA$1001,67,FALSE)&amp;"","　")</f>
        <v/>
      </c>
      <c r="AV245" s="18" t="str">
        <f>IFERROR(VLOOKUP($B245,DB!$I$3:$CA$1001,68,FALSE)&amp;"","　")</f>
        <v/>
      </c>
      <c r="AW245" s="18" t="str">
        <f>IFERROR(VLOOKUP($B245,DB!$I$3:$CA$1001,69,FALSE)&amp;"","　")</f>
        <v/>
      </c>
      <c r="AX245" s="18" t="str">
        <f>IFERROR(VLOOKUP($B245,DB!$I$3:$CA$1001,70,FALSE)&amp;"","　")</f>
        <v>◯</v>
      </c>
      <c r="AY245" s="21" t="str">
        <f>IFERROR(VLOOKUP($B245,DB!$I$3:$CA$1001,71,FALSE)&amp;"","　")</f>
        <v>◯</v>
      </c>
      <c r="AZ245" s="29"/>
    </row>
    <row r="246" spans="2:52" ht="20.100000000000001" customHeight="1">
      <c r="B246" s="6">
        <v>2626</v>
      </c>
      <c r="C246" s="8" t="str">
        <f>IFERROR(VLOOKUP(B246,DB!$I$3:$Z$1001,4,FALSE)&amp;"","")</f>
        <v>一般財団法人北海道開発協会</v>
      </c>
      <c r="D246" s="10" t="str">
        <f>IFERROR(VLOOKUP(B246,DB!$I$2:$CD$1001,7,FALSE)&amp;"","")</f>
        <v>北海道</v>
      </c>
      <c r="E246" s="11" t="str">
        <f>IFERROR(VLOOKUP(B246,DB!$I$2:$CD$1001,8,FALSE)&amp;"","")</f>
        <v>札幌市北区</v>
      </c>
      <c r="F246" s="12" t="str">
        <f>IFERROR(VLOOKUP(B246,DB!$I$2:$CD$1001,10,FALSE)&amp;"","")</f>
        <v>理事長</v>
      </c>
      <c r="G246" s="11" t="str">
        <f>IFERROR(VLOOKUP(B246,DB!$I$2:$CD$1001,11,FALSE)&amp;"","")</f>
        <v>池下　一文</v>
      </c>
      <c r="H246" s="14" t="str">
        <f>IFERROR(IF(VLOOKUP(B246,DB!$I$2:$CD$1001,20,FALSE)&amp;""="","","○"),"")</f>
        <v/>
      </c>
      <c r="I246" s="16" t="str">
        <f>IFERROR(VLOOKUP($B246,DB!$I$3:$CA$1001,29,FALSE)&amp;"","　")</f>
        <v/>
      </c>
      <c r="J246" s="18" t="str">
        <f>IFERROR(VLOOKUP($B246,DB!$I$3:$CA$1001,30,FALSE)&amp;"","　")</f>
        <v/>
      </c>
      <c r="K246" s="18" t="str">
        <f>IFERROR(VLOOKUP($B246,DB!$I$3:$CA$1001,31,FALSE)&amp;"","　")</f>
        <v/>
      </c>
      <c r="L246" s="18" t="str">
        <f>IFERROR(VLOOKUP($B246,DB!$I$3:$CA$1001,32,FALSE)&amp;"","　")</f>
        <v/>
      </c>
      <c r="M246" s="18" t="str">
        <f>IFERROR(VLOOKUP($B246,DB!$I$3:$CA$1001,33,FALSE)&amp;"","　")</f>
        <v>◯</v>
      </c>
      <c r="N246" s="21" t="str">
        <f>IFERROR(VLOOKUP($B246,DB!$I$3:$CA$1001,34,FALSE)&amp;"","　")</f>
        <v/>
      </c>
      <c r="O246" s="23" t="str">
        <f>IFERROR(VLOOKUP($B246,DB!$I$3:$CA$1001,35,FALSE)&amp;"","　")</f>
        <v/>
      </c>
      <c r="P246" s="18" t="str">
        <f>IFERROR(VLOOKUP($B246,DB!$I$3:$CA$1001,36,FALSE)&amp;"","　")</f>
        <v/>
      </c>
      <c r="Q246" s="18" t="str">
        <f>IFERROR(VLOOKUP($B246,DB!$I$3:$CA$1001,37,FALSE)&amp;"","　")</f>
        <v/>
      </c>
      <c r="R246" s="18" t="str">
        <f>IFERROR(VLOOKUP($B246,DB!$I$3:$CA$1001,38,FALSE)&amp;"","　")</f>
        <v/>
      </c>
      <c r="S246" s="18" t="str">
        <f>IFERROR(VLOOKUP($B246,DB!$I$3:$CA$1001,39,FALSE)&amp;"","　")</f>
        <v/>
      </c>
      <c r="T246" s="18" t="str">
        <f>IFERROR(VLOOKUP($B246,DB!$I$3:$CA$1001,40,FALSE)&amp;"","　")</f>
        <v/>
      </c>
      <c r="U246" s="18" t="str">
        <f>IFERROR(VLOOKUP($B246,DB!$I$3:$CA$1001,41,FALSE)&amp;"","　")</f>
        <v/>
      </c>
      <c r="V246" s="18" t="str">
        <f>IFERROR(VLOOKUP($B246,DB!$I$3:$CA$1001,42,FALSE)&amp;"","　")</f>
        <v/>
      </c>
      <c r="W246" s="18" t="str">
        <f>IFERROR(VLOOKUP($B246,DB!$I$3:$CA$1001,43,FALSE)&amp;"","　")</f>
        <v/>
      </c>
      <c r="X246" s="18" t="str">
        <f>IFERROR(VLOOKUP($B246,DB!$I$3:$CA$1001,44,FALSE)&amp;"","　")</f>
        <v/>
      </c>
      <c r="Y246" s="18" t="str">
        <f>IFERROR(VLOOKUP($B246,DB!$I$3:$CA$1001,45,FALSE)&amp;"","　")</f>
        <v/>
      </c>
      <c r="Z246" s="18" t="str">
        <f>IFERROR(VLOOKUP($B246,DB!$I$3:$CA$1001,46,FALSE)&amp;"","　")</f>
        <v/>
      </c>
      <c r="AA246" s="18" t="str">
        <f>IFERROR(VLOOKUP($B246,DB!$I$3:$CA$1001,47,FALSE)&amp;"","　")</f>
        <v/>
      </c>
      <c r="AB246" s="18" t="str">
        <f>IFERROR(VLOOKUP($B246,DB!$I$3:$CA$1001,48,FALSE)&amp;"","　")</f>
        <v/>
      </c>
      <c r="AC246" s="18" t="str">
        <f>IFERROR(VLOOKUP($B246,DB!$I$3:$CA$1001,49,FALSE)&amp;"","　")</f>
        <v/>
      </c>
      <c r="AD246" s="18" t="str">
        <f>IFERROR(VLOOKUP($B246,DB!$I$3:$CA$1001,50,FALSE)&amp;"","　")</f>
        <v/>
      </c>
      <c r="AE246" s="18" t="str">
        <f>IFERROR(VLOOKUP($B246,DB!$I$3:$CA$1001,51,FALSE)&amp;"","　")</f>
        <v/>
      </c>
      <c r="AF246" s="18" t="str">
        <f>IFERROR(VLOOKUP($B246,DB!$I$3:$CA$1001,52,FALSE)&amp;"","　")</f>
        <v/>
      </c>
      <c r="AG246" s="18" t="str">
        <f>IFERROR(VLOOKUP($B246,DB!$I$3:$CA$1001,53,FALSE)&amp;"","　")</f>
        <v/>
      </c>
      <c r="AH246" s="18" t="str">
        <f>IFERROR(VLOOKUP($B246,DB!$I$3:$CA$1001,54,FALSE)&amp;"","　")</f>
        <v/>
      </c>
      <c r="AI246" s="25" t="str">
        <f>IFERROR(VLOOKUP($B246,DB!$I$3:$CA$1001,55,FALSE)&amp;"","　")</f>
        <v/>
      </c>
      <c r="AJ246" s="16" t="str">
        <f>IFERROR(VLOOKUP($B246,DB!$I$3:$CA$1001,56,FALSE)&amp;"","　")</f>
        <v>◯</v>
      </c>
      <c r="AK246" s="18" t="str">
        <f>IFERROR(VLOOKUP($B246,DB!$I$3:$CA$1001,57,FALSE)&amp;"","　")</f>
        <v>◯</v>
      </c>
      <c r="AL246" s="18" t="str">
        <f>IFERROR(VLOOKUP($B246,DB!$I$3:$CA$1001,58,FALSE)&amp;"","　")</f>
        <v>◯</v>
      </c>
      <c r="AM246" s="18" t="str">
        <f>IFERROR(VLOOKUP($B246,DB!$I$3:$CA$1001,59,FALSE)&amp;"","　")</f>
        <v/>
      </c>
      <c r="AN246" s="18" t="str">
        <f>IFERROR(VLOOKUP($B246,DB!$I$3:$CA$1001,60,FALSE)&amp;"","　")</f>
        <v/>
      </c>
      <c r="AO246" s="18" t="str">
        <f>IFERROR(VLOOKUP($B246,DB!$I$3:$CA$1001,61,FALSE)&amp;"","　")</f>
        <v/>
      </c>
      <c r="AP246" s="18" t="str">
        <f>IFERROR(VLOOKUP($B246,DB!$I$3:$CA$1001,62,FALSE)&amp;"","　")</f>
        <v>◯</v>
      </c>
      <c r="AQ246" s="21" t="str">
        <f>IFERROR(VLOOKUP($B246,DB!$I$3:$CA$1001,63,FALSE)&amp;"","　")</f>
        <v>◯</v>
      </c>
      <c r="AR246" s="23" t="str">
        <f>IFERROR(VLOOKUP($B246,DB!$I$3:$CA$1001,64,FALSE)&amp;"","　")</f>
        <v/>
      </c>
      <c r="AS246" s="18" t="str">
        <f>IFERROR(VLOOKUP($B246,DB!$I$3:$CA$1001,65,FALSE)&amp;"","　")</f>
        <v/>
      </c>
      <c r="AT246" s="18" t="str">
        <f>IFERROR(VLOOKUP($B246,DB!$I$3:$CA$1001,66,FALSE)&amp;"","　")</f>
        <v/>
      </c>
      <c r="AU246" s="18" t="str">
        <f>IFERROR(VLOOKUP($B246,DB!$I$3:$CA$1001,67,FALSE)&amp;"","　")</f>
        <v/>
      </c>
      <c r="AV246" s="18" t="str">
        <f>IFERROR(VLOOKUP($B246,DB!$I$3:$CA$1001,68,FALSE)&amp;"","　")</f>
        <v/>
      </c>
      <c r="AW246" s="18" t="str">
        <f>IFERROR(VLOOKUP($B246,DB!$I$3:$CA$1001,69,FALSE)&amp;"","　")</f>
        <v/>
      </c>
      <c r="AX246" s="18" t="str">
        <f>IFERROR(VLOOKUP($B246,DB!$I$3:$CA$1001,70,FALSE)&amp;"","　")</f>
        <v/>
      </c>
      <c r="AY246" s="21" t="str">
        <f>IFERROR(VLOOKUP($B246,DB!$I$3:$CA$1001,71,FALSE)&amp;"","　")</f>
        <v/>
      </c>
      <c r="AZ246" s="29"/>
    </row>
    <row r="247" spans="2:52" ht="20.100000000000001" customHeight="1">
      <c r="B247" s="6">
        <v>2627</v>
      </c>
      <c r="C247" s="8" t="str">
        <f>IFERROR(VLOOKUP(B247,DB!$I$3:$Z$1001,4,FALSE)&amp;"","")</f>
        <v>北王コンサルタント株式会社</v>
      </c>
      <c r="D247" s="10" t="str">
        <f>IFERROR(VLOOKUP(B247,DB!$I$2:$CD$1001,7,FALSE)&amp;"","")</f>
        <v>北海道</v>
      </c>
      <c r="E247" s="11" t="str">
        <f>IFERROR(VLOOKUP(B247,DB!$I$2:$CD$1001,8,FALSE)&amp;"","")</f>
        <v>帯広市</v>
      </c>
      <c r="F247" s="12" t="str">
        <f>IFERROR(VLOOKUP(B247,DB!$I$2:$CD$1001,10,FALSE)&amp;"","")</f>
        <v>代表取締役</v>
      </c>
      <c r="G247" s="11" t="str">
        <f>IFERROR(VLOOKUP(B247,DB!$I$2:$CD$1001,11,FALSE)&amp;"","")</f>
        <v>石川　健司</v>
      </c>
      <c r="H247" s="14" t="str">
        <f>IFERROR(IF(VLOOKUP(B247,DB!$I$2:$CD$1001,20,FALSE)&amp;""="","","○"),"")</f>
        <v/>
      </c>
      <c r="I247" s="16" t="str">
        <f>IFERROR(VLOOKUP($B247,DB!$I$3:$CA$1001,29,FALSE)&amp;"","　")</f>
        <v>◯</v>
      </c>
      <c r="J247" s="18" t="str">
        <f>IFERROR(VLOOKUP($B247,DB!$I$3:$CA$1001,30,FALSE)&amp;"","　")</f>
        <v>◯</v>
      </c>
      <c r="K247" s="18" t="str">
        <f>IFERROR(VLOOKUP($B247,DB!$I$3:$CA$1001,31,FALSE)&amp;"","　")</f>
        <v>◯</v>
      </c>
      <c r="L247" s="18" t="str">
        <f>IFERROR(VLOOKUP($B247,DB!$I$3:$CA$1001,32,FALSE)&amp;"","　")</f>
        <v>◯</v>
      </c>
      <c r="M247" s="18" t="str">
        <f>IFERROR(VLOOKUP($B247,DB!$I$3:$CA$1001,33,FALSE)&amp;"","　")</f>
        <v>◯</v>
      </c>
      <c r="N247" s="21" t="str">
        <f>IFERROR(VLOOKUP($B247,DB!$I$3:$CA$1001,34,FALSE)&amp;"","　")</f>
        <v/>
      </c>
      <c r="O247" s="23" t="str">
        <f>IFERROR(VLOOKUP($B247,DB!$I$3:$CA$1001,35,FALSE)&amp;"","　")</f>
        <v/>
      </c>
      <c r="P247" s="18" t="str">
        <f>IFERROR(VLOOKUP($B247,DB!$I$3:$CA$1001,36,FALSE)&amp;"","　")</f>
        <v/>
      </c>
      <c r="Q247" s="18" t="str">
        <f>IFERROR(VLOOKUP($B247,DB!$I$3:$CA$1001,37,FALSE)&amp;"","　")</f>
        <v/>
      </c>
      <c r="R247" s="18" t="str">
        <f>IFERROR(VLOOKUP($B247,DB!$I$3:$CA$1001,38,FALSE)&amp;"","　")</f>
        <v>◯</v>
      </c>
      <c r="S247" s="18" t="str">
        <f>IFERROR(VLOOKUP($B247,DB!$I$3:$CA$1001,39,FALSE)&amp;"","　")</f>
        <v/>
      </c>
      <c r="T247" s="18" t="str">
        <f>IFERROR(VLOOKUP($B247,DB!$I$3:$CA$1001,40,FALSE)&amp;"","　")</f>
        <v>◯</v>
      </c>
      <c r="U247" s="18" t="str">
        <f>IFERROR(VLOOKUP($B247,DB!$I$3:$CA$1001,41,FALSE)&amp;"","　")</f>
        <v>◯</v>
      </c>
      <c r="V247" s="18" t="str">
        <f>IFERROR(VLOOKUP($B247,DB!$I$3:$CA$1001,42,FALSE)&amp;"","　")</f>
        <v>◯</v>
      </c>
      <c r="W247" s="18" t="str">
        <f>IFERROR(VLOOKUP($B247,DB!$I$3:$CA$1001,43,FALSE)&amp;"","　")</f>
        <v/>
      </c>
      <c r="X247" s="18" t="str">
        <f>IFERROR(VLOOKUP($B247,DB!$I$3:$CA$1001,44,FALSE)&amp;"","　")</f>
        <v>◯</v>
      </c>
      <c r="Y247" s="18" t="str">
        <f>IFERROR(VLOOKUP($B247,DB!$I$3:$CA$1001,45,FALSE)&amp;"","　")</f>
        <v/>
      </c>
      <c r="Z247" s="18" t="str">
        <f>IFERROR(VLOOKUP($B247,DB!$I$3:$CA$1001,46,FALSE)&amp;"","　")</f>
        <v/>
      </c>
      <c r="AA247" s="18" t="str">
        <f>IFERROR(VLOOKUP($B247,DB!$I$3:$CA$1001,47,FALSE)&amp;"","　")</f>
        <v>◯</v>
      </c>
      <c r="AB247" s="18" t="str">
        <f>IFERROR(VLOOKUP($B247,DB!$I$3:$CA$1001,48,FALSE)&amp;"","　")</f>
        <v/>
      </c>
      <c r="AC247" s="18" t="str">
        <f>IFERROR(VLOOKUP($B247,DB!$I$3:$CA$1001,49,FALSE)&amp;"","　")</f>
        <v/>
      </c>
      <c r="AD247" s="18" t="str">
        <f>IFERROR(VLOOKUP($B247,DB!$I$3:$CA$1001,50,FALSE)&amp;"","　")</f>
        <v>◯</v>
      </c>
      <c r="AE247" s="18" t="str">
        <f>IFERROR(VLOOKUP($B247,DB!$I$3:$CA$1001,51,FALSE)&amp;"","　")</f>
        <v/>
      </c>
      <c r="AF247" s="18" t="str">
        <f>IFERROR(VLOOKUP($B247,DB!$I$3:$CA$1001,52,FALSE)&amp;"","　")</f>
        <v/>
      </c>
      <c r="AG247" s="18" t="str">
        <f>IFERROR(VLOOKUP($B247,DB!$I$3:$CA$1001,53,FALSE)&amp;"","　")</f>
        <v>◯</v>
      </c>
      <c r="AH247" s="18" t="str">
        <f>IFERROR(VLOOKUP($B247,DB!$I$3:$CA$1001,54,FALSE)&amp;"","　")</f>
        <v/>
      </c>
      <c r="AI247" s="25" t="str">
        <f>IFERROR(VLOOKUP($B247,DB!$I$3:$CA$1001,55,FALSE)&amp;"","　")</f>
        <v/>
      </c>
      <c r="AJ247" s="16" t="str">
        <f>IFERROR(VLOOKUP($B247,DB!$I$3:$CA$1001,56,FALSE)&amp;"","　")</f>
        <v>◯</v>
      </c>
      <c r="AK247" s="18" t="str">
        <f>IFERROR(VLOOKUP($B247,DB!$I$3:$CA$1001,57,FALSE)&amp;"","　")</f>
        <v/>
      </c>
      <c r="AL247" s="18" t="str">
        <f>IFERROR(VLOOKUP($B247,DB!$I$3:$CA$1001,58,FALSE)&amp;"","　")</f>
        <v/>
      </c>
      <c r="AM247" s="18" t="str">
        <f>IFERROR(VLOOKUP($B247,DB!$I$3:$CA$1001,59,FALSE)&amp;"","　")</f>
        <v/>
      </c>
      <c r="AN247" s="18" t="str">
        <f>IFERROR(VLOOKUP($B247,DB!$I$3:$CA$1001,60,FALSE)&amp;"","　")</f>
        <v/>
      </c>
      <c r="AO247" s="18" t="str">
        <f>IFERROR(VLOOKUP($B247,DB!$I$3:$CA$1001,61,FALSE)&amp;"","　")</f>
        <v/>
      </c>
      <c r="AP247" s="18" t="str">
        <f>IFERROR(VLOOKUP($B247,DB!$I$3:$CA$1001,62,FALSE)&amp;"","　")</f>
        <v/>
      </c>
      <c r="AQ247" s="21" t="str">
        <f>IFERROR(VLOOKUP($B247,DB!$I$3:$CA$1001,63,FALSE)&amp;"","　")</f>
        <v/>
      </c>
      <c r="AR247" s="23" t="str">
        <f>IFERROR(VLOOKUP($B247,DB!$I$3:$CA$1001,64,FALSE)&amp;"","　")</f>
        <v/>
      </c>
      <c r="AS247" s="18" t="str">
        <f>IFERROR(VLOOKUP($B247,DB!$I$3:$CA$1001,65,FALSE)&amp;"","　")</f>
        <v/>
      </c>
      <c r="AT247" s="18" t="str">
        <f>IFERROR(VLOOKUP($B247,DB!$I$3:$CA$1001,66,FALSE)&amp;"","　")</f>
        <v/>
      </c>
      <c r="AU247" s="18" t="str">
        <f>IFERROR(VLOOKUP($B247,DB!$I$3:$CA$1001,67,FALSE)&amp;"","　")</f>
        <v/>
      </c>
      <c r="AV247" s="18" t="str">
        <f>IFERROR(VLOOKUP($B247,DB!$I$3:$CA$1001,68,FALSE)&amp;"","　")</f>
        <v/>
      </c>
      <c r="AW247" s="18" t="str">
        <f>IFERROR(VLOOKUP($B247,DB!$I$3:$CA$1001,69,FALSE)&amp;"","　")</f>
        <v/>
      </c>
      <c r="AX247" s="18" t="str">
        <f>IFERROR(VLOOKUP($B247,DB!$I$3:$CA$1001,70,FALSE)&amp;"","　")</f>
        <v>◯</v>
      </c>
      <c r="AY247" s="21" t="str">
        <f>IFERROR(VLOOKUP($B247,DB!$I$3:$CA$1001,71,FALSE)&amp;"","　")</f>
        <v>◯</v>
      </c>
      <c r="AZ247" s="29"/>
    </row>
    <row r="248" spans="2:52" ht="20.100000000000001" customHeight="1">
      <c r="B248" s="6">
        <v>2628</v>
      </c>
      <c r="C248" s="8" t="str">
        <f>IFERROR(VLOOKUP(B248,DB!$I$3:$Z$1001,4,FALSE)&amp;"","")</f>
        <v>北海道農林土木コンサルタント株式会社</v>
      </c>
      <c r="D248" s="10" t="str">
        <f>IFERROR(VLOOKUP(B248,DB!$I$2:$CD$1001,7,FALSE)&amp;"","")</f>
        <v>北海道</v>
      </c>
      <c r="E248" s="11" t="str">
        <f>IFERROR(VLOOKUP(B248,DB!$I$2:$CD$1001,8,FALSE)&amp;"","")</f>
        <v>札幌市東区</v>
      </c>
      <c r="F248" s="12" t="str">
        <f>IFERROR(VLOOKUP(B248,DB!$I$2:$CD$1001,10,FALSE)&amp;"","")</f>
        <v>代表取締役</v>
      </c>
      <c r="G248" s="11" t="str">
        <f>IFERROR(VLOOKUP(B248,DB!$I$2:$CD$1001,11,FALSE)&amp;"","")</f>
        <v>千葉　和夫</v>
      </c>
      <c r="H248" s="14" t="str">
        <f>IFERROR(IF(VLOOKUP(B248,DB!$I$2:$CD$1001,20,FALSE)&amp;""="","","○"),"")</f>
        <v/>
      </c>
      <c r="I248" s="16" t="str">
        <f>IFERROR(VLOOKUP($B248,DB!$I$3:$CA$1001,29,FALSE)&amp;"","　")</f>
        <v>◯</v>
      </c>
      <c r="J248" s="18" t="str">
        <f>IFERROR(VLOOKUP($B248,DB!$I$3:$CA$1001,30,FALSE)&amp;"","　")</f>
        <v>◯</v>
      </c>
      <c r="K248" s="18" t="str">
        <f>IFERROR(VLOOKUP($B248,DB!$I$3:$CA$1001,31,FALSE)&amp;"","　")</f>
        <v>◯</v>
      </c>
      <c r="L248" s="18" t="str">
        <f>IFERROR(VLOOKUP($B248,DB!$I$3:$CA$1001,32,FALSE)&amp;"","　")</f>
        <v/>
      </c>
      <c r="M248" s="18" t="str">
        <f>IFERROR(VLOOKUP($B248,DB!$I$3:$CA$1001,33,FALSE)&amp;"","　")</f>
        <v>◯</v>
      </c>
      <c r="N248" s="21" t="str">
        <f>IFERROR(VLOOKUP($B248,DB!$I$3:$CA$1001,34,FALSE)&amp;"","　")</f>
        <v/>
      </c>
      <c r="O248" s="23" t="str">
        <f>IFERROR(VLOOKUP($B248,DB!$I$3:$CA$1001,35,FALSE)&amp;"","　")</f>
        <v/>
      </c>
      <c r="P248" s="18" t="str">
        <f>IFERROR(VLOOKUP($B248,DB!$I$3:$CA$1001,36,FALSE)&amp;"","　")</f>
        <v/>
      </c>
      <c r="Q248" s="18" t="str">
        <f>IFERROR(VLOOKUP($B248,DB!$I$3:$CA$1001,37,FALSE)&amp;"","　")</f>
        <v/>
      </c>
      <c r="R248" s="18" t="str">
        <f>IFERROR(VLOOKUP($B248,DB!$I$3:$CA$1001,38,FALSE)&amp;"","　")</f>
        <v/>
      </c>
      <c r="S248" s="18" t="str">
        <f>IFERROR(VLOOKUP($B248,DB!$I$3:$CA$1001,39,FALSE)&amp;"","　")</f>
        <v/>
      </c>
      <c r="T248" s="18" t="str">
        <f>IFERROR(VLOOKUP($B248,DB!$I$3:$CA$1001,40,FALSE)&amp;"","　")</f>
        <v/>
      </c>
      <c r="U248" s="18" t="str">
        <f>IFERROR(VLOOKUP($B248,DB!$I$3:$CA$1001,41,FALSE)&amp;"","　")</f>
        <v/>
      </c>
      <c r="V248" s="18" t="str">
        <f>IFERROR(VLOOKUP($B248,DB!$I$3:$CA$1001,42,FALSE)&amp;"","　")</f>
        <v/>
      </c>
      <c r="W248" s="18" t="str">
        <f>IFERROR(VLOOKUP($B248,DB!$I$3:$CA$1001,43,FALSE)&amp;"","　")</f>
        <v>◯</v>
      </c>
      <c r="X248" s="18" t="str">
        <f>IFERROR(VLOOKUP($B248,DB!$I$3:$CA$1001,44,FALSE)&amp;"","　")</f>
        <v/>
      </c>
      <c r="Y248" s="18" t="str">
        <f>IFERROR(VLOOKUP($B248,DB!$I$3:$CA$1001,45,FALSE)&amp;"","　")</f>
        <v/>
      </c>
      <c r="Z248" s="18" t="str">
        <f>IFERROR(VLOOKUP($B248,DB!$I$3:$CA$1001,46,FALSE)&amp;"","　")</f>
        <v/>
      </c>
      <c r="AA248" s="18" t="str">
        <f>IFERROR(VLOOKUP($B248,DB!$I$3:$CA$1001,47,FALSE)&amp;"","　")</f>
        <v/>
      </c>
      <c r="AB248" s="18" t="str">
        <f>IFERROR(VLOOKUP($B248,DB!$I$3:$CA$1001,48,FALSE)&amp;"","　")</f>
        <v/>
      </c>
      <c r="AC248" s="18" t="str">
        <f>IFERROR(VLOOKUP($B248,DB!$I$3:$CA$1001,49,FALSE)&amp;"","　")</f>
        <v/>
      </c>
      <c r="AD248" s="18" t="str">
        <f>IFERROR(VLOOKUP($B248,DB!$I$3:$CA$1001,50,FALSE)&amp;"","　")</f>
        <v/>
      </c>
      <c r="AE248" s="18" t="str">
        <f>IFERROR(VLOOKUP($B248,DB!$I$3:$CA$1001,51,FALSE)&amp;"","　")</f>
        <v/>
      </c>
      <c r="AF248" s="18" t="str">
        <f>IFERROR(VLOOKUP($B248,DB!$I$3:$CA$1001,52,FALSE)&amp;"","　")</f>
        <v/>
      </c>
      <c r="AG248" s="18" t="str">
        <f>IFERROR(VLOOKUP($B248,DB!$I$3:$CA$1001,53,FALSE)&amp;"","　")</f>
        <v/>
      </c>
      <c r="AH248" s="18" t="str">
        <f>IFERROR(VLOOKUP($B248,DB!$I$3:$CA$1001,54,FALSE)&amp;"","　")</f>
        <v/>
      </c>
      <c r="AI248" s="25" t="str">
        <f>IFERROR(VLOOKUP($B248,DB!$I$3:$CA$1001,55,FALSE)&amp;"","　")</f>
        <v/>
      </c>
      <c r="AJ248" s="16" t="str">
        <f>IFERROR(VLOOKUP($B248,DB!$I$3:$CA$1001,56,FALSE)&amp;"","　")</f>
        <v/>
      </c>
      <c r="AK248" s="18" t="str">
        <f>IFERROR(VLOOKUP($B248,DB!$I$3:$CA$1001,57,FALSE)&amp;"","　")</f>
        <v/>
      </c>
      <c r="AL248" s="18" t="str">
        <f>IFERROR(VLOOKUP($B248,DB!$I$3:$CA$1001,58,FALSE)&amp;"","　")</f>
        <v/>
      </c>
      <c r="AM248" s="18" t="str">
        <f>IFERROR(VLOOKUP($B248,DB!$I$3:$CA$1001,59,FALSE)&amp;"","　")</f>
        <v/>
      </c>
      <c r="AN248" s="18" t="str">
        <f>IFERROR(VLOOKUP($B248,DB!$I$3:$CA$1001,60,FALSE)&amp;"","　")</f>
        <v/>
      </c>
      <c r="AO248" s="18" t="str">
        <f>IFERROR(VLOOKUP($B248,DB!$I$3:$CA$1001,61,FALSE)&amp;"","　")</f>
        <v/>
      </c>
      <c r="AP248" s="18" t="str">
        <f>IFERROR(VLOOKUP($B248,DB!$I$3:$CA$1001,62,FALSE)&amp;"","　")</f>
        <v/>
      </c>
      <c r="AQ248" s="21" t="str">
        <f>IFERROR(VLOOKUP($B248,DB!$I$3:$CA$1001,63,FALSE)&amp;"","　")</f>
        <v/>
      </c>
      <c r="AR248" s="23" t="str">
        <f>IFERROR(VLOOKUP($B248,DB!$I$3:$CA$1001,64,FALSE)&amp;"","　")</f>
        <v/>
      </c>
      <c r="AS248" s="18" t="str">
        <f>IFERROR(VLOOKUP($B248,DB!$I$3:$CA$1001,65,FALSE)&amp;"","　")</f>
        <v/>
      </c>
      <c r="AT248" s="18" t="str">
        <f>IFERROR(VLOOKUP($B248,DB!$I$3:$CA$1001,66,FALSE)&amp;"","　")</f>
        <v/>
      </c>
      <c r="AU248" s="18" t="str">
        <f>IFERROR(VLOOKUP($B248,DB!$I$3:$CA$1001,67,FALSE)&amp;"","　")</f>
        <v/>
      </c>
      <c r="AV248" s="18" t="str">
        <f>IFERROR(VLOOKUP($B248,DB!$I$3:$CA$1001,68,FALSE)&amp;"","　")</f>
        <v/>
      </c>
      <c r="AW248" s="18" t="str">
        <f>IFERROR(VLOOKUP($B248,DB!$I$3:$CA$1001,69,FALSE)&amp;"","　")</f>
        <v/>
      </c>
      <c r="AX248" s="18" t="str">
        <f>IFERROR(VLOOKUP($B248,DB!$I$3:$CA$1001,70,FALSE)&amp;"","　")</f>
        <v/>
      </c>
      <c r="AY248" s="21" t="str">
        <f>IFERROR(VLOOKUP($B248,DB!$I$3:$CA$1001,71,FALSE)&amp;"","　")</f>
        <v/>
      </c>
      <c r="AZ248" s="29"/>
    </row>
    <row r="249" spans="2:52" ht="20.100000000000001" customHeight="1">
      <c r="B249" s="6">
        <v>2629</v>
      </c>
      <c r="C249" s="8" t="str">
        <f>IFERROR(VLOOKUP(B249,DB!$I$3:$Z$1001,4,FALSE)&amp;"","")</f>
        <v>北海道三井化学株式会社</v>
      </c>
      <c r="D249" s="10" t="str">
        <f>IFERROR(VLOOKUP(B249,DB!$I$2:$CD$1001,7,FALSE)&amp;"","")</f>
        <v>北海道</v>
      </c>
      <c r="E249" s="11" t="str">
        <f>IFERROR(VLOOKUP(B249,DB!$I$2:$CD$1001,8,FALSE)&amp;"","")</f>
        <v>砂川市</v>
      </c>
      <c r="F249" s="12" t="str">
        <f>IFERROR(VLOOKUP(B249,DB!$I$2:$CD$1001,10,FALSE)&amp;"","")</f>
        <v>代表取締役社長</v>
      </c>
      <c r="G249" s="11" t="str">
        <f>IFERROR(VLOOKUP(B249,DB!$I$2:$CD$1001,11,FALSE)&amp;"","")</f>
        <v>安藤　和徳</v>
      </c>
      <c r="H249" s="14" t="str">
        <f>IFERROR(IF(VLOOKUP(B249,DB!$I$2:$CD$1001,20,FALSE)&amp;""="","","○"),"")</f>
        <v>○</v>
      </c>
      <c r="I249" s="16" t="str">
        <f>IFERROR(VLOOKUP($B249,DB!$I$3:$CA$1001,29,FALSE)&amp;"","　")</f>
        <v/>
      </c>
      <c r="J249" s="18" t="str">
        <f>IFERROR(VLOOKUP($B249,DB!$I$3:$CA$1001,30,FALSE)&amp;"","　")</f>
        <v/>
      </c>
      <c r="K249" s="18" t="str">
        <f>IFERROR(VLOOKUP($B249,DB!$I$3:$CA$1001,31,FALSE)&amp;"","　")</f>
        <v/>
      </c>
      <c r="L249" s="18" t="str">
        <f>IFERROR(VLOOKUP($B249,DB!$I$3:$CA$1001,32,FALSE)&amp;"","　")</f>
        <v/>
      </c>
      <c r="M249" s="18" t="str">
        <f>IFERROR(VLOOKUP($B249,DB!$I$3:$CA$1001,33,FALSE)&amp;"","　")</f>
        <v>◯</v>
      </c>
      <c r="N249" s="21" t="str">
        <f>IFERROR(VLOOKUP($B249,DB!$I$3:$CA$1001,34,FALSE)&amp;"","　")</f>
        <v/>
      </c>
      <c r="O249" s="23" t="str">
        <f>IFERROR(VLOOKUP($B249,DB!$I$3:$CA$1001,35,FALSE)&amp;"","　")</f>
        <v/>
      </c>
      <c r="P249" s="18" t="str">
        <f>IFERROR(VLOOKUP($B249,DB!$I$3:$CA$1001,36,FALSE)&amp;"","　")</f>
        <v/>
      </c>
      <c r="Q249" s="18" t="str">
        <f>IFERROR(VLOOKUP($B249,DB!$I$3:$CA$1001,37,FALSE)&amp;"","　")</f>
        <v/>
      </c>
      <c r="R249" s="18" t="str">
        <f>IFERROR(VLOOKUP($B249,DB!$I$3:$CA$1001,38,FALSE)&amp;"","　")</f>
        <v/>
      </c>
      <c r="S249" s="18" t="str">
        <f>IFERROR(VLOOKUP($B249,DB!$I$3:$CA$1001,39,FALSE)&amp;"","　")</f>
        <v/>
      </c>
      <c r="T249" s="18" t="str">
        <f>IFERROR(VLOOKUP($B249,DB!$I$3:$CA$1001,40,FALSE)&amp;"","　")</f>
        <v/>
      </c>
      <c r="U249" s="18" t="str">
        <f>IFERROR(VLOOKUP($B249,DB!$I$3:$CA$1001,41,FALSE)&amp;"","　")</f>
        <v/>
      </c>
      <c r="V249" s="18" t="str">
        <f>IFERROR(VLOOKUP($B249,DB!$I$3:$CA$1001,42,FALSE)&amp;"","　")</f>
        <v/>
      </c>
      <c r="W249" s="18" t="str">
        <f>IFERROR(VLOOKUP($B249,DB!$I$3:$CA$1001,43,FALSE)&amp;"","　")</f>
        <v/>
      </c>
      <c r="X249" s="18" t="str">
        <f>IFERROR(VLOOKUP($B249,DB!$I$3:$CA$1001,44,FALSE)&amp;"","　")</f>
        <v/>
      </c>
      <c r="Y249" s="18" t="str">
        <f>IFERROR(VLOOKUP($B249,DB!$I$3:$CA$1001,45,FALSE)&amp;"","　")</f>
        <v/>
      </c>
      <c r="Z249" s="18" t="str">
        <f>IFERROR(VLOOKUP($B249,DB!$I$3:$CA$1001,46,FALSE)&amp;"","　")</f>
        <v/>
      </c>
      <c r="AA249" s="18" t="str">
        <f>IFERROR(VLOOKUP($B249,DB!$I$3:$CA$1001,47,FALSE)&amp;"","　")</f>
        <v/>
      </c>
      <c r="AB249" s="18" t="str">
        <f>IFERROR(VLOOKUP($B249,DB!$I$3:$CA$1001,48,FALSE)&amp;"","　")</f>
        <v/>
      </c>
      <c r="AC249" s="18" t="str">
        <f>IFERROR(VLOOKUP($B249,DB!$I$3:$CA$1001,49,FALSE)&amp;"","　")</f>
        <v/>
      </c>
      <c r="AD249" s="18" t="str">
        <f>IFERROR(VLOOKUP($B249,DB!$I$3:$CA$1001,50,FALSE)&amp;"","　")</f>
        <v/>
      </c>
      <c r="AE249" s="18" t="str">
        <f>IFERROR(VLOOKUP($B249,DB!$I$3:$CA$1001,51,FALSE)&amp;"","　")</f>
        <v/>
      </c>
      <c r="AF249" s="18" t="str">
        <f>IFERROR(VLOOKUP($B249,DB!$I$3:$CA$1001,52,FALSE)&amp;"","　")</f>
        <v/>
      </c>
      <c r="AG249" s="18" t="str">
        <f>IFERROR(VLOOKUP($B249,DB!$I$3:$CA$1001,53,FALSE)&amp;"","　")</f>
        <v/>
      </c>
      <c r="AH249" s="18" t="str">
        <f>IFERROR(VLOOKUP($B249,DB!$I$3:$CA$1001,54,FALSE)&amp;"","　")</f>
        <v/>
      </c>
      <c r="AI249" s="25" t="str">
        <f>IFERROR(VLOOKUP($B249,DB!$I$3:$CA$1001,55,FALSE)&amp;"","　")</f>
        <v/>
      </c>
      <c r="AJ249" s="16" t="str">
        <f>IFERROR(VLOOKUP($B249,DB!$I$3:$CA$1001,56,FALSE)&amp;"","　")</f>
        <v/>
      </c>
      <c r="AK249" s="18" t="str">
        <f>IFERROR(VLOOKUP($B249,DB!$I$3:$CA$1001,57,FALSE)&amp;"","　")</f>
        <v/>
      </c>
      <c r="AL249" s="18" t="str">
        <f>IFERROR(VLOOKUP($B249,DB!$I$3:$CA$1001,58,FALSE)&amp;"","　")</f>
        <v/>
      </c>
      <c r="AM249" s="18" t="str">
        <f>IFERROR(VLOOKUP($B249,DB!$I$3:$CA$1001,59,FALSE)&amp;"","　")</f>
        <v/>
      </c>
      <c r="AN249" s="18" t="str">
        <f>IFERROR(VLOOKUP($B249,DB!$I$3:$CA$1001,60,FALSE)&amp;"","　")</f>
        <v/>
      </c>
      <c r="AO249" s="18" t="str">
        <f>IFERROR(VLOOKUP($B249,DB!$I$3:$CA$1001,61,FALSE)&amp;"","　")</f>
        <v/>
      </c>
      <c r="AP249" s="18" t="str">
        <f>IFERROR(VLOOKUP($B249,DB!$I$3:$CA$1001,62,FALSE)&amp;"","　")</f>
        <v/>
      </c>
      <c r="AQ249" s="21" t="str">
        <f>IFERROR(VLOOKUP($B249,DB!$I$3:$CA$1001,63,FALSE)&amp;"","　")</f>
        <v/>
      </c>
      <c r="AR249" s="23" t="str">
        <f>IFERROR(VLOOKUP($B249,DB!$I$3:$CA$1001,64,FALSE)&amp;"","　")</f>
        <v/>
      </c>
      <c r="AS249" s="18" t="str">
        <f>IFERROR(VLOOKUP($B249,DB!$I$3:$CA$1001,65,FALSE)&amp;"","　")</f>
        <v/>
      </c>
      <c r="AT249" s="18" t="str">
        <f>IFERROR(VLOOKUP($B249,DB!$I$3:$CA$1001,66,FALSE)&amp;"","　")</f>
        <v/>
      </c>
      <c r="AU249" s="18" t="str">
        <f>IFERROR(VLOOKUP($B249,DB!$I$3:$CA$1001,67,FALSE)&amp;"","　")</f>
        <v/>
      </c>
      <c r="AV249" s="18" t="str">
        <f>IFERROR(VLOOKUP($B249,DB!$I$3:$CA$1001,68,FALSE)&amp;"","　")</f>
        <v>◯</v>
      </c>
      <c r="AW249" s="18" t="str">
        <f>IFERROR(VLOOKUP($B249,DB!$I$3:$CA$1001,69,FALSE)&amp;"","　")</f>
        <v>◯</v>
      </c>
      <c r="AX249" s="18" t="str">
        <f>IFERROR(VLOOKUP($B249,DB!$I$3:$CA$1001,70,FALSE)&amp;"","　")</f>
        <v>◯</v>
      </c>
      <c r="AY249" s="21" t="str">
        <f>IFERROR(VLOOKUP($B249,DB!$I$3:$CA$1001,71,FALSE)&amp;"","　")</f>
        <v>◯</v>
      </c>
      <c r="AZ249" s="29"/>
    </row>
    <row r="250" spans="2:52" ht="20.100000000000001" customHeight="1">
      <c r="B250" s="6">
        <v>2630</v>
      </c>
      <c r="C250" s="8" t="str">
        <f>IFERROR(VLOOKUP(B250,DB!$I$3:$Z$1001,4,FALSE)&amp;"","")</f>
        <v>株式会社北匠建築設計事務所</v>
      </c>
      <c r="D250" s="10" t="str">
        <f>IFERROR(VLOOKUP(B250,DB!$I$2:$CD$1001,7,FALSE)&amp;"","")</f>
        <v>北海道</v>
      </c>
      <c r="E250" s="11" t="str">
        <f>IFERROR(VLOOKUP(B250,DB!$I$2:$CD$1001,8,FALSE)&amp;"","")</f>
        <v>函館市</v>
      </c>
      <c r="F250" s="12" t="str">
        <f>IFERROR(VLOOKUP(B250,DB!$I$2:$CD$1001,10,FALSE)&amp;"","")</f>
        <v>代表取締役</v>
      </c>
      <c r="G250" s="11" t="str">
        <f>IFERROR(VLOOKUP(B250,DB!$I$2:$CD$1001,11,FALSE)&amp;"","")</f>
        <v>松見　陽介</v>
      </c>
      <c r="H250" s="14" t="str">
        <f>IFERROR(IF(VLOOKUP(B250,DB!$I$2:$CD$1001,20,FALSE)&amp;""="","","○"),"")</f>
        <v/>
      </c>
      <c r="I250" s="16" t="str">
        <f>IFERROR(VLOOKUP($B250,DB!$I$3:$CA$1001,29,FALSE)&amp;"","　")</f>
        <v/>
      </c>
      <c r="J250" s="18" t="str">
        <f>IFERROR(VLOOKUP($B250,DB!$I$3:$CA$1001,30,FALSE)&amp;"","　")</f>
        <v/>
      </c>
      <c r="K250" s="18" t="str">
        <f>IFERROR(VLOOKUP($B250,DB!$I$3:$CA$1001,31,FALSE)&amp;"","　")</f>
        <v/>
      </c>
      <c r="L250" s="18" t="str">
        <f>IFERROR(VLOOKUP($B250,DB!$I$3:$CA$1001,32,FALSE)&amp;"","　")</f>
        <v>◯</v>
      </c>
      <c r="M250" s="18" t="str">
        <f>IFERROR(VLOOKUP($B250,DB!$I$3:$CA$1001,33,FALSE)&amp;"","　")</f>
        <v/>
      </c>
      <c r="N250" s="21" t="str">
        <f>IFERROR(VLOOKUP($B250,DB!$I$3:$CA$1001,34,FALSE)&amp;"","　")</f>
        <v/>
      </c>
      <c r="O250" s="23" t="str">
        <f>IFERROR(VLOOKUP($B250,DB!$I$3:$CA$1001,35,FALSE)&amp;"","　")</f>
        <v/>
      </c>
      <c r="P250" s="18" t="str">
        <f>IFERROR(VLOOKUP($B250,DB!$I$3:$CA$1001,36,FALSE)&amp;"","　")</f>
        <v/>
      </c>
      <c r="Q250" s="18" t="str">
        <f>IFERROR(VLOOKUP($B250,DB!$I$3:$CA$1001,37,FALSE)&amp;"","　")</f>
        <v/>
      </c>
      <c r="R250" s="18" t="str">
        <f>IFERROR(VLOOKUP($B250,DB!$I$3:$CA$1001,38,FALSE)&amp;"","　")</f>
        <v/>
      </c>
      <c r="S250" s="18" t="str">
        <f>IFERROR(VLOOKUP($B250,DB!$I$3:$CA$1001,39,FALSE)&amp;"","　")</f>
        <v/>
      </c>
      <c r="T250" s="18" t="str">
        <f>IFERROR(VLOOKUP($B250,DB!$I$3:$CA$1001,40,FALSE)&amp;"","　")</f>
        <v/>
      </c>
      <c r="U250" s="18" t="str">
        <f>IFERROR(VLOOKUP($B250,DB!$I$3:$CA$1001,41,FALSE)&amp;"","　")</f>
        <v/>
      </c>
      <c r="V250" s="18" t="str">
        <f>IFERROR(VLOOKUP($B250,DB!$I$3:$CA$1001,42,FALSE)&amp;"","　")</f>
        <v/>
      </c>
      <c r="W250" s="18" t="str">
        <f>IFERROR(VLOOKUP($B250,DB!$I$3:$CA$1001,43,FALSE)&amp;"","　")</f>
        <v/>
      </c>
      <c r="X250" s="18" t="str">
        <f>IFERROR(VLOOKUP($B250,DB!$I$3:$CA$1001,44,FALSE)&amp;"","　")</f>
        <v/>
      </c>
      <c r="Y250" s="18" t="str">
        <f>IFERROR(VLOOKUP($B250,DB!$I$3:$CA$1001,45,FALSE)&amp;"","　")</f>
        <v/>
      </c>
      <c r="Z250" s="18" t="str">
        <f>IFERROR(VLOOKUP($B250,DB!$I$3:$CA$1001,46,FALSE)&amp;"","　")</f>
        <v/>
      </c>
      <c r="AA250" s="18" t="str">
        <f>IFERROR(VLOOKUP($B250,DB!$I$3:$CA$1001,47,FALSE)&amp;"","　")</f>
        <v/>
      </c>
      <c r="AB250" s="18" t="str">
        <f>IFERROR(VLOOKUP($B250,DB!$I$3:$CA$1001,48,FALSE)&amp;"","　")</f>
        <v/>
      </c>
      <c r="AC250" s="18" t="str">
        <f>IFERROR(VLOOKUP($B250,DB!$I$3:$CA$1001,49,FALSE)&amp;"","　")</f>
        <v/>
      </c>
      <c r="AD250" s="18" t="str">
        <f>IFERROR(VLOOKUP($B250,DB!$I$3:$CA$1001,50,FALSE)&amp;"","　")</f>
        <v/>
      </c>
      <c r="AE250" s="18" t="str">
        <f>IFERROR(VLOOKUP($B250,DB!$I$3:$CA$1001,51,FALSE)&amp;"","　")</f>
        <v/>
      </c>
      <c r="AF250" s="18" t="str">
        <f>IFERROR(VLOOKUP($B250,DB!$I$3:$CA$1001,52,FALSE)&amp;"","　")</f>
        <v/>
      </c>
      <c r="AG250" s="18" t="str">
        <f>IFERROR(VLOOKUP($B250,DB!$I$3:$CA$1001,53,FALSE)&amp;"","　")</f>
        <v/>
      </c>
      <c r="AH250" s="18" t="str">
        <f>IFERROR(VLOOKUP($B250,DB!$I$3:$CA$1001,54,FALSE)&amp;"","　")</f>
        <v/>
      </c>
      <c r="AI250" s="25" t="str">
        <f>IFERROR(VLOOKUP($B250,DB!$I$3:$CA$1001,55,FALSE)&amp;"","　")</f>
        <v/>
      </c>
      <c r="AJ250" s="16" t="str">
        <f>IFERROR(VLOOKUP($B250,DB!$I$3:$CA$1001,56,FALSE)&amp;"","　")</f>
        <v/>
      </c>
      <c r="AK250" s="18" t="str">
        <f>IFERROR(VLOOKUP($B250,DB!$I$3:$CA$1001,57,FALSE)&amp;"","　")</f>
        <v/>
      </c>
      <c r="AL250" s="18" t="str">
        <f>IFERROR(VLOOKUP($B250,DB!$I$3:$CA$1001,58,FALSE)&amp;"","　")</f>
        <v/>
      </c>
      <c r="AM250" s="18" t="str">
        <f>IFERROR(VLOOKUP($B250,DB!$I$3:$CA$1001,59,FALSE)&amp;"","　")</f>
        <v/>
      </c>
      <c r="AN250" s="18" t="str">
        <f>IFERROR(VLOOKUP($B250,DB!$I$3:$CA$1001,60,FALSE)&amp;"","　")</f>
        <v/>
      </c>
      <c r="AO250" s="18" t="str">
        <f>IFERROR(VLOOKUP($B250,DB!$I$3:$CA$1001,61,FALSE)&amp;"","　")</f>
        <v/>
      </c>
      <c r="AP250" s="18" t="str">
        <f>IFERROR(VLOOKUP($B250,DB!$I$3:$CA$1001,62,FALSE)&amp;"","　")</f>
        <v/>
      </c>
      <c r="AQ250" s="21" t="str">
        <f>IFERROR(VLOOKUP($B250,DB!$I$3:$CA$1001,63,FALSE)&amp;"","　")</f>
        <v/>
      </c>
      <c r="AR250" s="23" t="str">
        <f>IFERROR(VLOOKUP($B250,DB!$I$3:$CA$1001,64,FALSE)&amp;"","　")</f>
        <v/>
      </c>
      <c r="AS250" s="18" t="str">
        <f>IFERROR(VLOOKUP($B250,DB!$I$3:$CA$1001,65,FALSE)&amp;"","　")</f>
        <v/>
      </c>
      <c r="AT250" s="18" t="str">
        <f>IFERROR(VLOOKUP($B250,DB!$I$3:$CA$1001,66,FALSE)&amp;"","　")</f>
        <v/>
      </c>
      <c r="AU250" s="18" t="str">
        <f>IFERROR(VLOOKUP($B250,DB!$I$3:$CA$1001,67,FALSE)&amp;"","　")</f>
        <v/>
      </c>
      <c r="AV250" s="18" t="str">
        <f>IFERROR(VLOOKUP($B250,DB!$I$3:$CA$1001,68,FALSE)&amp;"","　")</f>
        <v/>
      </c>
      <c r="AW250" s="18" t="str">
        <f>IFERROR(VLOOKUP($B250,DB!$I$3:$CA$1001,69,FALSE)&amp;"","　")</f>
        <v/>
      </c>
      <c r="AX250" s="18" t="str">
        <f>IFERROR(VLOOKUP($B250,DB!$I$3:$CA$1001,70,FALSE)&amp;"","　")</f>
        <v/>
      </c>
      <c r="AY250" s="21" t="str">
        <f>IFERROR(VLOOKUP($B250,DB!$I$3:$CA$1001,71,FALSE)&amp;"","　")</f>
        <v/>
      </c>
      <c r="AZ250" s="29"/>
    </row>
    <row r="251" spans="2:52" ht="20.100000000000001" customHeight="1">
      <c r="B251" s="6">
        <v>2631</v>
      </c>
      <c r="C251" s="8" t="str">
        <f>IFERROR(VLOOKUP(B251,DB!$I$3:$Z$1001,4,FALSE)&amp;"","")</f>
        <v>株式会社北海工営社</v>
      </c>
      <c r="D251" s="10" t="str">
        <f>IFERROR(VLOOKUP(B251,DB!$I$2:$CD$1001,7,FALSE)&amp;"","")</f>
        <v>北海道</v>
      </c>
      <c r="E251" s="11" t="str">
        <f>IFERROR(VLOOKUP(B251,DB!$I$2:$CD$1001,8,FALSE)&amp;"","")</f>
        <v>札幌市中央区</v>
      </c>
      <c r="F251" s="12" t="str">
        <f>IFERROR(VLOOKUP(B251,DB!$I$2:$CD$1001,10,FALSE)&amp;"","")</f>
        <v>代表取締役</v>
      </c>
      <c r="G251" s="11" t="str">
        <f>IFERROR(VLOOKUP(B251,DB!$I$2:$CD$1001,11,FALSE)&amp;"","")</f>
        <v>本多　俊司</v>
      </c>
      <c r="H251" s="14" t="str">
        <f>IFERROR(IF(VLOOKUP(B251,DB!$I$2:$CD$1001,20,FALSE)&amp;""="","","○"),"")</f>
        <v/>
      </c>
      <c r="I251" s="16" t="str">
        <f>IFERROR(VLOOKUP($B251,DB!$I$3:$CA$1001,29,FALSE)&amp;"","　")</f>
        <v>◯</v>
      </c>
      <c r="J251" s="18" t="str">
        <f>IFERROR(VLOOKUP($B251,DB!$I$3:$CA$1001,30,FALSE)&amp;"","　")</f>
        <v>◯</v>
      </c>
      <c r="K251" s="18" t="str">
        <f>IFERROR(VLOOKUP($B251,DB!$I$3:$CA$1001,31,FALSE)&amp;"","　")</f>
        <v>◯</v>
      </c>
      <c r="L251" s="18" t="str">
        <f>IFERROR(VLOOKUP($B251,DB!$I$3:$CA$1001,32,FALSE)&amp;"","　")</f>
        <v/>
      </c>
      <c r="M251" s="18" t="str">
        <f>IFERROR(VLOOKUP($B251,DB!$I$3:$CA$1001,33,FALSE)&amp;"","　")</f>
        <v/>
      </c>
      <c r="N251" s="21" t="str">
        <f>IFERROR(VLOOKUP($B251,DB!$I$3:$CA$1001,34,FALSE)&amp;"","　")</f>
        <v/>
      </c>
      <c r="O251" s="23" t="str">
        <f>IFERROR(VLOOKUP($B251,DB!$I$3:$CA$1001,35,FALSE)&amp;"","　")</f>
        <v/>
      </c>
      <c r="P251" s="18" t="str">
        <f>IFERROR(VLOOKUP($B251,DB!$I$3:$CA$1001,36,FALSE)&amp;"","　")</f>
        <v/>
      </c>
      <c r="Q251" s="18" t="str">
        <f>IFERROR(VLOOKUP($B251,DB!$I$3:$CA$1001,37,FALSE)&amp;"","　")</f>
        <v/>
      </c>
      <c r="R251" s="18" t="str">
        <f>IFERROR(VLOOKUP($B251,DB!$I$3:$CA$1001,38,FALSE)&amp;"","　")</f>
        <v/>
      </c>
      <c r="S251" s="18" t="str">
        <f>IFERROR(VLOOKUP($B251,DB!$I$3:$CA$1001,39,FALSE)&amp;"","　")</f>
        <v/>
      </c>
      <c r="T251" s="18" t="str">
        <f>IFERROR(VLOOKUP($B251,DB!$I$3:$CA$1001,40,FALSE)&amp;"","　")</f>
        <v/>
      </c>
      <c r="U251" s="18" t="str">
        <f>IFERROR(VLOOKUP($B251,DB!$I$3:$CA$1001,41,FALSE)&amp;"","　")</f>
        <v/>
      </c>
      <c r="V251" s="18" t="str">
        <f>IFERROR(VLOOKUP($B251,DB!$I$3:$CA$1001,42,FALSE)&amp;"","　")</f>
        <v/>
      </c>
      <c r="W251" s="18" t="str">
        <f>IFERROR(VLOOKUP($B251,DB!$I$3:$CA$1001,43,FALSE)&amp;"","　")</f>
        <v/>
      </c>
      <c r="X251" s="18" t="str">
        <f>IFERROR(VLOOKUP($B251,DB!$I$3:$CA$1001,44,FALSE)&amp;"","　")</f>
        <v/>
      </c>
      <c r="Y251" s="18" t="str">
        <f>IFERROR(VLOOKUP($B251,DB!$I$3:$CA$1001,45,FALSE)&amp;"","　")</f>
        <v/>
      </c>
      <c r="Z251" s="18" t="str">
        <f>IFERROR(VLOOKUP($B251,DB!$I$3:$CA$1001,46,FALSE)&amp;"","　")</f>
        <v/>
      </c>
      <c r="AA251" s="18" t="str">
        <f>IFERROR(VLOOKUP($B251,DB!$I$3:$CA$1001,47,FALSE)&amp;"","　")</f>
        <v/>
      </c>
      <c r="AB251" s="18" t="str">
        <f>IFERROR(VLOOKUP($B251,DB!$I$3:$CA$1001,48,FALSE)&amp;"","　")</f>
        <v/>
      </c>
      <c r="AC251" s="18" t="str">
        <f>IFERROR(VLOOKUP($B251,DB!$I$3:$CA$1001,49,FALSE)&amp;"","　")</f>
        <v/>
      </c>
      <c r="AD251" s="18" t="str">
        <f>IFERROR(VLOOKUP($B251,DB!$I$3:$CA$1001,50,FALSE)&amp;"","　")</f>
        <v/>
      </c>
      <c r="AE251" s="18" t="str">
        <f>IFERROR(VLOOKUP($B251,DB!$I$3:$CA$1001,51,FALSE)&amp;"","　")</f>
        <v/>
      </c>
      <c r="AF251" s="18" t="str">
        <f>IFERROR(VLOOKUP($B251,DB!$I$3:$CA$1001,52,FALSE)&amp;"","　")</f>
        <v/>
      </c>
      <c r="AG251" s="18" t="str">
        <f>IFERROR(VLOOKUP($B251,DB!$I$3:$CA$1001,53,FALSE)&amp;"","　")</f>
        <v/>
      </c>
      <c r="AH251" s="18" t="str">
        <f>IFERROR(VLOOKUP($B251,DB!$I$3:$CA$1001,54,FALSE)&amp;"","　")</f>
        <v/>
      </c>
      <c r="AI251" s="25" t="str">
        <f>IFERROR(VLOOKUP($B251,DB!$I$3:$CA$1001,55,FALSE)&amp;"","　")</f>
        <v/>
      </c>
      <c r="AJ251" s="16" t="str">
        <f>IFERROR(VLOOKUP($B251,DB!$I$3:$CA$1001,56,FALSE)&amp;"","　")</f>
        <v/>
      </c>
      <c r="AK251" s="18" t="str">
        <f>IFERROR(VLOOKUP($B251,DB!$I$3:$CA$1001,57,FALSE)&amp;"","　")</f>
        <v/>
      </c>
      <c r="AL251" s="18" t="str">
        <f>IFERROR(VLOOKUP($B251,DB!$I$3:$CA$1001,58,FALSE)&amp;"","　")</f>
        <v/>
      </c>
      <c r="AM251" s="18" t="str">
        <f>IFERROR(VLOOKUP($B251,DB!$I$3:$CA$1001,59,FALSE)&amp;"","　")</f>
        <v/>
      </c>
      <c r="AN251" s="18" t="str">
        <f>IFERROR(VLOOKUP($B251,DB!$I$3:$CA$1001,60,FALSE)&amp;"","　")</f>
        <v/>
      </c>
      <c r="AO251" s="18" t="str">
        <f>IFERROR(VLOOKUP($B251,DB!$I$3:$CA$1001,61,FALSE)&amp;"","　")</f>
        <v/>
      </c>
      <c r="AP251" s="18" t="str">
        <f>IFERROR(VLOOKUP($B251,DB!$I$3:$CA$1001,62,FALSE)&amp;"","　")</f>
        <v/>
      </c>
      <c r="AQ251" s="21" t="str">
        <f>IFERROR(VLOOKUP($B251,DB!$I$3:$CA$1001,63,FALSE)&amp;"","　")</f>
        <v/>
      </c>
      <c r="AR251" s="23" t="str">
        <f>IFERROR(VLOOKUP($B251,DB!$I$3:$CA$1001,64,FALSE)&amp;"","　")</f>
        <v/>
      </c>
      <c r="AS251" s="18" t="str">
        <f>IFERROR(VLOOKUP($B251,DB!$I$3:$CA$1001,65,FALSE)&amp;"","　")</f>
        <v/>
      </c>
      <c r="AT251" s="18" t="str">
        <f>IFERROR(VLOOKUP($B251,DB!$I$3:$CA$1001,66,FALSE)&amp;"","　")</f>
        <v/>
      </c>
      <c r="AU251" s="18" t="str">
        <f>IFERROR(VLOOKUP($B251,DB!$I$3:$CA$1001,67,FALSE)&amp;"","　")</f>
        <v/>
      </c>
      <c r="AV251" s="18" t="str">
        <f>IFERROR(VLOOKUP($B251,DB!$I$3:$CA$1001,68,FALSE)&amp;"","　")</f>
        <v/>
      </c>
      <c r="AW251" s="18" t="str">
        <f>IFERROR(VLOOKUP($B251,DB!$I$3:$CA$1001,69,FALSE)&amp;"","　")</f>
        <v/>
      </c>
      <c r="AX251" s="18" t="str">
        <f>IFERROR(VLOOKUP($B251,DB!$I$3:$CA$1001,70,FALSE)&amp;"","　")</f>
        <v/>
      </c>
      <c r="AY251" s="21" t="str">
        <f>IFERROR(VLOOKUP($B251,DB!$I$3:$CA$1001,71,FALSE)&amp;"","　")</f>
        <v/>
      </c>
      <c r="AZ251" s="29"/>
    </row>
    <row r="252" spans="2:52" ht="20.100000000000001" customHeight="1">
      <c r="B252" s="6">
        <v>2632</v>
      </c>
      <c r="C252" s="8" t="str">
        <f>IFERROR(VLOOKUP(B252,DB!$I$3:$Z$1001,4,FALSE)&amp;"","")</f>
        <v>北海道土木設計株式会社</v>
      </c>
      <c r="D252" s="10" t="str">
        <f>IFERROR(VLOOKUP(B252,DB!$I$2:$CD$1001,7,FALSE)&amp;"","")</f>
        <v>北海道</v>
      </c>
      <c r="E252" s="11" t="str">
        <f>IFERROR(VLOOKUP(B252,DB!$I$2:$CD$1001,8,FALSE)&amp;"","")</f>
        <v>札幌市中央区</v>
      </c>
      <c r="F252" s="12" t="str">
        <f>IFERROR(VLOOKUP(B252,DB!$I$2:$CD$1001,10,FALSE)&amp;"","")</f>
        <v>代表取締役</v>
      </c>
      <c r="G252" s="11" t="str">
        <f>IFERROR(VLOOKUP(B252,DB!$I$2:$CD$1001,11,FALSE)&amp;"","")</f>
        <v>若山　浩</v>
      </c>
      <c r="H252" s="14" t="str">
        <f>IFERROR(IF(VLOOKUP(B252,DB!$I$2:$CD$1001,20,FALSE)&amp;""="","","○"),"")</f>
        <v/>
      </c>
      <c r="I252" s="16" t="str">
        <f>IFERROR(VLOOKUP($B252,DB!$I$3:$CA$1001,29,FALSE)&amp;"","　")</f>
        <v>◯</v>
      </c>
      <c r="J252" s="18" t="str">
        <f>IFERROR(VLOOKUP($B252,DB!$I$3:$CA$1001,30,FALSE)&amp;"","　")</f>
        <v>◯</v>
      </c>
      <c r="K252" s="18" t="str">
        <f>IFERROR(VLOOKUP($B252,DB!$I$3:$CA$1001,31,FALSE)&amp;"","　")</f>
        <v>◯</v>
      </c>
      <c r="L252" s="18" t="str">
        <f>IFERROR(VLOOKUP($B252,DB!$I$3:$CA$1001,32,FALSE)&amp;"","　")</f>
        <v/>
      </c>
      <c r="M252" s="18" t="str">
        <f>IFERROR(VLOOKUP($B252,DB!$I$3:$CA$1001,33,FALSE)&amp;"","　")</f>
        <v>◯</v>
      </c>
      <c r="N252" s="21" t="str">
        <f>IFERROR(VLOOKUP($B252,DB!$I$3:$CA$1001,34,FALSE)&amp;"","　")</f>
        <v/>
      </c>
      <c r="O252" s="23" t="str">
        <f>IFERROR(VLOOKUP($B252,DB!$I$3:$CA$1001,35,FALSE)&amp;"","　")</f>
        <v/>
      </c>
      <c r="P252" s="18" t="str">
        <f>IFERROR(VLOOKUP($B252,DB!$I$3:$CA$1001,36,FALSE)&amp;"","　")</f>
        <v/>
      </c>
      <c r="Q252" s="18" t="str">
        <f>IFERROR(VLOOKUP($B252,DB!$I$3:$CA$1001,37,FALSE)&amp;"","　")</f>
        <v/>
      </c>
      <c r="R252" s="18" t="str">
        <f>IFERROR(VLOOKUP($B252,DB!$I$3:$CA$1001,38,FALSE)&amp;"","　")</f>
        <v>◯</v>
      </c>
      <c r="S252" s="18" t="str">
        <f>IFERROR(VLOOKUP($B252,DB!$I$3:$CA$1001,39,FALSE)&amp;"","　")</f>
        <v/>
      </c>
      <c r="T252" s="18" t="str">
        <f>IFERROR(VLOOKUP($B252,DB!$I$3:$CA$1001,40,FALSE)&amp;"","　")</f>
        <v/>
      </c>
      <c r="U252" s="18" t="str">
        <f>IFERROR(VLOOKUP($B252,DB!$I$3:$CA$1001,41,FALSE)&amp;"","　")</f>
        <v/>
      </c>
      <c r="V252" s="18" t="str">
        <f>IFERROR(VLOOKUP($B252,DB!$I$3:$CA$1001,42,FALSE)&amp;"","　")</f>
        <v/>
      </c>
      <c r="W252" s="18" t="str">
        <f>IFERROR(VLOOKUP($B252,DB!$I$3:$CA$1001,43,FALSE)&amp;"","　")</f>
        <v/>
      </c>
      <c r="X252" s="18" t="str">
        <f>IFERROR(VLOOKUP($B252,DB!$I$3:$CA$1001,44,FALSE)&amp;"","　")</f>
        <v/>
      </c>
      <c r="Y252" s="18" t="str">
        <f>IFERROR(VLOOKUP($B252,DB!$I$3:$CA$1001,45,FALSE)&amp;"","　")</f>
        <v/>
      </c>
      <c r="Z252" s="18" t="str">
        <f>IFERROR(VLOOKUP($B252,DB!$I$3:$CA$1001,46,FALSE)&amp;"","　")</f>
        <v/>
      </c>
      <c r="AA252" s="18" t="str">
        <f>IFERROR(VLOOKUP($B252,DB!$I$3:$CA$1001,47,FALSE)&amp;"","　")</f>
        <v/>
      </c>
      <c r="AB252" s="18" t="str">
        <f>IFERROR(VLOOKUP($B252,DB!$I$3:$CA$1001,48,FALSE)&amp;"","　")</f>
        <v>◯</v>
      </c>
      <c r="AC252" s="18" t="str">
        <f>IFERROR(VLOOKUP($B252,DB!$I$3:$CA$1001,49,FALSE)&amp;"","　")</f>
        <v>◯</v>
      </c>
      <c r="AD252" s="18" t="str">
        <f>IFERROR(VLOOKUP($B252,DB!$I$3:$CA$1001,50,FALSE)&amp;"","　")</f>
        <v>◯</v>
      </c>
      <c r="AE252" s="18" t="str">
        <f>IFERROR(VLOOKUP($B252,DB!$I$3:$CA$1001,51,FALSE)&amp;"","　")</f>
        <v/>
      </c>
      <c r="AF252" s="18" t="str">
        <f>IFERROR(VLOOKUP($B252,DB!$I$3:$CA$1001,52,FALSE)&amp;"","　")</f>
        <v/>
      </c>
      <c r="AG252" s="18" t="str">
        <f>IFERROR(VLOOKUP($B252,DB!$I$3:$CA$1001,53,FALSE)&amp;"","　")</f>
        <v/>
      </c>
      <c r="AH252" s="18" t="str">
        <f>IFERROR(VLOOKUP($B252,DB!$I$3:$CA$1001,54,FALSE)&amp;"","　")</f>
        <v/>
      </c>
      <c r="AI252" s="25" t="str">
        <f>IFERROR(VLOOKUP($B252,DB!$I$3:$CA$1001,55,FALSE)&amp;"","　")</f>
        <v/>
      </c>
      <c r="AJ252" s="16" t="str">
        <f>IFERROR(VLOOKUP($B252,DB!$I$3:$CA$1001,56,FALSE)&amp;"","　")</f>
        <v/>
      </c>
      <c r="AK252" s="18" t="str">
        <f>IFERROR(VLOOKUP($B252,DB!$I$3:$CA$1001,57,FALSE)&amp;"","　")</f>
        <v/>
      </c>
      <c r="AL252" s="18" t="str">
        <f>IFERROR(VLOOKUP($B252,DB!$I$3:$CA$1001,58,FALSE)&amp;"","　")</f>
        <v/>
      </c>
      <c r="AM252" s="18" t="str">
        <f>IFERROR(VLOOKUP($B252,DB!$I$3:$CA$1001,59,FALSE)&amp;"","　")</f>
        <v/>
      </c>
      <c r="AN252" s="18" t="str">
        <f>IFERROR(VLOOKUP($B252,DB!$I$3:$CA$1001,60,FALSE)&amp;"","　")</f>
        <v/>
      </c>
      <c r="AO252" s="18" t="str">
        <f>IFERROR(VLOOKUP($B252,DB!$I$3:$CA$1001,61,FALSE)&amp;"","　")</f>
        <v/>
      </c>
      <c r="AP252" s="18" t="str">
        <f>IFERROR(VLOOKUP($B252,DB!$I$3:$CA$1001,62,FALSE)&amp;"","　")</f>
        <v/>
      </c>
      <c r="AQ252" s="21" t="str">
        <f>IFERROR(VLOOKUP($B252,DB!$I$3:$CA$1001,63,FALSE)&amp;"","　")</f>
        <v/>
      </c>
      <c r="AR252" s="23" t="str">
        <f>IFERROR(VLOOKUP($B252,DB!$I$3:$CA$1001,64,FALSE)&amp;"","　")</f>
        <v/>
      </c>
      <c r="AS252" s="18" t="str">
        <f>IFERROR(VLOOKUP($B252,DB!$I$3:$CA$1001,65,FALSE)&amp;"","　")</f>
        <v/>
      </c>
      <c r="AT252" s="18" t="str">
        <f>IFERROR(VLOOKUP($B252,DB!$I$3:$CA$1001,66,FALSE)&amp;"","　")</f>
        <v/>
      </c>
      <c r="AU252" s="18" t="str">
        <f>IFERROR(VLOOKUP($B252,DB!$I$3:$CA$1001,67,FALSE)&amp;"","　")</f>
        <v/>
      </c>
      <c r="AV252" s="18" t="str">
        <f>IFERROR(VLOOKUP($B252,DB!$I$3:$CA$1001,68,FALSE)&amp;"","　")</f>
        <v/>
      </c>
      <c r="AW252" s="18" t="str">
        <f>IFERROR(VLOOKUP($B252,DB!$I$3:$CA$1001,69,FALSE)&amp;"","　")</f>
        <v/>
      </c>
      <c r="AX252" s="18" t="str">
        <f>IFERROR(VLOOKUP($B252,DB!$I$3:$CA$1001,70,FALSE)&amp;"","　")</f>
        <v/>
      </c>
      <c r="AY252" s="21" t="str">
        <f>IFERROR(VLOOKUP($B252,DB!$I$3:$CA$1001,71,FALSE)&amp;"","　")</f>
        <v/>
      </c>
      <c r="AZ252" s="29"/>
    </row>
    <row r="253" spans="2:52" ht="20.100000000000001" customHeight="1">
      <c r="B253" s="6">
        <v>2633</v>
      </c>
      <c r="C253" s="8" t="str">
        <f>IFERROR(VLOOKUP(B253,DB!$I$3:$Z$1001,4,FALSE)&amp;"","")</f>
        <v>北海道造園設計株式会社</v>
      </c>
      <c r="D253" s="10" t="str">
        <f>IFERROR(VLOOKUP(B253,DB!$I$2:$CD$1001,7,FALSE)&amp;"","")</f>
        <v>北海道</v>
      </c>
      <c r="E253" s="11" t="str">
        <f>IFERROR(VLOOKUP(B253,DB!$I$2:$CD$1001,8,FALSE)&amp;"","")</f>
        <v>札幌市北区</v>
      </c>
      <c r="F253" s="12" t="str">
        <f>IFERROR(VLOOKUP(B253,DB!$I$2:$CD$1001,10,FALSE)&amp;"","")</f>
        <v>代表取締役</v>
      </c>
      <c r="G253" s="11" t="str">
        <f>IFERROR(VLOOKUP(B253,DB!$I$2:$CD$1001,11,FALSE)&amp;"","")</f>
        <v>佐藤　俊義</v>
      </c>
      <c r="H253" s="14" t="str">
        <f>IFERROR(IF(VLOOKUP(B253,DB!$I$2:$CD$1001,20,FALSE)&amp;""="","","○"),"")</f>
        <v/>
      </c>
      <c r="I253" s="16" t="str">
        <f>IFERROR(VLOOKUP($B253,DB!$I$3:$CA$1001,29,FALSE)&amp;"","　")</f>
        <v/>
      </c>
      <c r="J253" s="18" t="str">
        <f>IFERROR(VLOOKUP($B253,DB!$I$3:$CA$1001,30,FALSE)&amp;"","　")</f>
        <v/>
      </c>
      <c r="K253" s="18" t="str">
        <f>IFERROR(VLOOKUP($B253,DB!$I$3:$CA$1001,31,FALSE)&amp;"","　")</f>
        <v>◯</v>
      </c>
      <c r="L253" s="18" t="str">
        <f>IFERROR(VLOOKUP($B253,DB!$I$3:$CA$1001,32,FALSE)&amp;"","　")</f>
        <v/>
      </c>
      <c r="M253" s="18" t="str">
        <f>IFERROR(VLOOKUP($B253,DB!$I$3:$CA$1001,33,FALSE)&amp;"","　")</f>
        <v>◯</v>
      </c>
      <c r="N253" s="21" t="str">
        <f>IFERROR(VLOOKUP($B253,DB!$I$3:$CA$1001,34,FALSE)&amp;"","　")</f>
        <v/>
      </c>
      <c r="O253" s="23" t="str">
        <f>IFERROR(VLOOKUP($B253,DB!$I$3:$CA$1001,35,FALSE)&amp;"","　")</f>
        <v/>
      </c>
      <c r="P253" s="18" t="str">
        <f>IFERROR(VLOOKUP($B253,DB!$I$3:$CA$1001,36,FALSE)&amp;"","　")</f>
        <v/>
      </c>
      <c r="Q253" s="18" t="str">
        <f>IFERROR(VLOOKUP($B253,DB!$I$3:$CA$1001,37,FALSE)&amp;"","　")</f>
        <v/>
      </c>
      <c r="R253" s="18" t="str">
        <f>IFERROR(VLOOKUP($B253,DB!$I$3:$CA$1001,38,FALSE)&amp;"","　")</f>
        <v/>
      </c>
      <c r="S253" s="18" t="str">
        <f>IFERROR(VLOOKUP($B253,DB!$I$3:$CA$1001,39,FALSE)&amp;"","　")</f>
        <v/>
      </c>
      <c r="T253" s="18" t="str">
        <f>IFERROR(VLOOKUP($B253,DB!$I$3:$CA$1001,40,FALSE)&amp;"","　")</f>
        <v/>
      </c>
      <c r="U253" s="18" t="str">
        <f>IFERROR(VLOOKUP($B253,DB!$I$3:$CA$1001,41,FALSE)&amp;"","　")</f>
        <v/>
      </c>
      <c r="V253" s="18" t="str">
        <f>IFERROR(VLOOKUP($B253,DB!$I$3:$CA$1001,42,FALSE)&amp;"","　")</f>
        <v/>
      </c>
      <c r="W253" s="18" t="str">
        <f>IFERROR(VLOOKUP($B253,DB!$I$3:$CA$1001,43,FALSE)&amp;"","　")</f>
        <v/>
      </c>
      <c r="X253" s="18" t="str">
        <f>IFERROR(VLOOKUP($B253,DB!$I$3:$CA$1001,44,FALSE)&amp;"","　")</f>
        <v/>
      </c>
      <c r="Y253" s="18" t="str">
        <f>IFERROR(VLOOKUP($B253,DB!$I$3:$CA$1001,45,FALSE)&amp;"","　")</f>
        <v/>
      </c>
      <c r="Z253" s="18" t="str">
        <f>IFERROR(VLOOKUP($B253,DB!$I$3:$CA$1001,46,FALSE)&amp;"","　")</f>
        <v>◯</v>
      </c>
      <c r="AA253" s="18" t="str">
        <f>IFERROR(VLOOKUP($B253,DB!$I$3:$CA$1001,47,FALSE)&amp;"","　")</f>
        <v/>
      </c>
      <c r="AB253" s="18" t="str">
        <f>IFERROR(VLOOKUP($B253,DB!$I$3:$CA$1001,48,FALSE)&amp;"","　")</f>
        <v/>
      </c>
      <c r="AC253" s="18" t="str">
        <f>IFERROR(VLOOKUP($B253,DB!$I$3:$CA$1001,49,FALSE)&amp;"","　")</f>
        <v/>
      </c>
      <c r="AD253" s="18" t="str">
        <f>IFERROR(VLOOKUP($B253,DB!$I$3:$CA$1001,50,FALSE)&amp;"","　")</f>
        <v/>
      </c>
      <c r="AE253" s="18" t="str">
        <f>IFERROR(VLOOKUP($B253,DB!$I$3:$CA$1001,51,FALSE)&amp;"","　")</f>
        <v/>
      </c>
      <c r="AF253" s="18" t="str">
        <f>IFERROR(VLOOKUP($B253,DB!$I$3:$CA$1001,52,FALSE)&amp;"","　")</f>
        <v/>
      </c>
      <c r="AG253" s="18" t="str">
        <f>IFERROR(VLOOKUP($B253,DB!$I$3:$CA$1001,53,FALSE)&amp;"","　")</f>
        <v/>
      </c>
      <c r="AH253" s="18" t="str">
        <f>IFERROR(VLOOKUP($B253,DB!$I$3:$CA$1001,54,FALSE)&amp;"","　")</f>
        <v/>
      </c>
      <c r="AI253" s="25" t="str">
        <f>IFERROR(VLOOKUP($B253,DB!$I$3:$CA$1001,55,FALSE)&amp;"","　")</f>
        <v/>
      </c>
      <c r="AJ253" s="16" t="str">
        <f>IFERROR(VLOOKUP($B253,DB!$I$3:$CA$1001,56,FALSE)&amp;"","　")</f>
        <v/>
      </c>
      <c r="AK253" s="18" t="str">
        <f>IFERROR(VLOOKUP($B253,DB!$I$3:$CA$1001,57,FALSE)&amp;"","　")</f>
        <v/>
      </c>
      <c r="AL253" s="18" t="str">
        <f>IFERROR(VLOOKUP($B253,DB!$I$3:$CA$1001,58,FALSE)&amp;"","　")</f>
        <v/>
      </c>
      <c r="AM253" s="18" t="str">
        <f>IFERROR(VLOOKUP($B253,DB!$I$3:$CA$1001,59,FALSE)&amp;"","　")</f>
        <v/>
      </c>
      <c r="AN253" s="18" t="str">
        <f>IFERROR(VLOOKUP($B253,DB!$I$3:$CA$1001,60,FALSE)&amp;"","　")</f>
        <v/>
      </c>
      <c r="AO253" s="18" t="str">
        <f>IFERROR(VLOOKUP($B253,DB!$I$3:$CA$1001,61,FALSE)&amp;"","　")</f>
        <v/>
      </c>
      <c r="AP253" s="18" t="str">
        <f>IFERROR(VLOOKUP($B253,DB!$I$3:$CA$1001,62,FALSE)&amp;"","　")</f>
        <v/>
      </c>
      <c r="AQ253" s="21" t="str">
        <f>IFERROR(VLOOKUP($B253,DB!$I$3:$CA$1001,63,FALSE)&amp;"","　")</f>
        <v/>
      </c>
      <c r="AR253" s="23" t="str">
        <f>IFERROR(VLOOKUP($B253,DB!$I$3:$CA$1001,64,FALSE)&amp;"","　")</f>
        <v/>
      </c>
      <c r="AS253" s="18" t="str">
        <f>IFERROR(VLOOKUP($B253,DB!$I$3:$CA$1001,65,FALSE)&amp;"","　")</f>
        <v/>
      </c>
      <c r="AT253" s="18" t="str">
        <f>IFERROR(VLOOKUP($B253,DB!$I$3:$CA$1001,66,FALSE)&amp;"","　")</f>
        <v/>
      </c>
      <c r="AU253" s="18" t="str">
        <f>IFERROR(VLOOKUP($B253,DB!$I$3:$CA$1001,67,FALSE)&amp;"","　")</f>
        <v/>
      </c>
      <c r="AV253" s="18" t="str">
        <f>IFERROR(VLOOKUP($B253,DB!$I$3:$CA$1001,68,FALSE)&amp;"","　")</f>
        <v/>
      </c>
      <c r="AW253" s="18" t="str">
        <f>IFERROR(VLOOKUP($B253,DB!$I$3:$CA$1001,69,FALSE)&amp;"","　")</f>
        <v/>
      </c>
      <c r="AX253" s="18" t="str">
        <f>IFERROR(VLOOKUP($B253,DB!$I$3:$CA$1001,70,FALSE)&amp;"","　")</f>
        <v/>
      </c>
      <c r="AY253" s="21" t="str">
        <f>IFERROR(VLOOKUP($B253,DB!$I$3:$CA$1001,71,FALSE)&amp;"","　")</f>
        <v/>
      </c>
      <c r="AZ253" s="29"/>
    </row>
    <row r="254" spans="2:52" ht="20.100000000000001" customHeight="1">
      <c r="B254" s="6">
        <v>2634</v>
      </c>
      <c r="C254" s="8" t="str">
        <f>IFERROR(VLOOKUP(B254,DB!$I$3:$Z$1001,4,FALSE)&amp;"","")</f>
        <v>北海航測株式会社</v>
      </c>
      <c r="D254" s="10" t="str">
        <f>IFERROR(VLOOKUP(B254,DB!$I$2:$CD$1001,7,FALSE)&amp;"","")</f>
        <v>北海道</v>
      </c>
      <c r="E254" s="11" t="str">
        <f>IFERROR(VLOOKUP(B254,DB!$I$2:$CD$1001,8,FALSE)&amp;"","")</f>
        <v>札幌市中央区</v>
      </c>
      <c r="F254" s="12" t="str">
        <f>IFERROR(VLOOKUP(B254,DB!$I$2:$CD$1001,10,FALSE)&amp;"","")</f>
        <v>代表取締役社長</v>
      </c>
      <c r="G254" s="11" t="str">
        <f>IFERROR(VLOOKUP(B254,DB!$I$2:$CD$1001,11,FALSE)&amp;"","")</f>
        <v>矢橋　潤一郎</v>
      </c>
      <c r="H254" s="14" t="str">
        <f>IFERROR(IF(VLOOKUP(B254,DB!$I$2:$CD$1001,20,FALSE)&amp;""="","","○"),"")</f>
        <v/>
      </c>
      <c r="I254" s="16" t="str">
        <f>IFERROR(VLOOKUP($B254,DB!$I$3:$CA$1001,29,FALSE)&amp;"","　")</f>
        <v>◯</v>
      </c>
      <c r="J254" s="18" t="str">
        <f>IFERROR(VLOOKUP($B254,DB!$I$3:$CA$1001,30,FALSE)&amp;"","　")</f>
        <v/>
      </c>
      <c r="K254" s="18" t="str">
        <f>IFERROR(VLOOKUP($B254,DB!$I$3:$CA$1001,31,FALSE)&amp;"","　")</f>
        <v>◯</v>
      </c>
      <c r="L254" s="18" t="str">
        <f>IFERROR(VLOOKUP($B254,DB!$I$3:$CA$1001,32,FALSE)&amp;"","　")</f>
        <v/>
      </c>
      <c r="M254" s="18" t="str">
        <f>IFERROR(VLOOKUP($B254,DB!$I$3:$CA$1001,33,FALSE)&amp;"","　")</f>
        <v>◯</v>
      </c>
      <c r="N254" s="21" t="str">
        <f>IFERROR(VLOOKUP($B254,DB!$I$3:$CA$1001,34,FALSE)&amp;"","　")</f>
        <v/>
      </c>
      <c r="O254" s="23" t="str">
        <f>IFERROR(VLOOKUP($B254,DB!$I$3:$CA$1001,35,FALSE)&amp;"","　")</f>
        <v/>
      </c>
      <c r="P254" s="18" t="str">
        <f>IFERROR(VLOOKUP($B254,DB!$I$3:$CA$1001,36,FALSE)&amp;"","　")</f>
        <v/>
      </c>
      <c r="Q254" s="18" t="str">
        <f>IFERROR(VLOOKUP($B254,DB!$I$3:$CA$1001,37,FALSE)&amp;"","　")</f>
        <v/>
      </c>
      <c r="R254" s="18" t="str">
        <f>IFERROR(VLOOKUP($B254,DB!$I$3:$CA$1001,38,FALSE)&amp;"","　")</f>
        <v/>
      </c>
      <c r="S254" s="18" t="str">
        <f>IFERROR(VLOOKUP($B254,DB!$I$3:$CA$1001,39,FALSE)&amp;"","　")</f>
        <v/>
      </c>
      <c r="T254" s="18" t="str">
        <f>IFERROR(VLOOKUP($B254,DB!$I$3:$CA$1001,40,FALSE)&amp;"","　")</f>
        <v/>
      </c>
      <c r="U254" s="18" t="str">
        <f>IFERROR(VLOOKUP($B254,DB!$I$3:$CA$1001,41,FALSE)&amp;"","　")</f>
        <v/>
      </c>
      <c r="V254" s="18" t="str">
        <f>IFERROR(VLOOKUP($B254,DB!$I$3:$CA$1001,42,FALSE)&amp;"","　")</f>
        <v>◯</v>
      </c>
      <c r="W254" s="18" t="str">
        <f>IFERROR(VLOOKUP($B254,DB!$I$3:$CA$1001,43,FALSE)&amp;"","　")</f>
        <v/>
      </c>
      <c r="X254" s="18" t="str">
        <f>IFERROR(VLOOKUP($B254,DB!$I$3:$CA$1001,44,FALSE)&amp;"","　")</f>
        <v/>
      </c>
      <c r="Y254" s="18" t="str">
        <f>IFERROR(VLOOKUP($B254,DB!$I$3:$CA$1001,45,FALSE)&amp;"","　")</f>
        <v/>
      </c>
      <c r="Z254" s="18" t="str">
        <f>IFERROR(VLOOKUP($B254,DB!$I$3:$CA$1001,46,FALSE)&amp;"","　")</f>
        <v/>
      </c>
      <c r="AA254" s="18" t="str">
        <f>IFERROR(VLOOKUP($B254,DB!$I$3:$CA$1001,47,FALSE)&amp;"","　")</f>
        <v/>
      </c>
      <c r="AB254" s="18" t="str">
        <f>IFERROR(VLOOKUP($B254,DB!$I$3:$CA$1001,48,FALSE)&amp;"","　")</f>
        <v/>
      </c>
      <c r="AC254" s="18" t="str">
        <f>IFERROR(VLOOKUP($B254,DB!$I$3:$CA$1001,49,FALSE)&amp;"","　")</f>
        <v/>
      </c>
      <c r="AD254" s="18" t="str">
        <f>IFERROR(VLOOKUP($B254,DB!$I$3:$CA$1001,50,FALSE)&amp;"","　")</f>
        <v/>
      </c>
      <c r="AE254" s="18" t="str">
        <f>IFERROR(VLOOKUP($B254,DB!$I$3:$CA$1001,51,FALSE)&amp;"","　")</f>
        <v/>
      </c>
      <c r="AF254" s="18" t="str">
        <f>IFERROR(VLOOKUP($B254,DB!$I$3:$CA$1001,52,FALSE)&amp;"","　")</f>
        <v/>
      </c>
      <c r="AG254" s="18" t="str">
        <f>IFERROR(VLOOKUP($B254,DB!$I$3:$CA$1001,53,FALSE)&amp;"","　")</f>
        <v/>
      </c>
      <c r="AH254" s="18" t="str">
        <f>IFERROR(VLOOKUP($B254,DB!$I$3:$CA$1001,54,FALSE)&amp;"","　")</f>
        <v/>
      </c>
      <c r="AI254" s="25" t="str">
        <f>IFERROR(VLOOKUP($B254,DB!$I$3:$CA$1001,55,FALSE)&amp;"","　")</f>
        <v/>
      </c>
      <c r="AJ254" s="16" t="str">
        <f>IFERROR(VLOOKUP($B254,DB!$I$3:$CA$1001,56,FALSE)&amp;"","　")</f>
        <v/>
      </c>
      <c r="AK254" s="18" t="str">
        <f>IFERROR(VLOOKUP($B254,DB!$I$3:$CA$1001,57,FALSE)&amp;"","　")</f>
        <v/>
      </c>
      <c r="AL254" s="18" t="str">
        <f>IFERROR(VLOOKUP($B254,DB!$I$3:$CA$1001,58,FALSE)&amp;"","　")</f>
        <v/>
      </c>
      <c r="AM254" s="18" t="str">
        <f>IFERROR(VLOOKUP($B254,DB!$I$3:$CA$1001,59,FALSE)&amp;"","　")</f>
        <v/>
      </c>
      <c r="AN254" s="18" t="str">
        <f>IFERROR(VLOOKUP($B254,DB!$I$3:$CA$1001,60,FALSE)&amp;"","　")</f>
        <v/>
      </c>
      <c r="AO254" s="18" t="str">
        <f>IFERROR(VLOOKUP($B254,DB!$I$3:$CA$1001,61,FALSE)&amp;"","　")</f>
        <v/>
      </c>
      <c r="AP254" s="18" t="str">
        <f>IFERROR(VLOOKUP($B254,DB!$I$3:$CA$1001,62,FALSE)&amp;"","　")</f>
        <v/>
      </c>
      <c r="AQ254" s="21" t="str">
        <f>IFERROR(VLOOKUP($B254,DB!$I$3:$CA$1001,63,FALSE)&amp;"","　")</f>
        <v/>
      </c>
      <c r="AR254" s="23" t="str">
        <f>IFERROR(VLOOKUP($B254,DB!$I$3:$CA$1001,64,FALSE)&amp;"","　")</f>
        <v/>
      </c>
      <c r="AS254" s="18" t="str">
        <f>IFERROR(VLOOKUP($B254,DB!$I$3:$CA$1001,65,FALSE)&amp;"","　")</f>
        <v/>
      </c>
      <c r="AT254" s="18" t="str">
        <f>IFERROR(VLOOKUP($B254,DB!$I$3:$CA$1001,66,FALSE)&amp;"","　")</f>
        <v/>
      </c>
      <c r="AU254" s="18" t="str">
        <f>IFERROR(VLOOKUP($B254,DB!$I$3:$CA$1001,67,FALSE)&amp;"","　")</f>
        <v/>
      </c>
      <c r="AV254" s="18" t="str">
        <f>IFERROR(VLOOKUP($B254,DB!$I$3:$CA$1001,68,FALSE)&amp;"","　")</f>
        <v/>
      </c>
      <c r="AW254" s="18" t="str">
        <f>IFERROR(VLOOKUP($B254,DB!$I$3:$CA$1001,69,FALSE)&amp;"","　")</f>
        <v/>
      </c>
      <c r="AX254" s="18" t="str">
        <f>IFERROR(VLOOKUP($B254,DB!$I$3:$CA$1001,70,FALSE)&amp;"","　")</f>
        <v/>
      </c>
      <c r="AY254" s="21" t="str">
        <f>IFERROR(VLOOKUP($B254,DB!$I$3:$CA$1001,71,FALSE)&amp;"","　")</f>
        <v/>
      </c>
      <c r="AZ254" s="29"/>
    </row>
    <row r="255" spans="2:52" ht="20.100000000000001" customHeight="1">
      <c r="B255" s="6">
        <v>2635</v>
      </c>
      <c r="C255" s="8" t="str">
        <f>IFERROR(VLOOKUP(B255,DB!$I$3:$Z$1001,4,FALSE)&amp;"","")</f>
        <v>株式会社北海道グリーンメンテナンス</v>
      </c>
      <c r="D255" s="10" t="str">
        <f>IFERROR(VLOOKUP(B255,DB!$I$2:$CD$1001,7,FALSE)&amp;"","")</f>
        <v>北海道</v>
      </c>
      <c r="E255" s="11" t="str">
        <f>IFERROR(VLOOKUP(B255,DB!$I$2:$CD$1001,8,FALSE)&amp;"","")</f>
        <v>札幌市東区</v>
      </c>
      <c r="F255" s="12" t="str">
        <f>IFERROR(VLOOKUP(B255,DB!$I$2:$CD$1001,10,FALSE)&amp;"","")</f>
        <v>代表取締役</v>
      </c>
      <c r="G255" s="11" t="str">
        <f>IFERROR(VLOOKUP(B255,DB!$I$2:$CD$1001,11,FALSE)&amp;"","")</f>
        <v>渡辺　久士</v>
      </c>
      <c r="H255" s="14" t="str">
        <f>IFERROR(IF(VLOOKUP(B255,DB!$I$2:$CD$1001,20,FALSE)&amp;""="","","○"),"")</f>
        <v/>
      </c>
      <c r="I255" s="16" t="str">
        <f>IFERROR(VLOOKUP($B255,DB!$I$3:$CA$1001,29,FALSE)&amp;"","　")</f>
        <v/>
      </c>
      <c r="J255" s="18" t="str">
        <f>IFERROR(VLOOKUP($B255,DB!$I$3:$CA$1001,30,FALSE)&amp;"","　")</f>
        <v/>
      </c>
      <c r="K255" s="18" t="str">
        <f>IFERROR(VLOOKUP($B255,DB!$I$3:$CA$1001,31,FALSE)&amp;"","　")</f>
        <v/>
      </c>
      <c r="L255" s="18" t="str">
        <f>IFERROR(VLOOKUP($B255,DB!$I$3:$CA$1001,32,FALSE)&amp;"","　")</f>
        <v/>
      </c>
      <c r="M255" s="18" t="str">
        <f>IFERROR(VLOOKUP($B255,DB!$I$3:$CA$1001,33,FALSE)&amp;"","　")</f>
        <v/>
      </c>
      <c r="N255" s="21" t="str">
        <f>IFERROR(VLOOKUP($B255,DB!$I$3:$CA$1001,34,FALSE)&amp;"","　")</f>
        <v>◯</v>
      </c>
      <c r="O255" s="23" t="str">
        <f>IFERROR(VLOOKUP($B255,DB!$I$3:$CA$1001,35,FALSE)&amp;"","　")</f>
        <v/>
      </c>
      <c r="P255" s="18" t="str">
        <f>IFERROR(VLOOKUP($B255,DB!$I$3:$CA$1001,36,FALSE)&amp;"","　")</f>
        <v/>
      </c>
      <c r="Q255" s="18" t="str">
        <f>IFERROR(VLOOKUP($B255,DB!$I$3:$CA$1001,37,FALSE)&amp;"","　")</f>
        <v/>
      </c>
      <c r="R255" s="18" t="str">
        <f>IFERROR(VLOOKUP($B255,DB!$I$3:$CA$1001,38,FALSE)&amp;"","　")</f>
        <v/>
      </c>
      <c r="S255" s="18" t="str">
        <f>IFERROR(VLOOKUP($B255,DB!$I$3:$CA$1001,39,FALSE)&amp;"","　")</f>
        <v/>
      </c>
      <c r="T255" s="18" t="str">
        <f>IFERROR(VLOOKUP($B255,DB!$I$3:$CA$1001,40,FALSE)&amp;"","　")</f>
        <v/>
      </c>
      <c r="U255" s="18" t="str">
        <f>IFERROR(VLOOKUP($B255,DB!$I$3:$CA$1001,41,FALSE)&amp;"","　")</f>
        <v/>
      </c>
      <c r="V255" s="18" t="str">
        <f>IFERROR(VLOOKUP($B255,DB!$I$3:$CA$1001,42,FALSE)&amp;"","　")</f>
        <v/>
      </c>
      <c r="W255" s="18" t="str">
        <f>IFERROR(VLOOKUP($B255,DB!$I$3:$CA$1001,43,FALSE)&amp;"","　")</f>
        <v/>
      </c>
      <c r="X255" s="18" t="str">
        <f>IFERROR(VLOOKUP($B255,DB!$I$3:$CA$1001,44,FALSE)&amp;"","　")</f>
        <v/>
      </c>
      <c r="Y255" s="18" t="str">
        <f>IFERROR(VLOOKUP($B255,DB!$I$3:$CA$1001,45,FALSE)&amp;"","　")</f>
        <v/>
      </c>
      <c r="Z255" s="18" t="str">
        <f>IFERROR(VLOOKUP($B255,DB!$I$3:$CA$1001,46,FALSE)&amp;"","　")</f>
        <v/>
      </c>
      <c r="AA255" s="18" t="str">
        <f>IFERROR(VLOOKUP($B255,DB!$I$3:$CA$1001,47,FALSE)&amp;"","　")</f>
        <v/>
      </c>
      <c r="AB255" s="18" t="str">
        <f>IFERROR(VLOOKUP($B255,DB!$I$3:$CA$1001,48,FALSE)&amp;"","　")</f>
        <v/>
      </c>
      <c r="AC255" s="18" t="str">
        <f>IFERROR(VLOOKUP($B255,DB!$I$3:$CA$1001,49,FALSE)&amp;"","　")</f>
        <v/>
      </c>
      <c r="AD255" s="18" t="str">
        <f>IFERROR(VLOOKUP($B255,DB!$I$3:$CA$1001,50,FALSE)&amp;"","　")</f>
        <v/>
      </c>
      <c r="AE255" s="18" t="str">
        <f>IFERROR(VLOOKUP($B255,DB!$I$3:$CA$1001,51,FALSE)&amp;"","　")</f>
        <v/>
      </c>
      <c r="AF255" s="18" t="str">
        <f>IFERROR(VLOOKUP($B255,DB!$I$3:$CA$1001,52,FALSE)&amp;"","　")</f>
        <v/>
      </c>
      <c r="AG255" s="18" t="str">
        <f>IFERROR(VLOOKUP($B255,DB!$I$3:$CA$1001,53,FALSE)&amp;"","　")</f>
        <v/>
      </c>
      <c r="AH255" s="18" t="str">
        <f>IFERROR(VLOOKUP($B255,DB!$I$3:$CA$1001,54,FALSE)&amp;"","　")</f>
        <v/>
      </c>
      <c r="AI255" s="25" t="str">
        <f>IFERROR(VLOOKUP($B255,DB!$I$3:$CA$1001,55,FALSE)&amp;"","　")</f>
        <v/>
      </c>
      <c r="AJ255" s="16" t="str">
        <f>IFERROR(VLOOKUP($B255,DB!$I$3:$CA$1001,56,FALSE)&amp;"","　")</f>
        <v/>
      </c>
      <c r="AK255" s="18" t="str">
        <f>IFERROR(VLOOKUP($B255,DB!$I$3:$CA$1001,57,FALSE)&amp;"","　")</f>
        <v/>
      </c>
      <c r="AL255" s="18" t="str">
        <f>IFERROR(VLOOKUP($B255,DB!$I$3:$CA$1001,58,FALSE)&amp;"","　")</f>
        <v/>
      </c>
      <c r="AM255" s="18" t="str">
        <f>IFERROR(VLOOKUP($B255,DB!$I$3:$CA$1001,59,FALSE)&amp;"","　")</f>
        <v/>
      </c>
      <c r="AN255" s="18" t="str">
        <f>IFERROR(VLOOKUP($B255,DB!$I$3:$CA$1001,60,FALSE)&amp;"","　")</f>
        <v/>
      </c>
      <c r="AO255" s="18" t="str">
        <f>IFERROR(VLOOKUP($B255,DB!$I$3:$CA$1001,61,FALSE)&amp;"","　")</f>
        <v/>
      </c>
      <c r="AP255" s="18" t="str">
        <f>IFERROR(VLOOKUP($B255,DB!$I$3:$CA$1001,62,FALSE)&amp;"","　")</f>
        <v/>
      </c>
      <c r="AQ255" s="21" t="str">
        <f>IFERROR(VLOOKUP($B255,DB!$I$3:$CA$1001,63,FALSE)&amp;"","　")</f>
        <v/>
      </c>
      <c r="AR255" s="23" t="str">
        <f>IFERROR(VLOOKUP($B255,DB!$I$3:$CA$1001,64,FALSE)&amp;"","　")</f>
        <v/>
      </c>
      <c r="AS255" s="18" t="str">
        <f>IFERROR(VLOOKUP($B255,DB!$I$3:$CA$1001,65,FALSE)&amp;"","　")</f>
        <v/>
      </c>
      <c r="AT255" s="18" t="str">
        <f>IFERROR(VLOOKUP($B255,DB!$I$3:$CA$1001,66,FALSE)&amp;"","　")</f>
        <v/>
      </c>
      <c r="AU255" s="18" t="str">
        <f>IFERROR(VLOOKUP($B255,DB!$I$3:$CA$1001,67,FALSE)&amp;"","　")</f>
        <v/>
      </c>
      <c r="AV255" s="18" t="str">
        <f>IFERROR(VLOOKUP($B255,DB!$I$3:$CA$1001,68,FALSE)&amp;"","　")</f>
        <v/>
      </c>
      <c r="AW255" s="18" t="str">
        <f>IFERROR(VLOOKUP($B255,DB!$I$3:$CA$1001,69,FALSE)&amp;"","　")</f>
        <v/>
      </c>
      <c r="AX255" s="18" t="str">
        <f>IFERROR(VLOOKUP($B255,DB!$I$3:$CA$1001,70,FALSE)&amp;"","　")</f>
        <v/>
      </c>
      <c r="AY255" s="21" t="str">
        <f>IFERROR(VLOOKUP($B255,DB!$I$3:$CA$1001,71,FALSE)&amp;"","　")</f>
        <v/>
      </c>
      <c r="AZ255" s="29"/>
    </row>
    <row r="256" spans="2:52" ht="20.100000000000001" customHeight="1">
      <c r="B256" s="6">
        <v>2636</v>
      </c>
      <c r="C256" s="8" t="str">
        <f>IFERROR(VLOOKUP(B256,DB!$I$3:$Z$1001,4,FALSE)&amp;"","")</f>
        <v>株式会社補償セミナリー</v>
      </c>
      <c r="D256" s="10" t="str">
        <f>IFERROR(VLOOKUP(B256,DB!$I$2:$CD$1001,7,FALSE)&amp;"","")</f>
        <v>北海道</v>
      </c>
      <c r="E256" s="11" t="str">
        <f>IFERROR(VLOOKUP(B256,DB!$I$2:$CD$1001,8,FALSE)&amp;"","")</f>
        <v>札幌市南区</v>
      </c>
      <c r="F256" s="12" t="str">
        <f>IFERROR(VLOOKUP(B256,DB!$I$2:$CD$1001,10,FALSE)&amp;"","")</f>
        <v>代表取締役</v>
      </c>
      <c r="G256" s="11" t="str">
        <f>IFERROR(VLOOKUP(B256,DB!$I$2:$CD$1001,11,FALSE)&amp;"","")</f>
        <v>中野　芳</v>
      </c>
      <c r="H256" s="14" t="str">
        <f>IFERROR(IF(VLOOKUP(B256,DB!$I$2:$CD$1001,20,FALSE)&amp;""="","","○"),"")</f>
        <v/>
      </c>
      <c r="I256" s="16" t="str">
        <f>IFERROR(VLOOKUP($B256,DB!$I$3:$CA$1001,29,FALSE)&amp;"","　")</f>
        <v/>
      </c>
      <c r="J256" s="18" t="str">
        <f>IFERROR(VLOOKUP($B256,DB!$I$3:$CA$1001,30,FALSE)&amp;"","　")</f>
        <v/>
      </c>
      <c r="K256" s="18" t="str">
        <f>IFERROR(VLOOKUP($B256,DB!$I$3:$CA$1001,31,FALSE)&amp;"","　")</f>
        <v/>
      </c>
      <c r="L256" s="18" t="str">
        <f>IFERROR(VLOOKUP($B256,DB!$I$3:$CA$1001,32,FALSE)&amp;"","　")</f>
        <v/>
      </c>
      <c r="M256" s="18" t="str">
        <f>IFERROR(VLOOKUP($B256,DB!$I$3:$CA$1001,33,FALSE)&amp;"","　")</f>
        <v>◯</v>
      </c>
      <c r="N256" s="21" t="str">
        <f>IFERROR(VLOOKUP($B256,DB!$I$3:$CA$1001,34,FALSE)&amp;"","　")</f>
        <v/>
      </c>
      <c r="O256" s="23" t="str">
        <f>IFERROR(VLOOKUP($B256,DB!$I$3:$CA$1001,35,FALSE)&amp;"","　")</f>
        <v/>
      </c>
      <c r="P256" s="18" t="str">
        <f>IFERROR(VLOOKUP($B256,DB!$I$3:$CA$1001,36,FALSE)&amp;"","　")</f>
        <v/>
      </c>
      <c r="Q256" s="18" t="str">
        <f>IFERROR(VLOOKUP($B256,DB!$I$3:$CA$1001,37,FALSE)&amp;"","　")</f>
        <v/>
      </c>
      <c r="R256" s="18" t="str">
        <f>IFERROR(VLOOKUP($B256,DB!$I$3:$CA$1001,38,FALSE)&amp;"","　")</f>
        <v/>
      </c>
      <c r="S256" s="18" t="str">
        <f>IFERROR(VLOOKUP($B256,DB!$I$3:$CA$1001,39,FALSE)&amp;"","　")</f>
        <v/>
      </c>
      <c r="T256" s="18" t="str">
        <f>IFERROR(VLOOKUP($B256,DB!$I$3:$CA$1001,40,FALSE)&amp;"","　")</f>
        <v/>
      </c>
      <c r="U256" s="18" t="str">
        <f>IFERROR(VLOOKUP($B256,DB!$I$3:$CA$1001,41,FALSE)&amp;"","　")</f>
        <v/>
      </c>
      <c r="V256" s="18" t="str">
        <f>IFERROR(VLOOKUP($B256,DB!$I$3:$CA$1001,42,FALSE)&amp;"","　")</f>
        <v/>
      </c>
      <c r="W256" s="18" t="str">
        <f>IFERROR(VLOOKUP($B256,DB!$I$3:$CA$1001,43,FALSE)&amp;"","　")</f>
        <v/>
      </c>
      <c r="X256" s="18" t="str">
        <f>IFERROR(VLOOKUP($B256,DB!$I$3:$CA$1001,44,FALSE)&amp;"","　")</f>
        <v/>
      </c>
      <c r="Y256" s="18" t="str">
        <f>IFERROR(VLOOKUP($B256,DB!$I$3:$CA$1001,45,FALSE)&amp;"","　")</f>
        <v/>
      </c>
      <c r="Z256" s="18" t="str">
        <f>IFERROR(VLOOKUP($B256,DB!$I$3:$CA$1001,46,FALSE)&amp;"","　")</f>
        <v/>
      </c>
      <c r="AA256" s="18" t="str">
        <f>IFERROR(VLOOKUP($B256,DB!$I$3:$CA$1001,47,FALSE)&amp;"","　")</f>
        <v/>
      </c>
      <c r="AB256" s="18" t="str">
        <f>IFERROR(VLOOKUP($B256,DB!$I$3:$CA$1001,48,FALSE)&amp;"","　")</f>
        <v/>
      </c>
      <c r="AC256" s="18" t="str">
        <f>IFERROR(VLOOKUP($B256,DB!$I$3:$CA$1001,49,FALSE)&amp;"","　")</f>
        <v/>
      </c>
      <c r="AD256" s="18" t="str">
        <f>IFERROR(VLOOKUP($B256,DB!$I$3:$CA$1001,50,FALSE)&amp;"","　")</f>
        <v/>
      </c>
      <c r="AE256" s="18" t="str">
        <f>IFERROR(VLOOKUP($B256,DB!$I$3:$CA$1001,51,FALSE)&amp;"","　")</f>
        <v/>
      </c>
      <c r="AF256" s="18" t="str">
        <f>IFERROR(VLOOKUP($B256,DB!$I$3:$CA$1001,52,FALSE)&amp;"","　")</f>
        <v/>
      </c>
      <c r="AG256" s="18" t="str">
        <f>IFERROR(VLOOKUP($B256,DB!$I$3:$CA$1001,53,FALSE)&amp;"","　")</f>
        <v/>
      </c>
      <c r="AH256" s="18" t="str">
        <f>IFERROR(VLOOKUP($B256,DB!$I$3:$CA$1001,54,FALSE)&amp;"","　")</f>
        <v/>
      </c>
      <c r="AI256" s="25" t="str">
        <f>IFERROR(VLOOKUP($B256,DB!$I$3:$CA$1001,55,FALSE)&amp;"","　")</f>
        <v/>
      </c>
      <c r="AJ256" s="16" t="str">
        <f>IFERROR(VLOOKUP($B256,DB!$I$3:$CA$1001,56,FALSE)&amp;"","　")</f>
        <v>◯</v>
      </c>
      <c r="AK256" s="18" t="str">
        <f>IFERROR(VLOOKUP($B256,DB!$I$3:$CA$1001,57,FALSE)&amp;"","　")</f>
        <v>◯</v>
      </c>
      <c r="AL256" s="18" t="str">
        <f>IFERROR(VLOOKUP($B256,DB!$I$3:$CA$1001,58,FALSE)&amp;"","　")</f>
        <v>◯</v>
      </c>
      <c r="AM256" s="18" t="str">
        <f>IFERROR(VLOOKUP($B256,DB!$I$3:$CA$1001,59,FALSE)&amp;"","　")</f>
        <v>◯</v>
      </c>
      <c r="AN256" s="18" t="str">
        <f>IFERROR(VLOOKUP($B256,DB!$I$3:$CA$1001,60,FALSE)&amp;"","　")</f>
        <v>◯</v>
      </c>
      <c r="AO256" s="18" t="str">
        <f>IFERROR(VLOOKUP($B256,DB!$I$3:$CA$1001,61,FALSE)&amp;"","　")</f>
        <v>◯</v>
      </c>
      <c r="AP256" s="18" t="str">
        <f>IFERROR(VLOOKUP($B256,DB!$I$3:$CA$1001,62,FALSE)&amp;"","　")</f>
        <v>◯</v>
      </c>
      <c r="AQ256" s="21" t="str">
        <f>IFERROR(VLOOKUP($B256,DB!$I$3:$CA$1001,63,FALSE)&amp;"","　")</f>
        <v>◯</v>
      </c>
      <c r="AR256" s="23" t="str">
        <f>IFERROR(VLOOKUP($B256,DB!$I$3:$CA$1001,64,FALSE)&amp;"","　")</f>
        <v/>
      </c>
      <c r="AS256" s="18" t="str">
        <f>IFERROR(VLOOKUP($B256,DB!$I$3:$CA$1001,65,FALSE)&amp;"","　")</f>
        <v/>
      </c>
      <c r="AT256" s="18" t="str">
        <f>IFERROR(VLOOKUP($B256,DB!$I$3:$CA$1001,66,FALSE)&amp;"","　")</f>
        <v/>
      </c>
      <c r="AU256" s="18" t="str">
        <f>IFERROR(VLOOKUP($B256,DB!$I$3:$CA$1001,67,FALSE)&amp;"","　")</f>
        <v/>
      </c>
      <c r="AV256" s="18" t="str">
        <f>IFERROR(VLOOKUP($B256,DB!$I$3:$CA$1001,68,FALSE)&amp;"","　")</f>
        <v/>
      </c>
      <c r="AW256" s="18" t="str">
        <f>IFERROR(VLOOKUP($B256,DB!$I$3:$CA$1001,69,FALSE)&amp;"","　")</f>
        <v/>
      </c>
      <c r="AX256" s="18" t="str">
        <f>IFERROR(VLOOKUP($B256,DB!$I$3:$CA$1001,70,FALSE)&amp;"","　")</f>
        <v>◯</v>
      </c>
      <c r="AY256" s="21" t="str">
        <f>IFERROR(VLOOKUP($B256,DB!$I$3:$CA$1001,71,FALSE)&amp;"","　")</f>
        <v>◯</v>
      </c>
      <c r="AZ256" s="29"/>
    </row>
    <row r="257" spans="2:52" ht="20.100000000000001" customHeight="1">
      <c r="B257" s="6">
        <v>2637</v>
      </c>
      <c r="C257" s="8" t="str">
        <f>IFERROR(VLOOKUP(B257,DB!$I$3:$Z$1001,4,FALSE)&amp;"","")</f>
        <v>北海道ロードメンテナンス株式会社</v>
      </c>
      <c r="D257" s="10" t="str">
        <f>IFERROR(VLOOKUP(B257,DB!$I$2:$CD$1001,7,FALSE)&amp;"","")</f>
        <v>北海道</v>
      </c>
      <c r="E257" s="11" t="str">
        <f>IFERROR(VLOOKUP(B257,DB!$I$2:$CD$1001,8,FALSE)&amp;"","")</f>
        <v>札幌市中央区</v>
      </c>
      <c r="F257" s="12" t="str">
        <f>IFERROR(VLOOKUP(B257,DB!$I$2:$CD$1001,10,FALSE)&amp;"","")</f>
        <v>代表取締役</v>
      </c>
      <c r="G257" s="11" t="str">
        <f>IFERROR(VLOOKUP(B257,DB!$I$2:$CD$1001,11,FALSE)&amp;"","")</f>
        <v>米野　孝之</v>
      </c>
      <c r="H257" s="14" t="str">
        <f>IFERROR(IF(VLOOKUP(B257,DB!$I$2:$CD$1001,20,FALSE)&amp;""="","","○"),"")</f>
        <v/>
      </c>
      <c r="I257" s="16" t="str">
        <f>IFERROR(VLOOKUP($B257,DB!$I$3:$CA$1001,29,FALSE)&amp;"","　")</f>
        <v/>
      </c>
      <c r="J257" s="18" t="str">
        <f>IFERROR(VLOOKUP($B257,DB!$I$3:$CA$1001,30,FALSE)&amp;"","　")</f>
        <v/>
      </c>
      <c r="K257" s="18" t="str">
        <f>IFERROR(VLOOKUP($B257,DB!$I$3:$CA$1001,31,FALSE)&amp;"","　")</f>
        <v/>
      </c>
      <c r="L257" s="18" t="str">
        <f>IFERROR(VLOOKUP($B257,DB!$I$3:$CA$1001,32,FALSE)&amp;"","　")</f>
        <v/>
      </c>
      <c r="M257" s="18" t="str">
        <f>IFERROR(VLOOKUP($B257,DB!$I$3:$CA$1001,33,FALSE)&amp;"","　")</f>
        <v/>
      </c>
      <c r="N257" s="21" t="str">
        <f>IFERROR(VLOOKUP($B257,DB!$I$3:$CA$1001,34,FALSE)&amp;"","　")</f>
        <v>◯</v>
      </c>
      <c r="O257" s="23" t="str">
        <f>IFERROR(VLOOKUP($B257,DB!$I$3:$CA$1001,35,FALSE)&amp;"","　")</f>
        <v/>
      </c>
      <c r="P257" s="18" t="str">
        <f>IFERROR(VLOOKUP($B257,DB!$I$3:$CA$1001,36,FALSE)&amp;"","　")</f>
        <v/>
      </c>
      <c r="Q257" s="18" t="str">
        <f>IFERROR(VLOOKUP($B257,DB!$I$3:$CA$1001,37,FALSE)&amp;"","　")</f>
        <v/>
      </c>
      <c r="R257" s="18" t="str">
        <f>IFERROR(VLOOKUP($B257,DB!$I$3:$CA$1001,38,FALSE)&amp;"","　")</f>
        <v/>
      </c>
      <c r="S257" s="18" t="str">
        <f>IFERROR(VLOOKUP($B257,DB!$I$3:$CA$1001,39,FALSE)&amp;"","　")</f>
        <v/>
      </c>
      <c r="T257" s="18" t="str">
        <f>IFERROR(VLOOKUP($B257,DB!$I$3:$CA$1001,40,FALSE)&amp;"","　")</f>
        <v/>
      </c>
      <c r="U257" s="18" t="str">
        <f>IFERROR(VLOOKUP($B257,DB!$I$3:$CA$1001,41,FALSE)&amp;"","　")</f>
        <v/>
      </c>
      <c r="V257" s="18" t="str">
        <f>IFERROR(VLOOKUP($B257,DB!$I$3:$CA$1001,42,FALSE)&amp;"","　")</f>
        <v/>
      </c>
      <c r="W257" s="18" t="str">
        <f>IFERROR(VLOOKUP($B257,DB!$I$3:$CA$1001,43,FALSE)&amp;"","　")</f>
        <v/>
      </c>
      <c r="X257" s="18" t="str">
        <f>IFERROR(VLOOKUP($B257,DB!$I$3:$CA$1001,44,FALSE)&amp;"","　")</f>
        <v/>
      </c>
      <c r="Y257" s="18" t="str">
        <f>IFERROR(VLOOKUP($B257,DB!$I$3:$CA$1001,45,FALSE)&amp;"","　")</f>
        <v/>
      </c>
      <c r="Z257" s="18" t="str">
        <f>IFERROR(VLOOKUP($B257,DB!$I$3:$CA$1001,46,FALSE)&amp;"","　")</f>
        <v/>
      </c>
      <c r="AA257" s="18" t="str">
        <f>IFERROR(VLOOKUP($B257,DB!$I$3:$CA$1001,47,FALSE)&amp;"","　")</f>
        <v/>
      </c>
      <c r="AB257" s="18" t="str">
        <f>IFERROR(VLOOKUP($B257,DB!$I$3:$CA$1001,48,FALSE)&amp;"","　")</f>
        <v/>
      </c>
      <c r="AC257" s="18" t="str">
        <f>IFERROR(VLOOKUP($B257,DB!$I$3:$CA$1001,49,FALSE)&amp;"","　")</f>
        <v/>
      </c>
      <c r="AD257" s="18" t="str">
        <f>IFERROR(VLOOKUP($B257,DB!$I$3:$CA$1001,50,FALSE)&amp;"","　")</f>
        <v/>
      </c>
      <c r="AE257" s="18" t="str">
        <f>IFERROR(VLOOKUP($B257,DB!$I$3:$CA$1001,51,FALSE)&amp;"","　")</f>
        <v/>
      </c>
      <c r="AF257" s="18" t="str">
        <f>IFERROR(VLOOKUP($B257,DB!$I$3:$CA$1001,52,FALSE)&amp;"","　")</f>
        <v/>
      </c>
      <c r="AG257" s="18" t="str">
        <f>IFERROR(VLOOKUP($B257,DB!$I$3:$CA$1001,53,FALSE)&amp;"","　")</f>
        <v/>
      </c>
      <c r="AH257" s="18" t="str">
        <f>IFERROR(VLOOKUP($B257,DB!$I$3:$CA$1001,54,FALSE)&amp;"","　")</f>
        <v/>
      </c>
      <c r="AI257" s="25" t="str">
        <f>IFERROR(VLOOKUP($B257,DB!$I$3:$CA$1001,55,FALSE)&amp;"","　")</f>
        <v/>
      </c>
      <c r="AJ257" s="16" t="str">
        <f>IFERROR(VLOOKUP($B257,DB!$I$3:$CA$1001,56,FALSE)&amp;"","　")</f>
        <v/>
      </c>
      <c r="AK257" s="18" t="str">
        <f>IFERROR(VLOOKUP($B257,DB!$I$3:$CA$1001,57,FALSE)&amp;"","　")</f>
        <v/>
      </c>
      <c r="AL257" s="18" t="str">
        <f>IFERROR(VLOOKUP($B257,DB!$I$3:$CA$1001,58,FALSE)&amp;"","　")</f>
        <v/>
      </c>
      <c r="AM257" s="18" t="str">
        <f>IFERROR(VLOOKUP($B257,DB!$I$3:$CA$1001,59,FALSE)&amp;"","　")</f>
        <v/>
      </c>
      <c r="AN257" s="18" t="str">
        <f>IFERROR(VLOOKUP($B257,DB!$I$3:$CA$1001,60,FALSE)&amp;"","　")</f>
        <v/>
      </c>
      <c r="AO257" s="18" t="str">
        <f>IFERROR(VLOOKUP($B257,DB!$I$3:$CA$1001,61,FALSE)&amp;"","　")</f>
        <v/>
      </c>
      <c r="AP257" s="18" t="str">
        <f>IFERROR(VLOOKUP($B257,DB!$I$3:$CA$1001,62,FALSE)&amp;"","　")</f>
        <v/>
      </c>
      <c r="AQ257" s="21" t="str">
        <f>IFERROR(VLOOKUP($B257,DB!$I$3:$CA$1001,63,FALSE)&amp;"","　")</f>
        <v/>
      </c>
      <c r="AR257" s="23" t="str">
        <f>IFERROR(VLOOKUP($B257,DB!$I$3:$CA$1001,64,FALSE)&amp;"","　")</f>
        <v/>
      </c>
      <c r="AS257" s="18" t="str">
        <f>IFERROR(VLOOKUP($B257,DB!$I$3:$CA$1001,65,FALSE)&amp;"","　")</f>
        <v/>
      </c>
      <c r="AT257" s="18" t="str">
        <f>IFERROR(VLOOKUP($B257,DB!$I$3:$CA$1001,66,FALSE)&amp;"","　")</f>
        <v/>
      </c>
      <c r="AU257" s="18" t="str">
        <f>IFERROR(VLOOKUP($B257,DB!$I$3:$CA$1001,67,FALSE)&amp;"","　")</f>
        <v/>
      </c>
      <c r="AV257" s="18" t="str">
        <f>IFERROR(VLOOKUP($B257,DB!$I$3:$CA$1001,68,FALSE)&amp;"","　")</f>
        <v/>
      </c>
      <c r="AW257" s="18" t="str">
        <f>IFERROR(VLOOKUP($B257,DB!$I$3:$CA$1001,69,FALSE)&amp;"","　")</f>
        <v/>
      </c>
      <c r="AX257" s="18" t="str">
        <f>IFERROR(VLOOKUP($B257,DB!$I$3:$CA$1001,70,FALSE)&amp;"","　")</f>
        <v/>
      </c>
      <c r="AY257" s="21" t="str">
        <f>IFERROR(VLOOKUP($B257,DB!$I$3:$CA$1001,71,FALSE)&amp;"","　")</f>
        <v/>
      </c>
      <c r="AZ257" s="29"/>
    </row>
    <row r="258" spans="2:52" ht="20.100000000000001" customHeight="1">
      <c r="B258" s="6">
        <v>2638</v>
      </c>
      <c r="C258" s="8" t="str">
        <f>IFERROR(VLOOKUP(B258,DB!$I$3:$Z$1001,4,FALSE)&amp;"","")</f>
        <v>北海道地図株式会社</v>
      </c>
      <c r="D258" s="10" t="str">
        <f>IFERROR(VLOOKUP(B258,DB!$I$2:$CD$1001,7,FALSE)&amp;"","")</f>
        <v>北海道</v>
      </c>
      <c r="E258" s="11" t="str">
        <f>IFERROR(VLOOKUP(B258,DB!$I$2:$CD$1001,8,FALSE)&amp;"","")</f>
        <v>旭川市</v>
      </c>
      <c r="F258" s="12" t="str">
        <f>IFERROR(VLOOKUP(B258,DB!$I$2:$CD$1001,10,FALSE)&amp;"","")</f>
        <v>代表取締役</v>
      </c>
      <c r="G258" s="11" t="str">
        <f>IFERROR(VLOOKUP(B258,DB!$I$2:$CD$1001,11,FALSE)&amp;"","")</f>
        <v>周藤　利通</v>
      </c>
      <c r="H258" s="14" t="str">
        <f>IFERROR(IF(VLOOKUP(B258,DB!$I$2:$CD$1001,20,FALSE)&amp;""="","","○"),"")</f>
        <v/>
      </c>
      <c r="I258" s="16" t="str">
        <f>IFERROR(VLOOKUP($B258,DB!$I$3:$CA$1001,29,FALSE)&amp;"","　")</f>
        <v>◯</v>
      </c>
      <c r="J258" s="18" t="str">
        <f>IFERROR(VLOOKUP($B258,DB!$I$3:$CA$1001,30,FALSE)&amp;"","　")</f>
        <v/>
      </c>
      <c r="K258" s="18" t="str">
        <f>IFERROR(VLOOKUP($B258,DB!$I$3:$CA$1001,31,FALSE)&amp;"","　")</f>
        <v/>
      </c>
      <c r="L258" s="18" t="str">
        <f>IFERROR(VLOOKUP($B258,DB!$I$3:$CA$1001,32,FALSE)&amp;"","　")</f>
        <v/>
      </c>
      <c r="M258" s="18" t="str">
        <f>IFERROR(VLOOKUP($B258,DB!$I$3:$CA$1001,33,FALSE)&amp;"","　")</f>
        <v/>
      </c>
      <c r="N258" s="21" t="str">
        <f>IFERROR(VLOOKUP($B258,DB!$I$3:$CA$1001,34,FALSE)&amp;"","　")</f>
        <v/>
      </c>
      <c r="O258" s="23" t="str">
        <f>IFERROR(VLOOKUP($B258,DB!$I$3:$CA$1001,35,FALSE)&amp;"","　")</f>
        <v/>
      </c>
      <c r="P258" s="18" t="str">
        <f>IFERROR(VLOOKUP($B258,DB!$I$3:$CA$1001,36,FALSE)&amp;"","　")</f>
        <v/>
      </c>
      <c r="Q258" s="18" t="str">
        <f>IFERROR(VLOOKUP($B258,DB!$I$3:$CA$1001,37,FALSE)&amp;"","　")</f>
        <v/>
      </c>
      <c r="R258" s="18" t="str">
        <f>IFERROR(VLOOKUP($B258,DB!$I$3:$CA$1001,38,FALSE)&amp;"","　")</f>
        <v/>
      </c>
      <c r="S258" s="18" t="str">
        <f>IFERROR(VLOOKUP($B258,DB!$I$3:$CA$1001,39,FALSE)&amp;"","　")</f>
        <v/>
      </c>
      <c r="T258" s="18" t="str">
        <f>IFERROR(VLOOKUP($B258,DB!$I$3:$CA$1001,40,FALSE)&amp;"","　")</f>
        <v/>
      </c>
      <c r="U258" s="18" t="str">
        <f>IFERROR(VLOOKUP($B258,DB!$I$3:$CA$1001,41,FALSE)&amp;"","　")</f>
        <v/>
      </c>
      <c r="V258" s="18" t="str">
        <f>IFERROR(VLOOKUP($B258,DB!$I$3:$CA$1001,42,FALSE)&amp;"","　")</f>
        <v/>
      </c>
      <c r="W258" s="18" t="str">
        <f>IFERROR(VLOOKUP($B258,DB!$I$3:$CA$1001,43,FALSE)&amp;"","　")</f>
        <v/>
      </c>
      <c r="X258" s="18" t="str">
        <f>IFERROR(VLOOKUP($B258,DB!$I$3:$CA$1001,44,FALSE)&amp;"","　")</f>
        <v/>
      </c>
      <c r="Y258" s="18" t="str">
        <f>IFERROR(VLOOKUP($B258,DB!$I$3:$CA$1001,45,FALSE)&amp;"","　")</f>
        <v/>
      </c>
      <c r="Z258" s="18" t="str">
        <f>IFERROR(VLOOKUP($B258,DB!$I$3:$CA$1001,46,FALSE)&amp;"","　")</f>
        <v/>
      </c>
      <c r="AA258" s="18" t="str">
        <f>IFERROR(VLOOKUP($B258,DB!$I$3:$CA$1001,47,FALSE)&amp;"","　")</f>
        <v/>
      </c>
      <c r="AB258" s="18" t="str">
        <f>IFERROR(VLOOKUP($B258,DB!$I$3:$CA$1001,48,FALSE)&amp;"","　")</f>
        <v/>
      </c>
      <c r="AC258" s="18" t="str">
        <f>IFERROR(VLOOKUP($B258,DB!$I$3:$CA$1001,49,FALSE)&amp;"","　")</f>
        <v/>
      </c>
      <c r="AD258" s="18" t="str">
        <f>IFERROR(VLOOKUP($B258,DB!$I$3:$CA$1001,50,FALSE)&amp;"","　")</f>
        <v/>
      </c>
      <c r="AE258" s="18" t="str">
        <f>IFERROR(VLOOKUP($B258,DB!$I$3:$CA$1001,51,FALSE)&amp;"","　")</f>
        <v/>
      </c>
      <c r="AF258" s="18" t="str">
        <f>IFERROR(VLOOKUP($B258,DB!$I$3:$CA$1001,52,FALSE)&amp;"","　")</f>
        <v/>
      </c>
      <c r="AG258" s="18" t="str">
        <f>IFERROR(VLOOKUP($B258,DB!$I$3:$CA$1001,53,FALSE)&amp;"","　")</f>
        <v/>
      </c>
      <c r="AH258" s="18" t="str">
        <f>IFERROR(VLOOKUP($B258,DB!$I$3:$CA$1001,54,FALSE)&amp;"","　")</f>
        <v/>
      </c>
      <c r="AI258" s="25" t="str">
        <f>IFERROR(VLOOKUP($B258,DB!$I$3:$CA$1001,55,FALSE)&amp;"","　")</f>
        <v/>
      </c>
      <c r="AJ258" s="16" t="str">
        <f>IFERROR(VLOOKUP($B258,DB!$I$3:$CA$1001,56,FALSE)&amp;"","　")</f>
        <v/>
      </c>
      <c r="AK258" s="18" t="str">
        <f>IFERROR(VLOOKUP($B258,DB!$I$3:$CA$1001,57,FALSE)&amp;"","　")</f>
        <v/>
      </c>
      <c r="AL258" s="18" t="str">
        <f>IFERROR(VLOOKUP($B258,DB!$I$3:$CA$1001,58,FALSE)&amp;"","　")</f>
        <v/>
      </c>
      <c r="AM258" s="18" t="str">
        <f>IFERROR(VLOOKUP($B258,DB!$I$3:$CA$1001,59,FALSE)&amp;"","　")</f>
        <v/>
      </c>
      <c r="AN258" s="18" t="str">
        <f>IFERROR(VLOOKUP($B258,DB!$I$3:$CA$1001,60,FALSE)&amp;"","　")</f>
        <v/>
      </c>
      <c r="AO258" s="18" t="str">
        <f>IFERROR(VLOOKUP($B258,DB!$I$3:$CA$1001,61,FALSE)&amp;"","　")</f>
        <v/>
      </c>
      <c r="AP258" s="18" t="str">
        <f>IFERROR(VLOOKUP($B258,DB!$I$3:$CA$1001,62,FALSE)&amp;"","　")</f>
        <v/>
      </c>
      <c r="AQ258" s="21" t="str">
        <f>IFERROR(VLOOKUP($B258,DB!$I$3:$CA$1001,63,FALSE)&amp;"","　")</f>
        <v/>
      </c>
      <c r="AR258" s="23" t="str">
        <f>IFERROR(VLOOKUP($B258,DB!$I$3:$CA$1001,64,FALSE)&amp;"","　")</f>
        <v/>
      </c>
      <c r="AS258" s="18" t="str">
        <f>IFERROR(VLOOKUP($B258,DB!$I$3:$CA$1001,65,FALSE)&amp;"","　")</f>
        <v/>
      </c>
      <c r="AT258" s="18" t="str">
        <f>IFERROR(VLOOKUP($B258,DB!$I$3:$CA$1001,66,FALSE)&amp;"","　")</f>
        <v/>
      </c>
      <c r="AU258" s="18" t="str">
        <f>IFERROR(VLOOKUP($B258,DB!$I$3:$CA$1001,67,FALSE)&amp;"","　")</f>
        <v/>
      </c>
      <c r="AV258" s="18" t="str">
        <f>IFERROR(VLOOKUP($B258,DB!$I$3:$CA$1001,68,FALSE)&amp;"","　")</f>
        <v/>
      </c>
      <c r="AW258" s="18" t="str">
        <f>IFERROR(VLOOKUP($B258,DB!$I$3:$CA$1001,69,FALSE)&amp;"","　")</f>
        <v/>
      </c>
      <c r="AX258" s="18" t="str">
        <f>IFERROR(VLOOKUP($B258,DB!$I$3:$CA$1001,70,FALSE)&amp;"","　")</f>
        <v/>
      </c>
      <c r="AY258" s="21" t="str">
        <f>IFERROR(VLOOKUP($B258,DB!$I$3:$CA$1001,71,FALSE)&amp;"","　")</f>
        <v/>
      </c>
      <c r="AZ258" s="29"/>
    </row>
    <row r="259" spans="2:52" ht="20.100000000000001" customHeight="1">
      <c r="B259" s="6">
        <v>2639</v>
      </c>
      <c r="C259" s="8" t="str">
        <f>IFERROR(VLOOKUP(B259,DB!$I$3:$Z$1001,4,FALSE)&amp;"","")</f>
        <v>株式会社北海道綜企画</v>
      </c>
      <c r="D259" s="10" t="str">
        <f>IFERROR(VLOOKUP(B259,DB!$I$2:$CD$1001,7,FALSE)&amp;"","")</f>
        <v>北海道</v>
      </c>
      <c r="E259" s="11" t="str">
        <f>IFERROR(VLOOKUP(B259,DB!$I$2:$CD$1001,8,FALSE)&amp;"","")</f>
        <v>札幌市中央区</v>
      </c>
      <c r="F259" s="12" t="str">
        <f>IFERROR(VLOOKUP(B259,DB!$I$2:$CD$1001,10,FALSE)&amp;"","")</f>
        <v>代表取締役</v>
      </c>
      <c r="G259" s="11" t="str">
        <f>IFERROR(VLOOKUP(B259,DB!$I$2:$CD$1001,11,FALSE)&amp;"","")</f>
        <v>間島　精</v>
      </c>
      <c r="H259" s="14" t="str">
        <f>IFERROR(IF(VLOOKUP(B259,DB!$I$2:$CD$1001,20,FALSE)&amp;""="","","○"),"")</f>
        <v/>
      </c>
      <c r="I259" s="16" t="str">
        <f>IFERROR(VLOOKUP($B259,DB!$I$3:$CA$1001,29,FALSE)&amp;"","　")</f>
        <v/>
      </c>
      <c r="J259" s="18" t="str">
        <f>IFERROR(VLOOKUP($B259,DB!$I$3:$CA$1001,30,FALSE)&amp;"","　")</f>
        <v/>
      </c>
      <c r="K259" s="18" t="str">
        <f>IFERROR(VLOOKUP($B259,DB!$I$3:$CA$1001,31,FALSE)&amp;"","　")</f>
        <v/>
      </c>
      <c r="L259" s="18" t="str">
        <f>IFERROR(VLOOKUP($B259,DB!$I$3:$CA$1001,32,FALSE)&amp;"","　")</f>
        <v>◯</v>
      </c>
      <c r="M259" s="18" t="str">
        <f>IFERROR(VLOOKUP($B259,DB!$I$3:$CA$1001,33,FALSE)&amp;"","　")</f>
        <v>◯</v>
      </c>
      <c r="N259" s="21" t="str">
        <f>IFERROR(VLOOKUP($B259,DB!$I$3:$CA$1001,34,FALSE)&amp;"","　")</f>
        <v/>
      </c>
      <c r="O259" s="23" t="str">
        <f>IFERROR(VLOOKUP($B259,DB!$I$3:$CA$1001,35,FALSE)&amp;"","　")</f>
        <v/>
      </c>
      <c r="P259" s="18" t="str">
        <f>IFERROR(VLOOKUP($B259,DB!$I$3:$CA$1001,36,FALSE)&amp;"","　")</f>
        <v/>
      </c>
      <c r="Q259" s="18" t="str">
        <f>IFERROR(VLOOKUP($B259,DB!$I$3:$CA$1001,37,FALSE)&amp;"","　")</f>
        <v/>
      </c>
      <c r="R259" s="18" t="str">
        <f>IFERROR(VLOOKUP($B259,DB!$I$3:$CA$1001,38,FALSE)&amp;"","　")</f>
        <v/>
      </c>
      <c r="S259" s="18" t="str">
        <f>IFERROR(VLOOKUP($B259,DB!$I$3:$CA$1001,39,FALSE)&amp;"","　")</f>
        <v/>
      </c>
      <c r="T259" s="18" t="str">
        <f>IFERROR(VLOOKUP($B259,DB!$I$3:$CA$1001,40,FALSE)&amp;"","　")</f>
        <v/>
      </c>
      <c r="U259" s="18" t="str">
        <f>IFERROR(VLOOKUP($B259,DB!$I$3:$CA$1001,41,FALSE)&amp;"","　")</f>
        <v/>
      </c>
      <c r="V259" s="18" t="str">
        <f>IFERROR(VLOOKUP($B259,DB!$I$3:$CA$1001,42,FALSE)&amp;"","　")</f>
        <v/>
      </c>
      <c r="W259" s="18" t="str">
        <f>IFERROR(VLOOKUP($B259,DB!$I$3:$CA$1001,43,FALSE)&amp;"","　")</f>
        <v/>
      </c>
      <c r="X259" s="18" t="str">
        <f>IFERROR(VLOOKUP($B259,DB!$I$3:$CA$1001,44,FALSE)&amp;"","　")</f>
        <v/>
      </c>
      <c r="Y259" s="18" t="str">
        <f>IFERROR(VLOOKUP($B259,DB!$I$3:$CA$1001,45,FALSE)&amp;"","　")</f>
        <v/>
      </c>
      <c r="Z259" s="18" t="str">
        <f>IFERROR(VLOOKUP($B259,DB!$I$3:$CA$1001,46,FALSE)&amp;"","　")</f>
        <v/>
      </c>
      <c r="AA259" s="18" t="str">
        <f>IFERROR(VLOOKUP($B259,DB!$I$3:$CA$1001,47,FALSE)&amp;"","　")</f>
        <v/>
      </c>
      <c r="AB259" s="18" t="str">
        <f>IFERROR(VLOOKUP($B259,DB!$I$3:$CA$1001,48,FALSE)&amp;"","　")</f>
        <v/>
      </c>
      <c r="AC259" s="18" t="str">
        <f>IFERROR(VLOOKUP($B259,DB!$I$3:$CA$1001,49,FALSE)&amp;"","　")</f>
        <v/>
      </c>
      <c r="AD259" s="18" t="str">
        <f>IFERROR(VLOOKUP($B259,DB!$I$3:$CA$1001,50,FALSE)&amp;"","　")</f>
        <v/>
      </c>
      <c r="AE259" s="18" t="str">
        <f>IFERROR(VLOOKUP($B259,DB!$I$3:$CA$1001,51,FALSE)&amp;"","　")</f>
        <v/>
      </c>
      <c r="AF259" s="18" t="str">
        <f>IFERROR(VLOOKUP($B259,DB!$I$3:$CA$1001,52,FALSE)&amp;"","　")</f>
        <v/>
      </c>
      <c r="AG259" s="18" t="str">
        <f>IFERROR(VLOOKUP($B259,DB!$I$3:$CA$1001,53,FALSE)&amp;"","　")</f>
        <v/>
      </c>
      <c r="AH259" s="18" t="str">
        <f>IFERROR(VLOOKUP($B259,DB!$I$3:$CA$1001,54,FALSE)&amp;"","　")</f>
        <v/>
      </c>
      <c r="AI259" s="25" t="str">
        <f>IFERROR(VLOOKUP($B259,DB!$I$3:$CA$1001,55,FALSE)&amp;"","　")</f>
        <v/>
      </c>
      <c r="AJ259" s="16" t="str">
        <f>IFERROR(VLOOKUP($B259,DB!$I$3:$CA$1001,56,FALSE)&amp;"","　")</f>
        <v/>
      </c>
      <c r="AK259" s="18" t="str">
        <f>IFERROR(VLOOKUP($B259,DB!$I$3:$CA$1001,57,FALSE)&amp;"","　")</f>
        <v/>
      </c>
      <c r="AL259" s="18" t="str">
        <f>IFERROR(VLOOKUP($B259,DB!$I$3:$CA$1001,58,FALSE)&amp;"","　")</f>
        <v/>
      </c>
      <c r="AM259" s="18" t="str">
        <f>IFERROR(VLOOKUP($B259,DB!$I$3:$CA$1001,59,FALSE)&amp;"","　")</f>
        <v/>
      </c>
      <c r="AN259" s="18" t="str">
        <f>IFERROR(VLOOKUP($B259,DB!$I$3:$CA$1001,60,FALSE)&amp;"","　")</f>
        <v/>
      </c>
      <c r="AO259" s="18" t="str">
        <f>IFERROR(VLOOKUP($B259,DB!$I$3:$CA$1001,61,FALSE)&amp;"","　")</f>
        <v/>
      </c>
      <c r="AP259" s="18" t="str">
        <f>IFERROR(VLOOKUP($B259,DB!$I$3:$CA$1001,62,FALSE)&amp;"","　")</f>
        <v/>
      </c>
      <c r="AQ259" s="21" t="str">
        <f>IFERROR(VLOOKUP($B259,DB!$I$3:$CA$1001,63,FALSE)&amp;"","　")</f>
        <v/>
      </c>
      <c r="AR259" s="23" t="str">
        <f>IFERROR(VLOOKUP($B259,DB!$I$3:$CA$1001,64,FALSE)&amp;"","　")</f>
        <v/>
      </c>
      <c r="AS259" s="18" t="str">
        <f>IFERROR(VLOOKUP($B259,DB!$I$3:$CA$1001,65,FALSE)&amp;"","　")</f>
        <v/>
      </c>
      <c r="AT259" s="18" t="str">
        <f>IFERROR(VLOOKUP($B259,DB!$I$3:$CA$1001,66,FALSE)&amp;"","　")</f>
        <v/>
      </c>
      <c r="AU259" s="18" t="str">
        <f>IFERROR(VLOOKUP($B259,DB!$I$3:$CA$1001,67,FALSE)&amp;"","　")</f>
        <v/>
      </c>
      <c r="AV259" s="18" t="str">
        <f>IFERROR(VLOOKUP($B259,DB!$I$3:$CA$1001,68,FALSE)&amp;"","　")</f>
        <v/>
      </c>
      <c r="AW259" s="18" t="str">
        <f>IFERROR(VLOOKUP($B259,DB!$I$3:$CA$1001,69,FALSE)&amp;"","　")</f>
        <v/>
      </c>
      <c r="AX259" s="18" t="str">
        <f>IFERROR(VLOOKUP($B259,DB!$I$3:$CA$1001,70,FALSE)&amp;"","　")</f>
        <v/>
      </c>
      <c r="AY259" s="21" t="str">
        <f>IFERROR(VLOOKUP($B259,DB!$I$3:$CA$1001,71,FALSE)&amp;"","　")</f>
        <v/>
      </c>
      <c r="AZ259" s="29"/>
    </row>
    <row r="260" spans="2:52" ht="20.100000000000001" customHeight="1">
      <c r="B260" s="6">
        <v>2640</v>
      </c>
      <c r="C260" s="8" t="str">
        <f>IFERROR(VLOOKUP(B260,DB!$I$3:$Z$1001,4,FALSE)&amp;"","")</f>
        <v>株式会社豊水設計</v>
      </c>
      <c r="D260" s="10" t="str">
        <f>IFERROR(VLOOKUP(B260,DB!$I$2:$CD$1001,7,FALSE)&amp;"","")</f>
        <v>北海道</v>
      </c>
      <c r="E260" s="11" t="str">
        <f>IFERROR(VLOOKUP(B260,DB!$I$2:$CD$1001,8,FALSE)&amp;"","")</f>
        <v>札幌市東区</v>
      </c>
      <c r="F260" s="12" t="str">
        <f>IFERROR(VLOOKUP(B260,DB!$I$2:$CD$1001,10,FALSE)&amp;"","")</f>
        <v>代表取締役</v>
      </c>
      <c r="G260" s="11" t="str">
        <f>IFERROR(VLOOKUP(B260,DB!$I$2:$CD$1001,11,FALSE)&amp;"","")</f>
        <v>榑林　基弘</v>
      </c>
      <c r="H260" s="14" t="str">
        <f>IFERROR(IF(VLOOKUP(B260,DB!$I$2:$CD$1001,20,FALSE)&amp;""="","","○"),"")</f>
        <v/>
      </c>
      <c r="I260" s="16" t="str">
        <f>IFERROR(VLOOKUP($B260,DB!$I$3:$CA$1001,29,FALSE)&amp;"","　")</f>
        <v>◯</v>
      </c>
      <c r="J260" s="18" t="str">
        <f>IFERROR(VLOOKUP($B260,DB!$I$3:$CA$1001,30,FALSE)&amp;"","　")</f>
        <v>◯</v>
      </c>
      <c r="K260" s="18" t="str">
        <f>IFERROR(VLOOKUP($B260,DB!$I$3:$CA$1001,31,FALSE)&amp;"","　")</f>
        <v>◯</v>
      </c>
      <c r="L260" s="18" t="str">
        <f>IFERROR(VLOOKUP($B260,DB!$I$3:$CA$1001,32,FALSE)&amp;"","　")</f>
        <v>◯</v>
      </c>
      <c r="M260" s="18" t="str">
        <f>IFERROR(VLOOKUP($B260,DB!$I$3:$CA$1001,33,FALSE)&amp;"","　")</f>
        <v>◯</v>
      </c>
      <c r="N260" s="21" t="str">
        <f>IFERROR(VLOOKUP($B260,DB!$I$3:$CA$1001,34,FALSE)&amp;"","　")</f>
        <v/>
      </c>
      <c r="O260" s="23" t="str">
        <f>IFERROR(VLOOKUP($B260,DB!$I$3:$CA$1001,35,FALSE)&amp;"","　")</f>
        <v>◯</v>
      </c>
      <c r="P260" s="18" t="str">
        <f>IFERROR(VLOOKUP($B260,DB!$I$3:$CA$1001,36,FALSE)&amp;"","　")</f>
        <v>◯</v>
      </c>
      <c r="Q260" s="18" t="str">
        <f>IFERROR(VLOOKUP($B260,DB!$I$3:$CA$1001,37,FALSE)&amp;"","　")</f>
        <v/>
      </c>
      <c r="R260" s="18" t="str">
        <f>IFERROR(VLOOKUP($B260,DB!$I$3:$CA$1001,38,FALSE)&amp;"","　")</f>
        <v/>
      </c>
      <c r="S260" s="18" t="str">
        <f>IFERROR(VLOOKUP($B260,DB!$I$3:$CA$1001,39,FALSE)&amp;"","　")</f>
        <v/>
      </c>
      <c r="T260" s="18" t="str">
        <f>IFERROR(VLOOKUP($B260,DB!$I$3:$CA$1001,40,FALSE)&amp;"","　")</f>
        <v/>
      </c>
      <c r="U260" s="18" t="str">
        <f>IFERROR(VLOOKUP($B260,DB!$I$3:$CA$1001,41,FALSE)&amp;"","　")</f>
        <v/>
      </c>
      <c r="V260" s="18" t="str">
        <f>IFERROR(VLOOKUP($B260,DB!$I$3:$CA$1001,42,FALSE)&amp;"","　")</f>
        <v/>
      </c>
      <c r="W260" s="18" t="str">
        <f>IFERROR(VLOOKUP($B260,DB!$I$3:$CA$1001,43,FALSE)&amp;"","　")</f>
        <v/>
      </c>
      <c r="X260" s="18" t="str">
        <f>IFERROR(VLOOKUP($B260,DB!$I$3:$CA$1001,44,FALSE)&amp;"","　")</f>
        <v>◯</v>
      </c>
      <c r="Y260" s="18" t="str">
        <f>IFERROR(VLOOKUP($B260,DB!$I$3:$CA$1001,45,FALSE)&amp;"","　")</f>
        <v/>
      </c>
      <c r="Z260" s="18" t="str">
        <f>IFERROR(VLOOKUP($B260,DB!$I$3:$CA$1001,46,FALSE)&amp;"","　")</f>
        <v/>
      </c>
      <c r="AA260" s="18" t="str">
        <f>IFERROR(VLOOKUP($B260,DB!$I$3:$CA$1001,47,FALSE)&amp;"","　")</f>
        <v/>
      </c>
      <c r="AB260" s="18" t="str">
        <f>IFERROR(VLOOKUP($B260,DB!$I$3:$CA$1001,48,FALSE)&amp;"","　")</f>
        <v/>
      </c>
      <c r="AC260" s="18" t="str">
        <f>IFERROR(VLOOKUP($B260,DB!$I$3:$CA$1001,49,FALSE)&amp;"","　")</f>
        <v/>
      </c>
      <c r="AD260" s="18" t="str">
        <f>IFERROR(VLOOKUP($B260,DB!$I$3:$CA$1001,50,FALSE)&amp;"","　")</f>
        <v>◯</v>
      </c>
      <c r="AE260" s="18" t="str">
        <f>IFERROR(VLOOKUP($B260,DB!$I$3:$CA$1001,51,FALSE)&amp;"","　")</f>
        <v/>
      </c>
      <c r="AF260" s="18" t="str">
        <f>IFERROR(VLOOKUP($B260,DB!$I$3:$CA$1001,52,FALSE)&amp;"","　")</f>
        <v/>
      </c>
      <c r="AG260" s="18" t="str">
        <f>IFERROR(VLOOKUP($B260,DB!$I$3:$CA$1001,53,FALSE)&amp;"","　")</f>
        <v/>
      </c>
      <c r="AH260" s="18" t="str">
        <f>IFERROR(VLOOKUP($B260,DB!$I$3:$CA$1001,54,FALSE)&amp;"","　")</f>
        <v/>
      </c>
      <c r="AI260" s="25" t="str">
        <f>IFERROR(VLOOKUP($B260,DB!$I$3:$CA$1001,55,FALSE)&amp;"","　")</f>
        <v/>
      </c>
      <c r="AJ260" s="16" t="str">
        <f>IFERROR(VLOOKUP($B260,DB!$I$3:$CA$1001,56,FALSE)&amp;"","　")</f>
        <v/>
      </c>
      <c r="AK260" s="18" t="str">
        <f>IFERROR(VLOOKUP($B260,DB!$I$3:$CA$1001,57,FALSE)&amp;"","　")</f>
        <v/>
      </c>
      <c r="AL260" s="18" t="str">
        <f>IFERROR(VLOOKUP($B260,DB!$I$3:$CA$1001,58,FALSE)&amp;"","　")</f>
        <v/>
      </c>
      <c r="AM260" s="18" t="str">
        <f>IFERROR(VLOOKUP($B260,DB!$I$3:$CA$1001,59,FALSE)&amp;"","　")</f>
        <v/>
      </c>
      <c r="AN260" s="18" t="str">
        <f>IFERROR(VLOOKUP($B260,DB!$I$3:$CA$1001,60,FALSE)&amp;"","　")</f>
        <v/>
      </c>
      <c r="AO260" s="18" t="str">
        <f>IFERROR(VLOOKUP($B260,DB!$I$3:$CA$1001,61,FALSE)&amp;"","　")</f>
        <v/>
      </c>
      <c r="AP260" s="18" t="str">
        <f>IFERROR(VLOOKUP($B260,DB!$I$3:$CA$1001,62,FALSE)&amp;"","　")</f>
        <v/>
      </c>
      <c r="AQ260" s="21" t="str">
        <f>IFERROR(VLOOKUP($B260,DB!$I$3:$CA$1001,63,FALSE)&amp;"","　")</f>
        <v/>
      </c>
      <c r="AR260" s="23" t="str">
        <f>IFERROR(VLOOKUP($B260,DB!$I$3:$CA$1001,64,FALSE)&amp;"","　")</f>
        <v/>
      </c>
      <c r="AS260" s="18" t="str">
        <f>IFERROR(VLOOKUP($B260,DB!$I$3:$CA$1001,65,FALSE)&amp;"","　")</f>
        <v/>
      </c>
      <c r="AT260" s="18" t="str">
        <f>IFERROR(VLOOKUP($B260,DB!$I$3:$CA$1001,66,FALSE)&amp;"","　")</f>
        <v/>
      </c>
      <c r="AU260" s="18" t="str">
        <f>IFERROR(VLOOKUP($B260,DB!$I$3:$CA$1001,67,FALSE)&amp;"","　")</f>
        <v/>
      </c>
      <c r="AV260" s="18" t="str">
        <f>IFERROR(VLOOKUP($B260,DB!$I$3:$CA$1001,68,FALSE)&amp;"","　")</f>
        <v/>
      </c>
      <c r="AW260" s="18" t="str">
        <f>IFERROR(VLOOKUP($B260,DB!$I$3:$CA$1001,69,FALSE)&amp;"","　")</f>
        <v/>
      </c>
      <c r="AX260" s="18" t="str">
        <f>IFERROR(VLOOKUP($B260,DB!$I$3:$CA$1001,70,FALSE)&amp;"","　")</f>
        <v/>
      </c>
      <c r="AY260" s="21" t="str">
        <f>IFERROR(VLOOKUP($B260,DB!$I$3:$CA$1001,71,FALSE)&amp;"","　")</f>
        <v/>
      </c>
      <c r="AZ260" s="29"/>
    </row>
    <row r="261" spans="2:52" ht="20.100000000000001" customHeight="1">
      <c r="B261" s="6">
        <v>2641</v>
      </c>
      <c r="C261" s="8" t="str">
        <f>IFERROR(VLOOKUP(B261,DB!$I$3:$Z$1001,4,FALSE)&amp;"","")</f>
        <v>株式会社北洋設備設計事務所</v>
      </c>
      <c r="D261" s="10" t="str">
        <f>IFERROR(VLOOKUP(B261,DB!$I$2:$CD$1001,7,FALSE)&amp;"","")</f>
        <v>北海道</v>
      </c>
      <c r="E261" s="11" t="str">
        <f>IFERROR(VLOOKUP(B261,DB!$I$2:$CD$1001,8,FALSE)&amp;"","")</f>
        <v>札幌市中央区</v>
      </c>
      <c r="F261" s="12" t="str">
        <f>IFERROR(VLOOKUP(B261,DB!$I$2:$CD$1001,10,FALSE)&amp;"","")</f>
        <v>代表取締役</v>
      </c>
      <c r="G261" s="11" t="str">
        <f>IFERROR(VLOOKUP(B261,DB!$I$2:$CD$1001,11,FALSE)&amp;"","")</f>
        <v>武井　義正</v>
      </c>
      <c r="H261" s="14" t="str">
        <f>IFERROR(IF(VLOOKUP(B261,DB!$I$2:$CD$1001,20,FALSE)&amp;""="","","○"),"")</f>
        <v/>
      </c>
      <c r="I261" s="16" t="str">
        <f>IFERROR(VLOOKUP($B261,DB!$I$3:$CA$1001,29,FALSE)&amp;"","　")</f>
        <v/>
      </c>
      <c r="J261" s="18" t="str">
        <f>IFERROR(VLOOKUP($B261,DB!$I$3:$CA$1001,30,FALSE)&amp;"","　")</f>
        <v/>
      </c>
      <c r="K261" s="18" t="str">
        <f>IFERROR(VLOOKUP($B261,DB!$I$3:$CA$1001,31,FALSE)&amp;"","　")</f>
        <v/>
      </c>
      <c r="L261" s="18" t="str">
        <f>IFERROR(VLOOKUP($B261,DB!$I$3:$CA$1001,32,FALSE)&amp;"","　")</f>
        <v>◯</v>
      </c>
      <c r="M261" s="18" t="str">
        <f>IFERROR(VLOOKUP($B261,DB!$I$3:$CA$1001,33,FALSE)&amp;"","　")</f>
        <v>◯</v>
      </c>
      <c r="N261" s="21" t="str">
        <f>IFERROR(VLOOKUP($B261,DB!$I$3:$CA$1001,34,FALSE)&amp;"","　")</f>
        <v/>
      </c>
      <c r="O261" s="23" t="str">
        <f>IFERROR(VLOOKUP($B261,DB!$I$3:$CA$1001,35,FALSE)&amp;"","　")</f>
        <v/>
      </c>
      <c r="P261" s="18" t="str">
        <f>IFERROR(VLOOKUP($B261,DB!$I$3:$CA$1001,36,FALSE)&amp;"","　")</f>
        <v/>
      </c>
      <c r="Q261" s="18" t="str">
        <f>IFERROR(VLOOKUP($B261,DB!$I$3:$CA$1001,37,FALSE)&amp;"","　")</f>
        <v/>
      </c>
      <c r="R261" s="18" t="str">
        <f>IFERROR(VLOOKUP($B261,DB!$I$3:$CA$1001,38,FALSE)&amp;"","　")</f>
        <v/>
      </c>
      <c r="S261" s="18" t="str">
        <f>IFERROR(VLOOKUP($B261,DB!$I$3:$CA$1001,39,FALSE)&amp;"","　")</f>
        <v/>
      </c>
      <c r="T261" s="18" t="str">
        <f>IFERROR(VLOOKUP($B261,DB!$I$3:$CA$1001,40,FALSE)&amp;"","　")</f>
        <v/>
      </c>
      <c r="U261" s="18" t="str">
        <f>IFERROR(VLOOKUP($B261,DB!$I$3:$CA$1001,41,FALSE)&amp;"","　")</f>
        <v/>
      </c>
      <c r="V261" s="18" t="str">
        <f>IFERROR(VLOOKUP($B261,DB!$I$3:$CA$1001,42,FALSE)&amp;"","　")</f>
        <v/>
      </c>
      <c r="W261" s="18" t="str">
        <f>IFERROR(VLOOKUP($B261,DB!$I$3:$CA$1001,43,FALSE)&amp;"","　")</f>
        <v/>
      </c>
      <c r="X261" s="18" t="str">
        <f>IFERROR(VLOOKUP($B261,DB!$I$3:$CA$1001,44,FALSE)&amp;"","　")</f>
        <v/>
      </c>
      <c r="Y261" s="18" t="str">
        <f>IFERROR(VLOOKUP($B261,DB!$I$3:$CA$1001,45,FALSE)&amp;"","　")</f>
        <v/>
      </c>
      <c r="Z261" s="18" t="str">
        <f>IFERROR(VLOOKUP($B261,DB!$I$3:$CA$1001,46,FALSE)&amp;"","　")</f>
        <v/>
      </c>
      <c r="AA261" s="18" t="str">
        <f>IFERROR(VLOOKUP($B261,DB!$I$3:$CA$1001,47,FALSE)&amp;"","　")</f>
        <v/>
      </c>
      <c r="AB261" s="18" t="str">
        <f>IFERROR(VLOOKUP($B261,DB!$I$3:$CA$1001,48,FALSE)&amp;"","　")</f>
        <v/>
      </c>
      <c r="AC261" s="18" t="str">
        <f>IFERROR(VLOOKUP($B261,DB!$I$3:$CA$1001,49,FALSE)&amp;"","　")</f>
        <v/>
      </c>
      <c r="AD261" s="18" t="str">
        <f>IFERROR(VLOOKUP($B261,DB!$I$3:$CA$1001,50,FALSE)&amp;"","　")</f>
        <v/>
      </c>
      <c r="AE261" s="18" t="str">
        <f>IFERROR(VLOOKUP($B261,DB!$I$3:$CA$1001,51,FALSE)&amp;"","　")</f>
        <v/>
      </c>
      <c r="AF261" s="18" t="str">
        <f>IFERROR(VLOOKUP($B261,DB!$I$3:$CA$1001,52,FALSE)&amp;"","　")</f>
        <v/>
      </c>
      <c r="AG261" s="18" t="str">
        <f>IFERROR(VLOOKUP($B261,DB!$I$3:$CA$1001,53,FALSE)&amp;"","　")</f>
        <v/>
      </c>
      <c r="AH261" s="18" t="str">
        <f>IFERROR(VLOOKUP($B261,DB!$I$3:$CA$1001,54,FALSE)&amp;"","　")</f>
        <v/>
      </c>
      <c r="AI261" s="25" t="str">
        <f>IFERROR(VLOOKUP($B261,DB!$I$3:$CA$1001,55,FALSE)&amp;"","　")</f>
        <v/>
      </c>
      <c r="AJ261" s="16" t="str">
        <f>IFERROR(VLOOKUP($B261,DB!$I$3:$CA$1001,56,FALSE)&amp;"","　")</f>
        <v/>
      </c>
      <c r="AK261" s="18" t="str">
        <f>IFERROR(VLOOKUP($B261,DB!$I$3:$CA$1001,57,FALSE)&amp;"","　")</f>
        <v/>
      </c>
      <c r="AL261" s="18" t="str">
        <f>IFERROR(VLOOKUP($B261,DB!$I$3:$CA$1001,58,FALSE)&amp;"","　")</f>
        <v>◯</v>
      </c>
      <c r="AM261" s="18" t="str">
        <f>IFERROR(VLOOKUP($B261,DB!$I$3:$CA$1001,59,FALSE)&amp;"","　")</f>
        <v/>
      </c>
      <c r="AN261" s="18" t="str">
        <f>IFERROR(VLOOKUP($B261,DB!$I$3:$CA$1001,60,FALSE)&amp;"","　")</f>
        <v/>
      </c>
      <c r="AO261" s="18" t="str">
        <f>IFERROR(VLOOKUP($B261,DB!$I$3:$CA$1001,61,FALSE)&amp;"","　")</f>
        <v>◯</v>
      </c>
      <c r="AP261" s="18" t="str">
        <f>IFERROR(VLOOKUP($B261,DB!$I$3:$CA$1001,62,FALSE)&amp;"","　")</f>
        <v/>
      </c>
      <c r="AQ261" s="21" t="str">
        <f>IFERROR(VLOOKUP($B261,DB!$I$3:$CA$1001,63,FALSE)&amp;"","　")</f>
        <v/>
      </c>
      <c r="AR261" s="23" t="str">
        <f>IFERROR(VLOOKUP($B261,DB!$I$3:$CA$1001,64,FALSE)&amp;"","　")</f>
        <v/>
      </c>
      <c r="AS261" s="18" t="str">
        <f>IFERROR(VLOOKUP($B261,DB!$I$3:$CA$1001,65,FALSE)&amp;"","　")</f>
        <v/>
      </c>
      <c r="AT261" s="18" t="str">
        <f>IFERROR(VLOOKUP($B261,DB!$I$3:$CA$1001,66,FALSE)&amp;"","　")</f>
        <v/>
      </c>
      <c r="AU261" s="18" t="str">
        <f>IFERROR(VLOOKUP($B261,DB!$I$3:$CA$1001,67,FALSE)&amp;"","　")</f>
        <v/>
      </c>
      <c r="AV261" s="18" t="str">
        <f>IFERROR(VLOOKUP($B261,DB!$I$3:$CA$1001,68,FALSE)&amp;"","　")</f>
        <v/>
      </c>
      <c r="AW261" s="18" t="str">
        <f>IFERROR(VLOOKUP($B261,DB!$I$3:$CA$1001,69,FALSE)&amp;"","　")</f>
        <v/>
      </c>
      <c r="AX261" s="18" t="str">
        <f>IFERROR(VLOOKUP($B261,DB!$I$3:$CA$1001,70,FALSE)&amp;"","　")</f>
        <v/>
      </c>
      <c r="AY261" s="21" t="str">
        <f>IFERROR(VLOOKUP($B261,DB!$I$3:$CA$1001,71,FALSE)&amp;"","　")</f>
        <v/>
      </c>
      <c r="AZ261" s="29"/>
    </row>
    <row r="262" spans="2:52" ht="20.100000000000001" customHeight="1">
      <c r="B262" s="6">
        <v>2642</v>
      </c>
      <c r="C262" s="8" t="str">
        <f>IFERROR(VLOOKUP(B262,DB!$I$3:$Z$1001,4,FALSE)&amp;"","")</f>
        <v>株式会社北海道建築総合研究所</v>
      </c>
      <c r="D262" s="10" t="str">
        <f>IFERROR(VLOOKUP(B262,DB!$I$2:$CD$1001,7,FALSE)&amp;"","")</f>
        <v>北海道</v>
      </c>
      <c r="E262" s="11" t="str">
        <f>IFERROR(VLOOKUP(B262,DB!$I$2:$CD$1001,8,FALSE)&amp;"","")</f>
        <v>札幌市西区</v>
      </c>
      <c r="F262" s="12" t="str">
        <f>IFERROR(VLOOKUP(B262,DB!$I$2:$CD$1001,10,FALSE)&amp;"","")</f>
        <v>代表取締役</v>
      </c>
      <c r="G262" s="11" t="str">
        <f>IFERROR(VLOOKUP(B262,DB!$I$2:$CD$1001,11,FALSE)&amp;"","")</f>
        <v>曽根　啓介</v>
      </c>
      <c r="H262" s="14" t="str">
        <f>IFERROR(IF(VLOOKUP(B262,DB!$I$2:$CD$1001,20,FALSE)&amp;""="","","○"),"")</f>
        <v/>
      </c>
      <c r="I262" s="16" t="str">
        <f>IFERROR(VLOOKUP($B262,DB!$I$3:$CA$1001,29,FALSE)&amp;"","　")</f>
        <v/>
      </c>
      <c r="J262" s="18" t="str">
        <f>IFERROR(VLOOKUP($B262,DB!$I$3:$CA$1001,30,FALSE)&amp;"","　")</f>
        <v/>
      </c>
      <c r="K262" s="18" t="str">
        <f>IFERROR(VLOOKUP($B262,DB!$I$3:$CA$1001,31,FALSE)&amp;"","　")</f>
        <v/>
      </c>
      <c r="L262" s="18" t="str">
        <f>IFERROR(VLOOKUP($B262,DB!$I$3:$CA$1001,32,FALSE)&amp;"","　")</f>
        <v>◯</v>
      </c>
      <c r="M262" s="18" t="str">
        <f>IFERROR(VLOOKUP($B262,DB!$I$3:$CA$1001,33,FALSE)&amp;"","　")</f>
        <v/>
      </c>
      <c r="N262" s="21" t="str">
        <f>IFERROR(VLOOKUP($B262,DB!$I$3:$CA$1001,34,FALSE)&amp;"","　")</f>
        <v/>
      </c>
      <c r="O262" s="23" t="str">
        <f>IFERROR(VLOOKUP($B262,DB!$I$3:$CA$1001,35,FALSE)&amp;"","　")</f>
        <v/>
      </c>
      <c r="P262" s="18" t="str">
        <f>IFERROR(VLOOKUP($B262,DB!$I$3:$CA$1001,36,FALSE)&amp;"","　")</f>
        <v/>
      </c>
      <c r="Q262" s="18" t="str">
        <f>IFERROR(VLOOKUP($B262,DB!$I$3:$CA$1001,37,FALSE)&amp;"","　")</f>
        <v/>
      </c>
      <c r="R262" s="18" t="str">
        <f>IFERROR(VLOOKUP($B262,DB!$I$3:$CA$1001,38,FALSE)&amp;"","　")</f>
        <v/>
      </c>
      <c r="S262" s="18" t="str">
        <f>IFERROR(VLOOKUP($B262,DB!$I$3:$CA$1001,39,FALSE)&amp;"","　")</f>
        <v/>
      </c>
      <c r="T262" s="18" t="str">
        <f>IFERROR(VLOOKUP($B262,DB!$I$3:$CA$1001,40,FALSE)&amp;"","　")</f>
        <v/>
      </c>
      <c r="U262" s="18" t="str">
        <f>IFERROR(VLOOKUP($B262,DB!$I$3:$CA$1001,41,FALSE)&amp;"","　")</f>
        <v/>
      </c>
      <c r="V262" s="18" t="str">
        <f>IFERROR(VLOOKUP($B262,DB!$I$3:$CA$1001,42,FALSE)&amp;"","　")</f>
        <v/>
      </c>
      <c r="W262" s="18" t="str">
        <f>IFERROR(VLOOKUP($B262,DB!$I$3:$CA$1001,43,FALSE)&amp;"","　")</f>
        <v/>
      </c>
      <c r="X262" s="18" t="str">
        <f>IFERROR(VLOOKUP($B262,DB!$I$3:$CA$1001,44,FALSE)&amp;"","　")</f>
        <v/>
      </c>
      <c r="Y262" s="18" t="str">
        <f>IFERROR(VLOOKUP($B262,DB!$I$3:$CA$1001,45,FALSE)&amp;"","　")</f>
        <v/>
      </c>
      <c r="Z262" s="18" t="str">
        <f>IFERROR(VLOOKUP($B262,DB!$I$3:$CA$1001,46,FALSE)&amp;"","　")</f>
        <v/>
      </c>
      <c r="AA262" s="18" t="str">
        <f>IFERROR(VLOOKUP($B262,DB!$I$3:$CA$1001,47,FALSE)&amp;"","　")</f>
        <v/>
      </c>
      <c r="AB262" s="18" t="str">
        <f>IFERROR(VLOOKUP($B262,DB!$I$3:$CA$1001,48,FALSE)&amp;"","　")</f>
        <v/>
      </c>
      <c r="AC262" s="18" t="str">
        <f>IFERROR(VLOOKUP($B262,DB!$I$3:$CA$1001,49,FALSE)&amp;"","　")</f>
        <v/>
      </c>
      <c r="AD262" s="18" t="str">
        <f>IFERROR(VLOOKUP($B262,DB!$I$3:$CA$1001,50,FALSE)&amp;"","　")</f>
        <v/>
      </c>
      <c r="AE262" s="18" t="str">
        <f>IFERROR(VLOOKUP($B262,DB!$I$3:$CA$1001,51,FALSE)&amp;"","　")</f>
        <v/>
      </c>
      <c r="AF262" s="18" t="str">
        <f>IFERROR(VLOOKUP($B262,DB!$I$3:$CA$1001,52,FALSE)&amp;"","　")</f>
        <v/>
      </c>
      <c r="AG262" s="18" t="str">
        <f>IFERROR(VLOOKUP($B262,DB!$I$3:$CA$1001,53,FALSE)&amp;"","　")</f>
        <v/>
      </c>
      <c r="AH262" s="18" t="str">
        <f>IFERROR(VLOOKUP($B262,DB!$I$3:$CA$1001,54,FALSE)&amp;"","　")</f>
        <v/>
      </c>
      <c r="AI262" s="25" t="str">
        <f>IFERROR(VLOOKUP($B262,DB!$I$3:$CA$1001,55,FALSE)&amp;"","　")</f>
        <v/>
      </c>
      <c r="AJ262" s="16" t="str">
        <f>IFERROR(VLOOKUP($B262,DB!$I$3:$CA$1001,56,FALSE)&amp;"","　")</f>
        <v/>
      </c>
      <c r="AK262" s="18" t="str">
        <f>IFERROR(VLOOKUP($B262,DB!$I$3:$CA$1001,57,FALSE)&amp;"","　")</f>
        <v/>
      </c>
      <c r="AL262" s="18" t="str">
        <f>IFERROR(VLOOKUP($B262,DB!$I$3:$CA$1001,58,FALSE)&amp;"","　")</f>
        <v/>
      </c>
      <c r="AM262" s="18" t="str">
        <f>IFERROR(VLOOKUP($B262,DB!$I$3:$CA$1001,59,FALSE)&amp;"","　")</f>
        <v/>
      </c>
      <c r="AN262" s="18" t="str">
        <f>IFERROR(VLOOKUP($B262,DB!$I$3:$CA$1001,60,FALSE)&amp;"","　")</f>
        <v/>
      </c>
      <c r="AO262" s="18" t="str">
        <f>IFERROR(VLOOKUP($B262,DB!$I$3:$CA$1001,61,FALSE)&amp;"","　")</f>
        <v/>
      </c>
      <c r="AP262" s="18" t="str">
        <f>IFERROR(VLOOKUP($B262,DB!$I$3:$CA$1001,62,FALSE)&amp;"","　")</f>
        <v/>
      </c>
      <c r="AQ262" s="21" t="str">
        <f>IFERROR(VLOOKUP($B262,DB!$I$3:$CA$1001,63,FALSE)&amp;"","　")</f>
        <v/>
      </c>
      <c r="AR262" s="23" t="str">
        <f>IFERROR(VLOOKUP($B262,DB!$I$3:$CA$1001,64,FALSE)&amp;"","　")</f>
        <v/>
      </c>
      <c r="AS262" s="18" t="str">
        <f>IFERROR(VLOOKUP($B262,DB!$I$3:$CA$1001,65,FALSE)&amp;"","　")</f>
        <v/>
      </c>
      <c r="AT262" s="18" t="str">
        <f>IFERROR(VLOOKUP($B262,DB!$I$3:$CA$1001,66,FALSE)&amp;"","　")</f>
        <v/>
      </c>
      <c r="AU262" s="18" t="str">
        <f>IFERROR(VLOOKUP($B262,DB!$I$3:$CA$1001,67,FALSE)&amp;"","　")</f>
        <v/>
      </c>
      <c r="AV262" s="18" t="str">
        <f>IFERROR(VLOOKUP($B262,DB!$I$3:$CA$1001,68,FALSE)&amp;"","　")</f>
        <v/>
      </c>
      <c r="AW262" s="18" t="str">
        <f>IFERROR(VLOOKUP($B262,DB!$I$3:$CA$1001,69,FALSE)&amp;"","　")</f>
        <v/>
      </c>
      <c r="AX262" s="18" t="str">
        <f>IFERROR(VLOOKUP($B262,DB!$I$3:$CA$1001,70,FALSE)&amp;"","　")</f>
        <v/>
      </c>
      <c r="AY262" s="21" t="str">
        <f>IFERROR(VLOOKUP($B262,DB!$I$3:$CA$1001,71,FALSE)&amp;"","　")</f>
        <v/>
      </c>
      <c r="AZ262" s="29"/>
    </row>
    <row r="263" spans="2:52" ht="20.100000000000001" customHeight="1">
      <c r="B263" s="6">
        <v>2643</v>
      </c>
      <c r="C263" s="8" t="str">
        <f>IFERROR(VLOOKUP(B263,DB!$I$3:$Z$1001,4,FALSE)&amp;"","")</f>
        <v>一般財団法人北海道建設技術センター</v>
      </c>
      <c r="D263" s="10" t="str">
        <f>IFERROR(VLOOKUP(B263,DB!$I$2:$CD$1001,7,FALSE)&amp;"","")</f>
        <v>北海道</v>
      </c>
      <c r="E263" s="11" t="str">
        <f>IFERROR(VLOOKUP(B263,DB!$I$2:$CD$1001,8,FALSE)&amp;"","")</f>
        <v>札幌市中央区</v>
      </c>
      <c r="F263" s="12" t="str">
        <f>IFERROR(VLOOKUP(B263,DB!$I$2:$CD$1001,10,FALSE)&amp;"","")</f>
        <v>理事長</v>
      </c>
      <c r="G263" s="11" t="str">
        <f>IFERROR(VLOOKUP(B263,DB!$I$2:$CD$1001,11,FALSE)&amp;"","")</f>
        <v>白石　俊哉</v>
      </c>
      <c r="H263" s="14" t="str">
        <f>IFERROR(IF(VLOOKUP(B263,DB!$I$2:$CD$1001,20,FALSE)&amp;""="","","○"),"")</f>
        <v/>
      </c>
      <c r="I263" s="16" t="str">
        <f>IFERROR(VLOOKUP($B263,DB!$I$3:$CA$1001,29,FALSE)&amp;"","　")</f>
        <v/>
      </c>
      <c r="J263" s="18" t="str">
        <f>IFERROR(VLOOKUP($B263,DB!$I$3:$CA$1001,30,FALSE)&amp;"","　")</f>
        <v/>
      </c>
      <c r="K263" s="18" t="str">
        <f>IFERROR(VLOOKUP($B263,DB!$I$3:$CA$1001,31,FALSE)&amp;"","　")</f>
        <v/>
      </c>
      <c r="L263" s="18" t="str">
        <f>IFERROR(VLOOKUP($B263,DB!$I$3:$CA$1001,32,FALSE)&amp;"","　")</f>
        <v/>
      </c>
      <c r="M263" s="18" t="str">
        <f>IFERROR(VLOOKUP($B263,DB!$I$3:$CA$1001,33,FALSE)&amp;"","　")</f>
        <v>◯</v>
      </c>
      <c r="N263" s="21" t="str">
        <f>IFERROR(VLOOKUP($B263,DB!$I$3:$CA$1001,34,FALSE)&amp;"","　")</f>
        <v/>
      </c>
      <c r="O263" s="23" t="str">
        <f>IFERROR(VLOOKUP($B263,DB!$I$3:$CA$1001,35,FALSE)&amp;"","　")</f>
        <v/>
      </c>
      <c r="P263" s="18" t="str">
        <f>IFERROR(VLOOKUP($B263,DB!$I$3:$CA$1001,36,FALSE)&amp;"","　")</f>
        <v/>
      </c>
      <c r="Q263" s="18" t="str">
        <f>IFERROR(VLOOKUP($B263,DB!$I$3:$CA$1001,37,FALSE)&amp;"","　")</f>
        <v/>
      </c>
      <c r="R263" s="18" t="str">
        <f>IFERROR(VLOOKUP($B263,DB!$I$3:$CA$1001,38,FALSE)&amp;"","　")</f>
        <v/>
      </c>
      <c r="S263" s="18" t="str">
        <f>IFERROR(VLOOKUP($B263,DB!$I$3:$CA$1001,39,FALSE)&amp;"","　")</f>
        <v/>
      </c>
      <c r="T263" s="18" t="str">
        <f>IFERROR(VLOOKUP($B263,DB!$I$3:$CA$1001,40,FALSE)&amp;"","　")</f>
        <v/>
      </c>
      <c r="U263" s="18" t="str">
        <f>IFERROR(VLOOKUP($B263,DB!$I$3:$CA$1001,41,FALSE)&amp;"","　")</f>
        <v/>
      </c>
      <c r="V263" s="18" t="str">
        <f>IFERROR(VLOOKUP($B263,DB!$I$3:$CA$1001,42,FALSE)&amp;"","　")</f>
        <v/>
      </c>
      <c r="W263" s="18" t="str">
        <f>IFERROR(VLOOKUP($B263,DB!$I$3:$CA$1001,43,FALSE)&amp;"","　")</f>
        <v/>
      </c>
      <c r="X263" s="18" t="str">
        <f>IFERROR(VLOOKUP($B263,DB!$I$3:$CA$1001,44,FALSE)&amp;"","　")</f>
        <v/>
      </c>
      <c r="Y263" s="18" t="str">
        <f>IFERROR(VLOOKUP($B263,DB!$I$3:$CA$1001,45,FALSE)&amp;"","　")</f>
        <v/>
      </c>
      <c r="Z263" s="18" t="str">
        <f>IFERROR(VLOOKUP($B263,DB!$I$3:$CA$1001,46,FALSE)&amp;"","　")</f>
        <v/>
      </c>
      <c r="AA263" s="18" t="str">
        <f>IFERROR(VLOOKUP($B263,DB!$I$3:$CA$1001,47,FALSE)&amp;"","　")</f>
        <v/>
      </c>
      <c r="AB263" s="18" t="str">
        <f>IFERROR(VLOOKUP($B263,DB!$I$3:$CA$1001,48,FALSE)&amp;"","　")</f>
        <v/>
      </c>
      <c r="AC263" s="18" t="str">
        <f>IFERROR(VLOOKUP($B263,DB!$I$3:$CA$1001,49,FALSE)&amp;"","　")</f>
        <v/>
      </c>
      <c r="AD263" s="18" t="str">
        <f>IFERROR(VLOOKUP($B263,DB!$I$3:$CA$1001,50,FALSE)&amp;"","　")</f>
        <v/>
      </c>
      <c r="AE263" s="18" t="str">
        <f>IFERROR(VLOOKUP($B263,DB!$I$3:$CA$1001,51,FALSE)&amp;"","　")</f>
        <v/>
      </c>
      <c r="AF263" s="18" t="str">
        <f>IFERROR(VLOOKUP($B263,DB!$I$3:$CA$1001,52,FALSE)&amp;"","　")</f>
        <v/>
      </c>
      <c r="AG263" s="18" t="str">
        <f>IFERROR(VLOOKUP($B263,DB!$I$3:$CA$1001,53,FALSE)&amp;"","　")</f>
        <v/>
      </c>
      <c r="AH263" s="18" t="str">
        <f>IFERROR(VLOOKUP($B263,DB!$I$3:$CA$1001,54,FALSE)&amp;"","　")</f>
        <v/>
      </c>
      <c r="AI263" s="25" t="str">
        <f>IFERROR(VLOOKUP($B263,DB!$I$3:$CA$1001,55,FALSE)&amp;"","　")</f>
        <v/>
      </c>
      <c r="AJ263" s="16" t="str">
        <f>IFERROR(VLOOKUP($B263,DB!$I$3:$CA$1001,56,FALSE)&amp;"","　")</f>
        <v/>
      </c>
      <c r="AK263" s="18" t="str">
        <f>IFERROR(VLOOKUP($B263,DB!$I$3:$CA$1001,57,FALSE)&amp;"","　")</f>
        <v/>
      </c>
      <c r="AL263" s="18" t="str">
        <f>IFERROR(VLOOKUP($B263,DB!$I$3:$CA$1001,58,FALSE)&amp;"","　")</f>
        <v/>
      </c>
      <c r="AM263" s="18" t="str">
        <f>IFERROR(VLOOKUP($B263,DB!$I$3:$CA$1001,59,FALSE)&amp;"","　")</f>
        <v/>
      </c>
      <c r="AN263" s="18" t="str">
        <f>IFERROR(VLOOKUP($B263,DB!$I$3:$CA$1001,60,FALSE)&amp;"","　")</f>
        <v/>
      </c>
      <c r="AO263" s="18" t="str">
        <f>IFERROR(VLOOKUP($B263,DB!$I$3:$CA$1001,61,FALSE)&amp;"","　")</f>
        <v/>
      </c>
      <c r="AP263" s="18" t="str">
        <f>IFERROR(VLOOKUP($B263,DB!$I$3:$CA$1001,62,FALSE)&amp;"","　")</f>
        <v/>
      </c>
      <c r="AQ263" s="21" t="str">
        <f>IFERROR(VLOOKUP($B263,DB!$I$3:$CA$1001,63,FALSE)&amp;"","　")</f>
        <v/>
      </c>
      <c r="AR263" s="23" t="str">
        <f>IFERROR(VLOOKUP($B263,DB!$I$3:$CA$1001,64,FALSE)&amp;"","　")</f>
        <v/>
      </c>
      <c r="AS263" s="18" t="str">
        <f>IFERROR(VLOOKUP($B263,DB!$I$3:$CA$1001,65,FALSE)&amp;"","　")</f>
        <v/>
      </c>
      <c r="AT263" s="18" t="str">
        <f>IFERROR(VLOOKUP($B263,DB!$I$3:$CA$1001,66,FALSE)&amp;"","　")</f>
        <v/>
      </c>
      <c r="AU263" s="18" t="str">
        <f>IFERROR(VLOOKUP($B263,DB!$I$3:$CA$1001,67,FALSE)&amp;"","　")</f>
        <v/>
      </c>
      <c r="AV263" s="18" t="str">
        <f>IFERROR(VLOOKUP($B263,DB!$I$3:$CA$1001,68,FALSE)&amp;"","　")</f>
        <v/>
      </c>
      <c r="AW263" s="18" t="str">
        <f>IFERROR(VLOOKUP($B263,DB!$I$3:$CA$1001,69,FALSE)&amp;"","　")</f>
        <v/>
      </c>
      <c r="AX263" s="18" t="str">
        <f>IFERROR(VLOOKUP($B263,DB!$I$3:$CA$1001,70,FALSE)&amp;"","　")</f>
        <v/>
      </c>
      <c r="AY263" s="21" t="str">
        <f>IFERROR(VLOOKUP($B263,DB!$I$3:$CA$1001,71,FALSE)&amp;"","　")</f>
        <v/>
      </c>
      <c r="AZ263" s="29"/>
    </row>
    <row r="264" spans="2:52" ht="20.100000000000001" customHeight="1">
      <c r="B264" s="6">
        <v>2644</v>
      </c>
      <c r="C264" s="8" t="str">
        <f>IFERROR(VLOOKUP(B264,DB!$I$3:$Z$1001,4,FALSE)&amp;"","")</f>
        <v>北海道建築設計監理株式会社</v>
      </c>
      <c r="D264" s="10" t="str">
        <f>IFERROR(VLOOKUP(B264,DB!$I$2:$CD$1001,7,FALSE)&amp;"","")</f>
        <v>北海道</v>
      </c>
      <c r="E264" s="11" t="str">
        <f>IFERROR(VLOOKUP(B264,DB!$I$2:$CD$1001,8,FALSE)&amp;"","")</f>
        <v>札幌市中央区</v>
      </c>
      <c r="F264" s="12" t="str">
        <f>IFERROR(VLOOKUP(B264,DB!$I$2:$CD$1001,10,FALSE)&amp;"","")</f>
        <v>代表取締役社長</v>
      </c>
      <c r="G264" s="11" t="str">
        <f>IFERROR(VLOOKUP(B264,DB!$I$2:$CD$1001,11,FALSE)&amp;"","")</f>
        <v>加藤　守</v>
      </c>
      <c r="H264" s="14" t="str">
        <f>IFERROR(IF(VLOOKUP(B264,DB!$I$2:$CD$1001,20,FALSE)&amp;""="","","○"),"")</f>
        <v/>
      </c>
      <c r="I264" s="16" t="str">
        <f>IFERROR(VLOOKUP($B264,DB!$I$3:$CA$1001,29,FALSE)&amp;"","　")</f>
        <v/>
      </c>
      <c r="J264" s="18" t="str">
        <f>IFERROR(VLOOKUP($B264,DB!$I$3:$CA$1001,30,FALSE)&amp;"","　")</f>
        <v/>
      </c>
      <c r="K264" s="18" t="str">
        <f>IFERROR(VLOOKUP($B264,DB!$I$3:$CA$1001,31,FALSE)&amp;"","　")</f>
        <v/>
      </c>
      <c r="L264" s="18" t="str">
        <f>IFERROR(VLOOKUP($B264,DB!$I$3:$CA$1001,32,FALSE)&amp;"","　")</f>
        <v>◯</v>
      </c>
      <c r="M264" s="18" t="str">
        <f>IFERROR(VLOOKUP($B264,DB!$I$3:$CA$1001,33,FALSE)&amp;"","　")</f>
        <v>◯</v>
      </c>
      <c r="N264" s="21" t="str">
        <f>IFERROR(VLOOKUP($B264,DB!$I$3:$CA$1001,34,FALSE)&amp;"","　")</f>
        <v/>
      </c>
      <c r="O264" s="23" t="str">
        <f>IFERROR(VLOOKUP($B264,DB!$I$3:$CA$1001,35,FALSE)&amp;"","　")</f>
        <v/>
      </c>
      <c r="P264" s="18" t="str">
        <f>IFERROR(VLOOKUP($B264,DB!$I$3:$CA$1001,36,FALSE)&amp;"","　")</f>
        <v/>
      </c>
      <c r="Q264" s="18" t="str">
        <f>IFERROR(VLOOKUP($B264,DB!$I$3:$CA$1001,37,FALSE)&amp;"","　")</f>
        <v/>
      </c>
      <c r="R264" s="18" t="str">
        <f>IFERROR(VLOOKUP($B264,DB!$I$3:$CA$1001,38,FALSE)&amp;"","　")</f>
        <v/>
      </c>
      <c r="S264" s="18" t="str">
        <f>IFERROR(VLOOKUP($B264,DB!$I$3:$CA$1001,39,FALSE)&amp;"","　")</f>
        <v/>
      </c>
      <c r="T264" s="18" t="str">
        <f>IFERROR(VLOOKUP($B264,DB!$I$3:$CA$1001,40,FALSE)&amp;"","　")</f>
        <v/>
      </c>
      <c r="U264" s="18" t="str">
        <f>IFERROR(VLOOKUP($B264,DB!$I$3:$CA$1001,41,FALSE)&amp;"","　")</f>
        <v/>
      </c>
      <c r="V264" s="18" t="str">
        <f>IFERROR(VLOOKUP($B264,DB!$I$3:$CA$1001,42,FALSE)&amp;"","　")</f>
        <v/>
      </c>
      <c r="W264" s="18" t="str">
        <f>IFERROR(VLOOKUP($B264,DB!$I$3:$CA$1001,43,FALSE)&amp;"","　")</f>
        <v/>
      </c>
      <c r="X264" s="18" t="str">
        <f>IFERROR(VLOOKUP($B264,DB!$I$3:$CA$1001,44,FALSE)&amp;"","　")</f>
        <v/>
      </c>
      <c r="Y264" s="18" t="str">
        <f>IFERROR(VLOOKUP($B264,DB!$I$3:$CA$1001,45,FALSE)&amp;"","　")</f>
        <v/>
      </c>
      <c r="Z264" s="18" t="str">
        <f>IFERROR(VLOOKUP($B264,DB!$I$3:$CA$1001,46,FALSE)&amp;"","　")</f>
        <v/>
      </c>
      <c r="AA264" s="18" t="str">
        <f>IFERROR(VLOOKUP($B264,DB!$I$3:$CA$1001,47,FALSE)&amp;"","　")</f>
        <v/>
      </c>
      <c r="AB264" s="18" t="str">
        <f>IFERROR(VLOOKUP($B264,DB!$I$3:$CA$1001,48,FALSE)&amp;"","　")</f>
        <v/>
      </c>
      <c r="AC264" s="18" t="str">
        <f>IFERROR(VLOOKUP($B264,DB!$I$3:$CA$1001,49,FALSE)&amp;"","　")</f>
        <v/>
      </c>
      <c r="AD264" s="18" t="str">
        <f>IFERROR(VLOOKUP($B264,DB!$I$3:$CA$1001,50,FALSE)&amp;"","　")</f>
        <v/>
      </c>
      <c r="AE264" s="18" t="str">
        <f>IFERROR(VLOOKUP($B264,DB!$I$3:$CA$1001,51,FALSE)&amp;"","　")</f>
        <v/>
      </c>
      <c r="AF264" s="18" t="str">
        <f>IFERROR(VLOOKUP($B264,DB!$I$3:$CA$1001,52,FALSE)&amp;"","　")</f>
        <v/>
      </c>
      <c r="AG264" s="18" t="str">
        <f>IFERROR(VLOOKUP($B264,DB!$I$3:$CA$1001,53,FALSE)&amp;"","　")</f>
        <v/>
      </c>
      <c r="AH264" s="18" t="str">
        <f>IFERROR(VLOOKUP($B264,DB!$I$3:$CA$1001,54,FALSE)&amp;"","　")</f>
        <v/>
      </c>
      <c r="AI264" s="25" t="str">
        <f>IFERROR(VLOOKUP($B264,DB!$I$3:$CA$1001,55,FALSE)&amp;"","　")</f>
        <v/>
      </c>
      <c r="AJ264" s="16" t="str">
        <f>IFERROR(VLOOKUP($B264,DB!$I$3:$CA$1001,56,FALSE)&amp;"","　")</f>
        <v/>
      </c>
      <c r="AK264" s="18" t="str">
        <f>IFERROR(VLOOKUP($B264,DB!$I$3:$CA$1001,57,FALSE)&amp;"","　")</f>
        <v/>
      </c>
      <c r="AL264" s="18" t="str">
        <f>IFERROR(VLOOKUP($B264,DB!$I$3:$CA$1001,58,FALSE)&amp;"","　")</f>
        <v/>
      </c>
      <c r="AM264" s="18" t="str">
        <f>IFERROR(VLOOKUP($B264,DB!$I$3:$CA$1001,59,FALSE)&amp;"","　")</f>
        <v/>
      </c>
      <c r="AN264" s="18" t="str">
        <f>IFERROR(VLOOKUP($B264,DB!$I$3:$CA$1001,60,FALSE)&amp;"","　")</f>
        <v/>
      </c>
      <c r="AO264" s="18" t="str">
        <f>IFERROR(VLOOKUP($B264,DB!$I$3:$CA$1001,61,FALSE)&amp;"","　")</f>
        <v/>
      </c>
      <c r="AP264" s="18" t="str">
        <f>IFERROR(VLOOKUP($B264,DB!$I$3:$CA$1001,62,FALSE)&amp;"","　")</f>
        <v/>
      </c>
      <c r="AQ264" s="21" t="str">
        <f>IFERROR(VLOOKUP($B264,DB!$I$3:$CA$1001,63,FALSE)&amp;"","　")</f>
        <v/>
      </c>
      <c r="AR264" s="23" t="str">
        <f>IFERROR(VLOOKUP($B264,DB!$I$3:$CA$1001,64,FALSE)&amp;"","　")</f>
        <v/>
      </c>
      <c r="AS264" s="18" t="str">
        <f>IFERROR(VLOOKUP($B264,DB!$I$3:$CA$1001,65,FALSE)&amp;"","　")</f>
        <v/>
      </c>
      <c r="AT264" s="18" t="str">
        <f>IFERROR(VLOOKUP($B264,DB!$I$3:$CA$1001,66,FALSE)&amp;"","　")</f>
        <v/>
      </c>
      <c r="AU264" s="18" t="str">
        <f>IFERROR(VLOOKUP($B264,DB!$I$3:$CA$1001,67,FALSE)&amp;"","　")</f>
        <v/>
      </c>
      <c r="AV264" s="18" t="str">
        <f>IFERROR(VLOOKUP($B264,DB!$I$3:$CA$1001,68,FALSE)&amp;"","　")</f>
        <v/>
      </c>
      <c r="AW264" s="18" t="str">
        <f>IFERROR(VLOOKUP($B264,DB!$I$3:$CA$1001,69,FALSE)&amp;"","　")</f>
        <v/>
      </c>
      <c r="AX264" s="18" t="str">
        <f>IFERROR(VLOOKUP($B264,DB!$I$3:$CA$1001,70,FALSE)&amp;"","　")</f>
        <v/>
      </c>
      <c r="AY264" s="21" t="str">
        <f>IFERROR(VLOOKUP($B264,DB!$I$3:$CA$1001,71,FALSE)&amp;"","　")</f>
        <v/>
      </c>
      <c r="AZ264" s="29"/>
    </row>
    <row r="265" spans="2:52" ht="20.100000000000001" customHeight="1">
      <c r="B265" s="6">
        <v>2645</v>
      </c>
      <c r="C265" s="8" t="str">
        <f>IFERROR(VLOOKUP(B265,DB!$I$3:$Z$1001,4,FALSE)&amp;"","")</f>
        <v>株式会社北総研</v>
      </c>
      <c r="D265" s="10" t="str">
        <f>IFERROR(VLOOKUP(B265,DB!$I$2:$CD$1001,7,FALSE)&amp;"","")</f>
        <v>北海道</v>
      </c>
      <c r="E265" s="11" t="str">
        <f>IFERROR(VLOOKUP(B265,DB!$I$2:$CD$1001,8,FALSE)&amp;"","")</f>
        <v>札幌市中央区</v>
      </c>
      <c r="F265" s="12" t="str">
        <f>IFERROR(VLOOKUP(B265,DB!$I$2:$CD$1001,10,FALSE)&amp;"","")</f>
        <v>取締役社長</v>
      </c>
      <c r="G265" s="11" t="str">
        <f>IFERROR(VLOOKUP(B265,DB!$I$2:$CD$1001,11,FALSE)&amp;"","")</f>
        <v>佐藤　宏和</v>
      </c>
      <c r="H265" s="14" t="str">
        <f>IFERROR(IF(VLOOKUP(B265,DB!$I$2:$CD$1001,20,FALSE)&amp;""="","","○"),"")</f>
        <v/>
      </c>
      <c r="I265" s="16" t="str">
        <f>IFERROR(VLOOKUP($B265,DB!$I$3:$CA$1001,29,FALSE)&amp;"","　")</f>
        <v/>
      </c>
      <c r="J265" s="18" t="str">
        <f>IFERROR(VLOOKUP($B265,DB!$I$3:$CA$1001,30,FALSE)&amp;"","　")</f>
        <v/>
      </c>
      <c r="K265" s="18" t="str">
        <f>IFERROR(VLOOKUP($B265,DB!$I$3:$CA$1001,31,FALSE)&amp;"","　")</f>
        <v/>
      </c>
      <c r="L265" s="18" t="str">
        <f>IFERROR(VLOOKUP($B265,DB!$I$3:$CA$1001,32,FALSE)&amp;"","　")</f>
        <v>◯</v>
      </c>
      <c r="M265" s="18" t="str">
        <f>IFERROR(VLOOKUP($B265,DB!$I$3:$CA$1001,33,FALSE)&amp;"","　")</f>
        <v/>
      </c>
      <c r="N265" s="21" t="str">
        <f>IFERROR(VLOOKUP($B265,DB!$I$3:$CA$1001,34,FALSE)&amp;"","　")</f>
        <v/>
      </c>
      <c r="O265" s="23" t="str">
        <f>IFERROR(VLOOKUP($B265,DB!$I$3:$CA$1001,35,FALSE)&amp;"","　")</f>
        <v/>
      </c>
      <c r="P265" s="18" t="str">
        <f>IFERROR(VLOOKUP($B265,DB!$I$3:$CA$1001,36,FALSE)&amp;"","　")</f>
        <v/>
      </c>
      <c r="Q265" s="18" t="str">
        <f>IFERROR(VLOOKUP($B265,DB!$I$3:$CA$1001,37,FALSE)&amp;"","　")</f>
        <v/>
      </c>
      <c r="R265" s="18" t="str">
        <f>IFERROR(VLOOKUP($B265,DB!$I$3:$CA$1001,38,FALSE)&amp;"","　")</f>
        <v/>
      </c>
      <c r="S265" s="18" t="str">
        <f>IFERROR(VLOOKUP($B265,DB!$I$3:$CA$1001,39,FALSE)&amp;"","　")</f>
        <v/>
      </c>
      <c r="T265" s="18" t="str">
        <f>IFERROR(VLOOKUP($B265,DB!$I$3:$CA$1001,40,FALSE)&amp;"","　")</f>
        <v/>
      </c>
      <c r="U265" s="18" t="str">
        <f>IFERROR(VLOOKUP($B265,DB!$I$3:$CA$1001,41,FALSE)&amp;"","　")</f>
        <v/>
      </c>
      <c r="V265" s="18" t="str">
        <f>IFERROR(VLOOKUP($B265,DB!$I$3:$CA$1001,42,FALSE)&amp;"","　")</f>
        <v/>
      </c>
      <c r="W265" s="18" t="str">
        <f>IFERROR(VLOOKUP($B265,DB!$I$3:$CA$1001,43,FALSE)&amp;"","　")</f>
        <v/>
      </c>
      <c r="X265" s="18" t="str">
        <f>IFERROR(VLOOKUP($B265,DB!$I$3:$CA$1001,44,FALSE)&amp;"","　")</f>
        <v/>
      </c>
      <c r="Y265" s="18" t="str">
        <f>IFERROR(VLOOKUP($B265,DB!$I$3:$CA$1001,45,FALSE)&amp;"","　")</f>
        <v/>
      </c>
      <c r="Z265" s="18" t="str">
        <f>IFERROR(VLOOKUP($B265,DB!$I$3:$CA$1001,46,FALSE)&amp;"","　")</f>
        <v/>
      </c>
      <c r="AA265" s="18" t="str">
        <f>IFERROR(VLOOKUP($B265,DB!$I$3:$CA$1001,47,FALSE)&amp;"","　")</f>
        <v/>
      </c>
      <c r="AB265" s="18" t="str">
        <f>IFERROR(VLOOKUP($B265,DB!$I$3:$CA$1001,48,FALSE)&amp;"","　")</f>
        <v/>
      </c>
      <c r="AC265" s="18" t="str">
        <f>IFERROR(VLOOKUP($B265,DB!$I$3:$CA$1001,49,FALSE)&amp;"","　")</f>
        <v/>
      </c>
      <c r="AD265" s="18" t="str">
        <f>IFERROR(VLOOKUP($B265,DB!$I$3:$CA$1001,50,FALSE)&amp;"","　")</f>
        <v/>
      </c>
      <c r="AE265" s="18" t="str">
        <f>IFERROR(VLOOKUP($B265,DB!$I$3:$CA$1001,51,FALSE)&amp;"","　")</f>
        <v/>
      </c>
      <c r="AF265" s="18" t="str">
        <f>IFERROR(VLOOKUP($B265,DB!$I$3:$CA$1001,52,FALSE)&amp;"","　")</f>
        <v/>
      </c>
      <c r="AG265" s="18" t="str">
        <f>IFERROR(VLOOKUP($B265,DB!$I$3:$CA$1001,53,FALSE)&amp;"","　")</f>
        <v/>
      </c>
      <c r="AH265" s="18" t="str">
        <f>IFERROR(VLOOKUP($B265,DB!$I$3:$CA$1001,54,FALSE)&amp;"","　")</f>
        <v/>
      </c>
      <c r="AI265" s="25" t="str">
        <f>IFERROR(VLOOKUP($B265,DB!$I$3:$CA$1001,55,FALSE)&amp;"","　")</f>
        <v/>
      </c>
      <c r="AJ265" s="16" t="str">
        <f>IFERROR(VLOOKUP($B265,DB!$I$3:$CA$1001,56,FALSE)&amp;"","　")</f>
        <v/>
      </c>
      <c r="AK265" s="18" t="str">
        <f>IFERROR(VLOOKUP($B265,DB!$I$3:$CA$1001,57,FALSE)&amp;"","　")</f>
        <v/>
      </c>
      <c r="AL265" s="18" t="str">
        <f>IFERROR(VLOOKUP($B265,DB!$I$3:$CA$1001,58,FALSE)&amp;"","　")</f>
        <v/>
      </c>
      <c r="AM265" s="18" t="str">
        <f>IFERROR(VLOOKUP($B265,DB!$I$3:$CA$1001,59,FALSE)&amp;"","　")</f>
        <v/>
      </c>
      <c r="AN265" s="18" t="str">
        <f>IFERROR(VLOOKUP($B265,DB!$I$3:$CA$1001,60,FALSE)&amp;"","　")</f>
        <v/>
      </c>
      <c r="AO265" s="18" t="str">
        <f>IFERROR(VLOOKUP($B265,DB!$I$3:$CA$1001,61,FALSE)&amp;"","　")</f>
        <v/>
      </c>
      <c r="AP265" s="18" t="str">
        <f>IFERROR(VLOOKUP($B265,DB!$I$3:$CA$1001,62,FALSE)&amp;"","　")</f>
        <v/>
      </c>
      <c r="AQ265" s="21" t="str">
        <f>IFERROR(VLOOKUP($B265,DB!$I$3:$CA$1001,63,FALSE)&amp;"","　")</f>
        <v/>
      </c>
      <c r="AR265" s="23" t="str">
        <f>IFERROR(VLOOKUP($B265,DB!$I$3:$CA$1001,64,FALSE)&amp;"","　")</f>
        <v/>
      </c>
      <c r="AS265" s="18" t="str">
        <f>IFERROR(VLOOKUP($B265,DB!$I$3:$CA$1001,65,FALSE)&amp;"","　")</f>
        <v/>
      </c>
      <c r="AT265" s="18" t="str">
        <f>IFERROR(VLOOKUP($B265,DB!$I$3:$CA$1001,66,FALSE)&amp;"","　")</f>
        <v/>
      </c>
      <c r="AU265" s="18" t="str">
        <f>IFERROR(VLOOKUP($B265,DB!$I$3:$CA$1001,67,FALSE)&amp;"","　")</f>
        <v/>
      </c>
      <c r="AV265" s="18" t="str">
        <f>IFERROR(VLOOKUP($B265,DB!$I$3:$CA$1001,68,FALSE)&amp;"","　")</f>
        <v/>
      </c>
      <c r="AW265" s="18" t="str">
        <f>IFERROR(VLOOKUP($B265,DB!$I$3:$CA$1001,69,FALSE)&amp;"","　")</f>
        <v/>
      </c>
      <c r="AX265" s="18" t="str">
        <f>IFERROR(VLOOKUP($B265,DB!$I$3:$CA$1001,70,FALSE)&amp;"","　")</f>
        <v/>
      </c>
      <c r="AY265" s="21" t="str">
        <f>IFERROR(VLOOKUP($B265,DB!$I$3:$CA$1001,71,FALSE)&amp;"","　")</f>
        <v/>
      </c>
      <c r="AZ265" s="29"/>
    </row>
    <row r="266" spans="2:52" ht="20.100000000000001" customHeight="1">
      <c r="B266" s="6">
        <v>2646</v>
      </c>
      <c r="C266" s="8" t="str">
        <f>IFERROR(VLOOKUP(B266,DB!$I$3:$Z$1001,4,FALSE)&amp;"","")</f>
        <v>株式会社北海道ソイルリサーチ</v>
      </c>
      <c r="D266" s="10" t="str">
        <f>IFERROR(VLOOKUP(B266,DB!$I$2:$CD$1001,7,FALSE)&amp;"","")</f>
        <v>北海道</v>
      </c>
      <c r="E266" s="11" t="str">
        <f>IFERROR(VLOOKUP(B266,DB!$I$2:$CD$1001,8,FALSE)&amp;"","")</f>
        <v>苫小牧市</v>
      </c>
      <c r="F266" s="12" t="str">
        <f>IFERROR(VLOOKUP(B266,DB!$I$2:$CD$1001,10,FALSE)&amp;"","")</f>
        <v>代表取締役</v>
      </c>
      <c r="G266" s="11" t="str">
        <f>IFERROR(VLOOKUP(B266,DB!$I$2:$CD$1001,11,FALSE)&amp;"","")</f>
        <v>畠澤　顕秀</v>
      </c>
      <c r="H266" s="14" t="str">
        <f>IFERROR(IF(VLOOKUP(B266,DB!$I$2:$CD$1001,20,FALSE)&amp;""="","","○"),"")</f>
        <v/>
      </c>
      <c r="I266" s="16" t="str">
        <f>IFERROR(VLOOKUP($B266,DB!$I$3:$CA$1001,29,FALSE)&amp;"","　")</f>
        <v/>
      </c>
      <c r="J266" s="18" t="str">
        <f>IFERROR(VLOOKUP($B266,DB!$I$3:$CA$1001,30,FALSE)&amp;"","　")</f>
        <v>◯</v>
      </c>
      <c r="K266" s="18" t="str">
        <f>IFERROR(VLOOKUP($B266,DB!$I$3:$CA$1001,31,FALSE)&amp;"","　")</f>
        <v/>
      </c>
      <c r="L266" s="18" t="str">
        <f>IFERROR(VLOOKUP($B266,DB!$I$3:$CA$1001,32,FALSE)&amp;"","　")</f>
        <v/>
      </c>
      <c r="M266" s="18" t="str">
        <f>IFERROR(VLOOKUP($B266,DB!$I$3:$CA$1001,33,FALSE)&amp;"","　")</f>
        <v>◯</v>
      </c>
      <c r="N266" s="21" t="str">
        <f>IFERROR(VLOOKUP($B266,DB!$I$3:$CA$1001,34,FALSE)&amp;"","　")</f>
        <v/>
      </c>
      <c r="O266" s="23" t="str">
        <f>IFERROR(VLOOKUP($B266,DB!$I$3:$CA$1001,35,FALSE)&amp;"","　")</f>
        <v/>
      </c>
      <c r="P266" s="18" t="str">
        <f>IFERROR(VLOOKUP($B266,DB!$I$3:$CA$1001,36,FALSE)&amp;"","　")</f>
        <v/>
      </c>
      <c r="Q266" s="18" t="str">
        <f>IFERROR(VLOOKUP($B266,DB!$I$3:$CA$1001,37,FALSE)&amp;"","　")</f>
        <v/>
      </c>
      <c r="R266" s="18" t="str">
        <f>IFERROR(VLOOKUP($B266,DB!$I$3:$CA$1001,38,FALSE)&amp;"","　")</f>
        <v/>
      </c>
      <c r="S266" s="18" t="str">
        <f>IFERROR(VLOOKUP($B266,DB!$I$3:$CA$1001,39,FALSE)&amp;"","　")</f>
        <v/>
      </c>
      <c r="T266" s="18" t="str">
        <f>IFERROR(VLOOKUP($B266,DB!$I$3:$CA$1001,40,FALSE)&amp;"","　")</f>
        <v/>
      </c>
      <c r="U266" s="18" t="str">
        <f>IFERROR(VLOOKUP($B266,DB!$I$3:$CA$1001,41,FALSE)&amp;"","　")</f>
        <v/>
      </c>
      <c r="V266" s="18" t="str">
        <f>IFERROR(VLOOKUP($B266,DB!$I$3:$CA$1001,42,FALSE)&amp;"","　")</f>
        <v/>
      </c>
      <c r="W266" s="18" t="str">
        <f>IFERROR(VLOOKUP($B266,DB!$I$3:$CA$1001,43,FALSE)&amp;"","　")</f>
        <v/>
      </c>
      <c r="X266" s="18" t="str">
        <f>IFERROR(VLOOKUP($B266,DB!$I$3:$CA$1001,44,FALSE)&amp;"","　")</f>
        <v/>
      </c>
      <c r="Y266" s="18" t="str">
        <f>IFERROR(VLOOKUP($B266,DB!$I$3:$CA$1001,45,FALSE)&amp;"","　")</f>
        <v/>
      </c>
      <c r="Z266" s="18" t="str">
        <f>IFERROR(VLOOKUP($B266,DB!$I$3:$CA$1001,46,FALSE)&amp;"","　")</f>
        <v/>
      </c>
      <c r="AA266" s="18" t="str">
        <f>IFERROR(VLOOKUP($B266,DB!$I$3:$CA$1001,47,FALSE)&amp;"","　")</f>
        <v/>
      </c>
      <c r="AB266" s="18" t="str">
        <f>IFERROR(VLOOKUP($B266,DB!$I$3:$CA$1001,48,FALSE)&amp;"","　")</f>
        <v/>
      </c>
      <c r="AC266" s="18" t="str">
        <f>IFERROR(VLOOKUP($B266,DB!$I$3:$CA$1001,49,FALSE)&amp;"","　")</f>
        <v/>
      </c>
      <c r="AD266" s="18" t="str">
        <f>IFERROR(VLOOKUP($B266,DB!$I$3:$CA$1001,50,FALSE)&amp;"","　")</f>
        <v/>
      </c>
      <c r="AE266" s="18" t="str">
        <f>IFERROR(VLOOKUP($B266,DB!$I$3:$CA$1001,51,FALSE)&amp;"","　")</f>
        <v/>
      </c>
      <c r="AF266" s="18" t="str">
        <f>IFERROR(VLOOKUP($B266,DB!$I$3:$CA$1001,52,FALSE)&amp;"","　")</f>
        <v/>
      </c>
      <c r="AG266" s="18" t="str">
        <f>IFERROR(VLOOKUP($B266,DB!$I$3:$CA$1001,53,FALSE)&amp;"","　")</f>
        <v/>
      </c>
      <c r="AH266" s="18" t="str">
        <f>IFERROR(VLOOKUP($B266,DB!$I$3:$CA$1001,54,FALSE)&amp;"","　")</f>
        <v/>
      </c>
      <c r="AI266" s="25" t="str">
        <f>IFERROR(VLOOKUP($B266,DB!$I$3:$CA$1001,55,FALSE)&amp;"","　")</f>
        <v/>
      </c>
      <c r="AJ266" s="16" t="str">
        <f>IFERROR(VLOOKUP($B266,DB!$I$3:$CA$1001,56,FALSE)&amp;"","　")</f>
        <v/>
      </c>
      <c r="AK266" s="18" t="str">
        <f>IFERROR(VLOOKUP($B266,DB!$I$3:$CA$1001,57,FALSE)&amp;"","　")</f>
        <v/>
      </c>
      <c r="AL266" s="18" t="str">
        <f>IFERROR(VLOOKUP($B266,DB!$I$3:$CA$1001,58,FALSE)&amp;"","　")</f>
        <v/>
      </c>
      <c r="AM266" s="18" t="str">
        <f>IFERROR(VLOOKUP($B266,DB!$I$3:$CA$1001,59,FALSE)&amp;"","　")</f>
        <v/>
      </c>
      <c r="AN266" s="18" t="str">
        <f>IFERROR(VLOOKUP($B266,DB!$I$3:$CA$1001,60,FALSE)&amp;"","　")</f>
        <v/>
      </c>
      <c r="AO266" s="18" t="str">
        <f>IFERROR(VLOOKUP($B266,DB!$I$3:$CA$1001,61,FALSE)&amp;"","　")</f>
        <v/>
      </c>
      <c r="AP266" s="18" t="str">
        <f>IFERROR(VLOOKUP($B266,DB!$I$3:$CA$1001,62,FALSE)&amp;"","　")</f>
        <v/>
      </c>
      <c r="AQ266" s="21" t="str">
        <f>IFERROR(VLOOKUP($B266,DB!$I$3:$CA$1001,63,FALSE)&amp;"","　")</f>
        <v/>
      </c>
      <c r="AR266" s="23" t="str">
        <f>IFERROR(VLOOKUP($B266,DB!$I$3:$CA$1001,64,FALSE)&amp;"","　")</f>
        <v/>
      </c>
      <c r="AS266" s="18" t="str">
        <f>IFERROR(VLOOKUP($B266,DB!$I$3:$CA$1001,65,FALSE)&amp;"","　")</f>
        <v/>
      </c>
      <c r="AT266" s="18" t="str">
        <f>IFERROR(VLOOKUP($B266,DB!$I$3:$CA$1001,66,FALSE)&amp;"","　")</f>
        <v/>
      </c>
      <c r="AU266" s="18" t="str">
        <f>IFERROR(VLOOKUP($B266,DB!$I$3:$CA$1001,67,FALSE)&amp;"","　")</f>
        <v/>
      </c>
      <c r="AV266" s="18" t="str">
        <f>IFERROR(VLOOKUP($B266,DB!$I$3:$CA$1001,68,FALSE)&amp;"","　")</f>
        <v/>
      </c>
      <c r="AW266" s="18" t="str">
        <f>IFERROR(VLOOKUP($B266,DB!$I$3:$CA$1001,69,FALSE)&amp;"","　")</f>
        <v/>
      </c>
      <c r="AX266" s="18" t="str">
        <f>IFERROR(VLOOKUP($B266,DB!$I$3:$CA$1001,70,FALSE)&amp;"","　")</f>
        <v/>
      </c>
      <c r="AY266" s="21" t="str">
        <f>IFERROR(VLOOKUP($B266,DB!$I$3:$CA$1001,71,FALSE)&amp;"","　")</f>
        <v/>
      </c>
      <c r="AZ266" s="29"/>
    </row>
    <row r="267" spans="2:52" ht="20.100000000000001" customHeight="1">
      <c r="B267" s="6">
        <v>2647</v>
      </c>
      <c r="C267" s="8" t="str">
        <f>IFERROR(VLOOKUP(B267,DB!$I$3:$Z$1001,4,FALSE)&amp;"","")</f>
        <v>株式会社北海道朝日航洋</v>
      </c>
      <c r="D267" s="10" t="str">
        <f>IFERROR(VLOOKUP(B267,DB!$I$2:$CD$1001,7,FALSE)&amp;"","")</f>
        <v>北海道</v>
      </c>
      <c r="E267" s="11" t="str">
        <f>IFERROR(VLOOKUP(B267,DB!$I$2:$CD$1001,8,FALSE)&amp;"","")</f>
        <v>札幌市西区</v>
      </c>
      <c r="F267" s="12" t="str">
        <f>IFERROR(VLOOKUP(B267,DB!$I$2:$CD$1001,10,FALSE)&amp;"","")</f>
        <v>代表取締役社長</v>
      </c>
      <c r="G267" s="11" t="str">
        <f>IFERROR(VLOOKUP(B267,DB!$I$2:$CD$1001,11,FALSE)&amp;"","")</f>
        <v>田中　朗</v>
      </c>
      <c r="H267" s="14" t="str">
        <f>IFERROR(IF(VLOOKUP(B267,DB!$I$2:$CD$1001,20,FALSE)&amp;""="","","○"),"")</f>
        <v/>
      </c>
      <c r="I267" s="16" t="str">
        <f>IFERROR(VLOOKUP($B267,DB!$I$3:$CA$1001,29,FALSE)&amp;"","　")</f>
        <v>◯</v>
      </c>
      <c r="J267" s="18" t="str">
        <f>IFERROR(VLOOKUP($B267,DB!$I$3:$CA$1001,30,FALSE)&amp;"","　")</f>
        <v/>
      </c>
      <c r="K267" s="18" t="str">
        <f>IFERROR(VLOOKUP($B267,DB!$I$3:$CA$1001,31,FALSE)&amp;"","　")</f>
        <v>◯</v>
      </c>
      <c r="L267" s="18" t="str">
        <f>IFERROR(VLOOKUP($B267,DB!$I$3:$CA$1001,32,FALSE)&amp;"","　")</f>
        <v/>
      </c>
      <c r="M267" s="18" t="str">
        <f>IFERROR(VLOOKUP($B267,DB!$I$3:$CA$1001,33,FALSE)&amp;"","　")</f>
        <v>◯</v>
      </c>
      <c r="N267" s="21" t="str">
        <f>IFERROR(VLOOKUP($B267,DB!$I$3:$CA$1001,34,FALSE)&amp;"","　")</f>
        <v/>
      </c>
      <c r="O267" s="23" t="str">
        <f>IFERROR(VLOOKUP($B267,DB!$I$3:$CA$1001,35,FALSE)&amp;"","　")</f>
        <v>◯</v>
      </c>
      <c r="P267" s="18" t="str">
        <f>IFERROR(VLOOKUP($B267,DB!$I$3:$CA$1001,36,FALSE)&amp;"","　")</f>
        <v/>
      </c>
      <c r="Q267" s="18" t="str">
        <f>IFERROR(VLOOKUP($B267,DB!$I$3:$CA$1001,37,FALSE)&amp;"","　")</f>
        <v/>
      </c>
      <c r="R267" s="18" t="str">
        <f>IFERROR(VLOOKUP($B267,DB!$I$3:$CA$1001,38,FALSE)&amp;"","　")</f>
        <v/>
      </c>
      <c r="S267" s="18" t="str">
        <f>IFERROR(VLOOKUP($B267,DB!$I$3:$CA$1001,39,FALSE)&amp;"","　")</f>
        <v/>
      </c>
      <c r="T267" s="18" t="str">
        <f>IFERROR(VLOOKUP($B267,DB!$I$3:$CA$1001,40,FALSE)&amp;"","　")</f>
        <v/>
      </c>
      <c r="U267" s="18" t="str">
        <f>IFERROR(VLOOKUP($B267,DB!$I$3:$CA$1001,41,FALSE)&amp;"","　")</f>
        <v/>
      </c>
      <c r="V267" s="18" t="str">
        <f>IFERROR(VLOOKUP($B267,DB!$I$3:$CA$1001,42,FALSE)&amp;"","　")</f>
        <v/>
      </c>
      <c r="W267" s="18" t="str">
        <f>IFERROR(VLOOKUP($B267,DB!$I$3:$CA$1001,43,FALSE)&amp;"","　")</f>
        <v/>
      </c>
      <c r="X267" s="18" t="str">
        <f>IFERROR(VLOOKUP($B267,DB!$I$3:$CA$1001,44,FALSE)&amp;"","　")</f>
        <v/>
      </c>
      <c r="Y267" s="18" t="str">
        <f>IFERROR(VLOOKUP($B267,DB!$I$3:$CA$1001,45,FALSE)&amp;"","　")</f>
        <v/>
      </c>
      <c r="Z267" s="18" t="str">
        <f>IFERROR(VLOOKUP($B267,DB!$I$3:$CA$1001,46,FALSE)&amp;"","　")</f>
        <v/>
      </c>
      <c r="AA267" s="18" t="str">
        <f>IFERROR(VLOOKUP($B267,DB!$I$3:$CA$1001,47,FALSE)&amp;"","　")</f>
        <v/>
      </c>
      <c r="AB267" s="18" t="str">
        <f>IFERROR(VLOOKUP($B267,DB!$I$3:$CA$1001,48,FALSE)&amp;"","　")</f>
        <v/>
      </c>
      <c r="AC267" s="18" t="str">
        <f>IFERROR(VLOOKUP($B267,DB!$I$3:$CA$1001,49,FALSE)&amp;"","　")</f>
        <v/>
      </c>
      <c r="AD267" s="18" t="str">
        <f>IFERROR(VLOOKUP($B267,DB!$I$3:$CA$1001,50,FALSE)&amp;"","　")</f>
        <v/>
      </c>
      <c r="AE267" s="18" t="str">
        <f>IFERROR(VLOOKUP($B267,DB!$I$3:$CA$1001,51,FALSE)&amp;"","　")</f>
        <v/>
      </c>
      <c r="AF267" s="18" t="str">
        <f>IFERROR(VLOOKUP($B267,DB!$I$3:$CA$1001,52,FALSE)&amp;"","　")</f>
        <v/>
      </c>
      <c r="AG267" s="18" t="str">
        <f>IFERROR(VLOOKUP($B267,DB!$I$3:$CA$1001,53,FALSE)&amp;"","　")</f>
        <v/>
      </c>
      <c r="AH267" s="18" t="str">
        <f>IFERROR(VLOOKUP($B267,DB!$I$3:$CA$1001,54,FALSE)&amp;"","　")</f>
        <v/>
      </c>
      <c r="AI267" s="25" t="str">
        <f>IFERROR(VLOOKUP($B267,DB!$I$3:$CA$1001,55,FALSE)&amp;"","　")</f>
        <v/>
      </c>
      <c r="AJ267" s="16" t="str">
        <f>IFERROR(VLOOKUP($B267,DB!$I$3:$CA$1001,56,FALSE)&amp;"","　")</f>
        <v/>
      </c>
      <c r="AK267" s="18" t="str">
        <f>IFERROR(VLOOKUP($B267,DB!$I$3:$CA$1001,57,FALSE)&amp;"","　")</f>
        <v/>
      </c>
      <c r="AL267" s="18" t="str">
        <f>IFERROR(VLOOKUP($B267,DB!$I$3:$CA$1001,58,FALSE)&amp;"","　")</f>
        <v/>
      </c>
      <c r="AM267" s="18" t="str">
        <f>IFERROR(VLOOKUP($B267,DB!$I$3:$CA$1001,59,FALSE)&amp;"","　")</f>
        <v/>
      </c>
      <c r="AN267" s="18" t="str">
        <f>IFERROR(VLOOKUP($B267,DB!$I$3:$CA$1001,60,FALSE)&amp;"","　")</f>
        <v/>
      </c>
      <c r="AO267" s="18" t="str">
        <f>IFERROR(VLOOKUP($B267,DB!$I$3:$CA$1001,61,FALSE)&amp;"","　")</f>
        <v/>
      </c>
      <c r="AP267" s="18" t="str">
        <f>IFERROR(VLOOKUP($B267,DB!$I$3:$CA$1001,62,FALSE)&amp;"","　")</f>
        <v/>
      </c>
      <c r="AQ267" s="21" t="str">
        <f>IFERROR(VLOOKUP($B267,DB!$I$3:$CA$1001,63,FALSE)&amp;"","　")</f>
        <v/>
      </c>
      <c r="AR267" s="23" t="str">
        <f>IFERROR(VLOOKUP($B267,DB!$I$3:$CA$1001,64,FALSE)&amp;"","　")</f>
        <v/>
      </c>
      <c r="AS267" s="18" t="str">
        <f>IFERROR(VLOOKUP($B267,DB!$I$3:$CA$1001,65,FALSE)&amp;"","　")</f>
        <v/>
      </c>
      <c r="AT267" s="18" t="str">
        <f>IFERROR(VLOOKUP($B267,DB!$I$3:$CA$1001,66,FALSE)&amp;"","　")</f>
        <v/>
      </c>
      <c r="AU267" s="18" t="str">
        <f>IFERROR(VLOOKUP($B267,DB!$I$3:$CA$1001,67,FALSE)&amp;"","　")</f>
        <v/>
      </c>
      <c r="AV267" s="18" t="str">
        <f>IFERROR(VLOOKUP($B267,DB!$I$3:$CA$1001,68,FALSE)&amp;"","　")</f>
        <v/>
      </c>
      <c r="AW267" s="18" t="str">
        <f>IFERROR(VLOOKUP($B267,DB!$I$3:$CA$1001,69,FALSE)&amp;"","　")</f>
        <v/>
      </c>
      <c r="AX267" s="18" t="str">
        <f>IFERROR(VLOOKUP($B267,DB!$I$3:$CA$1001,70,FALSE)&amp;"","　")</f>
        <v/>
      </c>
      <c r="AY267" s="21" t="str">
        <f>IFERROR(VLOOKUP($B267,DB!$I$3:$CA$1001,71,FALSE)&amp;"","　")</f>
        <v/>
      </c>
      <c r="AZ267" s="29"/>
    </row>
    <row r="268" spans="2:52" ht="20.100000000000001" customHeight="1">
      <c r="B268" s="6">
        <v>2648</v>
      </c>
      <c r="C268" s="8" t="str">
        <f>IFERROR(VLOOKUP(B268,DB!$I$3:$Z$1001,4,FALSE)&amp;"","")</f>
        <v>株式会社北海道近代設計</v>
      </c>
      <c r="D268" s="10" t="str">
        <f>IFERROR(VLOOKUP(B268,DB!$I$2:$CD$1001,7,FALSE)&amp;"","")</f>
        <v>北海道</v>
      </c>
      <c r="E268" s="11" t="str">
        <f>IFERROR(VLOOKUP(B268,DB!$I$2:$CD$1001,8,FALSE)&amp;"","")</f>
        <v>札幌市北区</v>
      </c>
      <c r="F268" s="12" t="str">
        <f>IFERROR(VLOOKUP(B268,DB!$I$2:$CD$1001,10,FALSE)&amp;"","")</f>
        <v>代表取締役</v>
      </c>
      <c r="G268" s="11" t="str">
        <f>IFERROR(VLOOKUP(B268,DB!$I$2:$CD$1001,11,FALSE)&amp;"","")</f>
        <v>市川　竜也</v>
      </c>
      <c r="H268" s="14" t="str">
        <f>IFERROR(IF(VLOOKUP(B268,DB!$I$2:$CD$1001,20,FALSE)&amp;""="","","○"),"")</f>
        <v/>
      </c>
      <c r="I268" s="16" t="str">
        <f>IFERROR(VLOOKUP($B268,DB!$I$3:$CA$1001,29,FALSE)&amp;"","　")</f>
        <v>◯</v>
      </c>
      <c r="J268" s="18" t="str">
        <f>IFERROR(VLOOKUP($B268,DB!$I$3:$CA$1001,30,FALSE)&amp;"","　")</f>
        <v/>
      </c>
      <c r="K268" s="18" t="str">
        <f>IFERROR(VLOOKUP($B268,DB!$I$3:$CA$1001,31,FALSE)&amp;"","　")</f>
        <v>◯</v>
      </c>
      <c r="L268" s="18" t="str">
        <f>IFERROR(VLOOKUP($B268,DB!$I$3:$CA$1001,32,FALSE)&amp;"","　")</f>
        <v/>
      </c>
      <c r="M268" s="18" t="str">
        <f>IFERROR(VLOOKUP($B268,DB!$I$3:$CA$1001,33,FALSE)&amp;"","　")</f>
        <v/>
      </c>
      <c r="N268" s="21" t="str">
        <f>IFERROR(VLOOKUP($B268,DB!$I$3:$CA$1001,34,FALSE)&amp;"","　")</f>
        <v/>
      </c>
      <c r="O268" s="23" t="str">
        <f>IFERROR(VLOOKUP($B268,DB!$I$3:$CA$1001,35,FALSE)&amp;"","　")</f>
        <v/>
      </c>
      <c r="P268" s="18" t="str">
        <f>IFERROR(VLOOKUP($B268,DB!$I$3:$CA$1001,36,FALSE)&amp;"","　")</f>
        <v/>
      </c>
      <c r="Q268" s="18" t="str">
        <f>IFERROR(VLOOKUP($B268,DB!$I$3:$CA$1001,37,FALSE)&amp;"","　")</f>
        <v/>
      </c>
      <c r="R268" s="18" t="str">
        <f>IFERROR(VLOOKUP($B268,DB!$I$3:$CA$1001,38,FALSE)&amp;"","　")</f>
        <v>◯</v>
      </c>
      <c r="S268" s="18" t="str">
        <f>IFERROR(VLOOKUP($B268,DB!$I$3:$CA$1001,39,FALSE)&amp;"","　")</f>
        <v/>
      </c>
      <c r="T268" s="18" t="str">
        <f>IFERROR(VLOOKUP($B268,DB!$I$3:$CA$1001,40,FALSE)&amp;"","　")</f>
        <v/>
      </c>
      <c r="U268" s="18" t="str">
        <f>IFERROR(VLOOKUP($B268,DB!$I$3:$CA$1001,41,FALSE)&amp;"","　")</f>
        <v/>
      </c>
      <c r="V268" s="18" t="str">
        <f>IFERROR(VLOOKUP($B268,DB!$I$3:$CA$1001,42,FALSE)&amp;"","　")</f>
        <v/>
      </c>
      <c r="W268" s="18" t="str">
        <f>IFERROR(VLOOKUP($B268,DB!$I$3:$CA$1001,43,FALSE)&amp;"","　")</f>
        <v/>
      </c>
      <c r="X268" s="18" t="str">
        <f>IFERROR(VLOOKUP($B268,DB!$I$3:$CA$1001,44,FALSE)&amp;"","　")</f>
        <v/>
      </c>
      <c r="Y268" s="18" t="str">
        <f>IFERROR(VLOOKUP($B268,DB!$I$3:$CA$1001,45,FALSE)&amp;"","　")</f>
        <v/>
      </c>
      <c r="Z268" s="18" t="str">
        <f>IFERROR(VLOOKUP($B268,DB!$I$3:$CA$1001,46,FALSE)&amp;"","　")</f>
        <v/>
      </c>
      <c r="AA268" s="18" t="str">
        <f>IFERROR(VLOOKUP($B268,DB!$I$3:$CA$1001,47,FALSE)&amp;"","　")</f>
        <v/>
      </c>
      <c r="AB268" s="18" t="str">
        <f>IFERROR(VLOOKUP($B268,DB!$I$3:$CA$1001,48,FALSE)&amp;"","　")</f>
        <v/>
      </c>
      <c r="AC268" s="18" t="str">
        <f>IFERROR(VLOOKUP($B268,DB!$I$3:$CA$1001,49,FALSE)&amp;"","　")</f>
        <v>◯</v>
      </c>
      <c r="AD268" s="18" t="str">
        <f>IFERROR(VLOOKUP($B268,DB!$I$3:$CA$1001,50,FALSE)&amp;"","　")</f>
        <v>◯</v>
      </c>
      <c r="AE268" s="18" t="str">
        <f>IFERROR(VLOOKUP($B268,DB!$I$3:$CA$1001,51,FALSE)&amp;"","　")</f>
        <v/>
      </c>
      <c r="AF268" s="18" t="str">
        <f>IFERROR(VLOOKUP($B268,DB!$I$3:$CA$1001,52,FALSE)&amp;"","　")</f>
        <v>◯</v>
      </c>
      <c r="AG268" s="18" t="str">
        <f>IFERROR(VLOOKUP($B268,DB!$I$3:$CA$1001,53,FALSE)&amp;"","　")</f>
        <v/>
      </c>
      <c r="AH268" s="18" t="str">
        <f>IFERROR(VLOOKUP($B268,DB!$I$3:$CA$1001,54,FALSE)&amp;"","　")</f>
        <v/>
      </c>
      <c r="AI268" s="25" t="str">
        <f>IFERROR(VLOOKUP($B268,DB!$I$3:$CA$1001,55,FALSE)&amp;"","　")</f>
        <v/>
      </c>
      <c r="AJ268" s="16" t="str">
        <f>IFERROR(VLOOKUP($B268,DB!$I$3:$CA$1001,56,FALSE)&amp;"","　")</f>
        <v/>
      </c>
      <c r="AK268" s="18" t="str">
        <f>IFERROR(VLOOKUP($B268,DB!$I$3:$CA$1001,57,FALSE)&amp;"","　")</f>
        <v/>
      </c>
      <c r="AL268" s="18" t="str">
        <f>IFERROR(VLOOKUP($B268,DB!$I$3:$CA$1001,58,FALSE)&amp;"","　")</f>
        <v/>
      </c>
      <c r="AM268" s="18" t="str">
        <f>IFERROR(VLOOKUP($B268,DB!$I$3:$CA$1001,59,FALSE)&amp;"","　")</f>
        <v/>
      </c>
      <c r="AN268" s="18" t="str">
        <f>IFERROR(VLOOKUP($B268,DB!$I$3:$CA$1001,60,FALSE)&amp;"","　")</f>
        <v/>
      </c>
      <c r="AO268" s="18" t="str">
        <f>IFERROR(VLOOKUP($B268,DB!$I$3:$CA$1001,61,FALSE)&amp;"","　")</f>
        <v/>
      </c>
      <c r="AP268" s="18" t="str">
        <f>IFERROR(VLOOKUP($B268,DB!$I$3:$CA$1001,62,FALSE)&amp;"","　")</f>
        <v/>
      </c>
      <c r="AQ268" s="21" t="str">
        <f>IFERROR(VLOOKUP($B268,DB!$I$3:$CA$1001,63,FALSE)&amp;"","　")</f>
        <v/>
      </c>
      <c r="AR268" s="23" t="str">
        <f>IFERROR(VLOOKUP($B268,DB!$I$3:$CA$1001,64,FALSE)&amp;"","　")</f>
        <v/>
      </c>
      <c r="AS268" s="18" t="str">
        <f>IFERROR(VLOOKUP($B268,DB!$I$3:$CA$1001,65,FALSE)&amp;"","　")</f>
        <v/>
      </c>
      <c r="AT268" s="18" t="str">
        <f>IFERROR(VLOOKUP($B268,DB!$I$3:$CA$1001,66,FALSE)&amp;"","　")</f>
        <v/>
      </c>
      <c r="AU268" s="18" t="str">
        <f>IFERROR(VLOOKUP($B268,DB!$I$3:$CA$1001,67,FALSE)&amp;"","　")</f>
        <v/>
      </c>
      <c r="AV268" s="18" t="str">
        <f>IFERROR(VLOOKUP($B268,DB!$I$3:$CA$1001,68,FALSE)&amp;"","　")</f>
        <v/>
      </c>
      <c r="AW268" s="18" t="str">
        <f>IFERROR(VLOOKUP($B268,DB!$I$3:$CA$1001,69,FALSE)&amp;"","　")</f>
        <v/>
      </c>
      <c r="AX268" s="18" t="str">
        <f>IFERROR(VLOOKUP($B268,DB!$I$3:$CA$1001,70,FALSE)&amp;"","　")</f>
        <v/>
      </c>
      <c r="AY268" s="21" t="str">
        <f>IFERROR(VLOOKUP($B268,DB!$I$3:$CA$1001,71,FALSE)&amp;"","　")</f>
        <v/>
      </c>
      <c r="AZ268" s="29"/>
    </row>
    <row r="269" spans="2:52" ht="20.100000000000001" customHeight="1">
      <c r="B269" s="6">
        <v>2649</v>
      </c>
      <c r="C269" s="8" t="str">
        <f>IFERROR(VLOOKUP(B269,DB!$I$3:$Z$1001,4,FALSE)&amp;"","")</f>
        <v>北海道電力株式会社</v>
      </c>
      <c r="D269" s="10" t="str">
        <f>IFERROR(VLOOKUP(B269,DB!$I$2:$CD$1001,7,FALSE)&amp;"","")</f>
        <v>北海道</v>
      </c>
      <c r="E269" s="11" t="str">
        <f>IFERROR(VLOOKUP(B269,DB!$I$2:$CD$1001,8,FALSE)&amp;"","")</f>
        <v>札幌市中央区</v>
      </c>
      <c r="F269" s="12" t="str">
        <f>IFERROR(VLOOKUP(B269,DB!$I$2:$CD$1001,10,FALSE)&amp;"","")</f>
        <v>代表取締役社長執行役員</v>
      </c>
      <c r="G269" s="11" t="str">
        <f>IFERROR(VLOOKUP(B269,DB!$I$2:$CD$1001,11,FALSE)&amp;"","")</f>
        <v>齋藤　晋</v>
      </c>
      <c r="H269" s="14" t="str">
        <f>IFERROR(IF(VLOOKUP(B269,DB!$I$2:$CD$1001,20,FALSE)&amp;""="","","○"),"")</f>
        <v/>
      </c>
      <c r="I269" s="16" t="str">
        <f>IFERROR(VLOOKUP($B269,DB!$I$3:$CA$1001,29,FALSE)&amp;"","　")</f>
        <v/>
      </c>
      <c r="J269" s="18" t="str">
        <f>IFERROR(VLOOKUP($B269,DB!$I$3:$CA$1001,30,FALSE)&amp;"","　")</f>
        <v/>
      </c>
      <c r="K269" s="18" t="str">
        <f>IFERROR(VLOOKUP($B269,DB!$I$3:$CA$1001,31,FALSE)&amp;"","　")</f>
        <v/>
      </c>
      <c r="L269" s="18" t="str">
        <f>IFERROR(VLOOKUP($B269,DB!$I$3:$CA$1001,32,FALSE)&amp;"","　")</f>
        <v>◯</v>
      </c>
      <c r="M269" s="18" t="str">
        <f>IFERROR(VLOOKUP($B269,DB!$I$3:$CA$1001,33,FALSE)&amp;"","　")</f>
        <v>◯</v>
      </c>
      <c r="N269" s="21" t="str">
        <f>IFERROR(VLOOKUP($B269,DB!$I$3:$CA$1001,34,FALSE)&amp;"","　")</f>
        <v/>
      </c>
      <c r="O269" s="23" t="str">
        <f>IFERROR(VLOOKUP($B269,DB!$I$3:$CA$1001,35,FALSE)&amp;"","　")</f>
        <v/>
      </c>
      <c r="P269" s="18" t="str">
        <f>IFERROR(VLOOKUP($B269,DB!$I$3:$CA$1001,36,FALSE)&amp;"","　")</f>
        <v/>
      </c>
      <c r="Q269" s="18" t="str">
        <f>IFERROR(VLOOKUP($B269,DB!$I$3:$CA$1001,37,FALSE)&amp;"","　")</f>
        <v/>
      </c>
      <c r="R269" s="18" t="str">
        <f>IFERROR(VLOOKUP($B269,DB!$I$3:$CA$1001,38,FALSE)&amp;"","　")</f>
        <v/>
      </c>
      <c r="S269" s="18" t="str">
        <f>IFERROR(VLOOKUP($B269,DB!$I$3:$CA$1001,39,FALSE)&amp;"","　")</f>
        <v/>
      </c>
      <c r="T269" s="18" t="str">
        <f>IFERROR(VLOOKUP($B269,DB!$I$3:$CA$1001,40,FALSE)&amp;"","　")</f>
        <v/>
      </c>
      <c r="U269" s="18" t="str">
        <f>IFERROR(VLOOKUP($B269,DB!$I$3:$CA$1001,41,FALSE)&amp;"","　")</f>
        <v/>
      </c>
      <c r="V269" s="18" t="str">
        <f>IFERROR(VLOOKUP($B269,DB!$I$3:$CA$1001,42,FALSE)&amp;"","　")</f>
        <v/>
      </c>
      <c r="W269" s="18" t="str">
        <f>IFERROR(VLOOKUP($B269,DB!$I$3:$CA$1001,43,FALSE)&amp;"","　")</f>
        <v/>
      </c>
      <c r="X269" s="18" t="str">
        <f>IFERROR(VLOOKUP($B269,DB!$I$3:$CA$1001,44,FALSE)&amp;"","　")</f>
        <v/>
      </c>
      <c r="Y269" s="18" t="str">
        <f>IFERROR(VLOOKUP($B269,DB!$I$3:$CA$1001,45,FALSE)&amp;"","　")</f>
        <v/>
      </c>
      <c r="Z269" s="18" t="str">
        <f>IFERROR(VLOOKUP($B269,DB!$I$3:$CA$1001,46,FALSE)&amp;"","　")</f>
        <v/>
      </c>
      <c r="AA269" s="18" t="str">
        <f>IFERROR(VLOOKUP($B269,DB!$I$3:$CA$1001,47,FALSE)&amp;"","　")</f>
        <v/>
      </c>
      <c r="AB269" s="18" t="str">
        <f>IFERROR(VLOOKUP($B269,DB!$I$3:$CA$1001,48,FALSE)&amp;"","　")</f>
        <v/>
      </c>
      <c r="AC269" s="18" t="str">
        <f>IFERROR(VLOOKUP($B269,DB!$I$3:$CA$1001,49,FALSE)&amp;"","　")</f>
        <v/>
      </c>
      <c r="AD269" s="18" t="str">
        <f>IFERROR(VLOOKUP($B269,DB!$I$3:$CA$1001,50,FALSE)&amp;"","　")</f>
        <v/>
      </c>
      <c r="AE269" s="18" t="str">
        <f>IFERROR(VLOOKUP($B269,DB!$I$3:$CA$1001,51,FALSE)&amp;"","　")</f>
        <v/>
      </c>
      <c r="AF269" s="18" t="str">
        <f>IFERROR(VLOOKUP($B269,DB!$I$3:$CA$1001,52,FALSE)&amp;"","　")</f>
        <v/>
      </c>
      <c r="AG269" s="18" t="str">
        <f>IFERROR(VLOOKUP($B269,DB!$I$3:$CA$1001,53,FALSE)&amp;"","　")</f>
        <v/>
      </c>
      <c r="AH269" s="18" t="str">
        <f>IFERROR(VLOOKUP($B269,DB!$I$3:$CA$1001,54,FALSE)&amp;"","　")</f>
        <v/>
      </c>
      <c r="AI269" s="25" t="str">
        <f>IFERROR(VLOOKUP($B269,DB!$I$3:$CA$1001,55,FALSE)&amp;"","　")</f>
        <v/>
      </c>
      <c r="AJ269" s="16" t="str">
        <f>IFERROR(VLOOKUP($B269,DB!$I$3:$CA$1001,56,FALSE)&amp;"","　")</f>
        <v/>
      </c>
      <c r="AK269" s="18" t="str">
        <f>IFERROR(VLOOKUP($B269,DB!$I$3:$CA$1001,57,FALSE)&amp;"","　")</f>
        <v/>
      </c>
      <c r="AL269" s="18" t="str">
        <f>IFERROR(VLOOKUP($B269,DB!$I$3:$CA$1001,58,FALSE)&amp;"","　")</f>
        <v/>
      </c>
      <c r="AM269" s="18" t="str">
        <f>IFERROR(VLOOKUP($B269,DB!$I$3:$CA$1001,59,FALSE)&amp;"","　")</f>
        <v/>
      </c>
      <c r="AN269" s="18" t="str">
        <f>IFERROR(VLOOKUP($B269,DB!$I$3:$CA$1001,60,FALSE)&amp;"","　")</f>
        <v/>
      </c>
      <c r="AO269" s="18" t="str">
        <f>IFERROR(VLOOKUP($B269,DB!$I$3:$CA$1001,61,FALSE)&amp;"","　")</f>
        <v/>
      </c>
      <c r="AP269" s="18" t="str">
        <f>IFERROR(VLOOKUP($B269,DB!$I$3:$CA$1001,62,FALSE)&amp;"","　")</f>
        <v/>
      </c>
      <c r="AQ269" s="21" t="str">
        <f>IFERROR(VLOOKUP($B269,DB!$I$3:$CA$1001,63,FALSE)&amp;"","　")</f>
        <v/>
      </c>
      <c r="AR269" s="23" t="str">
        <f>IFERROR(VLOOKUP($B269,DB!$I$3:$CA$1001,64,FALSE)&amp;"","　")</f>
        <v/>
      </c>
      <c r="AS269" s="18" t="str">
        <f>IFERROR(VLOOKUP($B269,DB!$I$3:$CA$1001,65,FALSE)&amp;"","　")</f>
        <v/>
      </c>
      <c r="AT269" s="18" t="str">
        <f>IFERROR(VLOOKUP($B269,DB!$I$3:$CA$1001,66,FALSE)&amp;"","　")</f>
        <v/>
      </c>
      <c r="AU269" s="18" t="str">
        <f>IFERROR(VLOOKUP($B269,DB!$I$3:$CA$1001,67,FALSE)&amp;"","　")</f>
        <v/>
      </c>
      <c r="AV269" s="18" t="str">
        <f>IFERROR(VLOOKUP($B269,DB!$I$3:$CA$1001,68,FALSE)&amp;"","　")</f>
        <v/>
      </c>
      <c r="AW269" s="18" t="str">
        <f>IFERROR(VLOOKUP($B269,DB!$I$3:$CA$1001,69,FALSE)&amp;"","　")</f>
        <v/>
      </c>
      <c r="AX269" s="18" t="str">
        <f>IFERROR(VLOOKUP($B269,DB!$I$3:$CA$1001,70,FALSE)&amp;"","　")</f>
        <v/>
      </c>
      <c r="AY269" s="21" t="str">
        <f>IFERROR(VLOOKUP($B269,DB!$I$3:$CA$1001,71,FALSE)&amp;"","　")</f>
        <v/>
      </c>
      <c r="AZ269" s="29"/>
    </row>
    <row r="270" spans="2:52" ht="20.100000000000001" customHeight="1">
      <c r="B270" s="6">
        <v>2650</v>
      </c>
      <c r="C270" s="8" t="str">
        <f>IFERROR(VLOOKUP(B270,DB!$I$3:$Z$1001,4,FALSE)&amp;"","")</f>
        <v>株式会社北海道ロードサービス</v>
      </c>
      <c r="D270" s="10" t="str">
        <f>IFERROR(VLOOKUP(B270,DB!$I$2:$CD$1001,7,FALSE)&amp;"","")</f>
        <v>北海道</v>
      </c>
      <c r="E270" s="11" t="str">
        <f>IFERROR(VLOOKUP(B270,DB!$I$2:$CD$1001,8,FALSE)&amp;"","")</f>
        <v>札幌市清田区</v>
      </c>
      <c r="F270" s="12" t="str">
        <f>IFERROR(VLOOKUP(B270,DB!$I$2:$CD$1001,10,FALSE)&amp;"","")</f>
        <v>代表取締役</v>
      </c>
      <c r="G270" s="11" t="str">
        <f>IFERROR(VLOOKUP(B270,DB!$I$2:$CD$1001,11,FALSE)&amp;"","")</f>
        <v>千葉　敬</v>
      </c>
      <c r="H270" s="14" t="str">
        <f>IFERROR(IF(VLOOKUP(B270,DB!$I$2:$CD$1001,20,FALSE)&amp;""="","","○"),"")</f>
        <v/>
      </c>
      <c r="I270" s="16" t="str">
        <f>IFERROR(VLOOKUP($B270,DB!$I$3:$CA$1001,29,FALSE)&amp;"","　")</f>
        <v/>
      </c>
      <c r="J270" s="18" t="str">
        <f>IFERROR(VLOOKUP($B270,DB!$I$3:$CA$1001,30,FALSE)&amp;"","　")</f>
        <v/>
      </c>
      <c r="K270" s="18" t="str">
        <f>IFERROR(VLOOKUP($B270,DB!$I$3:$CA$1001,31,FALSE)&amp;"","　")</f>
        <v/>
      </c>
      <c r="L270" s="18" t="str">
        <f>IFERROR(VLOOKUP($B270,DB!$I$3:$CA$1001,32,FALSE)&amp;"","　")</f>
        <v/>
      </c>
      <c r="M270" s="18" t="str">
        <f>IFERROR(VLOOKUP($B270,DB!$I$3:$CA$1001,33,FALSE)&amp;"","　")</f>
        <v/>
      </c>
      <c r="N270" s="21" t="str">
        <f>IFERROR(VLOOKUP($B270,DB!$I$3:$CA$1001,34,FALSE)&amp;"","　")</f>
        <v>◯</v>
      </c>
      <c r="O270" s="23" t="str">
        <f>IFERROR(VLOOKUP($B270,DB!$I$3:$CA$1001,35,FALSE)&amp;"","　")</f>
        <v/>
      </c>
      <c r="P270" s="18" t="str">
        <f>IFERROR(VLOOKUP($B270,DB!$I$3:$CA$1001,36,FALSE)&amp;"","　")</f>
        <v/>
      </c>
      <c r="Q270" s="18" t="str">
        <f>IFERROR(VLOOKUP($B270,DB!$I$3:$CA$1001,37,FALSE)&amp;"","　")</f>
        <v/>
      </c>
      <c r="R270" s="18" t="str">
        <f>IFERROR(VLOOKUP($B270,DB!$I$3:$CA$1001,38,FALSE)&amp;"","　")</f>
        <v/>
      </c>
      <c r="S270" s="18" t="str">
        <f>IFERROR(VLOOKUP($B270,DB!$I$3:$CA$1001,39,FALSE)&amp;"","　")</f>
        <v/>
      </c>
      <c r="T270" s="18" t="str">
        <f>IFERROR(VLOOKUP($B270,DB!$I$3:$CA$1001,40,FALSE)&amp;"","　")</f>
        <v/>
      </c>
      <c r="U270" s="18" t="str">
        <f>IFERROR(VLOOKUP($B270,DB!$I$3:$CA$1001,41,FALSE)&amp;"","　")</f>
        <v/>
      </c>
      <c r="V270" s="18" t="str">
        <f>IFERROR(VLOOKUP($B270,DB!$I$3:$CA$1001,42,FALSE)&amp;"","　")</f>
        <v/>
      </c>
      <c r="W270" s="18" t="str">
        <f>IFERROR(VLOOKUP($B270,DB!$I$3:$CA$1001,43,FALSE)&amp;"","　")</f>
        <v/>
      </c>
      <c r="X270" s="18" t="str">
        <f>IFERROR(VLOOKUP($B270,DB!$I$3:$CA$1001,44,FALSE)&amp;"","　")</f>
        <v/>
      </c>
      <c r="Y270" s="18" t="str">
        <f>IFERROR(VLOOKUP($B270,DB!$I$3:$CA$1001,45,FALSE)&amp;"","　")</f>
        <v/>
      </c>
      <c r="Z270" s="18" t="str">
        <f>IFERROR(VLOOKUP($B270,DB!$I$3:$CA$1001,46,FALSE)&amp;"","　")</f>
        <v/>
      </c>
      <c r="AA270" s="18" t="str">
        <f>IFERROR(VLOOKUP($B270,DB!$I$3:$CA$1001,47,FALSE)&amp;"","　")</f>
        <v/>
      </c>
      <c r="AB270" s="18" t="str">
        <f>IFERROR(VLOOKUP($B270,DB!$I$3:$CA$1001,48,FALSE)&amp;"","　")</f>
        <v/>
      </c>
      <c r="AC270" s="18" t="str">
        <f>IFERROR(VLOOKUP($B270,DB!$I$3:$CA$1001,49,FALSE)&amp;"","　")</f>
        <v/>
      </c>
      <c r="AD270" s="18" t="str">
        <f>IFERROR(VLOOKUP($B270,DB!$I$3:$CA$1001,50,FALSE)&amp;"","　")</f>
        <v/>
      </c>
      <c r="AE270" s="18" t="str">
        <f>IFERROR(VLOOKUP($B270,DB!$I$3:$CA$1001,51,FALSE)&amp;"","　")</f>
        <v/>
      </c>
      <c r="AF270" s="18" t="str">
        <f>IFERROR(VLOOKUP($B270,DB!$I$3:$CA$1001,52,FALSE)&amp;"","　")</f>
        <v/>
      </c>
      <c r="AG270" s="18" t="str">
        <f>IFERROR(VLOOKUP($B270,DB!$I$3:$CA$1001,53,FALSE)&amp;"","　")</f>
        <v/>
      </c>
      <c r="AH270" s="18" t="str">
        <f>IFERROR(VLOOKUP($B270,DB!$I$3:$CA$1001,54,FALSE)&amp;"","　")</f>
        <v/>
      </c>
      <c r="AI270" s="25" t="str">
        <f>IFERROR(VLOOKUP($B270,DB!$I$3:$CA$1001,55,FALSE)&amp;"","　")</f>
        <v/>
      </c>
      <c r="AJ270" s="16" t="str">
        <f>IFERROR(VLOOKUP($B270,DB!$I$3:$CA$1001,56,FALSE)&amp;"","　")</f>
        <v/>
      </c>
      <c r="AK270" s="18" t="str">
        <f>IFERROR(VLOOKUP($B270,DB!$I$3:$CA$1001,57,FALSE)&amp;"","　")</f>
        <v/>
      </c>
      <c r="AL270" s="18" t="str">
        <f>IFERROR(VLOOKUP($B270,DB!$I$3:$CA$1001,58,FALSE)&amp;"","　")</f>
        <v/>
      </c>
      <c r="AM270" s="18" t="str">
        <f>IFERROR(VLOOKUP($B270,DB!$I$3:$CA$1001,59,FALSE)&amp;"","　")</f>
        <v/>
      </c>
      <c r="AN270" s="18" t="str">
        <f>IFERROR(VLOOKUP($B270,DB!$I$3:$CA$1001,60,FALSE)&amp;"","　")</f>
        <v/>
      </c>
      <c r="AO270" s="18" t="str">
        <f>IFERROR(VLOOKUP($B270,DB!$I$3:$CA$1001,61,FALSE)&amp;"","　")</f>
        <v/>
      </c>
      <c r="AP270" s="18" t="str">
        <f>IFERROR(VLOOKUP($B270,DB!$I$3:$CA$1001,62,FALSE)&amp;"","　")</f>
        <v/>
      </c>
      <c r="AQ270" s="21" t="str">
        <f>IFERROR(VLOOKUP($B270,DB!$I$3:$CA$1001,63,FALSE)&amp;"","　")</f>
        <v/>
      </c>
      <c r="AR270" s="23" t="str">
        <f>IFERROR(VLOOKUP($B270,DB!$I$3:$CA$1001,64,FALSE)&amp;"","　")</f>
        <v/>
      </c>
      <c r="AS270" s="18" t="str">
        <f>IFERROR(VLOOKUP($B270,DB!$I$3:$CA$1001,65,FALSE)&amp;"","　")</f>
        <v/>
      </c>
      <c r="AT270" s="18" t="str">
        <f>IFERROR(VLOOKUP($B270,DB!$I$3:$CA$1001,66,FALSE)&amp;"","　")</f>
        <v/>
      </c>
      <c r="AU270" s="18" t="str">
        <f>IFERROR(VLOOKUP($B270,DB!$I$3:$CA$1001,67,FALSE)&amp;"","　")</f>
        <v/>
      </c>
      <c r="AV270" s="18" t="str">
        <f>IFERROR(VLOOKUP($B270,DB!$I$3:$CA$1001,68,FALSE)&amp;"","　")</f>
        <v/>
      </c>
      <c r="AW270" s="18" t="str">
        <f>IFERROR(VLOOKUP($B270,DB!$I$3:$CA$1001,69,FALSE)&amp;"","　")</f>
        <v/>
      </c>
      <c r="AX270" s="18" t="str">
        <f>IFERROR(VLOOKUP($B270,DB!$I$3:$CA$1001,70,FALSE)&amp;"","　")</f>
        <v/>
      </c>
      <c r="AY270" s="21" t="str">
        <f>IFERROR(VLOOKUP($B270,DB!$I$3:$CA$1001,71,FALSE)&amp;"","　")</f>
        <v/>
      </c>
      <c r="AZ270" s="29"/>
    </row>
    <row r="271" spans="2:52" ht="20.100000000000001" customHeight="1">
      <c r="B271" s="6">
        <v>2651</v>
      </c>
      <c r="C271" s="8" t="str">
        <f>IFERROR(VLOOKUP(B271,DB!$I$3:$Z$1001,4,FALSE)&amp;"","")</f>
        <v>防災地質コンサルタント株式会社</v>
      </c>
      <c r="D271" s="10" t="str">
        <f>IFERROR(VLOOKUP(B271,DB!$I$2:$CD$1001,7,FALSE)&amp;"","")</f>
        <v>北海道</v>
      </c>
      <c r="E271" s="11" t="str">
        <f>IFERROR(VLOOKUP(B271,DB!$I$2:$CD$1001,8,FALSE)&amp;"","")</f>
        <v>札幌市北区</v>
      </c>
      <c r="F271" s="12" t="str">
        <f>IFERROR(VLOOKUP(B271,DB!$I$2:$CD$1001,10,FALSE)&amp;"","")</f>
        <v>代表取締役</v>
      </c>
      <c r="G271" s="11" t="str">
        <f>IFERROR(VLOOKUP(B271,DB!$I$2:$CD$1001,11,FALSE)&amp;"","")</f>
        <v>雨宮　和夫</v>
      </c>
      <c r="H271" s="14" t="str">
        <f>IFERROR(IF(VLOOKUP(B271,DB!$I$2:$CD$1001,20,FALSE)&amp;""="","","○"),"")</f>
        <v/>
      </c>
      <c r="I271" s="16" t="str">
        <f>IFERROR(VLOOKUP($B271,DB!$I$3:$CA$1001,29,FALSE)&amp;"","　")</f>
        <v>◯</v>
      </c>
      <c r="J271" s="18" t="str">
        <f>IFERROR(VLOOKUP($B271,DB!$I$3:$CA$1001,30,FALSE)&amp;"","　")</f>
        <v>◯</v>
      </c>
      <c r="K271" s="18" t="str">
        <f>IFERROR(VLOOKUP($B271,DB!$I$3:$CA$1001,31,FALSE)&amp;"","　")</f>
        <v>◯</v>
      </c>
      <c r="L271" s="18" t="str">
        <f>IFERROR(VLOOKUP($B271,DB!$I$3:$CA$1001,32,FALSE)&amp;"","　")</f>
        <v/>
      </c>
      <c r="M271" s="18" t="str">
        <f>IFERROR(VLOOKUP($B271,DB!$I$3:$CA$1001,33,FALSE)&amp;"","　")</f>
        <v>◯</v>
      </c>
      <c r="N271" s="21" t="str">
        <f>IFERROR(VLOOKUP($B271,DB!$I$3:$CA$1001,34,FALSE)&amp;"","　")</f>
        <v/>
      </c>
      <c r="O271" s="23" t="str">
        <f>IFERROR(VLOOKUP($B271,DB!$I$3:$CA$1001,35,FALSE)&amp;"","　")</f>
        <v>◯</v>
      </c>
      <c r="P271" s="18" t="str">
        <f>IFERROR(VLOOKUP($B271,DB!$I$3:$CA$1001,36,FALSE)&amp;"","　")</f>
        <v/>
      </c>
      <c r="Q271" s="18" t="str">
        <f>IFERROR(VLOOKUP($B271,DB!$I$3:$CA$1001,37,FALSE)&amp;"","　")</f>
        <v/>
      </c>
      <c r="R271" s="18" t="str">
        <f>IFERROR(VLOOKUP($B271,DB!$I$3:$CA$1001,38,FALSE)&amp;"","　")</f>
        <v/>
      </c>
      <c r="S271" s="18" t="str">
        <f>IFERROR(VLOOKUP($B271,DB!$I$3:$CA$1001,39,FALSE)&amp;"","　")</f>
        <v/>
      </c>
      <c r="T271" s="18" t="str">
        <f>IFERROR(VLOOKUP($B271,DB!$I$3:$CA$1001,40,FALSE)&amp;"","　")</f>
        <v/>
      </c>
      <c r="U271" s="18" t="str">
        <f>IFERROR(VLOOKUP($B271,DB!$I$3:$CA$1001,41,FALSE)&amp;"","　")</f>
        <v/>
      </c>
      <c r="V271" s="18" t="str">
        <f>IFERROR(VLOOKUP($B271,DB!$I$3:$CA$1001,42,FALSE)&amp;"","　")</f>
        <v/>
      </c>
      <c r="W271" s="18" t="str">
        <f>IFERROR(VLOOKUP($B271,DB!$I$3:$CA$1001,43,FALSE)&amp;"","　")</f>
        <v>◯</v>
      </c>
      <c r="X271" s="18" t="str">
        <f>IFERROR(VLOOKUP($B271,DB!$I$3:$CA$1001,44,FALSE)&amp;"","　")</f>
        <v/>
      </c>
      <c r="Y271" s="18" t="str">
        <f>IFERROR(VLOOKUP($B271,DB!$I$3:$CA$1001,45,FALSE)&amp;"","　")</f>
        <v/>
      </c>
      <c r="Z271" s="18" t="str">
        <f>IFERROR(VLOOKUP($B271,DB!$I$3:$CA$1001,46,FALSE)&amp;"","　")</f>
        <v/>
      </c>
      <c r="AA271" s="18" t="str">
        <f>IFERROR(VLOOKUP($B271,DB!$I$3:$CA$1001,47,FALSE)&amp;"","　")</f>
        <v/>
      </c>
      <c r="AB271" s="18" t="str">
        <f>IFERROR(VLOOKUP($B271,DB!$I$3:$CA$1001,48,FALSE)&amp;"","　")</f>
        <v>◯</v>
      </c>
      <c r="AC271" s="18" t="str">
        <f>IFERROR(VLOOKUP($B271,DB!$I$3:$CA$1001,49,FALSE)&amp;"","　")</f>
        <v/>
      </c>
      <c r="AD271" s="18" t="str">
        <f>IFERROR(VLOOKUP($B271,DB!$I$3:$CA$1001,50,FALSE)&amp;"","　")</f>
        <v/>
      </c>
      <c r="AE271" s="18" t="str">
        <f>IFERROR(VLOOKUP($B271,DB!$I$3:$CA$1001,51,FALSE)&amp;"","　")</f>
        <v/>
      </c>
      <c r="AF271" s="18" t="str">
        <f>IFERROR(VLOOKUP($B271,DB!$I$3:$CA$1001,52,FALSE)&amp;"","　")</f>
        <v/>
      </c>
      <c r="AG271" s="18" t="str">
        <f>IFERROR(VLOOKUP($B271,DB!$I$3:$CA$1001,53,FALSE)&amp;"","　")</f>
        <v/>
      </c>
      <c r="AH271" s="18" t="str">
        <f>IFERROR(VLOOKUP($B271,DB!$I$3:$CA$1001,54,FALSE)&amp;"","　")</f>
        <v/>
      </c>
      <c r="AI271" s="25" t="str">
        <f>IFERROR(VLOOKUP($B271,DB!$I$3:$CA$1001,55,FALSE)&amp;"","　")</f>
        <v/>
      </c>
      <c r="AJ271" s="16" t="str">
        <f>IFERROR(VLOOKUP($B271,DB!$I$3:$CA$1001,56,FALSE)&amp;"","　")</f>
        <v/>
      </c>
      <c r="AK271" s="18" t="str">
        <f>IFERROR(VLOOKUP($B271,DB!$I$3:$CA$1001,57,FALSE)&amp;"","　")</f>
        <v/>
      </c>
      <c r="AL271" s="18" t="str">
        <f>IFERROR(VLOOKUP($B271,DB!$I$3:$CA$1001,58,FALSE)&amp;"","　")</f>
        <v/>
      </c>
      <c r="AM271" s="18" t="str">
        <f>IFERROR(VLOOKUP($B271,DB!$I$3:$CA$1001,59,FALSE)&amp;"","　")</f>
        <v/>
      </c>
      <c r="AN271" s="18" t="str">
        <f>IFERROR(VLOOKUP($B271,DB!$I$3:$CA$1001,60,FALSE)&amp;"","　")</f>
        <v/>
      </c>
      <c r="AO271" s="18" t="str">
        <f>IFERROR(VLOOKUP($B271,DB!$I$3:$CA$1001,61,FALSE)&amp;"","　")</f>
        <v/>
      </c>
      <c r="AP271" s="18" t="str">
        <f>IFERROR(VLOOKUP($B271,DB!$I$3:$CA$1001,62,FALSE)&amp;"","　")</f>
        <v/>
      </c>
      <c r="AQ271" s="21" t="str">
        <f>IFERROR(VLOOKUP($B271,DB!$I$3:$CA$1001,63,FALSE)&amp;"","　")</f>
        <v/>
      </c>
      <c r="AR271" s="23" t="str">
        <f>IFERROR(VLOOKUP($B271,DB!$I$3:$CA$1001,64,FALSE)&amp;"","　")</f>
        <v/>
      </c>
      <c r="AS271" s="18" t="str">
        <f>IFERROR(VLOOKUP($B271,DB!$I$3:$CA$1001,65,FALSE)&amp;"","　")</f>
        <v/>
      </c>
      <c r="AT271" s="18" t="str">
        <f>IFERROR(VLOOKUP($B271,DB!$I$3:$CA$1001,66,FALSE)&amp;"","　")</f>
        <v/>
      </c>
      <c r="AU271" s="18" t="str">
        <f>IFERROR(VLOOKUP($B271,DB!$I$3:$CA$1001,67,FALSE)&amp;"","　")</f>
        <v/>
      </c>
      <c r="AV271" s="18" t="str">
        <f>IFERROR(VLOOKUP($B271,DB!$I$3:$CA$1001,68,FALSE)&amp;"","　")</f>
        <v/>
      </c>
      <c r="AW271" s="18" t="str">
        <f>IFERROR(VLOOKUP($B271,DB!$I$3:$CA$1001,69,FALSE)&amp;"","　")</f>
        <v/>
      </c>
      <c r="AX271" s="18" t="str">
        <f>IFERROR(VLOOKUP($B271,DB!$I$3:$CA$1001,70,FALSE)&amp;"","　")</f>
        <v/>
      </c>
      <c r="AY271" s="21" t="str">
        <f>IFERROR(VLOOKUP($B271,DB!$I$3:$CA$1001,71,FALSE)&amp;"","　")</f>
        <v/>
      </c>
      <c r="AZ271" s="29"/>
    </row>
    <row r="272" spans="2:52" ht="20.100000000000001" customHeight="1">
      <c r="B272" s="6">
        <v>2700</v>
      </c>
      <c r="C272" s="8" t="str">
        <f>IFERROR(VLOOKUP(B272,DB!$I$3:$Z$1001,4,FALSE)&amp;"","")</f>
        <v>株式会社まちづくり計画設計</v>
      </c>
      <c r="D272" s="10" t="str">
        <f>IFERROR(VLOOKUP(B272,DB!$I$2:$CD$1001,7,FALSE)&amp;"","")</f>
        <v>北海道</v>
      </c>
      <c r="E272" s="11" t="str">
        <f>IFERROR(VLOOKUP(B272,DB!$I$2:$CD$1001,8,FALSE)&amp;"","")</f>
        <v>札幌市中央区</v>
      </c>
      <c r="F272" s="12" t="str">
        <f>IFERROR(VLOOKUP(B272,DB!$I$2:$CD$1001,10,FALSE)&amp;"","")</f>
        <v>代表取締役</v>
      </c>
      <c r="G272" s="11" t="str">
        <f>IFERROR(VLOOKUP(B272,DB!$I$2:$CD$1001,11,FALSE)&amp;"","")</f>
        <v>佐藤　邦昭</v>
      </c>
      <c r="H272" s="14" t="str">
        <f>IFERROR(IF(VLOOKUP(B272,DB!$I$2:$CD$1001,20,FALSE)&amp;""="","","○"),"")</f>
        <v/>
      </c>
      <c r="I272" s="16" t="str">
        <f>IFERROR(VLOOKUP($B272,DB!$I$3:$CA$1001,29,FALSE)&amp;"","　")</f>
        <v/>
      </c>
      <c r="J272" s="18" t="str">
        <f>IFERROR(VLOOKUP($B272,DB!$I$3:$CA$1001,30,FALSE)&amp;"","　")</f>
        <v/>
      </c>
      <c r="K272" s="18" t="str">
        <f>IFERROR(VLOOKUP($B272,DB!$I$3:$CA$1001,31,FALSE)&amp;"","　")</f>
        <v>◯</v>
      </c>
      <c r="L272" s="18" t="str">
        <f>IFERROR(VLOOKUP($B272,DB!$I$3:$CA$1001,32,FALSE)&amp;"","　")</f>
        <v>◯</v>
      </c>
      <c r="M272" s="18" t="str">
        <f>IFERROR(VLOOKUP($B272,DB!$I$3:$CA$1001,33,FALSE)&amp;"","　")</f>
        <v>◯</v>
      </c>
      <c r="N272" s="21" t="str">
        <f>IFERROR(VLOOKUP($B272,DB!$I$3:$CA$1001,34,FALSE)&amp;"","　")</f>
        <v/>
      </c>
      <c r="O272" s="23" t="str">
        <f>IFERROR(VLOOKUP($B272,DB!$I$3:$CA$1001,35,FALSE)&amp;"","　")</f>
        <v/>
      </c>
      <c r="P272" s="18" t="str">
        <f>IFERROR(VLOOKUP($B272,DB!$I$3:$CA$1001,36,FALSE)&amp;"","　")</f>
        <v/>
      </c>
      <c r="Q272" s="18" t="str">
        <f>IFERROR(VLOOKUP($B272,DB!$I$3:$CA$1001,37,FALSE)&amp;"","　")</f>
        <v/>
      </c>
      <c r="R272" s="18" t="str">
        <f>IFERROR(VLOOKUP($B272,DB!$I$3:$CA$1001,38,FALSE)&amp;"","　")</f>
        <v/>
      </c>
      <c r="S272" s="18" t="str">
        <f>IFERROR(VLOOKUP($B272,DB!$I$3:$CA$1001,39,FALSE)&amp;"","　")</f>
        <v/>
      </c>
      <c r="T272" s="18" t="str">
        <f>IFERROR(VLOOKUP($B272,DB!$I$3:$CA$1001,40,FALSE)&amp;"","　")</f>
        <v/>
      </c>
      <c r="U272" s="18" t="str">
        <f>IFERROR(VLOOKUP($B272,DB!$I$3:$CA$1001,41,FALSE)&amp;"","　")</f>
        <v/>
      </c>
      <c r="V272" s="18" t="str">
        <f>IFERROR(VLOOKUP($B272,DB!$I$3:$CA$1001,42,FALSE)&amp;"","　")</f>
        <v/>
      </c>
      <c r="W272" s="18" t="str">
        <f>IFERROR(VLOOKUP($B272,DB!$I$3:$CA$1001,43,FALSE)&amp;"","　")</f>
        <v/>
      </c>
      <c r="X272" s="18" t="str">
        <f>IFERROR(VLOOKUP($B272,DB!$I$3:$CA$1001,44,FALSE)&amp;"","　")</f>
        <v/>
      </c>
      <c r="Y272" s="18" t="str">
        <f>IFERROR(VLOOKUP($B272,DB!$I$3:$CA$1001,45,FALSE)&amp;"","　")</f>
        <v/>
      </c>
      <c r="Z272" s="18" t="str">
        <f>IFERROR(VLOOKUP($B272,DB!$I$3:$CA$1001,46,FALSE)&amp;"","　")</f>
        <v/>
      </c>
      <c r="AA272" s="18" t="str">
        <f>IFERROR(VLOOKUP($B272,DB!$I$3:$CA$1001,47,FALSE)&amp;"","　")</f>
        <v>◯</v>
      </c>
      <c r="AB272" s="18" t="str">
        <f>IFERROR(VLOOKUP($B272,DB!$I$3:$CA$1001,48,FALSE)&amp;"","　")</f>
        <v/>
      </c>
      <c r="AC272" s="18" t="str">
        <f>IFERROR(VLOOKUP($B272,DB!$I$3:$CA$1001,49,FALSE)&amp;"","　")</f>
        <v/>
      </c>
      <c r="AD272" s="18" t="str">
        <f>IFERROR(VLOOKUP($B272,DB!$I$3:$CA$1001,50,FALSE)&amp;"","　")</f>
        <v/>
      </c>
      <c r="AE272" s="18" t="str">
        <f>IFERROR(VLOOKUP($B272,DB!$I$3:$CA$1001,51,FALSE)&amp;"","　")</f>
        <v/>
      </c>
      <c r="AF272" s="18" t="str">
        <f>IFERROR(VLOOKUP($B272,DB!$I$3:$CA$1001,52,FALSE)&amp;"","　")</f>
        <v/>
      </c>
      <c r="AG272" s="18" t="str">
        <f>IFERROR(VLOOKUP($B272,DB!$I$3:$CA$1001,53,FALSE)&amp;"","　")</f>
        <v/>
      </c>
      <c r="AH272" s="18" t="str">
        <f>IFERROR(VLOOKUP($B272,DB!$I$3:$CA$1001,54,FALSE)&amp;"","　")</f>
        <v/>
      </c>
      <c r="AI272" s="25" t="str">
        <f>IFERROR(VLOOKUP($B272,DB!$I$3:$CA$1001,55,FALSE)&amp;"","　")</f>
        <v/>
      </c>
      <c r="AJ272" s="16" t="str">
        <f>IFERROR(VLOOKUP($B272,DB!$I$3:$CA$1001,56,FALSE)&amp;"","　")</f>
        <v/>
      </c>
      <c r="AK272" s="18" t="str">
        <f>IFERROR(VLOOKUP($B272,DB!$I$3:$CA$1001,57,FALSE)&amp;"","　")</f>
        <v/>
      </c>
      <c r="AL272" s="18" t="str">
        <f>IFERROR(VLOOKUP($B272,DB!$I$3:$CA$1001,58,FALSE)&amp;"","　")</f>
        <v/>
      </c>
      <c r="AM272" s="18" t="str">
        <f>IFERROR(VLOOKUP($B272,DB!$I$3:$CA$1001,59,FALSE)&amp;"","　")</f>
        <v/>
      </c>
      <c r="AN272" s="18" t="str">
        <f>IFERROR(VLOOKUP($B272,DB!$I$3:$CA$1001,60,FALSE)&amp;"","　")</f>
        <v/>
      </c>
      <c r="AO272" s="18" t="str">
        <f>IFERROR(VLOOKUP($B272,DB!$I$3:$CA$1001,61,FALSE)&amp;"","　")</f>
        <v/>
      </c>
      <c r="AP272" s="18" t="str">
        <f>IFERROR(VLOOKUP($B272,DB!$I$3:$CA$1001,62,FALSE)&amp;"","　")</f>
        <v/>
      </c>
      <c r="AQ272" s="21" t="str">
        <f>IFERROR(VLOOKUP($B272,DB!$I$3:$CA$1001,63,FALSE)&amp;"","　")</f>
        <v/>
      </c>
      <c r="AR272" s="23" t="str">
        <f>IFERROR(VLOOKUP($B272,DB!$I$3:$CA$1001,64,FALSE)&amp;"","　")</f>
        <v/>
      </c>
      <c r="AS272" s="18" t="str">
        <f>IFERROR(VLOOKUP($B272,DB!$I$3:$CA$1001,65,FALSE)&amp;"","　")</f>
        <v/>
      </c>
      <c r="AT272" s="18" t="str">
        <f>IFERROR(VLOOKUP($B272,DB!$I$3:$CA$1001,66,FALSE)&amp;"","　")</f>
        <v/>
      </c>
      <c r="AU272" s="18" t="str">
        <f>IFERROR(VLOOKUP($B272,DB!$I$3:$CA$1001,67,FALSE)&amp;"","　")</f>
        <v/>
      </c>
      <c r="AV272" s="18" t="str">
        <f>IFERROR(VLOOKUP($B272,DB!$I$3:$CA$1001,68,FALSE)&amp;"","　")</f>
        <v/>
      </c>
      <c r="AW272" s="18" t="str">
        <f>IFERROR(VLOOKUP($B272,DB!$I$3:$CA$1001,69,FALSE)&amp;"","　")</f>
        <v/>
      </c>
      <c r="AX272" s="18" t="str">
        <f>IFERROR(VLOOKUP($B272,DB!$I$3:$CA$1001,70,FALSE)&amp;"","　")</f>
        <v/>
      </c>
      <c r="AY272" s="21" t="str">
        <f>IFERROR(VLOOKUP($B272,DB!$I$3:$CA$1001,71,FALSE)&amp;"","　")</f>
        <v/>
      </c>
      <c r="AZ272" s="29"/>
    </row>
    <row r="273" spans="2:52" ht="20.100000000000001" customHeight="1">
      <c r="B273" s="6">
        <v>2701</v>
      </c>
      <c r="C273" s="8" t="str">
        <f>IFERROR(VLOOKUP(B273,DB!$I$3:$Z$1001,4,FALSE)&amp;"","")</f>
        <v>株式会社真紀設備設計事務所</v>
      </c>
      <c r="D273" s="10" t="str">
        <f>IFERROR(VLOOKUP(B273,DB!$I$2:$CD$1001,7,FALSE)&amp;"","")</f>
        <v>北海道</v>
      </c>
      <c r="E273" s="11" t="str">
        <f>IFERROR(VLOOKUP(B273,DB!$I$2:$CD$1001,8,FALSE)&amp;"","")</f>
        <v>札幌市西区</v>
      </c>
      <c r="F273" s="12" t="str">
        <f>IFERROR(VLOOKUP(B273,DB!$I$2:$CD$1001,10,FALSE)&amp;"","")</f>
        <v>代表取締役</v>
      </c>
      <c r="G273" s="11" t="str">
        <f>IFERROR(VLOOKUP(B273,DB!$I$2:$CD$1001,11,FALSE)&amp;"","")</f>
        <v>片峯　章雅</v>
      </c>
      <c r="H273" s="14" t="str">
        <f>IFERROR(IF(VLOOKUP(B273,DB!$I$2:$CD$1001,20,FALSE)&amp;""="","","○"),"")</f>
        <v/>
      </c>
      <c r="I273" s="16" t="str">
        <f>IFERROR(VLOOKUP($B273,DB!$I$3:$CA$1001,29,FALSE)&amp;"","　")</f>
        <v/>
      </c>
      <c r="J273" s="18" t="str">
        <f>IFERROR(VLOOKUP($B273,DB!$I$3:$CA$1001,30,FALSE)&amp;"","　")</f>
        <v/>
      </c>
      <c r="K273" s="18" t="str">
        <f>IFERROR(VLOOKUP($B273,DB!$I$3:$CA$1001,31,FALSE)&amp;"","　")</f>
        <v/>
      </c>
      <c r="L273" s="18" t="str">
        <f>IFERROR(VLOOKUP($B273,DB!$I$3:$CA$1001,32,FALSE)&amp;"","　")</f>
        <v>◯</v>
      </c>
      <c r="M273" s="18" t="str">
        <f>IFERROR(VLOOKUP($B273,DB!$I$3:$CA$1001,33,FALSE)&amp;"","　")</f>
        <v/>
      </c>
      <c r="N273" s="21" t="str">
        <f>IFERROR(VLOOKUP($B273,DB!$I$3:$CA$1001,34,FALSE)&amp;"","　")</f>
        <v/>
      </c>
      <c r="O273" s="23" t="str">
        <f>IFERROR(VLOOKUP($B273,DB!$I$3:$CA$1001,35,FALSE)&amp;"","　")</f>
        <v/>
      </c>
      <c r="P273" s="18" t="str">
        <f>IFERROR(VLOOKUP($B273,DB!$I$3:$CA$1001,36,FALSE)&amp;"","　")</f>
        <v/>
      </c>
      <c r="Q273" s="18" t="str">
        <f>IFERROR(VLOOKUP($B273,DB!$I$3:$CA$1001,37,FALSE)&amp;"","　")</f>
        <v/>
      </c>
      <c r="R273" s="18" t="str">
        <f>IFERROR(VLOOKUP($B273,DB!$I$3:$CA$1001,38,FALSE)&amp;"","　")</f>
        <v/>
      </c>
      <c r="S273" s="18" t="str">
        <f>IFERROR(VLOOKUP($B273,DB!$I$3:$CA$1001,39,FALSE)&amp;"","　")</f>
        <v/>
      </c>
      <c r="T273" s="18" t="str">
        <f>IFERROR(VLOOKUP($B273,DB!$I$3:$CA$1001,40,FALSE)&amp;"","　")</f>
        <v/>
      </c>
      <c r="U273" s="18" t="str">
        <f>IFERROR(VLOOKUP($B273,DB!$I$3:$CA$1001,41,FALSE)&amp;"","　")</f>
        <v/>
      </c>
      <c r="V273" s="18" t="str">
        <f>IFERROR(VLOOKUP($B273,DB!$I$3:$CA$1001,42,FALSE)&amp;"","　")</f>
        <v/>
      </c>
      <c r="W273" s="18" t="str">
        <f>IFERROR(VLOOKUP($B273,DB!$I$3:$CA$1001,43,FALSE)&amp;"","　")</f>
        <v/>
      </c>
      <c r="X273" s="18" t="str">
        <f>IFERROR(VLOOKUP($B273,DB!$I$3:$CA$1001,44,FALSE)&amp;"","　")</f>
        <v/>
      </c>
      <c r="Y273" s="18" t="str">
        <f>IFERROR(VLOOKUP($B273,DB!$I$3:$CA$1001,45,FALSE)&amp;"","　")</f>
        <v/>
      </c>
      <c r="Z273" s="18" t="str">
        <f>IFERROR(VLOOKUP($B273,DB!$I$3:$CA$1001,46,FALSE)&amp;"","　")</f>
        <v/>
      </c>
      <c r="AA273" s="18" t="str">
        <f>IFERROR(VLOOKUP($B273,DB!$I$3:$CA$1001,47,FALSE)&amp;"","　")</f>
        <v/>
      </c>
      <c r="AB273" s="18" t="str">
        <f>IFERROR(VLOOKUP($B273,DB!$I$3:$CA$1001,48,FALSE)&amp;"","　")</f>
        <v/>
      </c>
      <c r="AC273" s="18" t="str">
        <f>IFERROR(VLOOKUP($B273,DB!$I$3:$CA$1001,49,FALSE)&amp;"","　")</f>
        <v/>
      </c>
      <c r="AD273" s="18" t="str">
        <f>IFERROR(VLOOKUP($B273,DB!$I$3:$CA$1001,50,FALSE)&amp;"","　")</f>
        <v/>
      </c>
      <c r="AE273" s="18" t="str">
        <f>IFERROR(VLOOKUP($B273,DB!$I$3:$CA$1001,51,FALSE)&amp;"","　")</f>
        <v/>
      </c>
      <c r="AF273" s="18" t="str">
        <f>IFERROR(VLOOKUP($B273,DB!$I$3:$CA$1001,52,FALSE)&amp;"","　")</f>
        <v/>
      </c>
      <c r="AG273" s="18" t="str">
        <f>IFERROR(VLOOKUP($B273,DB!$I$3:$CA$1001,53,FALSE)&amp;"","　")</f>
        <v/>
      </c>
      <c r="AH273" s="18" t="str">
        <f>IFERROR(VLOOKUP($B273,DB!$I$3:$CA$1001,54,FALSE)&amp;"","　")</f>
        <v/>
      </c>
      <c r="AI273" s="25" t="str">
        <f>IFERROR(VLOOKUP($B273,DB!$I$3:$CA$1001,55,FALSE)&amp;"","　")</f>
        <v/>
      </c>
      <c r="AJ273" s="16" t="str">
        <f>IFERROR(VLOOKUP($B273,DB!$I$3:$CA$1001,56,FALSE)&amp;"","　")</f>
        <v/>
      </c>
      <c r="AK273" s="18" t="str">
        <f>IFERROR(VLOOKUP($B273,DB!$I$3:$CA$1001,57,FALSE)&amp;"","　")</f>
        <v/>
      </c>
      <c r="AL273" s="18" t="str">
        <f>IFERROR(VLOOKUP($B273,DB!$I$3:$CA$1001,58,FALSE)&amp;"","　")</f>
        <v/>
      </c>
      <c r="AM273" s="18" t="str">
        <f>IFERROR(VLOOKUP($B273,DB!$I$3:$CA$1001,59,FALSE)&amp;"","　")</f>
        <v/>
      </c>
      <c r="AN273" s="18" t="str">
        <f>IFERROR(VLOOKUP($B273,DB!$I$3:$CA$1001,60,FALSE)&amp;"","　")</f>
        <v/>
      </c>
      <c r="AO273" s="18" t="str">
        <f>IFERROR(VLOOKUP($B273,DB!$I$3:$CA$1001,61,FALSE)&amp;"","　")</f>
        <v/>
      </c>
      <c r="AP273" s="18" t="str">
        <f>IFERROR(VLOOKUP($B273,DB!$I$3:$CA$1001,62,FALSE)&amp;"","　")</f>
        <v/>
      </c>
      <c r="AQ273" s="21" t="str">
        <f>IFERROR(VLOOKUP($B273,DB!$I$3:$CA$1001,63,FALSE)&amp;"","　")</f>
        <v/>
      </c>
      <c r="AR273" s="23" t="str">
        <f>IFERROR(VLOOKUP($B273,DB!$I$3:$CA$1001,64,FALSE)&amp;"","　")</f>
        <v/>
      </c>
      <c r="AS273" s="18" t="str">
        <f>IFERROR(VLOOKUP($B273,DB!$I$3:$CA$1001,65,FALSE)&amp;"","　")</f>
        <v/>
      </c>
      <c r="AT273" s="18" t="str">
        <f>IFERROR(VLOOKUP($B273,DB!$I$3:$CA$1001,66,FALSE)&amp;"","　")</f>
        <v/>
      </c>
      <c r="AU273" s="18" t="str">
        <f>IFERROR(VLOOKUP($B273,DB!$I$3:$CA$1001,67,FALSE)&amp;"","　")</f>
        <v/>
      </c>
      <c r="AV273" s="18" t="str">
        <f>IFERROR(VLOOKUP($B273,DB!$I$3:$CA$1001,68,FALSE)&amp;"","　")</f>
        <v/>
      </c>
      <c r="AW273" s="18" t="str">
        <f>IFERROR(VLOOKUP($B273,DB!$I$3:$CA$1001,69,FALSE)&amp;"","　")</f>
        <v/>
      </c>
      <c r="AX273" s="18" t="str">
        <f>IFERROR(VLOOKUP($B273,DB!$I$3:$CA$1001,70,FALSE)&amp;"","　")</f>
        <v/>
      </c>
      <c r="AY273" s="21" t="str">
        <f>IFERROR(VLOOKUP($B273,DB!$I$3:$CA$1001,71,FALSE)&amp;"","　")</f>
        <v/>
      </c>
      <c r="AZ273" s="29"/>
    </row>
    <row r="274" spans="2:52" ht="20.100000000000001" customHeight="1">
      <c r="B274" s="6">
        <v>2702</v>
      </c>
      <c r="C274" s="8" t="str">
        <f>IFERROR(VLOOKUP(B274,DB!$I$3:$Z$1001,4,FALSE)&amp;"","")</f>
        <v>株式会社前谷土木設計事務所</v>
      </c>
      <c r="D274" s="10" t="str">
        <f>IFERROR(VLOOKUP(B274,DB!$I$2:$CD$1001,7,FALSE)&amp;"","")</f>
        <v>北海道</v>
      </c>
      <c r="E274" s="11" t="str">
        <f>IFERROR(VLOOKUP(B274,DB!$I$2:$CD$1001,8,FALSE)&amp;"","")</f>
        <v>樺戸郡新十津川町</v>
      </c>
      <c r="F274" s="12" t="str">
        <f>IFERROR(VLOOKUP(B274,DB!$I$2:$CD$1001,10,FALSE)&amp;"","")</f>
        <v>代表取締役</v>
      </c>
      <c r="G274" s="11" t="str">
        <f>IFERROR(VLOOKUP(B274,DB!$I$2:$CD$1001,11,FALSE)&amp;"","")</f>
        <v>前谷　尚武</v>
      </c>
      <c r="H274" s="14" t="str">
        <f>IFERROR(IF(VLOOKUP(B274,DB!$I$2:$CD$1001,20,FALSE)&amp;""="","","○"),"")</f>
        <v/>
      </c>
      <c r="I274" s="16" t="str">
        <f>IFERROR(VLOOKUP($B274,DB!$I$3:$CA$1001,29,FALSE)&amp;"","　")</f>
        <v>◯</v>
      </c>
      <c r="J274" s="18" t="str">
        <f>IFERROR(VLOOKUP($B274,DB!$I$3:$CA$1001,30,FALSE)&amp;"","　")</f>
        <v/>
      </c>
      <c r="K274" s="18" t="str">
        <f>IFERROR(VLOOKUP($B274,DB!$I$3:$CA$1001,31,FALSE)&amp;"","　")</f>
        <v>◯</v>
      </c>
      <c r="L274" s="18" t="str">
        <f>IFERROR(VLOOKUP($B274,DB!$I$3:$CA$1001,32,FALSE)&amp;"","　")</f>
        <v/>
      </c>
      <c r="M274" s="18" t="str">
        <f>IFERROR(VLOOKUP($B274,DB!$I$3:$CA$1001,33,FALSE)&amp;"","　")</f>
        <v/>
      </c>
      <c r="N274" s="21" t="str">
        <f>IFERROR(VLOOKUP($B274,DB!$I$3:$CA$1001,34,FALSE)&amp;"","　")</f>
        <v/>
      </c>
      <c r="O274" s="23" t="str">
        <f>IFERROR(VLOOKUP($B274,DB!$I$3:$CA$1001,35,FALSE)&amp;"","　")</f>
        <v/>
      </c>
      <c r="P274" s="18" t="str">
        <f>IFERROR(VLOOKUP($B274,DB!$I$3:$CA$1001,36,FALSE)&amp;"","　")</f>
        <v/>
      </c>
      <c r="Q274" s="18" t="str">
        <f>IFERROR(VLOOKUP($B274,DB!$I$3:$CA$1001,37,FALSE)&amp;"","　")</f>
        <v/>
      </c>
      <c r="R274" s="18" t="str">
        <f>IFERROR(VLOOKUP($B274,DB!$I$3:$CA$1001,38,FALSE)&amp;"","　")</f>
        <v/>
      </c>
      <c r="S274" s="18" t="str">
        <f>IFERROR(VLOOKUP($B274,DB!$I$3:$CA$1001,39,FALSE)&amp;"","　")</f>
        <v/>
      </c>
      <c r="T274" s="18" t="str">
        <f>IFERROR(VLOOKUP($B274,DB!$I$3:$CA$1001,40,FALSE)&amp;"","　")</f>
        <v/>
      </c>
      <c r="U274" s="18" t="str">
        <f>IFERROR(VLOOKUP($B274,DB!$I$3:$CA$1001,41,FALSE)&amp;"","　")</f>
        <v/>
      </c>
      <c r="V274" s="18" t="str">
        <f>IFERROR(VLOOKUP($B274,DB!$I$3:$CA$1001,42,FALSE)&amp;"","　")</f>
        <v/>
      </c>
      <c r="W274" s="18" t="str">
        <f>IFERROR(VLOOKUP($B274,DB!$I$3:$CA$1001,43,FALSE)&amp;"","　")</f>
        <v/>
      </c>
      <c r="X274" s="18" t="str">
        <f>IFERROR(VLOOKUP($B274,DB!$I$3:$CA$1001,44,FALSE)&amp;"","　")</f>
        <v/>
      </c>
      <c r="Y274" s="18" t="str">
        <f>IFERROR(VLOOKUP($B274,DB!$I$3:$CA$1001,45,FALSE)&amp;"","　")</f>
        <v/>
      </c>
      <c r="Z274" s="18" t="str">
        <f>IFERROR(VLOOKUP($B274,DB!$I$3:$CA$1001,46,FALSE)&amp;"","　")</f>
        <v/>
      </c>
      <c r="AA274" s="18" t="str">
        <f>IFERROR(VLOOKUP($B274,DB!$I$3:$CA$1001,47,FALSE)&amp;"","　")</f>
        <v/>
      </c>
      <c r="AB274" s="18" t="str">
        <f>IFERROR(VLOOKUP($B274,DB!$I$3:$CA$1001,48,FALSE)&amp;"","　")</f>
        <v/>
      </c>
      <c r="AC274" s="18" t="str">
        <f>IFERROR(VLOOKUP($B274,DB!$I$3:$CA$1001,49,FALSE)&amp;"","　")</f>
        <v/>
      </c>
      <c r="AD274" s="18" t="str">
        <f>IFERROR(VLOOKUP($B274,DB!$I$3:$CA$1001,50,FALSE)&amp;"","　")</f>
        <v/>
      </c>
      <c r="AE274" s="18" t="str">
        <f>IFERROR(VLOOKUP($B274,DB!$I$3:$CA$1001,51,FALSE)&amp;"","　")</f>
        <v/>
      </c>
      <c r="AF274" s="18" t="str">
        <f>IFERROR(VLOOKUP($B274,DB!$I$3:$CA$1001,52,FALSE)&amp;"","　")</f>
        <v/>
      </c>
      <c r="AG274" s="18" t="str">
        <f>IFERROR(VLOOKUP($B274,DB!$I$3:$CA$1001,53,FALSE)&amp;"","　")</f>
        <v/>
      </c>
      <c r="AH274" s="18" t="str">
        <f>IFERROR(VLOOKUP($B274,DB!$I$3:$CA$1001,54,FALSE)&amp;"","　")</f>
        <v/>
      </c>
      <c r="AI274" s="25" t="str">
        <f>IFERROR(VLOOKUP($B274,DB!$I$3:$CA$1001,55,FALSE)&amp;"","　")</f>
        <v/>
      </c>
      <c r="AJ274" s="16" t="str">
        <f>IFERROR(VLOOKUP($B274,DB!$I$3:$CA$1001,56,FALSE)&amp;"","　")</f>
        <v/>
      </c>
      <c r="AK274" s="18" t="str">
        <f>IFERROR(VLOOKUP($B274,DB!$I$3:$CA$1001,57,FALSE)&amp;"","　")</f>
        <v/>
      </c>
      <c r="AL274" s="18" t="str">
        <f>IFERROR(VLOOKUP($B274,DB!$I$3:$CA$1001,58,FALSE)&amp;"","　")</f>
        <v/>
      </c>
      <c r="AM274" s="18" t="str">
        <f>IFERROR(VLOOKUP($B274,DB!$I$3:$CA$1001,59,FALSE)&amp;"","　")</f>
        <v/>
      </c>
      <c r="AN274" s="18" t="str">
        <f>IFERROR(VLOOKUP($B274,DB!$I$3:$CA$1001,60,FALSE)&amp;"","　")</f>
        <v/>
      </c>
      <c r="AO274" s="18" t="str">
        <f>IFERROR(VLOOKUP($B274,DB!$I$3:$CA$1001,61,FALSE)&amp;"","　")</f>
        <v/>
      </c>
      <c r="AP274" s="18" t="str">
        <f>IFERROR(VLOOKUP($B274,DB!$I$3:$CA$1001,62,FALSE)&amp;"","　")</f>
        <v/>
      </c>
      <c r="AQ274" s="21" t="str">
        <f>IFERROR(VLOOKUP($B274,DB!$I$3:$CA$1001,63,FALSE)&amp;"","　")</f>
        <v/>
      </c>
      <c r="AR274" s="23" t="str">
        <f>IFERROR(VLOOKUP($B274,DB!$I$3:$CA$1001,64,FALSE)&amp;"","　")</f>
        <v/>
      </c>
      <c r="AS274" s="18" t="str">
        <f>IFERROR(VLOOKUP($B274,DB!$I$3:$CA$1001,65,FALSE)&amp;"","　")</f>
        <v/>
      </c>
      <c r="AT274" s="18" t="str">
        <f>IFERROR(VLOOKUP($B274,DB!$I$3:$CA$1001,66,FALSE)&amp;"","　")</f>
        <v/>
      </c>
      <c r="AU274" s="18" t="str">
        <f>IFERROR(VLOOKUP($B274,DB!$I$3:$CA$1001,67,FALSE)&amp;"","　")</f>
        <v/>
      </c>
      <c r="AV274" s="18" t="str">
        <f>IFERROR(VLOOKUP($B274,DB!$I$3:$CA$1001,68,FALSE)&amp;"","　")</f>
        <v/>
      </c>
      <c r="AW274" s="18" t="str">
        <f>IFERROR(VLOOKUP($B274,DB!$I$3:$CA$1001,69,FALSE)&amp;"","　")</f>
        <v/>
      </c>
      <c r="AX274" s="18" t="str">
        <f>IFERROR(VLOOKUP($B274,DB!$I$3:$CA$1001,70,FALSE)&amp;"","　")</f>
        <v/>
      </c>
      <c r="AY274" s="21" t="str">
        <f>IFERROR(VLOOKUP($B274,DB!$I$3:$CA$1001,71,FALSE)&amp;"","　")</f>
        <v/>
      </c>
      <c r="AZ274" s="29"/>
    </row>
    <row r="275" spans="2:52" ht="20.100000000000001" customHeight="1">
      <c r="B275" s="6">
        <v>2703</v>
      </c>
      <c r="C275" s="8" t="str">
        <f>IFERROR(VLOOKUP(B275,DB!$I$3:$Z$1001,4,FALSE)&amp;"","")</f>
        <v>株式会社松木測量</v>
      </c>
      <c r="D275" s="10" t="str">
        <f>IFERROR(VLOOKUP(B275,DB!$I$2:$CD$1001,7,FALSE)&amp;"","")</f>
        <v>北海道</v>
      </c>
      <c r="E275" s="11" t="str">
        <f>IFERROR(VLOOKUP(B275,DB!$I$2:$CD$1001,8,FALSE)&amp;"","")</f>
        <v>札幌市東区</v>
      </c>
      <c r="F275" s="12" t="str">
        <f>IFERROR(VLOOKUP(B275,DB!$I$2:$CD$1001,10,FALSE)&amp;"","")</f>
        <v>代表取締役</v>
      </c>
      <c r="G275" s="11" t="str">
        <f>IFERROR(VLOOKUP(B275,DB!$I$2:$CD$1001,11,FALSE)&amp;"","")</f>
        <v>松木　要</v>
      </c>
      <c r="H275" s="14" t="str">
        <f>IFERROR(IF(VLOOKUP(B275,DB!$I$2:$CD$1001,20,FALSE)&amp;""="","","○"),"")</f>
        <v/>
      </c>
      <c r="I275" s="16" t="str">
        <f>IFERROR(VLOOKUP($B275,DB!$I$3:$CA$1001,29,FALSE)&amp;"","　")</f>
        <v>◯</v>
      </c>
      <c r="J275" s="18" t="str">
        <f>IFERROR(VLOOKUP($B275,DB!$I$3:$CA$1001,30,FALSE)&amp;"","　")</f>
        <v/>
      </c>
      <c r="K275" s="18" t="str">
        <f>IFERROR(VLOOKUP($B275,DB!$I$3:$CA$1001,31,FALSE)&amp;"","　")</f>
        <v/>
      </c>
      <c r="L275" s="18" t="str">
        <f>IFERROR(VLOOKUP($B275,DB!$I$3:$CA$1001,32,FALSE)&amp;"","　")</f>
        <v/>
      </c>
      <c r="M275" s="18" t="str">
        <f>IFERROR(VLOOKUP($B275,DB!$I$3:$CA$1001,33,FALSE)&amp;"","　")</f>
        <v/>
      </c>
      <c r="N275" s="21" t="str">
        <f>IFERROR(VLOOKUP($B275,DB!$I$3:$CA$1001,34,FALSE)&amp;"","　")</f>
        <v/>
      </c>
      <c r="O275" s="23" t="str">
        <f>IFERROR(VLOOKUP($B275,DB!$I$3:$CA$1001,35,FALSE)&amp;"","　")</f>
        <v/>
      </c>
      <c r="P275" s="18" t="str">
        <f>IFERROR(VLOOKUP($B275,DB!$I$3:$CA$1001,36,FALSE)&amp;"","　")</f>
        <v/>
      </c>
      <c r="Q275" s="18" t="str">
        <f>IFERROR(VLOOKUP($B275,DB!$I$3:$CA$1001,37,FALSE)&amp;"","　")</f>
        <v/>
      </c>
      <c r="R275" s="18" t="str">
        <f>IFERROR(VLOOKUP($B275,DB!$I$3:$CA$1001,38,FALSE)&amp;"","　")</f>
        <v/>
      </c>
      <c r="S275" s="18" t="str">
        <f>IFERROR(VLOOKUP($B275,DB!$I$3:$CA$1001,39,FALSE)&amp;"","　")</f>
        <v/>
      </c>
      <c r="T275" s="18" t="str">
        <f>IFERROR(VLOOKUP($B275,DB!$I$3:$CA$1001,40,FALSE)&amp;"","　")</f>
        <v/>
      </c>
      <c r="U275" s="18" t="str">
        <f>IFERROR(VLOOKUP($B275,DB!$I$3:$CA$1001,41,FALSE)&amp;"","　")</f>
        <v/>
      </c>
      <c r="V275" s="18" t="str">
        <f>IFERROR(VLOOKUP($B275,DB!$I$3:$CA$1001,42,FALSE)&amp;"","　")</f>
        <v/>
      </c>
      <c r="W275" s="18" t="str">
        <f>IFERROR(VLOOKUP($B275,DB!$I$3:$CA$1001,43,FALSE)&amp;"","　")</f>
        <v/>
      </c>
      <c r="X275" s="18" t="str">
        <f>IFERROR(VLOOKUP($B275,DB!$I$3:$CA$1001,44,FALSE)&amp;"","　")</f>
        <v/>
      </c>
      <c r="Y275" s="18" t="str">
        <f>IFERROR(VLOOKUP($B275,DB!$I$3:$CA$1001,45,FALSE)&amp;"","　")</f>
        <v/>
      </c>
      <c r="Z275" s="18" t="str">
        <f>IFERROR(VLOOKUP($B275,DB!$I$3:$CA$1001,46,FALSE)&amp;"","　")</f>
        <v/>
      </c>
      <c r="AA275" s="18" t="str">
        <f>IFERROR(VLOOKUP($B275,DB!$I$3:$CA$1001,47,FALSE)&amp;"","　")</f>
        <v/>
      </c>
      <c r="AB275" s="18" t="str">
        <f>IFERROR(VLOOKUP($B275,DB!$I$3:$CA$1001,48,FALSE)&amp;"","　")</f>
        <v/>
      </c>
      <c r="AC275" s="18" t="str">
        <f>IFERROR(VLOOKUP($B275,DB!$I$3:$CA$1001,49,FALSE)&amp;"","　")</f>
        <v/>
      </c>
      <c r="AD275" s="18" t="str">
        <f>IFERROR(VLOOKUP($B275,DB!$I$3:$CA$1001,50,FALSE)&amp;"","　")</f>
        <v/>
      </c>
      <c r="AE275" s="18" t="str">
        <f>IFERROR(VLOOKUP($B275,DB!$I$3:$CA$1001,51,FALSE)&amp;"","　")</f>
        <v/>
      </c>
      <c r="AF275" s="18" t="str">
        <f>IFERROR(VLOOKUP($B275,DB!$I$3:$CA$1001,52,FALSE)&amp;"","　")</f>
        <v/>
      </c>
      <c r="AG275" s="18" t="str">
        <f>IFERROR(VLOOKUP($B275,DB!$I$3:$CA$1001,53,FALSE)&amp;"","　")</f>
        <v/>
      </c>
      <c r="AH275" s="18" t="str">
        <f>IFERROR(VLOOKUP($B275,DB!$I$3:$CA$1001,54,FALSE)&amp;"","　")</f>
        <v/>
      </c>
      <c r="AI275" s="25" t="str">
        <f>IFERROR(VLOOKUP($B275,DB!$I$3:$CA$1001,55,FALSE)&amp;"","　")</f>
        <v/>
      </c>
      <c r="AJ275" s="16" t="str">
        <f>IFERROR(VLOOKUP($B275,DB!$I$3:$CA$1001,56,FALSE)&amp;"","　")</f>
        <v/>
      </c>
      <c r="AK275" s="18" t="str">
        <f>IFERROR(VLOOKUP($B275,DB!$I$3:$CA$1001,57,FALSE)&amp;"","　")</f>
        <v/>
      </c>
      <c r="AL275" s="18" t="str">
        <f>IFERROR(VLOOKUP($B275,DB!$I$3:$CA$1001,58,FALSE)&amp;"","　")</f>
        <v/>
      </c>
      <c r="AM275" s="18" t="str">
        <f>IFERROR(VLOOKUP($B275,DB!$I$3:$CA$1001,59,FALSE)&amp;"","　")</f>
        <v/>
      </c>
      <c r="AN275" s="18" t="str">
        <f>IFERROR(VLOOKUP($B275,DB!$I$3:$CA$1001,60,FALSE)&amp;"","　")</f>
        <v/>
      </c>
      <c r="AO275" s="18" t="str">
        <f>IFERROR(VLOOKUP($B275,DB!$I$3:$CA$1001,61,FALSE)&amp;"","　")</f>
        <v/>
      </c>
      <c r="AP275" s="18" t="str">
        <f>IFERROR(VLOOKUP($B275,DB!$I$3:$CA$1001,62,FALSE)&amp;"","　")</f>
        <v/>
      </c>
      <c r="AQ275" s="21" t="str">
        <f>IFERROR(VLOOKUP($B275,DB!$I$3:$CA$1001,63,FALSE)&amp;"","　")</f>
        <v/>
      </c>
      <c r="AR275" s="23" t="str">
        <f>IFERROR(VLOOKUP($B275,DB!$I$3:$CA$1001,64,FALSE)&amp;"","　")</f>
        <v/>
      </c>
      <c r="AS275" s="18" t="str">
        <f>IFERROR(VLOOKUP($B275,DB!$I$3:$CA$1001,65,FALSE)&amp;"","　")</f>
        <v/>
      </c>
      <c r="AT275" s="18" t="str">
        <f>IFERROR(VLOOKUP($B275,DB!$I$3:$CA$1001,66,FALSE)&amp;"","　")</f>
        <v/>
      </c>
      <c r="AU275" s="18" t="str">
        <f>IFERROR(VLOOKUP($B275,DB!$I$3:$CA$1001,67,FALSE)&amp;"","　")</f>
        <v/>
      </c>
      <c r="AV275" s="18" t="str">
        <f>IFERROR(VLOOKUP($B275,DB!$I$3:$CA$1001,68,FALSE)&amp;"","　")</f>
        <v/>
      </c>
      <c r="AW275" s="18" t="str">
        <f>IFERROR(VLOOKUP($B275,DB!$I$3:$CA$1001,69,FALSE)&amp;"","　")</f>
        <v/>
      </c>
      <c r="AX275" s="18" t="str">
        <f>IFERROR(VLOOKUP($B275,DB!$I$3:$CA$1001,70,FALSE)&amp;"","　")</f>
        <v/>
      </c>
      <c r="AY275" s="21" t="str">
        <f>IFERROR(VLOOKUP($B275,DB!$I$3:$CA$1001,71,FALSE)&amp;"","　")</f>
        <v/>
      </c>
      <c r="AZ275" s="29"/>
    </row>
    <row r="276" spans="2:52" ht="20.100000000000001" customHeight="1">
      <c r="B276" s="6">
        <v>2704</v>
      </c>
      <c r="C276" s="8" t="str">
        <f>IFERROR(VLOOKUP(B276,DB!$I$3:$Z$1001,4,FALSE)&amp;"","")</f>
        <v>株式会社牧野測量</v>
      </c>
      <c r="D276" s="10" t="str">
        <f>IFERROR(VLOOKUP(B276,DB!$I$2:$CD$1001,7,FALSE)&amp;"","")</f>
        <v>北海道</v>
      </c>
      <c r="E276" s="11" t="str">
        <f>IFERROR(VLOOKUP(B276,DB!$I$2:$CD$1001,8,FALSE)&amp;"","")</f>
        <v>札幌市東区</v>
      </c>
      <c r="F276" s="12" t="str">
        <f>IFERROR(VLOOKUP(B276,DB!$I$2:$CD$1001,10,FALSE)&amp;"","")</f>
        <v>代表取締役</v>
      </c>
      <c r="G276" s="11" t="str">
        <f>IFERROR(VLOOKUP(B276,DB!$I$2:$CD$1001,11,FALSE)&amp;"","")</f>
        <v>榊　泰範</v>
      </c>
      <c r="H276" s="14" t="str">
        <f>IFERROR(IF(VLOOKUP(B276,DB!$I$2:$CD$1001,20,FALSE)&amp;""="","","○"),"")</f>
        <v/>
      </c>
      <c r="I276" s="16" t="str">
        <f>IFERROR(VLOOKUP($B276,DB!$I$3:$CA$1001,29,FALSE)&amp;"","　")</f>
        <v>◯</v>
      </c>
      <c r="J276" s="18" t="str">
        <f>IFERROR(VLOOKUP($B276,DB!$I$3:$CA$1001,30,FALSE)&amp;"","　")</f>
        <v/>
      </c>
      <c r="K276" s="18" t="str">
        <f>IFERROR(VLOOKUP($B276,DB!$I$3:$CA$1001,31,FALSE)&amp;"","　")</f>
        <v/>
      </c>
      <c r="L276" s="18" t="str">
        <f>IFERROR(VLOOKUP($B276,DB!$I$3:$CA$1001,32,FALSE)&amp;"","　")</f>
        <v/>
      </c>
      <c r="M276" s="18" t="str">
        <f>IFERROR(VLOOKUP($B276,DB!$I$3:$CA$1001,33,FALSE)&amp;"","　")</f>
        <v>◯</v>
      </c>
      <c r="N276" s="21" t="str">
        <f>IFERROR(VLOOKUP($B276,DB!$I$3:$CA$1001,34,FALSE)&amp;"","　")</f>
        <v/>
      </c>
      <c r="O276" s="23" t="str">
        <f>IFERROR(VLOOKUP($B276,DB!$I$3:$CA$1001,35,FALSE)&amp;"","　")</f>
        <v/>
      </c>
      <c r="P276" s="18" t="str">
        <f>IFERROR(VLOOKUP($B276,DB!$I$3:$CA$1001,36,FALSE)&amp;"","　")</f>
        <v/>
      </c>
      <c r="Q276" s="18" t="str">
        <f>IFERROR(VLOOKUP($B276,DB!$I$3:$CA$1001,37,FALSE)&amp;"","　")</f>
        <v/>
      </c>
      <c r="R276" s="18" t="str">
        <f>IFERROR(VLOOKUP($B276,DB!$I$3:$CA$1001,38,FALSE)&amp;"","　")</f>
        <v/>
      </c>
      <c r="S276" s="18" t="str">
        <f>IFERROR(VLOOKUP($B276,DB!$I$3:$CA$1001,39,FALSE)&amp;"","　")</f>
        <v/>
      </c>
      <c r="T276" s="18" t="str">
        <f>IFERROR(VLOOKUP($B276,DB!$I$3:$CA$1001,40,FALSE)&amp;"","　")</f>
        <v/>
      </c>
      <c r="U276" s="18" t="str">
        <f>IFERROR(VLOOKUP($B276,DB!$I$3:$CA$1001,41,FALSE)&amp;"","　")</f>
        <v/>
      </c>
      <c r="V276" s="18" t="str">
        <f>IFERROR(VLOOKUP($B276,DB!$I$3:$CA$1001,42,FALSE)&amp;"","　")</f>
        <v/>
      </c>
      <c r="W276" s="18" t="str">
        <f>IFERROR(VLOOKUP($B276,DB!$I$3:$CA$1001,43,FALSE)&amp;"","　")</f>
        <v/>
      </c>
      <c r="X276" s="18" t="str">
        <f>IFERROR(VLOOKUP($B276,DB!$I$3:$CA$1001,44,FALSE)&amp;"","　")</f>
        <v/>
      </c>
      <c r="Y276" s="18" t="str">
        <f>IFERROR(VLOOKUP($B276,DB!$I$3:$CA$1001,45,FALSE)&amp;"","　")</f>
        <v/>
      </c>
      <c r="Z276" s="18" t="str">
        <f>IFERROR(VLOOKUP($B276,DB!$I$3:$CA$1001,46,FALSE)&amp;"","　")</f>
        <v/>
      </c>
      <c r="AA276" s="18" t="str">
        <f>IFERROR(VLOOKUP($B276,DB!$I$3:$CA$1001,47,FALSE)&amp;"","　")</f>
        <v/>
      </c>
      <c r="AB276" s="18" t="str">
        <f>IFERROR(VLOOKUP($B276,DB!$I$3:$CA$1001,48,FALSE)&amp;"","　")</f>
        <v/>
      </c>
      <c r="AC276" s="18" t="str">
        <f>IFERROR(VLOOKUP($B276,DB!$I$3:$CA$1001,49,FALSE)&amp;"","　")</f>
        <v/>
      </c>
      <c r="AD276" s="18" t="str">
        <f>IFERROR(VLOOKUP($B276,DB!$I$3:$CA$1001,50,FALSE)&amp;"","　")</f>
        <v/>
      </c>
      <c r="AE276" s="18" t="str">
        <f>IFERROR(VLOOKUP($B276,DB!$I$3:$CA$1001,51,FALSE)&amp;"","　")</f>
        <v/>
      </c>
      <c r="AF276" s="18" t="str">
        <f>IFERROR(VLOOKUP($B276,DB!$I$3:$CA$1001,52,FALSE)&amp;"","　")</f>
        <v/>
      </c>
      <c r="AG276" s="18" t="str">
        <f>IFERROR(VLOOKUP($B276,DB!$I$3:$CA$1001,53,FALSE)&amp;"","　")</f>
        <v/>
      </c>
      <c r="AH276" s="18" t="str">
        <f>IFERROR(VLOOKUP($B276,DB!$I$3:$CA$1001,54,FALSE)&amp;"","　")</f>
        <v/>
      </c>
      <c r="AI276" s="25" t="str">
        <f>IFERROR(VLOOKUP($B276,DB!$I$3:$CA$1001,55,FALSE)&amp;"","　")</f>
        <v/>
      </c>
      <c r="AJ276" s="16" t="str">
        <f>IFERROR(VLOOKUP($B276,DB!$I$3:$CA$1001,56,FALSE)&amp;"","　")</f>
        <v>◯</v>
      </c>
      <c r="AK276" s="18" t="str">
        <f>IFERROR(VLOOKUP($B276,DB!$I$3:$CA$1001,57,FALSE)&amp;"","　")</f>
        <v>◯</v>
      </c>
      <c r="AL276" s="18" t="str">
        <f>IFERROR(VLOOKUP($B276,DB!$I$3:$CA$1001,58,FALSE)&amp;"","　")</f>
        <v>◯</v>
      </c>
      <c r="AM276" s="18" t="str">
        <f>IFERROR(VLOOKUP($B276,DB!$I$3:$CA$1001,59,FALSE)&amp;"","　")</f>
        <v/>
      </c>
      <c r="AN276" s="18" t="str">
        <f>IFERROR(VLOOKUP($B276,DB!$I$3:$CA$1001,60,FALSE)&amp;"","　")</f>
        <v/>
      </c>
      <c r="AO276" s="18" t="str">
        <f>IFERROR(VLOOKUP($B276,DB!$I$3:$CA$1001,61,FALSE)&amp;"","　")</f>
        <v>◯</v>
      </c>
      <c r="AP276" s="18" t="str">
        <f>IFERROR(VLOOKUP($B276,DB!$I$3:$CA$1001,62,FALSE)&amp;"","　")</f>
        <v>◯</v>
      </c>
      <c r="AQ276" s="21" t="str">
        <f>IFERROR(VLOOKUP($B276,DB!$I$3:$CA$1001,63,FALSE)&amp;"","　")</f>
        <v/>
      </c>
      <c r="AR276" s="23" t="str">
        <f>IFERROR(VLOOKUP($B276,DB!$I$3:$CA$1001,64,FALSE)&amp;"","　")</f>
        <v/>
      </c>
      <c r="AS276" s="18" t="str">
        <f>IFERROR(VLOOKUP($B276,DB!$I$3:$CA$1001,65,FALSE)&amp;"","　")</f>
        <v/>
      </c>
      <c r="AT276" s="18" t="str">
        <f>IFERROR(VLOOKUP($B276,DB!$I$3:$CA$1001,66,FALSE)&amp;"","　")</f>
        <v/>
      </c>
      <c r="AU276" s="18" t="str">
        <f>IFERROR(VLOOKUP($B276,DB!$I$3:$CA$1001,67,FALSE)&amp;"","　")</f>
        <v/>
      </c>
      <c r="AV276" s="18" t="str">
        <f>IFERROR(VLOOKUP($B276,DB!$I$3:$CA$1001,68,FALSE)&amp;"","　")</f>
        <v/>
      </c>
      <c r="AW276" s="18" t="str">
        <f>IFERROR(VLOOKUP($B276,DB!$I$3:$CA$1001,69,FALSE)&amp;"","　")</f>
        <v/>
      </c>
      <c r="AX276" s="18" t="str">
        <f>IFERROR(VLOOKUP($B276,DB!$I$3:$CA$1001,70,FALSE)&amp;"","　")</f>
        <v/>
      </c>
      <c r="AY276" s="21" t="str">
        <f>IFERROR(VLOOKUP($B276,DB!$I$3:$CA$1001,71,FALSE)&amp;"","　")</f>
        <v/>
      </c>
      <c r="AZ276" s="29"/>
    </row>
    <row r="277" spans="2:52" ht="20.100000000000001" customHeight="1">
      <c r="B277" s="6">
        <v>2705</v>
      </c>
      <c r="C277" s="8" t="str">
        <f>IFERROR(VLOOKUP(B277,DB!$I$3:$Z$1001,4,FALSE)&amp;"","")</f>
        <v>株式会社ミライト・ワン</v>
      </c>
      <c r="D277" s="10" t="str">
        <f>IFERROR(VLOOKUP(B277,DB!$I$2:$CD$1001,7,FALSE)&amp;"","")</f>
        <v>東京都</v>
      </c>
      <c r="E277" s="11" t="str">
        <f>IFERROR(VLOOKUP(B277,DB!$I$2:$CD$1001,8,FALSE)&amp;"","")</f>
        <v>江東区</v>
      </c>
      <c r="F277" s="12" t="str">
        <f>IFERROR(VLOOKUP(B277,DB!$I$2:$CD$1001,10,FALSE)&amp;"","")</f>
        <v>代表取締役社長</v>
      </c>
      <c r="G277" s="11" t="str">
        <f>IFERROR(VLOOKUP(B277,DB!$I$2:$CD$1001,11,FALSE)&amp;"","")</f>
        <v>菅原　英宗</v>
      </c>
      <c r="H277" s="14" t="str">
        <f>IFERROR(IF(VLOOKUP(B277,DB!$I$2:$CD$1001,20,FALSE)&amp;""="","","○"),"")</f>
        <v>○</v>
      </c>
      <c r="I277" s="16" t="str">
        <f>IFERROR(VLOOKUP($B277,DB!$I$3:$CA$1001,29,FALSE)&amp;"","　")</f>
        <v/>
      </c>
      <c r="J277" s="18" t="str">
        <f>IFERROR(VLOOKUP($B277,DB!$I$3:$CA$1001,30,FALSE)&amp;"","　")</f>
        <v/>
      </c>
      <c r="K277" s="18" t="str">
        <f>IFERROR(VLOOKUP($B277,DB!$I$3:$CA$1001,31,FALSE)&amp;"","　")</f>
        <v/>
      </c>
      <c r="L277" s="18" t="str">
        <f>IFERROR(VLOOKUP($B277,DB!$I$3:$CA$1001,32,FALSE)&amp;"","　")</f>
        <v>◯</v>
      </c>
      <c r="M277" s="18" t="str">
        <f>IFERROR(VLOOKUP($B277,DB!$I$3:$CA$1001,33,FALSE)&amp;"","　")</f>
        <v>◯</v>
      </c>
      <c r="N277" s="21" t="str">
        <f>IFERROR(VLOOKUP($B277,DB!$I$3:$CA$1001,34,FALSE)&amp;"","　")</f>
        <v/>
      </c>
      <c r="O277" s="23" t="str">
        <f>IFERROR(VLOOKUP($B277,DB!$I$3:$CA$1001,35,FALSE)&amp;"","　")</f>
        <v/>
      </c>
      <c r="P277" s="18" t="str">
        <f>IFERROR(VLOOKUP($B277,DB!$I$3:$CA$1001,36,FALSE)&amp;"","　")</f>
        <v/>
      </c>
      <c r="Q277" s="18" t="str">
        <f>IFERROR(VLOOKUP($B277,DB!$I$3:$CA$1001,37,FALSE)&amp;"","　")</f>
        <v/>
      </c>
      <c r="R277" s="18" t="str">
        <f>IFERROR(VLOOKUP($B277,DB!$I$3:$CA$1001,38,FALSE)&amp;"","　")</f>
        <v/>
      </c>
      <c r="S277" s="18" t="str">
        <f>IFERROR(VLOOKUP($B277,DB!$I$3:$CA$1001,39,FALSE)&amp;"","　")</f>
        <v/>
      </c>
      <c r="T277" s="18" t="str">
        <f>IFERROR(VLOOKUP($B277,DB!$I$3:$CA$1001,40,FALSE)&amp;"","　")</f>
        <v/>
      </c>
      <c r="U277" s="18" t="str">
        <f>IFERROR(VLOOKUP($B277,DB!$I$3:$CA$1001,41,FALSE)&amp;"","　")</f>
        <v/>
      </c>
      <c r="V277" s="18" t="str">
        <f>IFERROR(VLOOKUP($B277,DB!$I$3:$CA$1001,42,FALSE)&amp;"","　")</f>
        <v/>
      </c>
      <c r="W277" s="18" t="str">
        <f>IFERROR(VLOOKUP($B277,DB!$I$3:$CA$1001,43,FALSE)&amp;"","　")</f>
        <v/>
      </c>
      <c r="X277" s="18" t="str">
        <f>IFERROR(VLOOKUP($B277,DB!$I$3:$CA$1001,44,FALSE)&amp;"","　")</f>
        <v/>
      </c>
      <c r="Y277" s="18" t="str">
        <f>IFERROR(VLOOKUP($B277,DB!$I$3:$CA$1001,45,FALSE)&amp;"","　")</f>
        <v/>
      </c>
      <c r="Z277" s="18" t="str">
        <f>IFERROR(VLOOKUP($B277,DB!$I$3:$CA$1001,46,FALSE)&amp;"","　")</f>
        <v/>
      </c>
      <c r="AA277" s="18" t="str">
        <f>IFERROR(VLOOKUP($B277,DB!$I$3:$CA$1001,47,FALSE)&amp;"","　")</f>
        <v/>
      </c>
      <c r="AB277" s="18" t="str">
        <f>IFERROR(VLOOKUP($B277,DB!$I$3:$CA$1001,48,FALSE)&amp;"","　")</f>
        <v/>
      </c>
      <c r="AC277" s="18" t="str">
        <f>IFERROR(VLOOKUP($B277,DB!$I$3:$CA$1001,49,FALSE)&amp;"","　")</f>
        <v/>
      </c>
      <c r="AD277" s="18" t="str">
        <f>IFERROR(VLOOKUP($B277,DB!$I$3:$CA$1001,50,FALSE)&amp;"","　")</f>
        <v/>
      </c>
      <c r="AE277" s="18" t="str">
        <f>IFERROR(VLOOKUP($B277,DB!$I$3:$CA$1001,51,FALSE)&amp;"","　")</f>
        <v>◯</v>
      </c>
      <c r="AF277" s="18" t="str">
        <f>IFERROR(VLOOKUP($B277,DB!$I$3:$CA$1001,52,FALSE)&amp;"","　")</f>
        <v/>
      </c>
      <c r="AG277" s="18" t="str">
        <f>IFERROR(VLOOKUP($B277,DB!$I$3:$CA$1001,53,FALSE)&amp;"","　")</f>
        <v/>
      </c>
      <c r="AH277" s="18" t="str">
        <f>IFERROR(VLOOKUP($B277,DB!$I$3:$CA$1001,54,FALSE)&amp;"","　")</f>
        <v/>
      </c>
      <c r="AI277" s="25" t="str">
        <f>IFERROR(VLOOKUP($B277,DB!$I$3:$CA$1001,55,FALSE)&amp;"","　")</f>
        <v/>
      </c>
      <c r="AJ277" s="16" t="str">
        <f>IFERROR(VLOOKUP($B277,DB!$I$3:$CA$1001,56,FALSE)&amp;"","　")</f>
        <v/>
      </c>
      <c r="AK277" s="18" t="str">
        <f>IFERROR(VLOOKUP($B277,DB!$I$3:$CA$1001,57,FALSE)&amp;"","　")</f>
        <v/>
      </c>
      <c r="AL277" s="18" t="str">
        <f>IFERROR(VLOOKUP($B277,DB!$I$3:$CA$1001,58,FALSE)&amp;"","　")</f>
        <v/>
      </c>
      <c r="AM277" s="18" t="str">
        <f>IFERROR(VLOOKUP($B277,DB!$I$3:$CA$1001,59,FALSE)&amp;"","　")</f>
        <v/>
      </c>
      <c r="AN277" s="18" t="str">
        <f>IFERROR(VLOOKUP($B277,DB!$I$3:$CA$1001,60,FALSE)&amp;"","　")</f>
        <v/>
      </c>
      <c r="AO277" s="18" t="str">
        <f>IFERROR(VLOOKUP($B277,DB!$I$3:$CA$1001,61,FALSE)&amp;"","　")</f>
        <v/>
      </c>
      <c r="AP277" s="18" t="str">
        <f>IFERROR(VLOOKUP($B277,DB!$I$3:$CA$1001,62,FALSE)&amp;"","　")</f>
        <v/>
      </c>
      <c r="AQ277" s="21" t="str">
        <f>IFERROR(VLOOKUP($B277,DB!$I$3:$CA$1001,63,FALSE)&amp;"","　")</f>
        <v/>
      </c>
      <c r="AR277" s="23" t="str">
        <f>IFERROR(VLOOKUP($B277,DB!$I$3:$CA$1001,64,FALSE)&amp;"","　")</f>
        <v/>
      </c>
      <c r="AS277" s="18" t="str">
        <f>IFERROR(VLOOKUP($B277,DB!$I$3:$CA$1001,65,FALSE)&amp;"","　")</f>
        <v/>
      </c>
      <c r="AT277" s="18" t="str">
        <f>IFERROR(VLOOKUP($B277,DB!$I$3:$CA$1001,66,FALSE)&amp;"","　")</f>
        <v/>
      </c>
      <c r="AU277" s="18" t="str">
        <f>IFERROR(VLOOKUP($B277,DB!$I$3:$CA$1001,67,FALSE)&amp;"","　")</f>
        <v/>
      </c>
      <c r="AV277" s="18" t="str">
        <f>IFERROR(VLOOKUP($B277,DB!$I$3:$CA$1001,68,FALSE)&amp;"","　")</f>
        <v/>
      </c>
      <c r="AW277" s="18" t="str">
        <f>IFERROR(VLOOKUP($B277,DB!$I$3:$CA$1001,69,FALSE)&amp;"","　")</f>
        <v/>
      </c>
      <c r="AX277" s="18" t="str">
        <f>IFERROR(VLOOKUP($B277,DB!$I$3:$CA$1001,70,FALSE)&amp;"","　")</f>
        <v/>
      </c>
      <c r="AY277" s="21" t="str">
        <f>IFERROR(VLOOKUP($B277,DB!$I$3:$CA$1001,71,FALSE)&amp;"","　")</f>
        <v/>
      </c>
      <c r="AZ277" s="29"/>
    </row>
    <row r="278" spans="2:52" ht="20.100000000000001" customHeight="1">
      <c r="B278" s="6">
        <v>2706</v>
      </c>
      <c r="C278" s="8" t="str">
        <f>IFERROR(VLOOKUP(B278,DB!$I$3:$Z$1001,4,FALSE)&amp;"","")</f>
        <v>株式会社未来開発コンサルタント</v>
      </c>
      <c r="D278" s="10" t="str">
        <f>IFERROR(VLOOKUP(B278,DB!$I$2:$CD$1001,7,FALSE)&amp;"","")</f>
        <v>北海道</v>
      </c>
      <c r="E278" s="11" t="str">
        <f>IFERROR(VLOOKUP(B278,DB!$I$2:$CD$1001,8,FALSE)&amp;"","")</f>
        <v>札幌市中央区</v>
      </c>
      <c r="F278" s="12" t="str">
        <f>IFERROR(VLOOKUP(B278,DB!$I$2:$CD$1001,10,FALSE)&amp;"","")</f>
        <v>代表取締役</v>
      </c>
      <c r="G278" s="11" t="str">
        <f>IFERROR(VLOOKUP(B278,DB!$I$2:$CD$1001,11,FALSE)&amp;"","")</f>
        <v>米通　猛</v>
      </c>
      <c r="H278" s="14" t="str">
        <f>IFERROR(IF(VLOOKUP(B278,DB!$I$2:$CD$1001,20,FALSE)&amp;""="","","○"),"")</f>
        <v/>
      </c>
      <c r="I278" s="16" t="str">
        <f>IFERROR(VLOOKUP($B278,DB!$I$3:$CA$1001,29,FALSE)&amp;"","　")</f>
        <v>◯</v>
      </c>
      <c r="J278" s="18" t="str">
        <f>IFERROR(VLOOKUP($B278,DB!$I$3:$CA$1001,30,FALSE)&amp;"","　")</f>
        <v/>
      </c>
      <c r="K278" s="18" t="str">
        <f>IFERROR(VLOOKUP($B278,DB!$I$3:$CA$1001,31,FALSE)&amp;"","　")</f>
        <v>◯</v>
      </c>
      <c r="L278" s="18" t="str">
        <f>IFERROR(VLOOKUP($B278,DB!$I$3:$CA$1001,32,FALSE)&amp;"","　")</f>
        <v>◯</v>
      </c>
      <c r="M278" s="18" t="str">
        <f>IFERROR(VLOOKUP($B278,DB!$I$3:$CA$1001,33,FALSE)&amp;"","　")</f>
        <v>◯</v>
      </c>
      <c r="N278" s="21" t="str">
        <f>IFERROR(VLOOKUP($B278,DB!$I$3:$CA$1001,34,FALSE)&amp;"","　")</f>
        <v/>
      </c>
      <c r="O278" s="23" t="str">
        <f>IFERROR(VLOOKUP($B278,DB!$I$3:$CA$1001,35,FALSE)&amp;"","　")</f>
        <v/>
      </c>
      <c r="P278" s="18" t="str">
        <f>IFERROR(VLOOKUP($B278,DB!$I$3:$CA$1001,36,FALSE)&amp;"","　")</f>
        <v/>
      </c>
      <c r="Q278" s="18" t="str">
        <f>IFERROR(VLOOKUP($B278,DB!$I$3:$CA$1001,37,FALSE)&amp;"","　")</f>
        <v/>
      </c>
      <c r="R278" s="18" t="str">
        <f>IFERROR(VLOOKUP($B278,DB!$I$3:$CA$1001,38,FALSE)&amp;"","　")</f>
        <v/>
      </c>
      <c r="S278" s="18" t="str">
        <f>IFERROR(VLOOKUP($B278,DB!$I$3:$CA$1001,39,FALSE)&amp;"","　")</f>
        <v/>
      </c>
      <c r="T278" s="18" t="str">
        <f>IFERROR(VLOOKUP($B278,DB!$I$3:$CA$1001,40,FALSE)&amp;"","　")</f>
        <v/>
      </c>
      <c r="U278" s="18" t="str">
        <f>IFERROR(VLOOKUP($B278,DB!$I$3:$CA$1001,41,FALSE)&amp;"","　")</f>
        <v/>
      </c>
      <c r="V278" s="18" t="str">
        <f>IFERROR(VLOOKUP($B278,DB!$I$3:$CA$1001,42,FALSE)&amp;"","　")</f>
        <v/>
      </c>
      <c r="W278" s="18" t="str">
        <f>IFERROR(VLOOKUP($B278,DB!$I$3:$CA$1001,43,FALSE)&amp;"","　")</f>
        <v/>
      </c>
      <c r="X278" s="18" t="str">
        <f>IFERROR(VLOOKUP($B278,DB!$I$3:$CA$1001,44,FALSE)&amp;"","　")</f>
        <v/>
      </c>
      <c r="Y278" s="18" t="str">
        <f>IFERROR(VLOOKUP($B278,DB!$I$3:$CA$1001,45,FALSE)&amp;"","　")</f>
        <v/>
      </c>
      <c r="Z278" s="18" t="str">
        <f>IFERROR(VLOOKUP($B278,DB!$I$3:$CA$1001,46,FALSE)&amp;"","　")</f>
        <v/>
      </c>
      <c r="AA278" s="18" t="str">
        <f>IFERROR(VLOOKUP($B278,DB!$I$3:$CA$1001,47,FALSE)&amp;"","　")</f>
        <v/>
      </c>
      <c r="AB278" s="18" t="str">
        <f>IFERROR(VLOOKUP($B278,DB!$I$3:$CA$1001,48,FALSE)&amp;"","　")</f>
        <v/>
      </c>
      <c r="AC278" s="18" t="str">
        <f>IFERROR(VLOOKUP($B278,DB!$I$3:$CA$1001,49,FALSE)&amp;"","　")</f>
        <v/>
      </c>
      <c r="AD278" s="18" t="str">
        <f>IFERROR(VLOOKUP($B278,DB!$I$3:$CA$1001,50,FALSE)&amp;"","　")</f>
        <v/>
      </c>
      <c r="AE278" s="18" t="str">
        <f>IFERROR(VLOOKUP($B278,DB!$I$3:$CA$1001,51,FALSE)&amp;"","　")</f>
        <v/>
      </c>
      <c r="AF278" s="18" t="str">
        <f>IFERROR(VLOOKUP($B278,DB!$I$3:$CA$1001,52,FALSE)&amp;"","　")</f>
        <v/>
      </c>
      <c r="AG278" s="18" t="str">
        <f>IFERROR(VLOOKUP($B278,DB!$I$3:$CA$1001,53,FALSE)&amp;"","　")</f>
        <v/>
      </c>
      <c r="AH278" s="18" t="str">
        <f>IFERROR(VLOOKUP($B278,DB!$I$3:$CA$1001,54,FALSE)&amp;"","　")</f>
        <v/>
      </c>
      <c r="AI278" s="25" t="str">
        <f>IFERROR(VLOOKUP($B278,DB!$I$3:$CA$1001,55,FALSE)&amp;"","　")</f>
        <v/>
      </c>
      <c r="AJ278" s="16" t="str">
        <f>IFERROR(VLOOKUP($B278,DB!$I$3:$CA$1001,56,FALSE)&amp;"","　")</f>
        <v/>
      </c>
      <c r="AK278" s="18" t="str">
        <f>IFERROR(VLOOKUP($B278,DB!$I$3:$CA$1001,57,FALSE)&amp;"","　")</f>
        <v/>
      </c>
      <c r="AL278" s="18" t="str">
        <f>IFERROR(VLOOKUP($B278,DB!$I$3:$CA$1001,58,FALSE)&amp;"","　")</f>
        <v/>
      </c>
      <c r="AM278" s="18" t="str">
        <f>IFERROR(VLOOKUP($B278,DB!$I$3:$CA$1001,59,FALSE)&amp;"","　")</f>
        <v/>
      </c>
      <c r="AN278" s="18" t="str">
        <f>IFERROR(VLOOKUP($B278,DB!$I$3:$CA$1001,60,FALSE)&amp;"","　")</f>
        <v/>
      </c>
      <c r="AO278" s="18" t="str">
        <f>IFERROR(VLOOKUP($B278,DB!$I$3:$CA$1001,61,FALSE)&amp;"","　")</f>
        <v/>
      </c>
      <c r="AP278" s="18" t="str">
        <f>IFERROR(VLOOKUP($B278,DB!$I$3:$CA$1001,62,FALSE)&amp;"","　")</f>
        <v/>
      </c>
      <c r="AQ278" s="21" t="str">
        <f>IFERROR(VLOOKUP($B278,DB!$I$3:$CA$1001,63,FALSE)&amp;"","　")</f>
        <v/>
      </c>
      <c r="AR278" s="23" t="str">
        <f>IFERROR(VLOOKUP($B278,DB!$I$3:$CA$1001,64,FALSE)&amp;"","　")</f>
        <v/>
      </c>
      <c r="AS278" s="18" t="str">
        <f>IFERROR(VLOOKUP($B278,DB!$I$3:$CA$1001,65,FALSE)&amp;"","　")</f>
        <v/>
      </c>
      <c r="AT278" s="18" t="str">
        <f>IFERROR(VLOOKUP($B278,DB!$I$3:$CA$1001,66,FALSE)&amp;"","　")</f>
        <v/>
      </c>
      <c r="AU278" s="18" t="str">
        <f>IFERROR(VLOOKUP($B278,DB!$I$3:$CA$1001,67,FALSE)&amp;"","　")</f>
        <v/>
      </c>
      <c r="AV278" s="18" t="str">
        <f>IFERROR(VLOOKUP($B278,DB!$I$3:$CA$1001,68,FALSE)&amp;"","　")</f>
        <v/>
      </c>
      <c r="AW278" s="18" t="str">
        <f>IFERROR(VLOOKUP($B278,DB!$I$3:$CA$1001,69,FALSE)&amp;"","　")</f>
        <v/>
      </c>
      <c r="AX278" s="18" t="str">
        <f>IFERROR(VLOOKUP($B278,DB!$I$3:$CA$1001,70,FALSE)&amp;"","　")</f>
        <v/>
      </c>
      <c r="AY278" s="21" t="str">
        <f>IFERROR(VLOOKUP($B278,DB!$I$3:$CA$1001,71,FALSE)&amp;"","　")</f>
        <v/>
      </c>
      <c r="AZ278" s="29"/>
    </row>
    <row r="279" spans="2:52" ht="20.100000000000001" customHeight="1">
      <c r="B279" s="6">
        <v>2707</v>
      </c>
      <c r="C279" s="8" t="str">
        <f>IFERROR(VLOOKUP(B279,DB!$I$3:$Z$1001,4,FALSE)&amp;"","")</f>
        <v>株式会社宮建築設計</v>
      </c>
      <c r="D279" s="10" t="str">
        <f>IFERROR(VLOOKUP(B279,DB!$I$2:$CD$1001,7,FALSE)&amp;"","")</f>
        <v>徳島県</v>
      </c>
      <c r="E279" s="11" t="str">
        <f>IFERROR(VLOOKUP(B279,DB!$I$2:$CD$1001,8,FALSE)&amp;"","")</f>
        <v>徳島市</v>
      </c>
      <c r="F279" s="12" t="str">
        <f>IFERROR(VLOOKUP(B279,DB!$I$2:$CD$1001,10,FALSE)&amp;"","")</f>
        <v>代表取締役</v>
      </c>
      <c r="G279" s="11" t="str">
        <f>IFERROR(VLOOKUP(B279,DB!$I$2:$CD$1001,11,FALSE)&amp;"","")</f>
        <v>宮本　博</v>
      </c>
      <c r="H279" s="14" t="str">
        <f>IFERROR(IF(VLOOKUP(B279,DB!$I$2:$CD$1001,20,FALSE)&amp;""="","","○"),"")</f>
        <v>○</v>
      </c>
      <c r="I279" s="16" t="str">
        <f>IFERROR(VLOOKUP($B279,DB!$I$3:$CA$1001,29,FALSE)&amp;"","　")</f>
        <v/>
      </c>
      <c r="J279" s="18" t="str">
        <f>IFERROR(VLOOKUP($B279,DB!$I$3:$CA$1001,30,FALSE)&amp;"","　")</f>
        <v/>
      </c>
      <c r="K279" s="18" t="str">
        <f>IFERROR(VLOOKUP($B279,DB!$I$3:$CA$1001,31,FALSE)&amp;"","　")</f>
        <v/>
      </c>
      <c r="L279" s="18" t="str">
        <f>IFERROR(VLOOKUP($B279,DB!$I$3:$CA$1001,32,FALSE)&amp;"","　")</f>
        <v>◯</v>
      </c>
      <c r="M279" s="18" t="str">
        <f>IFERROR(VLOOKUP($B279,DB!$I$3:$CA$1001,33,FALSE)&amp;"","　")</f>
        <v/>
      </c>
      <c r="N279" s="21" t="str">
        <f>IFERROR(VLOOKUP($B279,DB!$I$3:$CA$1001,34,FALSE)&amp;"","　")</f>
        <v/>
      </c>
      <c r="O279" s="23" t="str">
        <f>IFERROR(VLOOKUP($B279,DB!$I$3:$CA$1001,35,FALSE)&amp;"","　")</f>
        <v/>
      </c>
      <c r="P279" s="18" t="str">
        <f>IFERROR(VLOOKUP($B279,DB!$I$3:$CA$1001,36,FALSE)&amp;"","　")</f>
        <v/>
      </c>
      <c r="Q279" s="18" t="str">
        <f>IFERROR(VLOOKUP($B279,DB!$I$3:$CA$1001,37,FALSE)&amp;"","　")</f>
        <v/>
      </c>
      <c r="R279" s="18" t="str">
        <f>IFERROR(VLOOKUP($B279,DB!$I$3:$CA$1001,38,FALSE)&amp;"","　")</f>
        <v/>
      </c>
      <c r="S279" s="18" t="str">
        <f>IFERROR(VLOOKUP($B279,DB!$I$3:$CA$1001,39,FALSE)&amp;"","　")</f>
        <v/>
      </c>
      <c r="T279" s="18" t="str">
        <f>IFERROR(VLOOKUP($B279,DB!$I$3:$CA$1001,40,FALSE)&amp;"","　")</f>
        <v/>
      </c>
      <c r="U279" s="18" t="str">
        <f>IFERROR(VLOOKUP($B279,DB!$I$3:$CA$1001,41,FALSE)&amp;"","　")</f>
        <v/>
      </c>
      <c r="V279" s="18" t="str">
        <f>IFERROR(VLOOKUP($B279,DB!$I$3:$CA$1001,42,FALSE)&amp;"","　")</f>
        <v/>
      </c>
      <c r="W279" s="18" t="str">
        <f>IFERROR(VLOOKUP($B279,DB!$I$3:$CA$1001,43,FALSE)&amp;"","　")</f>
        <v/>
      </c>
      <c r="X279" s="18" t="str">
        <f>IFERROR(VLOOKUP($B279,DB!$I$3:$CA$1001,44,FALSE)&amp;"","　")</f>
        <v/>
      </c>
      <c r="Y279" s="18" t="str">
        <f>IFERROR(VLOOKUP($B279,DB!$I$3:$CA$1001,45,FALSE)&amp;"","　")</f>
        <v/>
      </c>
      <c r="Z279" s="18" t="str">
        <f>IFERROR(VLOOKUP($B279,DB!$I$3:$CA$1001,46,FALSE)&amp;"","　")</f>
        <v/>
      </c>
      <c r="AA279" s="18" t="str">
        <f>IFERROR(VLOOKUP($B279,DB!$I$3:$CA$1001,47,FALSE)&amp;"","　")</f>
        <v/>
      </c>
      <c r="AB279" s="18" t="str">
        <f>IFERROR(VLOOKUP($B279,DB!$I$3:$CA$1001,48,FALSE)&amp;"","　")</f>
        <v/>
      </c>
      <c r="AC279" s="18" t="str">
        <f>IFERROR(VLOOKUP($B279,DB!$I$3:$CA$1001,49,FALSE)&amp;"","　")</f>
        <v/>
      </c>
      <c r="AD279" s="18" t="str">
        <f>IFERROR(VLOOKUP($B279,DB!$I$3:$CA$1001,50,FALSE)&amp;"","　")</f>
        <v/>
      </c>
      <c r="AE279" s="18" t="str">
        <f>IFERROR(VLOOKUP($B279,DB!$I$3:$CA$1001,51,FALSE)&amp;"","　")</f>
        <v/>
      </c>
      <c r="AF279" s="18" t="str">
        <f>IFERROR(VLOOKUP($B279,DB!$I$3:$CA$1001,52,FALSE)&amp;"","　")</f>
        <v/>
      </c>
      <c r="AG279" s="18" t="str">
        <f>IFERROR(VLOOKUP($B279,DB!$I$3:$CA$1001,53,FALSE)&amp;"","　")</f>
        <v/>
      </c>
      <c r="AH279" s="18" t="str">
        <f>IFERROR(VLOOKUP($B279,DB!$I$3:$CA$1001,54,FALSE)&amp;"","　")</f>
        <v/>
      </c>
      <c r="AI279" s="25" t="str">
        <f>IFERROR(VLOOKUP($B279,DB!$I$3:$CA$1001,55,FALSE)&amp;"","　")</f>
        <v/>
      </c>
      <c r="AJ279" s="16" t="str">
        <f>IFERROR(VLOOKUP($B279,DB!$I$3:$CA$1001,56,FALSE)&amp;"","　")</f>
        <v/>
      </c>
      <c r="AK279" s="18" t="str">
        <f>IFERROR(VLOOKUP($B279,DB!$I$3:$CA$1001,57,FALSE)&amp;"","　")</f>
        <v/>
      </c>
      <c r="AL279" s="18" t="str">
        <f>IFERROR(VLOOKUP($B279,DB!$I$3:$CA$1001,58,FALSE)&amp;"","　")</f>
        <v/>
      </c>
      <c r="AM279" s="18" t="str">
        <f>IFERROR(VLOOKUP($B279,DB!$I$3:$CA$1001,59,FALSE)&amp;"","　")</f>
        <v/>
      </c>
      <c r="AN279" s="18" t="str">
        <f>IFERROR(VLOOKUP($B279,DB!$I$3:$CA$1001,60,FALSE)&amp;"","　")</f>
        <v/>
      </c>
      <c r="AO279" s="18" t="str">
        <f>IFERROR(VLOOKUP($B279,DB!$I$3:$CA$1001,61,FALSE)&amp;"","　")</f>
        <v/>
      </c>
      <c r="AP279" s="18" t="str">
        <f>IFERROR(VLOOKUP($B279,DB!$I$3:$CA$1001,62,FALSE)&amp;"","　")</f>
        <v/>
      </c>
      <c r="AQ279" s="21" t="str">
        <f>IFERROR(VLOOKUP($B279,DB!$I$3:$CA$1001,63,FALSE)&amp;"","　")</f>
        <v/>
      </c>
      <c r="AR279" s="23" t="str">
        <f>IFERROR(VLOOKUP($B279,DB!$I$3:$CA$1001,64,FALSE)&amp;"","　")</f>
        <v/>
      </c>
      <c r="AS279" s="18" t="str">
        <f>IFERROR(VLOOKUP($B279,DB!$I$3:$CA$1001,65,FALSE)&amp;"","　")</f>
        <v/>
      </c>
      <c r="AT279" s="18" t="str">
        <f>IFERROR(VLOOKUP($B279,DB!$I$3:$CA$1001,66,FALSE)&amp;"","　")</f>
        <v/>
      </c>
      <c r="AU279" s="18" t="str">
        <f>IFERROR(VLOOKUP($B279,DB!$I$3:$CA$1001,67,FALSE)&amp;"","　")</f>
        <v/>
      </c>
      <c r="AV279" s="18" t="str">
        <f>IFERROR(VLOOKUP($B279,DB!$I$3:$CA$1001,68,FALSE)&amp;"","　")</f>
        <v/>
      </c>
      <c r="AW279" s="18" t="str">
        <f>IFERROR(VLOOKUP($B279,DB!$I$3:$CA$1001,69,FALSE)&amp;"","　")</f>
        <v/>
      </c>
      <c r="AX279" s="18" t="str">
        <f>IFERROR(VLOOKUP($B279,DB!$I$3:$CA$1001,70,FALSE)&amp;"","　")</f>
        <v/>
      </c>
      <c r="AY279" s="21" t="str">
        <f>IFERROR(VLOOKUP($B279,DB!$I$3:$CA$1001,71,FALSE)&amp;"","　")</f>
        <v/>
      </c>
      <c r="AZ279" s="29"/>
    </row>
    <row r="280" spans="2:52" ht="20.100000000000001" customHeight="1">
      <c r="B280" s="6">
        <v>2708</v>
      </c>
      <c r="C280" s="8" t="str">
        <f>IFERROR(VLOOKUP(B280,DB!$I$3:$Z$1001,4,FALSE)&amp;"","")</f>
        <v>南空知森林組合協同組合（官公需適格以外）</v>
      </c>
      <c r="D280" s="10" t="str">
        <f>IFERROR(VLOOKUP(B280,DB!$I$2:$CD$1001,7,FALSE)&amp;"","")</f>
        <v>北海道</v>
      </c>
      <c r="E280" s="11" t="str">
        <f>IFERROR(VLOOKUP(B280,DB!$I$2:$CD$1001,8,FALSE)&amp;"","")</f>
        <v>夕張郡栗山町</v>
      </c>
      <c r="F280" s="12" t="str">
        <f>IFERROR(VLOOKUP(B280,DB!$I$2:$CD$1001,10,FALSE)&amp;"","")</f>
        <v>代表理事組合長</v>
      </c>
      <c r="G280" s="11" t="str">
        <f>IFERROR(VLOOKUP(B280,DB!$I$2:$CD$1001,11,FALSE)&amp;"","")</f>
        <v>澤田　稔</v>
      </c>
      <c r="H280" s="14" t="str">
        <f>IFERROR(IF(VLOOKUP(B280,DB!$I$2:$CD$1001,20,FALSE)&amp;""="","","○"),"")</f>
        <v/>
      </c>
      <c r="I280" s="16" t="str">
        <f>IFERROR(VLOOKUP($B280,DB!$I$3:$CA$1001,29,FALSE)&amp;"","　")</f>
        <v/>
      </c>
      <c r="J280" s="18" t="str">
        <f>IFERROR(VLOOKUP($B280,DB!$I$3:$CA$1001,30,FALSE)&amp;"","　")</f>
        <v/>
      </c>
      <c r="K280" s="18" t="str">
        <f>IFERROR(VLOOKUP($B280,DB!$I$3:$CA$1001,31,FALSE)&amp;"","　")</f>
        <v/>
      </c>
      <c r="L280" s="18" t="str">
        <f>IFERROR(VLOOKUP($B280,DB!$I$3:$CA$1001,32,FALSE)&amp;"","　")</f>
        <v/>
      </c>
      <c r="M280" s="18" t="str">
        <f>IFERROR(VLOOKUP($B280,DB!$I$3:$CA$1001,33,FALSE)&amp;"","　")</f>
        <v/>
      </c>
      <c r="N280" s="21" t="str">
        <f>IFERROR(VLOOKUP($B280,DB!$I$3:$CA$1001,34,FALSE)&amp;"","　")</f>
        <v>◯</v>
      </c>
      <c r="O280" s="23" t="str">
        <f>IFERROR(VLOOKUP($B280,DB!$I$3:$CA$1001,35,FALSE)&amp;"","　")</f>
        <v/>
      </c>
      <c r="P280" s="18" t="str">
        <f>IFERROR(VLOOKUP($B280,DB!$I$3:$CA$1001,36,FALSE)&amp;"","　")</f>
        <v/>
      </c>
      <c r="Q280" s="18" t="str">
        <f>IFERROR(VLOOKUP($B280,DB!$I$3:$CA$1001,37,FALSE)&amp;"","　")</f>
        <v/>
      </c>
      <c r="R280" s="18" t="str">
        <f>IFERROR(VLOOKUP($B280,DB!$I$3:$CA$1001,38,FALSE)&amp;"","　")</f>
        <v/>
      </c>
      <c r="S280" s="18" t="str">
        <f>IFERROR(VLOOKUP($B280,DB!$I$3:$CA$1001,39,FALSE)&amp;"","　")</f>
        <v/>
      </c>
      <c r="T280" s="18" t="str">
        <f>IFERROR(VLOOKUP($B280,DB!$I$3:$CA$1001,40,FALSE)&amp;"","　")</f>
        <v/>
      </c>
      <c r="U280" s="18" t="str">
        <f>IFERROR(VLOOKUP($B280,DB!$I$3:$CA$1001,41,FALSE)&amp;"","　")</f>
        <v/>
      </c>
      <c r="V280" s="18" t="str">
        <f>IFERROR(VLOOKUP($B280,DB!$I$3:$CA$1001,42,FALSE)&amp;"","　")</f>
        <v/>
      </c>
      <c r="W280" s="18" t="str">
        <f>IFERROR(VLOOKUP($B280,DB!$I$3:$CA$1001,43,FALSE)&amp;"","　")</f>
        <v/>
      </c>
      <c r="X280" s="18" t="str">
        <f>IFERROR(VLOOKUP($B280,DB!$I$3:$CA$1001,44,FALSE)&amp;"","　")</f>
        <v/>
      </c>
      <c r="Y280" s="18" t="str">
        <f>IFERROR(VLOOKUP($B280,DB!$I$3:$CA$1001,45,FALSE)&amp;"","　")</f>
        <v/>
      </c>
      <c r="Z280" s="18" t="str">
        <f>IFERROR(VLOOKUP($B280,DB!$I$3:$CA$1001,46,FALSE)&amp;"","　")</f>
        <v/>
      </c>
      <c r="AA280" s="18" t="str">
        <f>IFERROR(VLOOKUP($B280,DB!$I$3:$CA$1001,47,FALSE)&amp;"","　")</f>
        <v/>
      </c>
      <c r="AB280" s="18" t="str">
        <f>IFERROR(VLOOKUP($B280,DB!$I$3:$CA$1001,48,FALSE)&amp;"","　")</f>
        <v/>
      </c>
      <c r="AC280" s="18" t="str">
        <f>IFERROR(VLOOKUP($B280,DB!$I$3:$CA$1001,49,FALSE)&amp;"","　")</f>
        <v/>
      </c>
      <c r="AD280" s="18" t="str">
        <f>IFERROR(VLOOKUP($B280,DB!$I$3:$CA$1001,50,FALSE)&amp;"","　")</f>
        <v/>
      </c>
      <c r="AE280" s="18" t="str">
        <f>IFERROR(VLOOKUP($B280,DB!$I$3:$CA$1001,51,FALSE)&amp;"","　")</f>
        <v/>
      </c>
      <c r="AF280" s="18" t="str">
        <f>IFERROR(VLOOKUP($B280,DB!$I$3:$CA$1001,52,FALSE)&amp;"","　")</f>
        <v/>
      </c>
      <c r="AG280" s="18" t="str">
        <f>IFERROR(VLOOKUP($B280,DB!$I$3:$CA$1001,53,FALSE)&amp;"","　")</f>
        <v/>
      </c>
      <c r="AH280" s="18" t="str">
        <f>IFERROR(VLOOKUP($B280,DB!$I$3:$CA$1001,54,FALSE)&amp;"","　")</f>
        <v/>
      </c>
      <c r="AI280" s="25" t="str">
        <f>IFERROR(VLOOKUP($B280,DB!$I$3:$CA$1001,55,FALSE)&amp;"","　")</f>
        <v/>
      </c>
      <c r="AJ280" s="16" t="str">
        <f>IFERROR(VLOOKUP($B280,DB!$I$3:$CA$1001,56,FALSE)&amp;"","　")</f>
        <v/>
      </c>
      <c r="AK280" s="18" t="str">
        <f>IFERROR(VLOOKUP($B280,DB!$I$3:$CA$1001,57,FALSE)&amp;"","　")</f>
        <v/>
      </c>
      <c r="AL280" s="18" t="str">
        <f>IFERROR(VLOOKUP($B280,DB!$I$3:$CA$1001,58,FALSE)&amp;"","　")</f>
        <v/>
      </c>
      <c r="AM280" s="18" t="str">
        <f>IFERROR(VLOOKUP($B280,DB!$I$3:$CA$1001,59,FALSE)&amp;"","　")</f>
        <v/>
      </c>
      <c r="AN280" s="18" t="str">
        <f>IFERROR(VLOOKUP($B280,DB!$I$3:$CA$1001,60,FALSE)&amp;"","　")</f>
        <v/>
      </c>
      <c r="AO280" s="18" t="str">
        <f>IFERROR(VLOOKUP($B280,DB!$I$3:$CA$1001,61,FALSE)&amp;"","　")</f>
        <v/>
      </c>
      <c r="AP280" s="18" t="str">
        <f>IFERROR(VLOOKUP($B280,DB!$I$3:$CA$1001,62,FALSE)&amp;"","　")</f>
        <v/>
      </c>
      <c r="AQ280" s="21" t="str">
        <f>IFERROR(VLOOKUP($B280,DB!$I$3:$CA$1001,63,FALSE)&amp;"","　")</f>
        <v/>
      </c>
      <c r="AR280" s="23" t="str">
        <f>IFERROR(VLOOKUP($B280,DB!$I$3:$CA$1001,64,FALSE)&amp;"","　")</f>
        <v/>
      </c>
      <c r="AS280" s="18" t="str">
        <f>IFERROR(VLOOKUP($B280,DB!$I$3:$CA$1001,65,FALSE)&amp;"","　")</f>
        <v/>
      </c>
      <c r="AT280" s="18" t="str">
        <f>IFERROR(VLOOKUP($B280,DB!$I$3:$CA$1001,66,FALSE)&amp;"","　")</f>
        <v/>
      </c>
      <c r="AU280" s="18" t="str">
        <f>IFERROR(VLOOKUP($B280,DB!$I$3:$CA$1001,67,FALSE)&amp;"","　")</f>
        <v/>
      </c>
      <c r="AV280" s="18" t="str">
        <f>IFERROR(VLOOKUP($B280,DB!$I$3:$CA$1001,68,FALSE)&amp;"","　")</f>
        <v/>
      </c>
      <c r="AW280" s="18" t="str">
        <f>IFERROR(VLOOKUP($B280,DB!$I$3:$CA$1001,69,FALSE)&amp;"","　")</f>
        <v/>
      </c>
      <c r="AX280" s="18" t="str">
        <f>IFERROR(VLOOKUP($B280,DB!$I$3:$CA$1001,70,FALSE)&amp;"","　")</f>
        <v/>
      </c>
      <c r="AY280" s="21" t="str">
        <f>IFERROR(VLOOKUP($B280,DB!$I$3:$CA$1001,71,FALSE)&amp;"","　")</f>
        <v/>
      </c>
      <c r="AZ280" s="29"/>
    </row>
    <row r="281" spans="2:52" ht="20.100000000000001" customHeight="1">
      <c r="B281" s="6">
        <v>2709</v>
      </c>
      <c r="C281" s="8" t="str">
        <f>IFERROR(VLOOKUP(B281,DB!$I$3:$Z$1001,4,FALSE)&amp;"","")</f>
        <v>明和測量工業株式会社</v>
      </c>
      <c r="D281" s="10" t="str">
        <f>IFERROR(VLOOKUP(B281,DB!$I$2:$CD$1001,7,FALSE)&amp;"","")</f>
        <v>北海道</v>
      </c>
      <c r="E281" s="11" t="str">
        <f>IFERROR(VLOOKUP(B281,DB!$I$2:$CD$1001,8,FALSE)&amp;"","")</f>
        <v>岩見沢市</v>
      </c>
      <c r="F281" s="12" t="str">
        <f>IFERROR(VLOOKUP(B281,DB!$I$2:$CD$1001,10,FALSE)&amp;"","")</f>
        <v>代表取締役</v>
      </c>
      <c r="G281" s="11" t="str">
        <f>IFERROR(VLOOKUP(B281,DB!$I$2:$CD$1001,11,FALSE)&amp;"","")</f>
        <v>都松　佳美</v>
      </c>
      <c r="H281" s="14" t="str">
        <f>IFERROR(IF(VLOOKUP(B281,DB!$I$2:$CD$1001,20,FALSE)&amp;""="","","○"),"")</f>
        <v/>
      </c>
      <c r="I281" s="16" t="str">
        <f>IFERROR(VLOOKUP($B281,DB!$I$3:$CA$1001,29,FALSE)&amp;"","　")</f>
        <v>◯</v>
      </c>
      <c r="J281" s="18" t="str">
        <f>IFERROR(VLOOKUP($B281,DB!$I$3:$CA$1001,30,FALSE)&amp;"","　")</f>
        <v/>
      </c>
      <c r="K281" s="18" t="str">
        <f>IFERROR(VLOOKUP($B281,DB!$I$3:$CA$1001,31,FALSE)&amp;"","　")</f>
        <v/>
      </c>
      <c r="L281" s="18" t="str">
        <f>IFERROR(VLOOKUP($B281,DB!$I$3:$CA$1001,32,FALSE)&amp;"","　")</f>
        <v/>
      </c>
      <c r="M281" s="18" t="str">
        <f>IFERROR(VLOOKUP($B281,DB!$I$3:$CA$1001,33,FALSE)&amp;"","　")</f>
        <v>◯</v>
      </c>
      <c r="N281" s="21" t="str">
        <f>IFERROR(VLOOKUP($B281,DB!$I$3:$CA$1001,34,FALSE)&amp;"","　")</f>
        <v/>
      </c>
      <c r="O281" s="23" t="str">
        <f>IFERROR(VLOOKUP($B281,DB!$I$3:$CA$1001,35,FALSE)&amp;"","　")</f>
        <v/>
      </c>
      <c r="P281" s="18" t="str">
        <f>IFERROR(VLOOKUP($B281,DB!$I$3:$CA$1001,36,FALSE)&amp;"","　")</f>
        <v/>
      </c>
      <c r="Q281" s="18" t="str">
        <f>IFERROR(VLOOKUP($B281,DB!$I$3:$CA$1001,37,FALSE)&amp;"","　")</f>
        <v/>
      </c>
      <c r="R281" s="18" t="str">
        <f>IFERROR(VLOOKUP($B281,DB!$I$3:$CA$1001,38,FALSE)&amp;"","　")</f>
        <v/>
      </c>
      <c r="S281" s="18" t="str">
        <f>IFERROR(VLOOKUP($B281,DB!$I$3:$CA$1001,39,FALSE)&amp;"","　")</f>
        <v/>
      </c>
      <c r="T281" s="18" t="str">
        <f>IFERROR(VLOOKUP($B281,DB!$I$3:$CA$1001,40,FALSE)&amp;"","　")</f>
        <v/>
      </c>
      <c r="U281" s="18" t="str">
        <f>IFERROR(VLOOKUP($B281,DB!$I$3:$CA$1001,41,FALSE)&amp;"","　")</f>
        <v/>
      </c>
      <c r="V281" s="18" t="str">
        <f>IFERROR(VLOOKUP($B281,DB!$I$3:$CA$1001,42,FALSE)&amp;"","　")</f>
        <v/>
      </c>
      <c r="W281" s="18" t="str">
        <f>IFERROR(VLOOKUP($B281,DB!$I$3:$CA$1001,43,FALSE)&amp;"","　")</f>
        <v/>
      </c>
      <c r="X281" s="18" t="str">
        <f>IFERROR(VLOOKUP($B281,DB!$I$3:$CA$1001,44,FALSE)&amp;"","　")</f>
        <v/>
      </c>
      <c r="Y281" s="18" t="str">
        <f>IFERROR(VLOOKUP($B281,DB!$I$3:$CA$1001,45,FALSE)&amp;"","　")</f>
        <v/>
      </c>
      <c r="Z281" s="18" t="str">
        <f>IFERROR(VLOOKUP($B281,DB!$I$3:$CA$1001,46,FALSE)&amp;"","　")</f>
        <v/>
      </c>
      <c r="AA281" s="18" t="str">
        <f>IFERROR(VLOOKUP($B281,DB!$I$3:$CA$1001,47,FALSE)&amp;"","　")</f>
        <v/>
      </c>
      <c r="AB281" s="18" t="str">
        <f>IFERROR(VLOOKUP($B281,DB!$I$3:$CA$1001,48,FALSE)&amp;"","　")</f>
        <v/>
      </c>
      <c r="AC281" s="18" t="str">
        <f>IFERROR(VLOOKUP($B281,DB!$I$3:$CA$1001,49,FALSE)&amp;"","　")</f>
        <v/>
      </c>
      <c r="AD281" s="18" t="str">
        <f>IFERROR(VLOOKUP($B281,DB!$I$3:$CA$1001,50,FALSE)&amp;"","　")</f>
        <v/>
      </c>
      <c r="AE281" s="18" t="str">
        <f>IFERROR(VLOOKUP($B281,DB!$I$3:$CA$1001,51,FALSE)&amp;"","　")</f>
        <v/>
      </c>
      <c r="AF281" s="18" t="str">
        <f>IFERROR(VLOOKUP($B281,DB!$I$3:$CA$1001,52,FALSE)&amp;"","　")</f>
        <v/>
      </c>
      <c r="AG281" s="18" t="str">
        <f>IFERROR(VLOOKUP($B281,DB!$I$3:$CA$1001,53,FALSE)&amp;"","　")</f>
        <v/>
      </c>
      <c r="AH281" s="18" t="str">
        <f>IFERROR(VLOOKUP($B281,DB!$I$3:$CA$1001,54,FALSE)&amp;"","　")</f>
        <v/>
      </c>
      <c r="AI281" s="25" t="str">
        <f>IFERROR(VLOOKUP($B281,DB!$I$3:$CA$1001,55,FALSE)&amp;"","　")</f>
        <v/>
      </c>
      <c r="AJ281" s="16" t="str">
        <f>IFERROR(VLOOKUP($B281,DB!$I$3:$CA$1001,56,FALSE)&amp;"","　")</f>
        <v/>
      </c>
      <c r="AK281" s="18" t="str">
        <f>IFERROR(VLOOKUP($B281,DB!$I$3:$CA$1001,57,FALSE)&amp;"","　")</f>
        <v/>
      </c>
      <c r="AL281" s="18" t="str">
        <f>IFERROR(VLOOKUP($B281,DB!$I$3:$CA$1001,58,FALSE)&amp;"","　")</f>
        <v>◯</v>
      </c>
      <c r="AM281" s="18" t="str">
        <f>IFERROR(VLOOKUP($B281,DB!$I$3:$CA$1001,59,FALSE)&amp;"","　")</f>
        <v/>
      </c>
      <c r="AN281" s="18" t="str">
        <f>IFERROR(VLOOKUP($B281,DB!$I$3:$CA$1001,60,FALSE)&amp;"","　")</f>
        <v/>
      </c>
      <c r="AO281" s="18" t="str">
        <f>IFERROR(VLOOKUP($B281,DB!$I$3:$CA$1001,61,FALSE)&amp;"","　")</f>
        <v>◯</v>
      </c>
      <c r="AP281" s="18" t="str">
        <f>IFERROR(VLOOKUP($B281,DB!$I$3:$CA$1001,62,FALSE)&amp;"","　")</f>
        <v/>
      </c>
      <c r="AQ281" s="21" t="str">
        <f>IFERROR(VLOOKUP($B281,DB!$I$3:$CA$1001,63,FALSE)&amp;"","　")</f>
        <v/>
      </c>
      <c r="AR281" s="23" t="str">
        <f>IFERROR(VLOOKUP($B281,DB!$I$3:$CA$1001,64,FALSE)&amp;"","　")</f>
        <v/>
      </c>
      <c r="AS281" s="18" t="str">
        <f>IFERROR(VLOOKUP($B281,DB!$I$3:$CA$1001,65,FALSE)&amp;"","　")</f>
        <v/>
      </c>
      <c r="AT281" s="18" t="str">
        <f>IFERROR(VLOOKUP($B281,DB!$I$3:$CA$1001,66,FALSE)&amp;"","　")</f>
        <v/>
      </c>
      <c r="AU281" s="18" t="str">
        <f>IFERROR(VLOOKUP($B281,DB!$I$3:$CA$1001,67,FALSE)&amp;"","　")</f>
        <v/>
      </c>
      <c r="AV281" s="18" t="str">
        <f>IFERROR(VLOOKUP($B281,DB!$I$3:$CA$1001,68,FALSE)&amp;"","　")</f>
        <v/>
      </c>
      <c r="AW281" s="18" t="str">
        <f>IFERROR(VLOOKUP($B281,DB!$I$3:$CA$1001,69,FALSE)&amp;"","　")</f>
        <v/>
      </c>
      <c r="AX281" s="18" t="str">
        <f>IFERROR(VLOOKUP($B281,DB!$I$3:$CA$1001,70,FALSE)&amp;"","　")</f>
        <v/>
      </c>
      <c r="AY281" s="21" t="str">
        <f>IFERROR(VLOOKUP($B281,DB!$I$3:$CA$1001,71,FALSE)&amp;"","　")</f>
        <v/>
      </c>
      <c r="AZ281" s="29"/>
    </row>
    <row r="282" spans="2:52" ht="20.100000000000001" customHeight="1">
      <c r="B282" s="6">
        <v>2710</v>
      </c>
      <c r="C282" s="8" t="str">
        <f>IFERROR(VLOOKUP(B282,DB!$I$3:$Z$1001,4,FALSE)&amp;"","")</f>
        <v>明治コンサルタント株式会社</v>
      </c>
      <c r="D282" s="10" t="str">
        <f>IFERROR(VLOOKUP(B282,DB!$I$2:$CD$1001,7,FALSE)&amp;"","")</f>
        <v>北海道</v>
      </c>
      <c r="E282" s="11" t="str">
        <f>IFERROR(VLOOKUP(B282,DB!$I$2:$CD$1001,8,FALSE)&amp;"","")</f>
        <v>札幌市中央区</v>
      </c>
      <c r="F282" s="12" t="str">
        <f>IFERROR(VLOOKUP(B282,DB!$I$2:$CD$1001,10,FALSE)&amp;"","")</f>
        <v>代表取締役社長</v>
      </c>
      <c r="G282" s="11" t="str">
        <f>IFERROR(VLOOKUP(B282,DB!$I$2:$CD$1001,11,FALSE)&amp;"","")</f>
        <v>原口　勝則</v>
      </c>
      <c r="H282" s="14" t="str">
        <f>IFERROR(IF(VLOOKUP(B282,DB!$I$2:$CD$1001,20,FALSE)&amp;""="","","○"),"")</f>
        <v/>
      </c>
      <c r="I282" s="16" t="str">
        <f>IFERROR(VLOOKUP($B282,DB!$I$3:$CA$1001,29,FALSE)&amp;"","　")</f>
        <v>◯</v>
      </c>
      <c r="J282" s="18" t="str">
        <f>IFERROR(VLOOKUP($B282,DB!$I$3:$CA$1001,30,FALSE)&amp;"","　")</f>
        <v>◯</v>
      </c>
      <c r="K282" s="18" t="str">
        <f>IFERROR(VLOOKUP($B282,DB!$I$3:$CA$1001,31,FALSE)&amp;"","　")</f>
        <v>◯</v>
      </c>
      <c r="L282" s="18" t="str">
        <f>IFERROR(VLOOKUP($B282,DB!$I$3:$CA$1001,32,FALSE)&amp;"","　")</f>
        <v/>
      </c>
      <c r="M282" s="18" t="str">
        <f>IFERROR(VLOOKUP($B282,DB!$I$3:$CA$1001,33,FALSE)&amp;"","　")</f>
        <v>◯</v>
      </c>
      <c r="N282" s="21" t="str">
        <f>IFERROR(VLOOKUP($B282,DB!$I$3:$CA$1001,34,FALSE)&amp;"","　")</f>
        <v/>
      </c>
      <c r="O282" s="23" t="str">
        <f>IFERROR(VLOOKUP($B282,DB!$I$3:$CA$1001,35,FALSE)&amp;"","　")</f>
        <v>◯</v>
      </c>
      <c r="P282" s="18" t="str">
        <f>IFERROR(VLOOKUP($B282,DB!$I$3:$CA$1001,36,FALSE)&amp;"","　")</f>
        <v/>
      </c>
      <c r="Q282" s="18" t="str">
        <f>IFERROR(VLOOKUP($B282,DB!$I$3:$CA$1001,37,FALSE)&amp;"","　")</f>
        <v/>
      </c>
      <c r="R282" s="18" t="str">
        <f>IFERROR(VLOOKUP($B282,DB!$I$3:$CA$1001,38,FALSE)&amp;"","　")</f>
        <v/>
      </c>
      <c r="S282" s="18" t="str">
        <f>IFERROR(VLOOKUP($B282,DB!$I$3:$CA$1001,39,FALSE)&amp;"","　")</f>
        <v/>
      </c>
      <c r="T282" s="18" t="str">
        <f>IFERROR(VLOOKUP($B282,DB!$I$3:$CA$1001,40,FALSE)&amp;"","　")</f>
        <v/>
      </c>
      <c r="U282" s="18" t="str">
        <f>IFERROR(VLOOKUP($B282,DB!$I$3:$CA$1001,41,FALSE)&amp;"","　")</f>
        <v/>
      </c>
      <c r="V282" s="18" t="str">
        <f>IFERROR(VLOOKUP($B282,DB!$I$3:$CA$1001,42,FALSE)&amp;"","　")</f>
        <v/>
      </c>
      <c r="W282" s="18" t="str">
        <f>IFERROR(VLOOKUP($B282,DB!$I$3:$CA$1001,43,FALSE)&amp;"","　")</f>
        <v>◯</v>
      </c>
      <c r="X282" s="18" t="str">
        <f>IFERROR(VLOOKUP($B282,DB!$I$3:$CA$1001,44,FALSE)&amp;"","　")</f>
        <v/>
      </c>
      <c r="Y282" s="18" t="str">
        <f>IFERROR(VLOOKUP($B282,DB!$I$3:$CA$1001,45,FALSE)&amp;"","　")</f>
        <v/>
      </c>
      <c r="Z282" s="18" t="str">
        <f>IFERROR(VLOOKUP($B282,DB!$I$3:$CA$1001,46,FALSE)&amp;"","　")</f>
        <v/>
      </c>
      <c r="AA282" s="18" t="str">
        <f>IFERROR(VLOOKUP($B282,DB!$I$3:$CA$1001,47,FALSE)&amp;"","　")</f>
        <v/>
      </c>
      <c r="AB282" s="18" t="str">
        <f>IFERROR(VLOOKUP($B282,DB!$I$3:$CA$1001,48,FALSE)&amp;"","　")</f>
        <v>◯</v>
      </c>
      <c r="AC282" s="18" t="str">
        <f>IFERROR(VLOOKUP($B282,DB!$I$3:$CA$1001,49,FALSE)&amp;"","　")</f>
        <v>◯</v>
      </c>
      <c r="AD282" s="18" t="str">
        <f>IFERROR(VLOOKUP($B282,DB!$I$3:$CA$1001,50,FALSE)&amp;"","　")</f>
        <v>◯</v>
      </c>
      <c r="AE282" s="18" t="str">
        <f>IFERROR(VLOOKUP($B282,DB!$I$3:$CA$1001,51,FALSE)&amp;"","　")</f>
        <v>◯</v>
      </c>
      <c r="AF282" s="18" t="str">
        <f>IFERROR(VLOOKUP($B282,DB!$I$3:$CA$1001,52,FALSE)&amp;"","　")</f>
        <v/>
      </c>
      <c r="AG282" s="18" t="str">
        <f>IFERROR(VLOOKUP($B282,DB!$I$3:$CA$1001,53,FALSE)&amp;"","　")</f>
        <v>◯</v>
      </c>
      <c r="AH282" s="18" t="str">
        <f>IFERROR(VLOOKUP($B282,DB!$I$3:$CA$1001,54,FALSE)&amp;"","　")</f>
        <v/>
      </c>
      <c r="AI282" s="25" t="str">
        <f>IFERROR(VLOOKUP($B282,DB!$I$3:$CA$1001,55,FALSE)&amp;"","　")</f>
        <v/>
      </c>
      <c r="AJ282" s="16" t="str">
        <f>IFERROR(VLOOKUP($B282,DB!$I$3:$CA$1001,56,FALSE)&amp;"","　")</f>
        <v/>
      </c>
      <c r="AK282" s="18" t="str">
        <f>IFERROR(VLOOKUP($B282,DB!$I$3:$CA$1001,57,FALSE)&amp;"","　")</f>
        <v/>
      </c>
      <c r="AL282" s="18" t="str">
        <f>IFERROR(VLOOKUP($B282,DB!$I$3:$CA$1001,58,FALSE)&amp;"","　")</f>
        <v/>
      </c>
      <c r="AM282" s="18" t="str">
        <f>IFERROR(VLOOKUP($B282,DB!$I$3:$CA$1001,59,FALSE)&amp;"","　")</f>
        <v/>
      </c>
      <c r="AN282" s="18" t="str">
        <f>IFERROR(VLOOKUP($B282,DB!$I$3:$CA$1001,60,FALSE)&amp;"","　")</f>
        <v/>
      </c>
      <c r="AO282" s="18" t="str">
        <f>IFERROR(VLOOKUP($B282,DB!$I$3:$CA$1001,61,FALSE)&amp;"","　")</f>
        <v/>
      </c>
      <c r="AP282" s="18" t="str">
        <f>IFERROR(VLOOKUP($B282,DB!$I$3:$CA$1001,62,FALSE)&amp;"","　")</f>
        <v/>
      </c>
      <c r="AQ282" s="21" t="str">
        <f>IFERROR(VLOOKUP($B282,DB!$I$3:$CA$1001,63,FALSE)&amp;"","　")</f>
        <v/>
      </c>
      <c r="AR282" s="23" t="str">
        <f>IFERROR(VLOOKUP($B282,DB!$I$3:$CA$1001,64,FALSE)&amp;"","　")</f>
        <v/>
      </c>
      <c r="AS282" s="18" t="str">
        <f>IFERROR(VLOOKUP($B282,DB!$I$3:$CA$1001,65,FALSE)&amp;"","　")</f>
        <v/>
      </c>
      <c r="AT282" s="18" t="str">
        <f>IFERROR(VLOOKUP($B282,DB!$I$3:$CA$1001,66,FALSE)&amp;"","　")</f>
        <v/>
      </c>
      <c r="AU282" s="18" t="str">
        <f>IFERROR(VLOOKUP($B282,DB!$I$3:$CA$1001,67,FALSE)&amp;"","　")</f>
        <v/>
      </c>
      <c r="AV282" s="18" t="str">
        <f>IFERROR(VLOOKUP($B282,DB!$I$3:$CA$1001,68,FALSE)&amp;"","　")</f>
        <v/>
      </c>
      <c r="AW282" s="18" t="str">
        <f>IFERROR(VLOOKUP($B282,DB!$I$3:$CA$1001,69,FALSE)&amp;"","　")</f>
        <v/>
      </c>
      <c r="AX282" s="18" t="str">
        <f>IFERROR(VLOOKUP($B282,DB!$I$3:$CA$1001,70,FALSE)&amp;"","　")</f>
        <v/>
      </c>
      <c r="AY282" s="21" t="str">
        <f>IFERROR(VLOOKUP($B282,DB!$I$3:$CA$1001,71,FALSE)&amp;"","　")</f>
        <v/>
      </c>
      <c r="AZ282" s="29"/>
    </row>
    <row r="283" spans="2:52" ht="20.100000000000001" customHeight="1">
      <c r="B283" s="6">
        <v>2711</v>
      </c>
      <c r="C283" s="8" t="str">
        <f>IFERROR(VLOOKUP(B283,DB!$I$3:$Z$1001,4,FALSE)&amp;"","")</f>
        <v>明成香島コンサルタント株式会社</v>
      </c>
      <c r="D283" s="10" t="str">
        <f>IFERROR(VLOOKUP(B283,DB!$I$2:$CD$1001,7,FALSE)&amp;"","")</f>
        <v>北海道</v>
      </c>
      <c r="E283" s="11" t="str">
        <f>IFERROR(VLOOKUP(B283,DB!$I$2:$CD$1001,8,FALSE)&amp;"","")</f>
        <v>札幌市白石区</v>
      </c>
      <c r="F283" s="12" t="str">
        <f>IFERROR(VLOOKUP(B283,DB!$I$2:$CD$1001,10,FALSE)&amp;"","")</f>
        <v>代表取締役</v>
      </c>
      <c r="G283" s="11" t="str">
        <f>IFERROR(VLOOKUP(B283,DB!$I$2:$CD$1001,11,FALSE)&amp;"","")</f>
        <v>宮本　和則</v>
      </c>
      <c r="H283" s="14" t="str">
        <f>IFERROR(IF(VLOOKUP(B283,DB!$I$2:$CD$1001,20,FALSE)&amp;""="","","○"),"")</f>
        <v/>
      </c>
      <c r="I283" s="16" t="str">
        <f>IFERROR(VLOOKUP($B283,DB!$I$3:$CA$1001,29,FALSE)&amp;"","　")</f>
        <v>◯</v>
      </c>
      <c r="J283" s="18" t="str">
        <f>IFERROR(VLOOKUP($B283,DB!$I$3:$CA$1001,30,FALSE)&amp;"","　")</f>
        <v/>
      </c>
      <c r="K283" s="18" t="str">
        <f>IFERROR(VLOOKUP($B283,DB!$I$3:$CA$1001,31,FALSE)&amp;"","　")</f>
        <v>◯</v>
      </c>
      <c r="L283" s="18" t="str">
        <f>IFERROR(VLOOKUP($B283,DB!$I$3:$CA$1001,32,FALSE)&amp;"","　")</f>
        <v/>
      </c>
      <c r="M283" s="18" t="str">
        <f>IFERROR(VLOOKUP($B283,DB!$I$3:$CA$1001,33,FALSE)&amp;"","　")</f>
        <v>◯</v>
      </c>
      <c r="N283" s="21" t="str">
        <f>IFERROR(VLOOKUP($B283,DB!$I$3:$CA$1001,34,FALSE)&amp;"","　")</f>
        <v/>
      </c>
      <c r="O283" s="23" t="str">
        <f>IFERROR(VLOOKUP($B283,DB!$I$3:$CA$1001,35,FALSE)&amp;"","　")</f>
        <v/>
      </c>
      <c r="P283" s="18" t="str">
        <f>IFERROR(VLOOKUP($B283,DB!$I$3:$CA$1001,36,FALSE)&amp;"","　")</f>
        <v/>
      </c>
      <c r="Q283" s="18" t="str">
        <f>IFERROR(VLOOKUP($B283,DB!$I$3:$CA$1001,37,FALSE)&amp;"","　")</f>
        <v/>
      </c>
      <c r="R283" s="18" t="str">
        <f>IFERROR(VLOOKUP($B283,DB!$I$3:$CA$1001,38,FALSE)&amp;"","　")</f>
        <v/>
      </c>
      <c r="S283" s="18" t="str">
        <f>IFERROR(VLOOKUP($B283,DB!$I$3:$CA$1001,39,FALSE)&amp;"","　")</f>
        <v/>
      </c>
      <c r="T283" s="18" t="str">
        <f>IFERROR(VLOOKUP($B283,DB!$I$3:$CA$1001,40,FALSE)&amp;"","　")</f>
        <v/>
      </c>
      <c r="U283" s="18" t="str">
        <f>IFERROR(VLOOKUP($B283,DB!$I$3:$CA$1001,41,FALSE)&amp;"","　")</f>
        <v/>
      </c>
      <c r="V283" s="18" t="str">
        <f>IFERROR(VLOOKUP($B283,DB!$I$3:$CA$1001,42,FALSE)&amp;"","　")</f>
        <v>◯</v>
      </c>
      <c r="W283" s="18" t="str">
        <f>IFERROR(VLOOKUP($B283,DB!$I$3:$CA$1001,43,FALSE)&amp;"","　")</f>
        <v/>
      </c>
      <c r="X283" s="18" t="str">
        <f>IFERROR(VLOOKUP($B283,DB!$I$3:$CA$1001,44,FALSE)&amp;"","　")</f>
        <v/>
      </c>
      <c r="Y283" s="18" t="str">
        <f>IFERROR(VLOOKUP($B283,DB!$I$3:$CA$1001,45,FALSE)&amp;"","　")</f>
        <v/>
      </c>
      <c r="Z283" s="18" t="str">
        <f>IFERROR(VLOOKUP($B283,DB!$I$3:$CA$1001,46,FALSE)&amp;"","　")</f>
        <v/>
      </c>
      <c r="AA283" s="18" t="str">
        <f>IFERROR(VLOOKUP($B283,DB!$I$3:$CA$1001,47,FALSE)&amp;"","　")</f>
        <v/>
      </c>
      <c r="AB283" s="18" t="str">
        <f>IFERROR(VLOOKUP($B283,DB!$I$3:$CA$1001,48,FALSE)&amp;"","　")</f>
        <v/>
      </c>
      <c r="AC283" s="18" t="str">
        <f>IFERROR(VLOOKUP($B283,DB!$I$3:$CA$1001,49,FALSE)&amp;"","　")</f>
        <v/>
      </c>
      <c r="AD283" s="18" t="str">
        <f>IFERROR(VLOOKUP($B283,DB!$I$3:$CA$1001,50,FALSE)&amp;"","　")</f>
        <v/>
      </c>
      <c r="AE283" s="18" t="str">
        <f>IFERROR(VLOOKUP($B283,DB!$I$3:$CA$1001,51,FALSE)&amp;"","　")</f>
        <v/>
      </c>
      <c r="AF283" s="18" t="str">
        <f>IFERROR(VLOOKUP($B283,DB!$I$3:$CA$1001,52,FALSE)&amp;"","　")</f>
        <v/>
      </c>
      <c r="AG283" s="18" t="str">
        <f>IFERROR(VLOOKUP($B283,DB!$I$3:$CA$1001,53,FALSE)&amp;"","　")</f>
        <v/>
      </c>
      <c r="AH283" s="18" t="str">
        <f>IFERROR(VLOOKUP($B283,DB!$I$3:$CA$1001,54,FALSE)&amp;"","　")</f>
        <v/>
      </c>
      <c r="AI283" s="25" t="str">
        <f>IFERROR(VLOOKUP($B283,DB!$I$3:$CA$1001,55,FALSE)&amp;"","　")</f>
        <v/>
      </c>
      <c r="AJ283" s="16" t="str">
        <f>IFERROR(VLOOKUP($B283,DB!$I$3:$CA$1001,56,FALSE)&amp;"","　")</f>
        <v/>
      </c>
      <c r="AK283" s="18" t="str">
        <f>IFERROR(VLOOKUP($B283,DB!$I$3:$CA$1001,57,FALSE)&amp;"","　")</f>
        <v/>
      </c>
      <c r="AL283" s="18" t="str">
        <f>IFERROR(VLOOKUP($B283,DB!$I$3:$CA$1001,58,FALSE)&amp;"","　")</f>
        <v/>
      </c>
      <c r="AM283" s="18" t="str">
        <f>IFERROR(VLOOKUP($B283,DB!$I$3:$CA$1001,59,FALSE)&amp;"","　")</f>
        <v/>
      </c>
      <c r="AN283" s="18" t="str">
        <f>IFERROR(VLOOKUP($B283,DB!$I$3:$CA$1001,60,FALSE)&amp;"","　")</f>
        <v/>
      </c>
      <c r="AO283" s="18" t="str">
        <f>IFERROR(VLOOKUP($B283,DB!$I$3:$CA$1001,61,FALSE)&amp;"","　")</f>
        <v/>
      </c>
      <c r="AP283" s="18" t="str">
        <f>IFERROR(VLOOKUP($B283,DB!$I$3:$CA$1001,62,FALSE)&amp;"","　")</f>
        <v/>
      </c>
      <c r="AQ283" s="21" t="str">
        <f>IFERROR(VLOOKUP($B283,DB!$I$3:$CA$1001,63,FALSE)&amp;"","　")</f>
        <v/>
      </c>
      <c r="AR283" s="23" t="str">
        <f>IFERROR(VLOOKUP($B283,DB!$I$3:$CA$1001,64,FALSE)&amp;"","　")</f>
        <v/>
      </c>
      <c r="AS283" s="18" t="str">
        <f>IFERROR(VLOOKUP($B283,DB!$I$3:$CA$1001,65,FALSE)&amp;"","　")</f>
        <v/>
      </c>
      <c r="AT283" s="18" t="str">
        <f>IFERROR(VLOOKUP($B283,DB!$I$3:$CA$1001,66,FALSE)&amp;"","　")</f>
        <v/>
      </c>
      <c r="AU283" s="18" t="str">
        <f>IFERROR(VLOOKUP($B283,DB!$I$3:$CA$1001,67,FALSE)&amp;"","　")</f>
        <v/>
      </c>
      <c r="AV283" s="18" t="str">
        <f>IFERROR(VLOOKUP($B283,DB!$I$3:$CA$1001,68,FALSE)&amp;"","　")</f>
        <v/>
      </c>
      <c r="AW283" s="18" t="str">
        <f>IFERROR(VLOOKUP($B283,DB!$I$3:$CA$1001,69,FALSE)&amp;"","　")</f>
        <v/>
      </c>
      <c r="AX283" s="18" t="str">
        <f>IFERROR(VLOOKUP($B283,DB!$I$3:$CA$1001,70,FALSE)&amp;"","　")</f>
        <v/>
      </c>
      <c r="AY283" s="21" t="str">
        <f>IFERROR(VLOOKUP($B283,DB!$I$3:$CA$1001,71,FALSE)&amp;"","　")</f>
        <v/>
      </c>
      <c r="AZ283" s="29"/>
    </row>
    <row r="284" spans="2:52" ht="20.100000000000001" customHeight="1">
      <c r="B284" s="6">
        <v>2712</v>
      </c>
      <c r="C284" s="8" t="str">
        <f>IFERROR(VLOOKUP(B284,DB!$I$3:$Z$1001,4,FALSE)&amp;"","")</f>
        <v>株式会社森のエネルギー研究所</v>
      </c>
      <c r="D284" s="10" t="str">
        <f>IFERROR(VLOOKUP(B284,DB!$I$2:$CD$1001,7,FALSE)&amp;"","")</f>
        <v>東京都</v>
      </c>
      <c r="E284" s="11" t="str">
        <f>IFERROR(VLOOKUP(B284,DB!$I$2:$CD$1001,8,FALSE)&amp;"","")</f>
        <v>青梅市</v>
      </c>
      <c r="F284" s="12" t="str">
        <f>IFERROR(VLOOKUP(B284,DB!$I$2:$CD$1001,10,FALSE)&amp;"","")</f>
        <v>代表取締役</v>
      </c>
      <c r="G284" s="11" t="str">
        <f>IFERROR(VLOOKUP(B284,DB!$I$2:$CD$1001,11,FALSE)&amp;"","")</f>
        <v>大場　龍夫</v>
      </c>
      <c r="H284" s="14" t="str">
        <f>IFERROR(IF(VLOOKUP(B284,DB!$I$2:$CD$1001,20,FALSE)&amp;""="","","○"),"")</f>
        <v/>
      </c>
      <c r="I284" s="16" t="str">
        <f>IFERROR(VLOOKUP($B284,DB!$I$3:$CA$1001,29,FALSE)&amp;"","　")</f>
        <v/>
      </c>
      <c r="J284" s="18" t="str">
        <f>IFERROR(VLOOKUP($B284,DB!$I$3:$CA$1001,30,FALSE)&amp;"","　")</f>
        <v/>
      </c>
      <c r="K284" s="18" t="str">
        <f>IFERROR(VLOOKUP($B284,DB!$I$3:$CA$1001,31,FALSE)&amp;"","　")</f>
        <v/>
      </c>
      <c r="L284" s="18" t="str">
        <f>IFERROR(VLOOKUP($B284,DB!$I$3:$CA$1001,32,FALSE)&amp;"","　")</f>
        <v>◯</v>
      </c>
      <c r="M284" s="18" t="str">
        <f>IFERROR(VLOOKUP($B284,DB!$I$3:$CA$1001,33,FALSE)&amp;"","　")</f>
        <v>◯</v>
      </c>
      <c r="N284" s="21" t="str">
        <f>IFERROR(VLOOKUP($B284,DB!$I$3:$CA$1001,34,FALSE)&amp;"","　")</f>
        <v/>
      </c>
      <c r="O284" s="23" t="str">
        <f>IFERROR(VLOOKUP($B284,DB!$I$3:$CA$1001,35,FALSE)&amp;"","　")</f>
        <v/>
      </c>
      <c r="P284" s="18" t="str">
        <f>IFERROR(VLOOKUP($B284,DB!$I$3:$CA$1001,36,FALSE)&amp;"","　")</f>
        <v/>
      </c>
      <c r="Q284" s="18" t="str">
        <f>IFERROR(VLOOKUP($B284,DB!$I$3:$CA$1001,37,FALSE)&amp;"","　")</f>
        <v/>
      </c>
      <c r="R284" s="18" t="str">
        <f>IFERROR(VLOOKUP($B284,DB!$I$3:$CA$1001,38,FALSE)&amp;"","　")</f>
        <v/>
      </c>
      <c r="S284" s="18" t="str">
        <f>IFERROR(VLOOKUP($B284,DB!$I$3:$CA$1001,39,FALSE)&amp;"","　")</f>
        <v/>
      </c>
      <c r="T284" s="18" t="str">
        <f>IFERROR(VLOOKUP($B284,DB!$I$3:$CA$1001,40,FALSE)&amp;"","　")</f>
        <v/>
      </c>
      <c r="U284" s="18" t="str">
        <f>IFERROR(VLOOKUP($B284,DB!$I$3:$CA$1001,41,FALSE)&amp;"","　")</f>
        <v/>
      </c>
      <c r="V284" s="18" t="str">
        <f>IFERROR(VLOOKUP($B284,DB!$I$3:$CA$1001,42,FALSE)&amp;"","　")</f>
        <v/>
      </c>
      <c r="W284" s="18" t="str">
        <f>IFERROR(VLOOKUP($B284,DB!$I$3:$CA$1001,43,FALSE)&amp;"","　")</f>
        <v/>
      </c>
      <c r="X284" s="18" t="str">
        <f>IFERROR(VLOOKUP($B284,DB!$I$3:$CA$1001,44,FALSE)&amp;"","　")</f>
        <v/>
      </c>
      <c r="Y284" s="18" t="str">
        <f>IFERROR(VLOOKUP($B284,DB!$I$3:$CA$1001,45,FALSE)&amp;"","　")</f>
        <v/>
      </c>
      <c r="Z284" s="18" t="str">
        <f>IFERROR(VLOOKUP($B284,DB!$I$3:$CA$1001,46,FALSE)&amp;"","　")</f>
        <v/>
      </c>
      <c r="AA284" s="18" t="str">
        <f>IFERROR(VLOOKUP($B284,DB!$I$3:$CA$1001,47,FALSE)&amp;"","　")</f>
        <v/>
      </c>
      <c r="AB284" s="18" t="str">
        <f>IFERROR(VLOOKUP($B284,DB!$I$3:$CA$1001,48,FALSE)&amp;"","　")</f>
        <v/>
      </c>
      <c r="AC284" s="18" t="str">
        <f>IFERROR(VLOOKUP($B284,DB!$I$3:$CA$1001,49,FALSE)&amp;"","　")</f>
        <v/>
      </c>
      <c r="AD284" s="18" t="str">
        <f>IFERROR(VLOOKUP($B284,DB!$I$3:$CA$1001,50,FALSE)&amp;"","　")</f>
        <v/>
      </c>
      <c r="AE284" s="18" t="str">
        <f>IFERROR(VLOOKUP($B284,DB!$I$3:$CA$1001,51,FALSE)&amp;"","　")</f>
        <v/>
      </c>
      <c r="AF284" s="18" t="str">
        <f>IFERROR(VLOOKUP($B284,DB!$I$3:$CA$1001,52,FALSE)&amp;"","　")</f>
        <v/>
      </c>
      <c r="AG284" s="18" t="str">
        <f>IFERROR(VLOOKUP($B284,DB!$I$3:$CA$1001,53,FALSE)&amp;"","　")</f>
        <v/>
      </c>
      <c r="AH284" s="18" t="str">
        <f>IFERROR(VLOOKUP($B284,DB!$I$3:$CA$1001,54,FALSE)&amp;"","　")</f>
        <v/>
      </c>
      <c r="AI284" s="25" t="str">
        <f>IFERROR(VLOOKUP($B284,DB!$I$3:$CA$1001,55,FALSE)&amp;"","　")</f>
        <v/>
      </c>
      <c r="AJ284" s="16" t="str">
        <f>IFERROR(VLOOKUP($B284,DB!$I$3:$CA$1001,56,FALSE)&amp;"","　")</f>
        <v/>
      </c>
      <c r="AK284" s="18" t="str">
        <f>IFERROR(VLOOKUP($B284,DB!$I$3:$CA$1001,57,FALSE)&amp;"","　")</f>
        <v/>
      </c>
      <c r="AL284" s="18" t="str">
        <f>IFERROR(VLOOKUP($B284,DB!$I$3:$CA$1001,58,FALSE)&amp;"","　")</f>
        <v/>
      </c>
      <c r="AM284" s="18" t="str">
        <f>IFERROR(VLOOKUP($B284,DB!$I$3:$CA$1001,59,FALSE)&amp;"","　")</f>
        <v/>
      </c>
      <c r="AN284" s="18" t="str">
        <f>IFERROR(VLOOKUP($B284,DB!$I$3:$CA$1001,60,FALSE)&amp;"","　")</f>
        <v/>
      </c>
      <c r="AO284" s="18" t="str">
        <f>IFERROR(VLOOKUP($B284,DB!$I$3:$CA$1001,61,FALSE)&amp;"","　")</f>
        <v/>
      </c>
      <c r="AP284" s="18" t="str">
        <f>IFERROR(VLOOKUP($B284,DB!$I$3:$CA$1001,62,FALSE)&amp;"","　")</f>
        <v/>
      </c>
      <c r="AQ284" s="21" t="str">
        <f>IFERROR(VLOOKUP($B284,DB!$I$3:$CA$1001,63,FALSE)&amp;"","　")</f>
        <v/>
      </c>
      <c r="AR284" s="23" t="str">
        <f>IFERROR(VLOOKUP($B284,DB!$I$3:$CA$1001,64,FALSE)&amp;"","　")</f>
        <v/>
      </c>
      <c r="AS284" s="18" t="str">
        <f>IFERROR(VLOOKUP($B284,DB!$I$3:$CA$1001,65,FALSE)&amp;"","　")</f>
        <v/>
      </c>
      <c r="AT284" s="18" t="str">
        <f>IFERROR(VLOOKUP($B284,DB!$I$3:$CA$1001,66,FALSE)&amp;"","　")</f>
        <v/>
      </c>
      <c r="AU284" s="18" t="str">
        <f>IFERROR(VLOOKUP($B284,DB!$I$3:$CA$1001,67,FALSE)&amp;"","　")</f>
        <v/>
      </c>
      <c r="AV284" s="18" t="str">
        <f>IFERROR(VLOOKUP($B284,DB!$I$3:$CA$1001,68,FALSE)&amp;"","　")</f>
        <v/>
      </c>
      <c r="AW284" s="18" t="str">
        <f>IFERROR(VLOOKUP($B284,DB!$I$3:$CA$1001,69,FALSE)&amp;"","　")</f>
        <v/>
      </c>
      <c r="AX284" s="18" t="str">
        <f>IFERROR(VLOOKUP($B284,DB!$I$3:$CA$1001,70,FALSE)&amp;"","　")</f>
        <v/>
      </c>
      <c r="AY284" s="21" t="str">
        <f>IFERROR(VLOOKUP($B284,DB!$I$3:$CA$1001,71,FALSE)&amp;"","　")</f>
        <v/>
      </c>
      <c r="AZ284" s="29"/>
    </row>
    <row r="285" spans="2:52" ht="20.100000000000001" customHeight="1">
      <c r="B285" s="6">
        <v>2800</v>
      </c>
      <c r="C285" s="8" t="str">
        <f>IFERROR(VLOOKUP(B285,DB!$I$3:$Z$1001,4,FALSE)&amp;"","")</f>
        <v>株式会社山調住建コンサルタント</v>
      </c>
      <c r="D285" s="10" t="str">
        <f>IFERROR(VLOOKUP(B285,DB!$I$2:$CD$1001,7,FALSE)&amp;"","")</f>
        <v>北海道</v>
      </c>
      <c r="E285" s="11" t="str">
        <f>IFERROR(VLOOKUP(B285,DB!$I$2:$CD$1001,8,FALSE)&amp;"","")</f>
        <v>札幌市東区</v>
      </c>
      <c r="F285" s="12" t="str">
        <f>IFERROR(VLOOKUP(B285,DB!$I$2:$CD$1001,10,FALSE)&amp;"","")</f>
        <v>代表取締役</v>
      </c>
      <c r="G285" s="11" t="str">
        <f>IFERROR(VLOOKUP(B285,DB!$I$2:$CD$1001,11,FALSE)&amp;"","")</f>
        <v>吉田　隆浩</v>
      </c>
      <c r="H285" s="14" t="str">
        <f>IFERROR(IF(VLOOKUP(B285,DB!$I$2:$CD$1001,20,FALSE)&amp;""="","","○"),"")</f>
        <v/>
      </c>
      <c r="I285" s="16" t="str">
        <f>IFERROR(VLOOKUP($B285,DB!$I$3:$CA$1001,29,FALSE)&amp;"","　")</f>
        <v>◯</v>
      </c>
      <c r="J285" s="18" t="str">
        <f>IFERROR(VLOOKUP($B285,DB!$I$3:$CA$1001,30,FALSE)&amp;"","　")</f>
        <v/>
      </c>
      <c r="K285" s="18" t="str">
        <f>IFERROR(VLOOKUP($B285,DB!$I$3:$CA$1001,31,FALSE)&amp;"","　")</f>
        <v>◯</v>
      </c>
      <c r="L285" s="18" t="str">
        <f>IFERROR(VLOOKUP($B285,DB!$I$3:$CA$1001,32,FALSE)&amp;"","　")</f>
        <v/>
      </c>
      <c r="M285" s="18" t="str">
        <f>IFERROR(VLOOKUP($B285,DB!$I$3:$CA$1001,33,FALSE)&amp;"","　")</f>
        <v>◯</v>
      </c>
      <c r="N285" s="21" t="str">
        <f>IFERROR(VLOOKUP($B285,DB!$I$3:$CA$1001,34,FALSE)&amp;"","　")</f>
        <v/>
      </c>
      <c r="O285" s="23" t="str">
        <f>IFERROR(VLOOKUP($B285,DB!$I$3:$CA$1001,35,FALSE)&amp;"","　")</f>
        <v/>
      </c>
      <c r="P285" s="18" t="str">
        <f>IFERROR(VLOOKUP($B285,DB!$I$3:$CA$1001,36,FALSE)&amp;"","　")</f>
        <v/>
      </c>
      <c r="Q285" s="18" t="str">
        <f>IFERROR(VLOOKUP($B285,DB!$I$3:$CA$1001,37,FALSE)&amp;"","　")</f>
        <v/>
      </c>
      <c r="R285" s="18" t="str">
        <f>IFERROR(VLOOKUP($B285,DB!$I$3:$CA$1001,38,FALSE)&amp;"","　")</f>
        <v/>
      </c>
      <c r="S285" s="18" t="str">
        <f>IFERROR(VLOOKUP($B285,DB!$I$3:$CA$1001,39,FALSE)&amp;"","　")</f>
        <v/>
      </c>
      <c r="T285" s="18" t="str">
        <f>IFERROR(VLOOKUP($B285,DB!$I$3:$CA$1001,40,FALSE)&amp;"","　")</f>
        <v/>
      </c>
      <c r="U285" s="18" t="str">
        <f>IFERROR(VLOOKUP($B285,DB!$I$3:$CA$1001,41,FALSE)&amp;"","　")</f>
        <v/>
      </c>
      <c r="V285" s="18" t="str">
        <f>IFERROR(VLOOKUP($B285,DB!$I$3:$CA$1001,42,FALSE)&amp;"","　")</f>
        <v/>
      </c>
      <c r="W285" s="18" t="str">
        <f>IFERROR(VLOOKUP($B285,DB!$I$3:$CA$1001,43,FALSE)&amp;"","　")</f>
        <v/>
      </c>
      <c r="X285" s="18" t="str">
        <f>IFERROR(VLOOKUP($B285,DB!$I$3:$CA$1001,44,FALSE)&amp;"","　")</f>
        <v/>
      </c>
      <c r="Y285" s="18" t="str">
        <f>IFERROR(VLOOKUP($B285,DB!$I$3:$CA$1001,45,FALSE)&amp;"","　")</f>
        <v/>
      </c>
      <c r="Z285" s="18" t="str">
        <f>IFERROR(VLOOKUP($B285,DB!$I$3:$CA$1001,46,FALSE)&amp;"","　")</f>
        <v/>
      </c>
      <c r="AA285" s="18" t="str">
        <f>IFERROR(VLOOKUP($B285,DB!$I$3:$CA$1001,47,FALSE)&amp;"","　")</f>
        <v/>
      </c>
      <c r="AB285" s="18" t="str">
        <f>IFERROR(VLOOKUP($B285,DB!$I$3:$CA$1001,48,FALSE)&amp;"","　")</f>
        <v/>
      </c>
      <c r="AC285" s="18" t="str">
        <f>IFERROR(VLOOKUP($B285,DB!$I$3:$CA$1001,49,FALSE)&amp;"","　")</f>
        <v>◯</v>
      </c>
      <c r="AD285" s="18" t="str">
        <f>IFERROR(VLOOKUP($B285,DB!$I$3:$CA$1001,50,FALSE)&amp;"","　")</f>
        <v/>
      </c>
      <c r="AE285" s="18" t="str">
        <f>IFERROR(VLOOKUP($B285,DB!$I$3:$CA$1001,51,FALSE)&amp;"","　")</f>
        <v/>
      </c>
      <c r="AF285" s="18" t="str">
        <f>IFERROR(VLOOKUP($B285,DB!$I$3:$CA$1001,52,FALSE)&amp;"","　")</f>
        <v/>
      </c>
      <c r="AG285" s="18" t="str">
        <f>IFERROR(VLOOKUP($B285,DB!$I$3:$CA$1001,53,FALSE)&amp;"","　")</f>
        <v/>
      </c>
      <c r="AH285" s="18" t="str">
        <f>IFERROR(VLOOKUP($B285,DB!$I$3:$CA$1001,54,FALSE)&amp;"","　")</f>
        <v/>
      </c>
      <c r="AI285" s="25" t="str">
        <f>IFERROR(VLOOKUP($B285,DB!$I$3:$CA$1001,55,FALSE)&amp;"","　")</f>
        <v/>
      </c>
      <c r="AJ285" s="16" t="str">
        <f>IFERROR(VLOOKUP($B285,DB!$I$3:$CA$1001,56,FALSE)&amp;"","　")</f>
        <v>◯</v>
      </c>
      <c r="AK285" s="18" t="str">
        <f>IFERROR(VLOOKUP($B285,DB!$I$3:$CA$1001,57,FALSE)&amp;"","　")</f>
        <v/>
      </c>
      <c r="AL285" s="18" t="str">
        <f>IFERROR(VLOOKUP($B285,DB!$I$3:$CA$1001,58,FALSE)&amp;"","　")</f>
        <v/>
      </c>
      <c r="AM285" s="18" t="str">
        <f>IFERROR(VLOOKUP($B285,DB!$I$3:$CA$1001,59,FALSE)&amp;"","　")</f>
        <v/>
      </c>
      <c r="AN285" s="18" t="str">
        <f>IFERROR(VLOOKUP($B285,DB!$I$3:$CA$1001,60,FALSE)&amp;"","　")</f>
        <v/>
      </c>
      <c r="AO285" s="18" t="str">
        <f>IFERROR(VLOOKUP($B285,DB!$I$3:$CA$1001,61,FALSE)&amp;"","　")</f>
        <v/>
      </c>
      <c r="AP285" s="18" t="str">
        <f>IFERROR(VLOOKUP($B285,DB!$I$3:$CA$1001,62,FALSE)&amp;"","　")</f>
        <v/>
      </c>
      <c r="AQ285" s="21" t="str">
        <f>IFERROR(VLOOKUP($B285,DB!$I$3:$CA$1001,63,FALSE)&amp;"","　")</f>
        <v/>
      </c>
      <c r="AR285" s="23" t="str">
        <f>IFERROR(VLOOKUP($B285,DB!$I$3:$CA$1001,64,FALSE)&amp;"","　")</f>
        <v/>
      </c>
      <c r="AS285" s="18" t="str">
        <f>IFERROR(VLOOKUP($B285,DB!$I$3:$CA$1001,65,FALSE)&amp;"","　")</f>
        <v/>
      </c>
      <c r="AT285" s="18" t="str">
        <f>IFERROR(VLOOKUP($B285,DB!$I$3:$CA$1001,66,FALSE)&amp;"","　")</f>
        <v/>
      </c>
      <c r="AU285" s="18" t="str">
        <f>IFERROR(VLOOKUP($B285,DB!$I$3:$CA$1001,67,FALSE)&amp;"","　")</f>
        <v/>
      </c>
      <c r="AV285" s="18" t="str">
        <f>IFERROR(VLOOKUP($B285,DB!$I$3:$CA$1001,68,FALSE)&amp;"","　")</f>
        <v/>
      </c>
      <c r="AW285" s="18" t="str">
        <f>IFERROR(VLOOKUP($B285,DB!$I$3:$CA$1001,69,FALSE)&amp;"","　")</f>
        <v/>
      </c>
      <c r="AX285" s="18" t="str">
        <f>IFERROR(VLOOKUP($B285,DB!$I$3:$CA$1001,70,FALSE)&amp;"","　")</f>
        <v/>
      </c>
      <c r="AY285" s="21" t="str">
        <f>IFERROR(VLOOKUP($B285,DB!$I$3:$CA$1001,71,FALSE)&amp;"","　")</f>
        <v/>
      </c>
      <c r="AZ285" s="29"/>
    </row>
    <row r="286" spans="2:52" ht="20.100000000000001" customHeight="1">
      <c r="B286" s="6">
        <v>2801</v>
      </c>
      <c r="C286" s="8" t="str">
        <f>IFERROR(VLOOKUP(B286,DB!$I$3:$Z$1001,4,FALSE)&amp;"","")</f>
        <v>株式会社山下設計</v>
      </c>
      <c r="D286" s="10" t="str">
        <f>IFERROR(VLOOKUP(B286,DB!$I$2:$CD$1001,7,FALSE)&amp;"","")</f>
        <v>東京都</v>
      </c>
      <c r="E286" s="11" t="str">
        <f>IFERROR(VLOOKUP(B286,DB!$I$2:$CD$1001,8,FALSE)&amp;"","")</f>
        <v>中央区</v>
      </c>
      <c r="F286" s="12" t="str">
        <f>IFERROR(VLOOKUP(B286,DB!$I$2:$CD$1001,10,FALSE)&amp;"","")</f>
        <v>代表取締役社長</v>
      </c>
      <c r="G286" s="11" t="str">
        <f>IFERROR(VLOOKUP(B286,DB!$I$2:$CD$1001,11,FALSE)&amp;"","")</f>
        <v>藤田　秀夫</v>
      </c>
      <c r="H286" s="14" t="str">
        <f>IFERROR(IF(VLOOKUP(B286,DB!$I$2:$CD$1001,20,FALSE)&amp;""="","","○"),"")</f>
        <v>○</v>
      </c>
      <c r="I286" s="16" t="str">
        <f>IFERROR(VLOOKUP($B286,DB!$I$3:$CA$1001,29,FALSE)&amp;"","　")</f>
        <v/>
      </c>
      <c r="J286" s="18" t="str">
        <f>IFERROR(VLOOKUP($B286,DB!$I$3:$CA$1001,30,FALSE)&amp;"","　")</f>
        <v/>
      </c>
      <c r="K286" s="18" t="str">
        <f>IFERROR(VLOOKUP($B286,DB!$I$3:$CA$1001,31,FALSE)&amp;"","　")</f>
        <v>◯</v>
      </c>
      <c r="L286" s="18" t="str">
        <f>IFERROR(VLOOKUP($B286,DB!$I$3:$CA$1001,32,FALSE)&amp;"","　")</f>
        <v>◯</v>
      </c>
      <c r="M286" s="18" t="str">
        <f>IFERROR(VLOOKUP($B286,DB!$I$3:$CA$1001,33,FALSE)&amp;"","　")</f>
        <v/>
      </c>
      <c r="N286" s="21" t="str">
        <f>IFERROR(VLOOKUP($B286,DB!$I$3:$CA$1001,34,FALSE)&amp;"","　")</f>
        <v/>
      </c>
      <c r="O286" s="23" t="str">
        <f>IFERROR(VLOOKUP($B286,DB!$I$3:$CA$1001,35,FALSE)&amp;"","　")</f>
        <v/>
      </c>
      <c r="P286" s="18" t="str">
        <f>IFERROR(VLOOKUP($B286,DB!$I$3:$CA$1001,36,FALSE)&amp;"","　")</f>
        <v/>
      </c>
      <c r="Q286" s="18" t="str">
        <f>IFERROR(VLOOKUP($B286,DB!$I$3:$CA$1001,37,FALSE)&amp;"","　")</f>
        <v/>
      </c>
      <c r="R286" s="18" t="str">
        <f>IFERROR(VLOOKUP($B286,DB!$I$3:$CA$1001,38,FALSE)&amp;"","　")</f>
        <v/>
      </c>
      <c r="S286" s="18" t="str">
        <f>IFERROR(VLOOKUP($B286,DB!$I$3:$CA$1001,39,FALSE)&amp;"","　")</f>
        <v/>
      </c>
      <c r="T286" s="18" t="str">
        <f>IFERROR(VLOOKUP($B286,DB!$I$3:$CA$1001,40,FALSE)&amp;"","　")</f>
        <v/>
      </c>
      <c r="U286" s="18" t="str">
        <f>IFERROR(VLOOKUP($B286,DB!$I$3:$CA$1001,41,FALSE)&amp;"","　")</f>
        <v/>
      </c>
      <c r="V286" s="18" t="str">
        <f>IFERROR(VLOOKUP($B286,DB!$I$3:$CA$1001,42,FALSE)&amp;"","　")</f>
        <v/>
      </c>
      <c r="W286" s="18" t="str">
        <f>IFERROR(VLOOKUP($B286,DB!$I$3:$CA$1001,43,FALSE)&amp;"","　")</f>
        <v/>
      </c>
      <c r="X286" s="18" t="str">
        <f>IFERROR(VLOOKUP($B286,DB!$I$3:$CA$1001,44,FALSE)&amp;"","　")</f>
        <v/>
      </c>
      <c r="Y286" s="18" t="str">
        <f>IFERROR(VLOOKUP($B286,DB!$I$3:$CA$1001,45,FALSE)&amp;"","　")</f>
        <v/>
      </c>
      <c r="Z286" s="18" t="str">
        <f>IFERROR(VLOOKUP($B286,DB!$I$3:$CA$1001,46,FALSE)&amp;"","　")</f>
        <v/>
      </c>
      <c r="AA286" s="18" t="str">
        <f>IFERROR(VLOOKUP($B286,DB!$I$3:$CA$1001,47,FALSE)&amp;"","　")</f>
        <v>◯</v>
      </c>
      <c r="AB286" s="18" t="str">
        <f>IFERROR(VLOOKUP($B286,DB!$I$3:$CA$1001,48,FALSE)&amp;"","　")</f>
        <v/>
      </c>
      <c r="AC286" s="18" t="str">
        <f>IFERROR(VLOOKUP($B286,DB!$I$3:$CA$1001,49,FALSE)&amp;"","　")</f>
        <v/>
      </c>
      <c r="AD286" s="18" t="str">
        <f>IFERROR(VLOOKUP($B286,DB!$I$3:$CA$1001,50,FALSE)&amp;"","　")</f>
        <v/>
      </c>
      <c r="AE286" s="18" t="str">
        <f>IFERROR(VLOOKUP($B286,DB!$I$3:$CA$1001,51,FALSE)&amp;"","　")</f>
        <v/>
      </c>
      <c r="AF286" s="18" t="str">
        <f>IFERROR(VLOOKUP($B286,DB!$I$3:$CA$1001,52,FALSE)&amp;"","　")</f>
        <v/>
      </c>
      <c r="AG286" s="18" t="str">
        <f>IFERROR(VLOOKUP($B286,DB!$I$3:$CA$1001,53,FALSE)&amp;"","　")</f>
        <v/>
      </c>
      <c r="AH286" s="18" t="str">
        <f>IFERROR(VLOOKUP($B286,DB!$I$3:$CA$1001,54,FALSE)&amp;"","　")</f>
        <v/>
      </c>
      <c r="AI286" s="25" t="str">
        <f>IFERROR(VLOOKUP($B286,DB!$I$3:$CA$1001,55,FALSE)&amp;"","　")</f>
        <v/>
      </c>
      <c r="AJ286" s="16" t="str">
        <f>IFERROR(VLOOKUP($B286,DB!$I$3:$CA$1001,56,FALSE)&amp;"","　")</f>
        <v/>
      </c>
      <c r="AK286" s="18" t="str">
        <f>IFERROR(VLOOKUP($B286,DB!$I$3:$CA$1001,57,FALSE)&amp;"","　")</f>
        <v/>
      </c>
      <c r="AL286" s="18" t="str">
        <f>IFERROR(VLOOKUP($B286,DB!$I$3:$CA$1001,58,FALSE)&amp;"","　")</f>
        <v/>
      </c>
      <c r="AM286" s="18" t="str">
        <f>IFERROR(VLOOKUP($B286,DB!$I$3:$CA$1001,59,FALSE)&amp;"","　")</f>
        <v/>
      </c>
      <c r="AN286" s="18" t="str">
        <f>IFERROR(VLOOKUP($B286,DB!$I$3:$CA$1001,60,FALSE)&amp;"","　")</f>
        <v/>
      </c>
      <c r="AO286" s="18" t="str">
        <f>IFERROR(VLOOKUP($B286,DB!$I$3:$CA$1001,61,FALSE)&amp;"","　")</f>
        <v/>
      </c>
      <c r="AP286" s="18" t="str">
        <f>IFERROR(VLOOKUP($B286,DB!$I$3:$CA$1001,62,FALSE)&amp;"","　")</f>
        <v/>
      </c>
      <c r="AQ286" s="21" t="str">
        <f>IFERROR(VLOOKUP($B286,DB!$I$3:$CA$1001,63,FALSE)&amp;"","　")</f>
        <v/>
      </c>
      <c r="AR286" s="23" t="str">
        <f>IFERROR(VLOOKUP($B286,DB!$I$3:$CA$1001,64,FALSE)&amp;"","　")</f>
        <v/>
      </c>
      <c r="AS286" s="18" t="str">
        <f>IFERROR(VLOOKUP($B286,DB!$I$3:$CA$1001,65,FALSE)&amp;"","　")</f>
        <v/>
      </c>
      <c r="AT286" s="18" t="str">
        <f>IFERROR(VLOOKUP($B286,DB!$I$3:$CA$1001,66,FALSE)&amp;"","　")</f>
        <v/>
      </c>
      <c r="AU286" s="18" t="str">
        <f>IFERROR(VLOOKUP($B286,DB!$I$3:$CA$1001,67,FALSE)&amp;"","　")</f>
        <v/>
      </c>
      <c r="AV286" s="18" t="str">
        <f>IFERROR(VLOOKUP($B286,DB!$I$3:$CA$1001,68,FALSE)&amp;"","　")</f>
        <v/>
      </c>
      <c r="AW286" s="18" t="str">
        <f>IFERROR(VLOOKUP($B286,DB!$I$3:$CA$1001,69,FALSE)&amp;"","　")</f>
        <v/>
      </c>
      <c r="AX286" s="18" t="str">
        <f>IFERROR(VLOOKUP($B286,DB!$I$3:$CA$1001,70,FALSE)&amp;"","　")</f>
        <v/>
      </c>
      <c r="AY286" s="21" t="str">
        <f>IFERROR(VLOOKUP($B286,DB!$I$3:$CA$1001,71,FALSE)&amp;"","　")</f>
        <v/>
      </c>
      <c r="AZ286" s="29"/>
    </row>
    <row r="287" spans="2:52" ht="20.100000000000001" customHeight="1">
      <c r="B287" s="6">
        <v>2802</v>
      </c>
      <c r="C287" s="8" t="str">
        <f>IFERROR(VLOOKUP(B287,DB!$I$3:$Z$1001,4,FALSE)&amp;"","")</f>
        <v>八千代エンジニヤリング株式会社</v>
      </c>
      <c r="D287" s="10" t="str">
        <f>IFERROR(VLOOKUP(B287,DB!$I$2:$CD$1001,7,FALSE)&amp;"","")</f>
        <v>東京都</v>
      </c>
      <c r="E287" s="11" t="str">
        <f>IFERROR(VLOOKUP(B287,DB!$I$2:$CD$1001,8,FALSE)&amp;"","")</f>
        <v>台東区</v>
      </c>
      <c r="F287" s="12" t="str">
        <f>IFERROR(VLOOKUP(B287,DB!$I$2:$CD$1001,10,FALSE)&amp;"","")</f>
        <v>代表取締役社長</v>
      </c>
      <c r="G287" s="11" t="str">
        <f>IFERROR(VLOOKUP(B287,DB!$I$2:$CD$1001,11,FALSE)&amp;"","")</f>
        <v>高橋　努</v>
      </c>
      <c r="H287" s="14" t="str">
        <f>IFERROR(IF(VLOOKUP(B287,DB!$I$2:$CD$1001,20,FALSE)&amp;""="","","○"),"")</f>
        <v>○</v>
      </c>
      <c r="I287" s="16" t="str">
        <f>IFERROR(VLOOKUP($B287,DB!$I$3:$CA$1001,29,FALSE)&amp;"","　")</f>
        <v/>
      </c>
      <c r="J287" s="18" t="str">
        <f>IFERROR(VLOOKUP($B287,DB!$I$3:$CA$1001,30,FALSE)&amp;"","　")</f>
        <v>◯</v>
      </c>
      <c r="K287" s="18" t="str">
        <f>IFERROR(VLOOKUP($B287,DB!$I$3:$CA$1001,31,FALSE)&amp;"","　")</f>
        <v>◯</v>
      </c>
      <c r="L287" s="18" t="str">
        <f>IFERROR(VLOOKUP($B287,DB!$I$3:$CA$1001,32,FALSE)&amp;"","　")</f>
        <v>◯</v>
      </c>
      <c r="M287" s="18" t="str">
        <f>IFERROR(VLOOKUP($B287,DB!$I$3:$CA$1001,33,FALSE)&amp;"","　")</f>
        <v>◯</v>
      </c>
      <c r="N287" s="21" t="str">
        <f>IFERROR(VLOOKUP($B287,DB!$I$3:$CA$1001,34,FALSE)&amp;"","　")</f>
        <v/>
      </c>
      <c r="O287" s="23" t="str">
        <f>IFERROR(VLOOKUP($B287,DB!$I$3:$CA$1001,35,FALSE)&amp;"","　")</f>
        <v>◯</v>
      </c>
      <c r="P287" s="18" t="str">
        <f>IFERROR(VLOOKUP($B287,DB!$I$3:$CA$1001,36,FALSE)&amp;"","　")</f>
        <v>◯</v>
      </c>
      <c r="Q287" s="18" t="str">
        <f>IFERROR(VLOOKUP($B287,DB!$I$3:$CA$1001,37,FALSE)&amp;"","　")</f>
        <v>◯</v>
      </c>
      <c r="R287" s="18" t="str">
        <f>IFERROR(VLOOKUP($B287,DB!$I$3:$CA$1001,38,FALSE)&amp;"","　")</f>
        <v>◯</v>
      </c>
      <c r="S287" s="18" t="str">
        <f>IFERROR(VLOOKUP($B287,DB!$I$3:$CA$1001,39,FALSE)&amp;"","　")</f>
        <v>◯</v>
      </c>
      <c r="T287" s="18" t="str">
        <f>IFERROR(VLOOKUP($B287,DB!$I$3:$CA$1001,40,FALSE)&amp;"","　")</f>
        <v>◯</v>
      </c>
      <c r="U287" s="18" t="str">
        <f>IFERROR(VLOOKUP($B287,DB!$I$3:$CA$1001,41,FALSE)&amp;"","　")</f>
        <v>◯</v>
      </c>
      <c r="V287" s="18" t="str">
        <f>IFERROR(VLOOKUP($B287,DB!$I$3:$CA$1001,42,FALSE)&amp;"","　")</f>
        <v/>
      </c>
      <c r="W287" s="18" t="str">
        <f>IFERROR(VLOOKUP($B287,DB!$I$3:$CA$1001,43,FALSE)&amp;"","　")</f>
        <v/>
      </c>
      <c r="X287" s="18" t="str">
        <f>IFERROR(VLOOKUP($B287,DB!$I$3:$CA$1001,44,FALSE)&amp;"","　")</f>
        <v>◯</v>
      </c>
      <c r="Y287" s="18" t="str">
        <f>IFERROR(VLOOKUP($B287,DB!$I$3:$CA$1001,45,FALSE)&amp;"","　")</f>
        <v>◯</v>
      </c>
      <c r="Z287" s="18" t="str">
        <f>IFERROR(VLOOKUP($B287,DB!$I$3:$CA$1001,46,FALSE)&amp;"","　")</f>
        <v>◯</v>
      </c>
      <c r="AA287" s="18" t="str">
        <f>IFERROR(VLOOKUP($B287,DB!$I$3:$CA$1001,47,FALSE)&amp;"","　")</f>
        <v>◯</v>
      </c>
      <c r="AB287" s="18" t="str">
        <f>IFERROR(VLOOKUP($B287,DB!$I$3:$CA$1001,48,FALSE)&amp;"","　")</f>
        <v>◯</v>
      </c>
      <c r="AC287" s="18" t="str">
        <f>IFERROR(VLOOKUP($B287,DB!$I$3:$CA$1001,49,FALSE)&amp;"","　")</f>
        <v>◯</v>
      </c>
      <c r="AD287" s="18" t="str">
        <f>IFERROR(VLOOKUP($B287,DB!$I$3:$CA$1001,50,FALSE)&amp;"","　")</f>
        <v>◯</v>
      </c>
      <c r="AE287" s="18" t="str">
        <f>IFERROR(VLOOKUP($B287,DB!$I$3:$CA$1001,51,FALSE)&amp;"","　")</f>
        <v>◯</v>
      </c>
      <c r="AF287" s="18" t="str">
        <f>IFERROR(VLOOKUP($B287,DB!$I$3:$CA$1001,52,FALSE)&amp;"","　")</f>
        <v>◯</v>
      </c>
      <c r="AG287" s="18" t="str">
        <f>IFERROR(VLOOKUP($B287,DB!$I$3:$CA$1001,53,FALSE)&amp;"","　")</f>
        <v>◯</v>
      </c>
      <c r="AH287" s="18" t="str">
        <f>IFERROR(VLOOKUP($B287,DB!$I$3:$CA$1001,54,FALSE)&amp;"","　")</f>
        <v>◯</v>
      </c>
      <c r="AI287" s="25" t="str">
        <f>IFERROR(VLOOKUP($B287,DB!$I$3:$CA$1001,55,FALSE)&amp;"","　")</f>
        <v>◯</v>
      </c>
      <c r="AJ287" s="16" t="str">
        <f>IFERROR(VLOOKUP($B287,DB!$I$3:$CA$1001,56,FALSE)&amp;"","　")</f>
        <v/>
      </c>
      <c r="AK287" s="18" t="str">
        <f>IFERROR(VLOOKUP($B287,DB!$I$3:$CA$1001,57,FALSE)&amp;"","　")</f>
        <v/>
      </c>
      <c r="AL287" s="18" t="str">
        <f>IFERROR(VLOOKUP($B287,DB!$I$3:$CA$1001,58,FALSE)&amp;"","　")</f>
        <v/>
      </c>
      <c r="AM287" s="18" t="str">
        <f>IFERROR(VLOOKUP($B287,DB!$I$3:$CA$1001,59,FALSE)&amp;"","　")</f>
        <v/>
      </c>
      <c r="AN287" s="18" t="str">
        <f>IFERROR(VLOOKUP($B287,DB!$I$3:$CA$1001,60,FALSE)&amp;"","　")</f>
        <v/>
      </c>
      <c r="AO287" s="18" t="str">
        <f>IFERROR(VLOOKUP($B287,DB!$I$3:$CA$1001,61,FALSE)&amp;"","　")</f>
        <v/>
      </c>
      <c r="AP287" s="18" t="str">
        <f>IFERROR(VLOOKUP($B287,DB!$I$3:$CA$1001,62,FALSE)&amp;"","　")</f>
        <v/>
      </c>
      <c r="AQ287" s="21" t="str">
        <f>IFERROR(VLOOKUP($B287,DB!$I$3:$CA$1001,63,FALSE)&amp;"","　")</f>
        <v/>
      </c>
      <c r="AR287" s="23" t="str">
        <f>IFERROR(VLOOKUP($B287,DB!$I$3:$CA$1001,64,FALSE)&amp;"","　")</f>
        <v/>
      </c>
      <c r="AS287" s="18" t="str">
        <f>IFERROR(VLOOKUP($B287,DB!$I$3:$CA$1001,65,FALSE)&amp;"","　")</f>
        <v/>
      </c>
      <c r="AT287" s="18" t="str">
        <f>IFERROR(VLOOKUP($B287,DB!$I$3:$CA$1001,66,FALSE)&amp;"","　")</f>
        <v/>
      </c>
      <c r="AU287" s="18" t="str">
        <f>IFERROR(VLOOKUP($B287,DB!$I$3:$CA$1001,67,FALSE)&amp;"","　")</f>
        <v/>
      </c>
      <c r="AV287" s="18" t="str">
        <f>IFERROR(VLOOKUP($B287,DB!$I$3:$CA$1001,68,FALSE)&amp;"","　")</f>
        <v/>
      </c>
      <c r="AW287" s="18" t="str">
        <f>IFERROR(VLOOKUP($B287,DB!$I$3:$CA$1001,69,FALSE)&amp;"","　")</f>
        <v/>
      </c>
      <c r="AX287" s="18" t="str">
        <f>IFERROR(VLOOKUP($B287,DB!$I$3:$CA$1001,70,FALSE)&amp;"","　")</f>
        <v>◯</v>
      </c>
      <c r="AY287" s="21" t="str">
        <f>IFERROR(VLOOKUP($B287,DB!$I$3:$CA$1001,71,FALSE)&amp;"","　")</f>
        <v>◯</v>
      </c>
      <c r="AZ287" s="29"/>
    </row>
    <row r="288" spans="2:52" ht="20.100000000000001" customHeight="1">
      <c r="B288" s="6">
        <v>2803</v>
      </c>
      <c r="C288" s="8" t="str">
        <f>IFERROR(VLOOKUP(B288,DB!$I$3:$Z$1001,4,FALSE)&amp;"","")</f>
        <v>野外科学株式会社</v>
      </c>
      <c r="D288" s="10" t="str">
        <f>IFERROR(VLOOKUP(B288,DB!$I$2:$CD$1001,7,FALSE)&amp;"","")</f>
        <v>北海道</v>
      </c>
      <c r="E288" s="11" t="str">
        <f>IFERROR(VLOOKUP(B288,DB!$I$2:$CD$1001,8,FALSE)&amp;"","")</f>
        <v>札幌市東区</v>
      </c>
      <c r="F288" s="12" t="str">
        <f>IFERROR(VLOOKUP(B288,DB!$I$2:$CD$1001,10,FALSE)&amp;"","")</f>
        <v>代表取締役</v>
      </c>
      <c r="G288" s="11" t="str">
        <f>IFERROR(VLOOKUP(B288,DB!$I$2:$CD$1001,11,FALSE)&amp;"","")</f>
        <v>高岡　伸一</v>
      </c>
      <c r="H288" s="14" t="str">
        <f>IFERROR(IF(VLOOKUP(B288,DB!$I$2:$CD$1001,20,FALSE)&amp;""="","","○"),"")</f>
        <v/>
      </c>
      <c r="I288" s="16" t="str">
        <f>IFERROR(VLOOKUP($B288,DB!$I$3:$CA$1001,29,FALSE)&amp;"","　")</f>
        <v>◯</v>
      </c>
      <c r="J288" s="18" t="str">
        <f>IFERROR(VLOOKUP($B288,DB!$I$3:$CA$1001,30,FALSE)&amp;"","　")</f>
        <v>◯</v>
      </c>
      <c r="K288" s="18" t="str">
        <f>IFERROR(VLOOKUP($B288,DB!$I$3:$CA$1001,31,FALSE)&amp;"","　")</f>
        <v>◯</v>
      </c>
      <c r="L288" s="18" t="str">
        <f>IFERROR(VLOOKUP($B288,DB!$I$3:$CA$1001,32,FALSE)&amp;"","　")</f>
        <v/>
      </c>
      <c r="M288" s="18" t="str">
        <f>IFERROR(VLOOKUP($B288,DB!$I$3:$CA$1001,33,FALSE)&amp;"","　")</f>
        <v>◯</v>
      </c>
      <c r="N288" s="21" t="str">
        <f>IFERROR(VLOOKUP($B288,DB!$I$3:$CA$1001,34,FALSE)&amp;"","　")</f>
        <v/>
      </c>
      <c r="O288" s="23" t="str">
        <f>IFERROR(VLOOKUP($B288,DB!$I$3:$CA$1001,35,FALSE)&amp;"","　")</f>
        <v>◯</v>
      </c>
      <c r="P288" s="18" t="str">
        <f>IFERROR(VLOOKUP($B288,DB!$I$3:$CA$1001,36,FALSE)&amp;"","　")</f>
        <v/>
      </c>
      <c r="Q288" s="18" t="str">
        <f>IFERROR(VLOOKUP($B288,DB!$I$3:$CA$1001,37,FALSE)&amp;"","　")</f>
        <v/>
      </c>
      <c r="R288" s="18" t="str">
        <f>IFERROR(VLOOKUP($B288,DB!$I$3:$CA$1001,38,FALSE)&amp;"","　")</f>
        <v/>
      </c>
      <c r="S288" s="18" t="str">
        <f>IFERROR(VLOOKUP($B288,DB!$I$3:$CA$1001,39,FALSE)&amp;"","　")</f>
        <v/>
      </c>
      <c r="T288" s="18" t="str">
        <f>IFERROR(VLOOKUP($B288,DB!$I$3:$CA$1001,40,FALSE)&amp;"","　")</f>
        <v/>
      </c>
      <c r="U288" s="18" t="str">
        <f>IFERROR(VLOOKUP($B288,DB!$I$3:$CA$1001,41,FALSE)&amp;"","　")</f>
        <v/>
      </c>
      <c r="V288" s="18" t="str">
        <f>IFERROR(VLOOKUP($B288,DB!$I$3:$CA$1001,42,FALSE)&amp;"","　")</f>
        <v/>
      </c>
      <c r="W288" s="18" t="str">
        <f>IFERROR(VLOOKUP($B288,DB!$I$3:$CA$1001,43,FALSE)&amp;"","　")</f>
        <v/>
      </c>
      <c r="X288" s="18" t="str">
        <f>IFERROR(VLOOKUP($B288,DB!$I$3:$CA$1001,44,FALSE)&amp;"","　")</f>
        <v/>
      </c>
      <c r="Y288" s="18" t="str">
        <f>IFERROR(VLOOKUP($B288,DB!$I$3:$CA$1001,45,FALSE)&amp;"","　")</f>
        <v/>
      </c>
      <c r="Z288" s="18" t="str">
        <f>IFERROR(VLOOKUP($B288,DB!$I$3:$CA$1001,46,FALSE)&amp;"","　")</f>
        <v/>
      </c>
      <c r="AA288" s="18" t="str">
        <f>IFERROR(VLOOKUP($B288,DB!$I$3:$CA$1001,47,FALSE)&amp;"","　")</f>
        <v/>
      </c>
      <c r="AB288" s="18" t="str">
        <f>IFERROR(VLOOKUP($B288,DB!$I$3:$CA$1001,48,FALSE)&amp;"","　")</f>
        <v>◯</v>
      </c>
      <c r="AC288" s="18" t="str">
        <f>IFERROR(VLOOKUP($B288,DB!$I$3:$CA$1001,49,FALSE)&amp;"","　")</f>
        <v>◯</v>
      </c>
      <c r="AD288" s="18" t="str">
        <f>IFERROR(VLOOKUP($B288,DB!$I$3:$CA$1001,50,FALSE)&amp;"","　")</f>
        <v/>
      </c>
      <c r="AE288" s="18" t="str">
        <f>IFERROR(VLOOKUP($B288,DB!$I$3:$CA$1001,51,FALSE)&amp;"","　")</f>
        <v/>
      </c>
      <c r="AF288" s="18" t="str">
        <f>IFERROR(VLOOKUP($B288,DB!$I$3:$CA$1001,52,FALSE)&amp;"","　")</f>
        <v/>
      </c>
      <c r="AG288" s="18" t="str">
        <f>IFERROR(VLOOKUP($B288,DB!$I$3:$CA$1001,53,FALSE)&amp;"","　")</f>
        <v>◯</v>
      </c>
      <c r="AH288" s="18" t="str">
        <f>IFERROR(VLOOKUP($B288,DB!$I$3:$CA$1001,54,FALSE)&amp;"","　")</f>
        <v/>
      </c>
      <c r="AI288" s="25" t="str">
        <f>IFERROR(VLOOKUP($B288,DB!$I$3:$CA$1001,55,FALSE)&amp;"","　")</f>
        <v/>
      </c>
      <c r="AJ288" s="16" t="str">
        <f>IFERROR(VLOOKUP($B288,DB!$I$3:$CA$1001,56,FALSE)&amp;"","　")</f>
        <v>◯</v>
      </c>
      <c r="AK288" s="18" t="str">
        <f>IFERROR(VLOOKUP($B288,DB!$I$3:$CA$1001,57,FALSE)&amp;"","　")</f>
        <v/>
      </c>
      <c r="AL288" s="18" t="str">
        <f>IFERROR(VLOOKUP($B288,DB!$I$3:$CA$1001,58,FALSE)&amp;"","　")</f>
        <v/>
      </c>
      <c r="AM288" s="18" t="str">
        <f>IFERROR(VLOOKUP($B288,DB!$I$3:$CA$1001,59,FALSE)&amp;"","　")</f>
        <v/>
      </c>
      <c r="AN288" s="18" t="str">
        <f>IFERROR(VLOOKUP($B288,DB!$I$3:$CA$1001,60,FALSE)&amp;"","　")</f>
        <v/>
      </c>
      <c r="AO288" s="18" t="str">
        <f>IFERROR(VLOOKUP($B288,DB!$I$3:$CA$1001,61,FALSE)&amp;"","　")</f>
        <v/>
      </c>
      <c r="AP288" s="18" t="str">
        <f>IFERROR(VLOOKUP($B288,DB!$I$3:$CA$1001,62,FALSE)&amp;"","　")</f>
        <v/>
      </c>
      <c r="AQ288" s="21" t="str">
        <f>IFERROR(VLOOKUP($B288,DB!$I$3:$CA$1001,63,FALSE)&amp;"","　")</f>
        <v/>
      </c>
      <c r="AR288" s="23" t="str">
        <f>IFERROR(VLOOKUP($B288,DB!$I$3:$CA$1001,64,FALSE)&amp;"","　")</f>
        <v/>
      </c>
      <c r="AS288" s="18" t="str">
        <f>IFERROR(VLOOKUP($B288,DB!$I$3:$CA$1001,65,FALSE)&amp;"","　")</f>
        <v/>
      </c>
      <c r="AT288" s="18" t="str">
        <f>IFERROR(VLOOKUP($B288,DB!$I$3:$CA$1001,66,FALSE)&amp;"","　")</f>
        <v/>
      </c>
      <c r="AU288" s="18" t="str">
        <f>IFERROR(VLOOKUP($B288,DB!$I$3:$CA$1001,67,FALSE)&amp;"","　")</f>
        <v/>
      </c>
      <c r="AV288" s="18" t="str">
        <f>IFERROR(VLOOKUP($B288,DB!$I$3:$CA$1001,68,FALSE)&amp;"","　")</f>
        <v/>
      </c>
      <c r="AW288" s="18" t="str">
        <f>IFERROR(VLOOKUP($B288,DB!$I$3:$CA$1001,69,FALSE)&amp;"","　")</f>
        <v>◯</v>
      </c>
      <c r="AX288" s="18" t="str">
        <f>IFERROR(VLOOKUP($B288,DB!$I$3:$CA$1001,70,FALSE)&amp;"","　")</f>
        <v>◯</v>
      </c>
      <c r="AY288" s="21" t="str">
        <f>IFERROR(VLOOKUP($B288,DB!$I$3:$CA$1001,71,FALSE)&amp;"","　")</f>
        <v>◯</v>
      </c>
      <c r="AZ288" s="29"/>
    </row>
    <row r="289" spans="2:52" ht="20.100000000000001" customHeight="1">
      <c r="B289" s="6">
        <v>2804</v>
      </c>
      <c r="C289" s="8" t="str">
        <f>IFERROR(VLOOKUP(B289,DB!$I$3:$Z$1001,4,FALSE)&amp;"","")</f>
        <v>株式会社雪研スノーイーターズ</v>
      </c>
      <c r="D289" s="10" t="str">
        <f>IFERROR(VLOOKUP(B289,DB!$I$2:$CD$1001,7,FALSE)&amp;"","")</f>
        <v>北海道</v>
      </c>
      <c r="E289" s="11" t="str">
        <f>IFERROR(VLOOKUP(B289,DB!$I$2:$CD$1001,8,FALSE)&amp;"","")</f>
        <v>札幌市中央区</v>
      </c>
      <c r="F289" s="12" t="str">
        <f>IFERROR(VLOOKUP(B289,DB!$I$2:$CD$1001,10,FALSE)&amp;"","")</f>
        <v>代表取締役</v>
      </c>
      <c r="G289" s="11" t="str">
        <f>IFERROR(VLOOKUP(B289,DB!$I$2:$CD$1001,11,FALSE)&amp;"","")</f>
        <v>大槻　政哉</v>
      </c>
      <c r="H289" s="14" t="str">
        <f>IFERROR(IF(VLOOKUP(B289,DB!$I$2:$CD$1001,20,FALSE)&amp;""="","","○"),"")</f>
        <v/>
      </c>
      <c r="I289" s="16" t="str">
        <f>IFERROR(VLOOKUP($B289,DB!$I$3:$CA$1001,29,FALSE)&amp;"","　")</f>
        <v>◯</v>
      </c>
      <c r="J289" s="18" t="str">
        <f>IFERROR(VLOOKUP($B289,DB!$I$3:$CA$1001,30,FALSE)&amp;"","　")</f>
        <v/>
      </c>
      <c r="K289" s="18" t="str">
        <f>IFERROR(VLOOKUP($B289,DB!$I$3:$CA$1001,31,FALSE)&amp;"","　")</f>
        <v>◯</v>
      </c>
      <c r="L289" s="18" t="str">
        <f>IFERROR(VLOOKUP($B289,DB!$I$3:$CA$1001,32,FALSE)&amp;"","　")</f>
        <v/>
      </c>
      <c r="M289" s="18" t="str">
        <f>IFERROR(VLOOKUP($B289,DB!$I$3:$CA$1001,33,FALSE)&amp;"","　")</f>
        <v>◯</v>
      </c>
      <c r="N289" s="21" t="str">
        <f>IFERROR(VLOOKUP($B289,DB!$I$3:$CA$1001,34,FALSE)&amp;"","　")</f>
        <v/>
      </c>
      <c r="O289" s="23" t="str">
        <f>IFERROR(VLOOKUP($B289,DB!$I$3:$CA$1001,35,FALSE)&amp;"","　")</f>
        <v/>
      </c>
      <c r="P289" s="18" t="str">
        <f>IFERROR(VLOOKUP($B289,DB!$I$3:$CA$1001,36,FALSE)&amp;"","　")</f>
        <v/>
      </c>
      <c r="Q289" s="18" t="str">
        <f>IFERROR(VLOOKUP($B289,DB!$I$3:$CA$1001,37,FALSE)&amp;"","　")</f>
        <v/>
      </c>
      <c r="R289" s="18" t="str">
        <f>IFERROR(VLOOKUP($B289,DB!$I$3:$CA$1001,38,FALSE)&amp;"","　")</f>
        <v>◯</v>
      </c>
      <c r="S289" s="18" t="str">
        <f>IFERROR(VLOOKUP($B289,DB!$I$3:$CA$1001,39,FALSE)&amp;"","　")</f>
        <v/>
      </c>
      <c r="T289" s="18" t="str">
        <f>IFERROR(VLOOKUP($B289,DB!$I$3:$CA$1001,40,FALSE)&amp;"","　")</f>
        <v/>
      </c>
      <c r="U289" s="18" t="str">
        <f>IFERROR(VLOOKUP($B289,DB!$I$3:$CA$1001,41,FALSE)&amp;"","　")</f>
        <v/>
      </c>
      <c r="V289" s="18" t="str">
        <f>IFERROR(VLOOKUP($B289,DB!$I$3:$CA$1001,42,FALSE)&amp;"","　")</f>
        <v/>
      </c>
      <c r="W289" s="18" t="str">
        <f>IFERROR(VLOOKUP($B289,DB!$I$3:$CA$1001,43,FALSE)&amp;"","　")</f>
        <v/>
      </c>
      <c r="X289" s="18" t="str">
        <f>IFERROR(VLOOKUP($B289,DB!$I$3:$CA$1001,44,FALSE)&amp;"","　")</f>
        <v/>
      </c>
      <c r="Y289" s="18" t="str">
        <f>IFERROR(VLOOKUP($B289,DB!$I$3:$CA$1001,45,FALSE)&amp;"","　")</f>
        <v/>
      </c>
      <c r="Z289" s="18" t="str">
        <f>IFERROR(VLOOKUP($B289,DB!$I$3:$CA$1001,46,FALSE)&amp;"","　")</f>
        <v/>
      </c>
      <c r="AA289" s="18" t="str">
        <f>IFERROR(VLOOKUP($B289,DB!$I$3:$CA$1001,47,FALSE)&amp;"","　")</f>
        <v/>
      </c>
      <c r="AB289" s="18" t="str">
        <f>IFERROR(VLOOKUP($B289,DB!$I$3:$CA$1001,48,FALSE)&amp;"","　")</f>
        <v/>
      </c>
      <c r="AC289" s="18" t="str">
        <f>IFERROR(VLOOKUP($B289,DB!$I$3:$CA$1001,49,FALSE)&amp;"","　")</f>
        <v/>
      </c>
      <c r="AD289" s="18" t="str">
        <f>IFERROR(VLOOKUP($B289,DB!$I$3:$CA$1001,50,FALSE)&amp;"","　")</f>
        <v/>
      </c>
      <c r="AE289" s="18" t="str">
        <f>IFERROR(VLOOKUP($B289,DB!$I$3:$CA$1001,51,FALSE)&amp;"","　")</f>
        <v/>
      </c>
      <c r="AF289" s="18" t="str">
        <f>IFERROR(VLOOKUP($B289,DB!$I$3:$CA$1001,52,FALSE)&amp;"","　")</f>
        <v/>
      </c>
      <c r="AG289" s="18" t="str">
        <f>IFERROR(VLOOKUP($B289,DB!$I$3:$CA$1001,53,FALSE)&amp;"","　")</f>
        <v>◯</v>
      </c>
      <c r="AH289" s="18" t="str">
        <f>IFERROR(VLOOKUP($B289,DB!$I$3:$CA$1001,54,FALSE)&amp;"","　")</f>
        <v/>
      </c>
      <c r="AI289" s="25" t="str">
        <f>IFERROR(VLOOKUP($B289,DB!$I$3:$CA$1001,55,FALSE)&amp;"","　")</f>
        <v/>
      </c>
      <c r="AJ289" s="16" t="str">
        <f>IFERROR(VLOOKUP($B289,DB!$I$3:$CA$1001,56,FALSE)&amp;"","　")</f>
        <v/>
      </c>
      <c r="AK289" s="18" t="str">
        <f>IFERROR(VLOOKUP($B289,DB!$I$3:$CA$1001,57,FALSE)&amp;"","　")</f>
        <v/>
      </c>
      <c r="AL289" s="18" t="str">
        <f>IFERROR(VLOOKUP($B289,DB!$I$3:$CA$1001,58,FALSE)&amp;"","　")</f>
        <v/>
      </c>
      <c r="AM289" s="18" t="str">
        <f>IFERROR(VLOOKUP($B289,DB!$I$3:$CA$1001,59,FALSE)&amp;"","　")</f>
        <v/>
      </c>
      <c r="AN289" s="18" t="str">
        <f>IFERROR(VLOOKUP($B289,DB!$I$3:$CA$1001,60,FALSE)&amp;"","　")</f>
        <v/>
      </c>
      <c r="AO289" s="18" t="str">
        <f>IFERROR(VLOOKUP($B289,DB!$I$3:$CA$1001,61,FALSE)&amp;"","　")</f>
        <v/>
      </c>
      <c r="AP289" s="18" t="str">
        <f>IFERROR(VLOOKUP($B289,DB!$I$3:$CA$1001,62,FALSE)&amp;"","　")</f>
        <v/>
      </c>
      <c r="AQ289" s="21" t="str">
        <f>IFERROR(VLOOKUP($B289,DB!$I$3:$CA$1001,63,FALSE)&amp;"","　")</f>
        <v/>
      </c>
      <c r="AR289" s="23" t="str">
        <f>IFERROR(VLOOKUP($B289,DB!$I$3:$CA$1001,64,FALSE)&amp;"","　")</f>
        <v/>
      </c>
      <c r="AS289" s="18" t="str">
        <f>IFERROR(VLOOKUP($B289,DB!$I$3:$CA$1001,65,FALSE)&amp;"","　")</f>
        <v/>
      </c>
      <c r="AT289" s="18" t="str">
        <f>IFERROR(VLOOKUP($B289,DB!$I$3:$CA$1001,66,FALSE)&amp;"","　")</f>
        <v/>
      </c>
      <c r="AU289" s="18" t="str">
        <f>IFERROR(VLOOKUP($B289,DB!$I$3:$CA$1001,67,FALSE)&amp;"","　")</f>
        <v/>
      </c>
      <c r="AV289" s="18" t="str">
        <f>IFERROR(VLOOKUP($B289,DB!$I$3:$CA$1001,68,FALSE)&amp;"","　")</f>
        <v/>
      </c>
      <c r="AW289" s="18" t="str">
        <f>IFERROR(VLOOKUP($B289,DB!$I$3:$CA$1001,69,FALSE)&amp;"","　")</f>
        <v/>
      </c>
      <c r="AX289" s="18" t="str">
        <f>IFERROR(VLOOKUP($B289,DB!$I$3:$CA$1001,70,FALSE)&amp;"","　")</f>
        <v/>
      </c>
      <c r="AY289" s="21" t="str">
        <f>IFERROR(VLOOKUP($B289,DB!$I$3:$CA$1001,71,FALSE)&amp;"","　")</f>
        <v/>
      </c>
      <c r="AZ289" s="29"/>
    </row>
    <row r="290" spans="2:52" ht="20.100000000000001" customHeight="1">
      <c r="B290" s="6">
        <v>2805</v>
      </c>
      <c r="C290" s="8" t="str">
        <f>IFERROR(VLOOKUP(B290,DB!$I$3:$Z$1001,4,FALSE)&amp;"","")</f>
        <v>株式会社ユニテック</v>
      </c>
      <c r="D290" s="10" t="str">
        <f>IFERROR(VLOOKUP(B290,DB!$I$2:$CD$1001,7,FALSE)&amp;"","")</f>
        <v>北海道</v>
      </c>
      <c r="E290" s="11" t="str">
        <f>IFERROR(VLOOKUP(B290,DB!$I$2:$CD$1001,8,FALSE)&amp;"","")</f>
        <v>札幌市中央区</v>
      </c>
      <c r="F290" s="12" t="str">
        <f>IFERROR(VLOOKUP(B290,DB!$I$2:$CD$1001,10,FALSE)&amp;"","")</f>
        <v>代表取締役</v>
      </c>
      <c r="G290" s="11" t="str">
        <f>IFERROR(VLOOKUP(B290,DB!$I$2:$CD$1001,11,FALSE)&amp;"","")</f>
        <v>藤井　紀綱</v>
      </c>
      <c r="H290" s="14" t="str">
        <f>IFERROR(IF(VLOOKUP(B290,DB!$I$2:$CD$1001,20,FALSE)&amp;""="","","○"),"")</f>
        <v/>
      </c>
      <c r="I290" s="16" t="str">
        <f>IFERROR(VLOOKUP($B290,DB!$I$3:$CA$1001,29,FALSE)&amp;"","　")</f>
        <v>◯</v>
      </c>
      <c r="J290" s="18" t="str">
        <f>IFERROR(VLOOKUP($B290,DB!$I$3:$CA$1001,30,FALSE)&amp;"","　")</f>
        <v/>
      </c>
      <c r="K290" s="18" t="str">
        <f>IFERROR(VLOOKUP($B290,DB!$I$3:$CA$1001,31,FALSE)&amp;"","　")</f>
        <v>◯</v>
      </c>
      <c r="L290" s="18" t="str">
        <f>IFERROR(VLOOKUP($B290,DB!$I$3:$CA$1001,32,FALSE)&amp;"","　")</f>
        <v/>
      </c>
      <c r="M290" s="18" t="str">
        <f>IFERROR(VLOOKUP($B290,DB!$I$3:$CA$1001,33,FALSE)&amp;"","　")</f>
        <v>◯</v>
      </c>
      <c r="N290" s="21" t="str">
        <f>IFERROR(VLOOKUP($B290,DB!$I$3:$CA$1001,34,FALSE)&amp;"","　")</f>
        <v/>
      </c>
      <c r="O290" s="23" t="str">
        <f>IFERROR(VLOOKUP($B290,DB!$I$3:$CA$1001,35,FALSE)&amp;"","　")</f>
        <v>◯</v>
      </c>
      <c r="P290" s="18" t="str">
        <f>IFERROR(VLOOKUP($B290,DB!$I$3:$CA$1001,36,FALSE)&amp;"","　")</f>
        <v/>
      </c>
      <c r="Q290" s="18" t="str">
        <f>IFERROR(VLOOKUP($B290,DB!$I$3:$CA$1001,37,FALSE)&amp;"","　")</f>
        <v/>
      </c>
      <c r="R290" s="18" t="str">
        <f>IFERROR(VLOOKUP($B290,DB!$I$3:$CA$1001,38,FALSE)&amp;"","　")</f>
        <v/>
      </c>
      <c r="S290" s="18" t="str">
        <f>IFERROR(VLOOKUP($B290,DB!$I$3:$CA$1001,39,FALSE)&amp;"","　")</f>
        <v/>
      </c>
      <c r="T290" s="18" t="str">
        <f>IFERROR(VLOOKUP($B290,DB!$I$3:$CA$1001,40,FALSE)&amp;"","　")</f>
        <v/>
      </c>
      <c r="U290" s="18" t="str">
        <f>IFERROR(VLOOKUP($B290,DB!$I$3:$CA$1001,41,FALSE)&amp;"","　")</f>
        <v/>
      </c>
      <c r="V290" s="18" t="str">
        <f>IFERROR(VLOOKUP($B290,DB!$I$3:$CA$1001,42,FALSE)&amp;"","　")</f>
        <v/>
      </c>
      <c r="W290" s="18" t="str">
        <f>IFERROR(VLOOKUP($B290,DB!$I$3:$CA$1001,43,FALSE)&amp;"","　")</f>
        <v/>
      </c>
      <c r="X290" s="18" t="str">
        <f>IFERROR(VLOOKUP($B290,DB!$I$3:$CA$1001,44,FALSE)&amp;"","　")</f>
        <v/>
      </c>
      <c r="Y290" s="18" t="str">
        <f>IFERROR(VLOOKUP($B290,DB!$I$3:$CA$1001,45,FALSE)&amp;"","　")</f>
        <v/>
      </c>
      <c r="Z290" s="18" t="str">
        <f>IFERROR(VLOOKUP($B290,DB!$I$3:$CA$1001,46,FALSE)&amp;"","　")</f>
        <v/>
      </c>
      <c r="AA290" s="18" t="str">
        <f>IFERROR(VLOOKUP($B290,DB!$I$3:$CA$1001,47,FALSE)&amp;"","　")</f>
        <v/>
      </c>
      <c r="AB290" s="18" t="str">
        <f>IFERROR(VLOOKUP($B290,DB!$I$3:$CA$1001,48,FALSE)&amp;"","　")</f>
        <v/>
      </c>
      <c r="AC290" s="18" t="str">
        <f>IFERROR(VLOOKUP($B290,DB!$I$3:$CA$1001,49,FALSE)&amp;"","　")</f>
        <v/>
      </c>
      <c r="AD290" s="18" t="str">
        <f>IFERROR(VLOOKUP($B290,DB!$I$3:$CA$1001,50,FALSE)&amp;"","　")</f>
        <v/>
      </c>
      <c r="AE290" s="18" t="str">
        <f>IFERROR(VLOOKUP($B290,DB!$I$3:$CA$1001,51,FALSE)&amp;"","　")</f>
        <v/>
      </c>
      <c r="AF290" s="18" t="str">
        <f>IFERROR(VLOOKUP($B290,DB!$I$3:$CA$1001,52,FALSE)&amp;"","　")</f>
        <v/>
      </c>
      <c r="AG290" s="18" t="str">
        <f>IFERROR(VLOOKUP($B290,DB!$I$3:$CA$1001,53,FALSE)&amp;"","　")</f>
        <v/>
      </c>
      <c r="AH290" s="18" t="str">
        <f>IFERROR(VLOOKUP($B290,DB!$I$3:$CA$1001,54,FALSE)&amp;"","　")</f>
        <v/>
      </c>
      <c r="AI290" s="25" t="str">
        <f>IFERROR(VLOOKUP($B290,DB!$I$3:$CA$1001,55,FALSE)&amp;"","　")</f>
        <v/>
      </c>
      <c r="AJ290" s="16" t="str">
        <f>IFERROR(VLOOKUP($B290,DB!$I$3:$CA$1001,56,FALSE)&amp;"","　")</f>
        <v/>
      </c>
      <c r="AK290" s="18" t="str">
        <f>IFERROR(VLOOKUP($B290,DB!$I$3:$CA$1001,57,FALSE)&amp;"","　")</f>
        <v/>
      </c>
      <c r="AL290" s="18" t="str">
        <f>IFERROR(VLOOKUP($B290,DB!$I$3:$CA$1001,58,FALSE)&amp;"","　")</f>
        <v/>
      </c>
      <c r="AM290" s="18" t="str">
        <f>IFERROR(VLOOKUP($B290,DB!$I$3:$CA$1001,59,FALSE)&amp;"","　")</f>
        <v/>
      </c>
      <c r="AN290" s="18" t="str">
        <f>IFERROR(VLOOKUP($B290,DB!$I$3:$CA$1001,60,FALSE)&amp;"","　")</f>
        <v/>
      </c>
      <c r="AO290" s="18" t="str">
        <f>IFERROR(VLOOKUP($B290,DB!$I$3:$CA$1001,61,FALSE)&amp;"","　")</f>
        <v/>
      </c>
      <c r="AP290" s="18" t="str">
        <f>IFERROR(VLOOKUP($B290,DB!$I$3:$CA$1001,62,FALSE)&amp;"","　")</f>
        <v/>
      </c>
      <c r="AQ290" s="21" t="str">
        <f>IFERROR(VLOOKUP($B290,DB!$I$3:$CA$1001,63,FALSE)&amp;"","　")</f>
        <v/>
      </c>
      <c r="AR290" s="23" t="str">
        <f>IFERROR(VLOOKUP($B290,DB!$I$3:$CA$1001,64,FALSE)&amp;"","　")</f>
        <v/>
      </c>
      <c r="AS290" s="18" t="str">
        <f>IFERROR(VLOOKUP($B290,DB!$I$3:$CA$1001,65,FALSE)&amp;"","　")</f>
        <v/>
      </c>
      <c r="AT290" s="18" t="str">
        <f>IFERROR(VLOOKUP($B290,DB!$I$3:$CA$1001,66,FALSE)&amp;"","　")</f>
        <v/>
      </c>
      <c r="AU290" s="18" t="str">
        <f>IFERROR(VLOOKUP($B290,DB!$I$3:$CA$1001,67,FALSE)&amp;"","　")</f>
        <v/>
      </c>
      <c r="AV290" s="18" t="str">
        <f>IFERROR(VLOOKUP($B290,DB!$I$3:$CA$1001,68,FALSE)&amp;"","　")</f>
        <v/>
      </c>
      <c r="AW290" s="18" t="str">
        <f>IFERROR(VLOOKUP($B290,DB!$I$3:$CA$1001,69,FALSE)&amp;"","　")</f>
        <v/>
      </c>
      <c r="AX290" s="18" t="str">
        <f>IFERROR(VLOOKUP($B290,DB!$I$3:$CA$1001,70,FALSE)&amp;"","　")</f>
        <v/>
      </c>
      <c r="AY290" s="21" t="str">
        <f>IFERROR(VLOOKUP($B290,DB!$I$3:$CA$1001,71,FALSE)&amp;"","　")</f>
        <v/>
      </c>
      <c r="AZ290" s="29"/>
    </row>
    <row r="291" spans="2:52" ht="20.100000000000001" customHeight="1">
      <c r="B291" s="6">
        <v>2806</v>
      </c>
      <c r="C291" s="8" t="str">
        <f>IFERROR(VLOOKUP(B291,DB!$I$3:$Z$1001,4,FALSE)&amp;"","")</f>
        <v>ユニオンデーターシステム株式会社</v>
      </c>
      <c r="D291" s="10" t="str">
        <f>IFERROR(VLOOKUP(B291,DB!$I$2:$CD$1001,7,FALSE)&amp;"","")</f>
        <v>北海道</v>
      </c>
      <c r="E291" s="11" t="str">
        <f>IFERROR(VLOOKUP(B291,DB!$I$2:$CD$1001,8,FALSE)&amp;"","")</f>
        <v>札幌市白石区</v>
      </c>
      <c r="F291" s="12" t="str">
        <f>IFERROR(VLOOKUP(B291,DB!$I$2:$CD$1001,10,FALSE)&amp;"","")</f>
        <v>代表取締役</v>
      </c>
      <c r="G291" s="11" t="str">
        <f>IFERROR(VLOOKUP(B291,DB!$I$2:$CD$1001,11,FALSE)&amp;"","")</f>
        <v>前澤　央</v>
      </c>
      <c r="H291" s="14" t="str">
        <f>IFERROR(IF(VLOOKUP(B291,DB!$I$2:$CD$1001,20,FALSE)&amp;""="","","○"),"")</f>
        <v/>
      </c>
      <c r="I291" s="16" t="str">
        <f>IFERROR(VLOOKUP($B291,DB!$I$3:$CA$1001,29,FALSE)&amp;"","　")</f>
        <v>◯</v>
      </c>
      <c r="J291" s="18" t="str">
        <f>IFERROR(VLOOKUP($B291,DB!$I$3:$CA$1001,30,FALSE)&amp;"","　")</f>
        <v/>
      </c>
      <c r="K291" s="18" t="str">
        <f>IFERROR(VLOOKUP($B291,DB!$I$3:$CA$1001,31,FALSE)&amp;"","　")</f>
        <v>◯</v>
      </c>
      <c r="L291" s="18" t="str">
        <f>IFERROR(VLOOKUP($B291,DB!$I$3:$CA$1001,32,FALSE)&amp;"","　")</f>
        <v/>
      </c>
      <c r="M291" s="18" t="str">
        <f>IFERROR(VLOOKUP($B291,DB!$I$3:$CA$1001,33,FALSE)&amp;"","　")</f>
        <v>◯</v>
      </c>
      <c r="N291" s="21" t="str">
        <f>IFERROR(VLOOKUP($B291,DB!$I$3:$CA$1001,34,FALSE)&amp;"","　")</f>
        <v/>
      </c>
      <c r="O291" s="23" t="str">
        <f>IFERROR(VLOOKUP($B291,DB!$I$3:$CA$1001,35,FALSE)&amp;"","　")</f>
        <v/>
      </c>
      <c r="P291" s="18" t="str">
        <f>IFERROR(VLOOKUP($B291,DB!$I$3:$CA$1001,36,FALSE)&amp;"","　")</f>
        <v/>
      </c>
      <c r="Q291" s="18" t="str">
        <f>IFERROR(VLOOKUP($B291,DB!$I$3:$CA$1001,37,FALSE)&amp;"","　")</f>
        <v/>
      </c>
      <c r="R291" s="18" t="str">
        <f>IFERROR(VLOOKUP($B291,DB!$I$3:$CA$1001,38,FALSE)&amp;"","　")</f>
        <v/>
      </c>
      <c r="S291" s="18" t="str">
        <f>IFERROR(VLOOKUP($B291,DB!$I$3:$CA$1001,39,FALSE)&amp;"","　")</f>
        <v/>
      </c>
      <c r="T291" s="18" t="str">
        <f>IFERROR(VLOOKUP($B291,DB!$I$3:$CA$1001,40,FALSE)&amp;"","　")</f>
        <v/>
      </c>
      <c r="U291" s="18" t="str">
        <f>IFERROR(VLOOKUP($B291,DB!$I$3:$CA$1001,41,FALSE)&amp;"","　")</f>
        <v/>
      </c>
      <c r="V291" s="18" t="str">
        <f>IFERROR(VLOOKUP($B291,DB!$I$3:$CA$1001,42,FALSE)&amp;"","　")</f>
        <v/>
      </c>
      <c r="W291" s="18" t="str">
        <f>IFERROR(VLOOKUP($B291,DB!$I$3:$CA$1001,43,FALSE)&amp;"","　")</f>
        <v/>
      </c>
      <c r="X291" s="18" t="str">
        <f>IFERROR(VLOOKUP($B291,DB!$I$3:$CA$1001,44,FALSE)&amp;"","　")</f>
        <v/>
      </c>
      <c r="Y291" s="18" t="str">
        <f>IFERROR(VLOOKUP($B291,DB!$I$3:$CA$1001,45,FALSE)&amp;"","　")</f>
        <v/>
      </c>
      <c r="Z291" s="18" t="str">
        <f>IFERROR(VLOOKUP($B291,DB!$I$3:$CA$1001,46,FALSE)&amp;"","　")</f>
        <v/>
      </c>
      <c r="AA291" s="18" t="str">
        <f>IFERROR(VLOOKUP($B291,DB!$I$3:$CA$1001,47,FALSE)&amp;"","　")</f>
        <v/>
      </c>
      <c r="AB291" s="18" t="str">
        <f>IFERROR(VLOOKUP($B291,DB!$I$3:$CA$1001,48,FALSE)&amp;"","　")</f>
        <v/>
      </c>
      <c r="AC291" s="18" t="str">
        <f>IFERROR(VLOOKUP($B291,DB!$I$3:$CA$1001,49,FALSE)&amp;"","　")</f>
        <v/>
      </c>
      <c r="AD291" s="18" t="str">
        <f>IFERROR(VLOOKUP($B291,DB!$I$3:$CA$1001,50,FALSE)&amp;"","　")</f>
        <v/>
      </c>
      <c r="AE291" s="18" t="str">
        <f>IFERROR(VLOOKUP($B291,DB!$I$3:$CA$1001,51,FALSE)&amp;"","　")</f>
        <v/>
      </c>
      <c r="AF291" s="18" t="str">
        <f>IFERROR(VLOOKUP($B291,DB!$I$3:$CA$1001,52,FALSE)&amp;"","　")</f>
        <v/>
      </c>
      <c r="AG291" s="18" t="str">
        <f>IFERROR(VLOOKUP($B291,DB!$I$3:$CA$1001,53,FALSE)&amp;"","　")</f>
        <v>◯</v>
      </c>
      <c r="AH291" s="18" t="str">
        <f>IFERROR(VLOOKUP($B291,DB!$I$3:$CA$1001,54,FALSE)&amp;"","　")</f>
        <v/>
      </c>
      <c r="AI291" s="25" t="str">
        <f>IFERROR(VLOOKUP($B291,DB!$I$3:$CA$1001,55,FALSE)&amp;"","　")</f>
        <v/>
      </c>
      <c r="AJ291" s="16" t="str">
        <f>IFERROR(VLOOKUP($B291,DB!$I$3:$CA$1001,56,FALSE)&amp;"","　")</f>
        <v/>
      </c>
      <c r="AK291" s="18" t="str">
        <f>IFERROR(VLOOKUP($B291,DB!$I$3:$CA$1001,57,FALSE)&amp;"","　")</f>
        <v/>
      </c>
      <c r="AL291" s="18" t="str">
        <f>IFERROR(VLOOKUP($B291,DB!$I$3:$CA$1001,58,FALSE)&amp;"","　")</f>
        <v/>
      </c>
      <c r="AM291" s="18" t="str">
        <f>IFERROR(VLOOKUP($B291,DB!$I$3:$CA$1001,59,FALSE)&amp;"","　")</f>
        <v/>
      </c>
      <c r="AN291" s="18" t="str">
        <f>IFERROR(VLOOKUP($B291,DB!$I$3:$CA$1001,60,FALSE)&amp;"","　")</f>
        <v/>
      </c>
      <c r="AO291" s="18" t="str">
        <f>IFERROR(VLOOKUP($B291,DB!$I$3:$CA$1001,61,FALSE)&amp;"","　")</f>
        <v/>
      </c>
      <c r="AP291" s="18" t="str">
        <f>IFERROR(VLOOKUP($B291,DB!$I$3:$CA$1001,62,FALSE)&amp;"","　")</f>
        <v/>
      </c>
      <c r="AQ291" s="21" t="str">
        <f>IFERROR(VLOOKUP($B291,DB!$I$3:$CA$1001,63,FALSE)&amp;"","　")</f>
        <v/>
      </c>
      <c r="AR291" s="23" t="str">
        <f>IFERROR(VLOOKUP($B291,DB!$I$3:$CA$1001,64,FALSE)&amp;"","　")</f>
        <v/>
      </c>
      <c r="AS291" s="18" t="str">
        <f>IFERROR(VLOOKUP($B291,DB!$I$3:$CA$1001,65,FALSE)&amp;"","　")</f>
        <v/>
      </c>
      <c r="AT291" s="18" t="str">
        <f>IFERROR(VLOOKUP($B291,DB!$I$3:$CA$1001,66,FALSE)&amp;"","　")</f>
        <v/>
      </c>
      <c r="AU291" s="18" t="str">
        <f>IFERROR(VLOOKUP($B291,DB!$I$3:$CA$1001,67,FALSE)&amp;"","　")</f>
        <v/>
      </c>
      <c r="AV291" s="18" t="str">
        <f>IFERROR(VLOOKUP($B291,DB!$I$3:$CA$1001,68,FALSE)&amp;"","　")</f>
        <v/>
      </c>
      <c r="AW291" s="18" t="str">
        <f>IFERROR(VLOOKUP($B291,DB!$I$3:$CA$1001,69,FALSE)&amp;"","　")</f>
        <v/>
      </c>
      <c r="AX291" s="18" t="str">
        <f>IFERROR(VLOOKUP($B291,DB!$I$3:$CA$1001,70,FALSE)&amp;"","　")</f>
        <v/>
      </c>
      <c r="AY291" s="21" t="str">
        <f>IFERROR(VLOOKUP($B291,DB!$I$3:$CA$1001,71,FALSE)&amp;"","　")</f>
        <v/>
      </c>
      <c r="AZ291" s="29"/>
    </row>
    <row r="292" spans="2:52" ht="20.100000000000001" customHeight="1">
      <c r="B292" s="6">
        <v>2807</v>
      </c>
      <c r="C292" s="8" t="str">
        <f>IFERROR(VLOOKUP(B292,DB!$I$3:$Z$1001,4,FALSE)&amp;"","")</f>
        <v>株式会社ユニオン・コンサルタント</v>
      </c>
      <c r="D292" s="10" t="str">
        <f>IFERROR(VLOOKUP(B292,DB!$I$2:$CD$1001,7,FALSE)&amp;"","")</f>
        <v>北海道</v>
      </c>
      <c r="E292" s="11" t="str">
        <f>IFERROR(VLOOKUP(B292,DB!$I$2:$CD$1001,8,FALSE)&amp;"","")</f>
        <v>札幌市北区</v>
      </c>
      <c r="F292" s="12" t="str">
        <f>IFERROR(VLOOKUP(B292,DB!$I$2:$CD$1001,10,FALSE)&amp;"","")</f>
        <v>代表取締役社長</v>
      </c>
      <c r="G292" s="11" t="str">
        <f>IFERROR(VLOOKUP(B292,DB!$I$2:$CD$1001,11,FALSE)&amp;"","")</f>
        <v>渡辺　均</v>
      </c>
      <c r="H292" s="14" t="str">
        <f>IFERROR(IF(VLOOKUP(B292,DB!$I$2:$CD$1001,20,FALSE)&amp;""="","","○"),"")</f>
        <v/>
      </c>
      <c r="I292" s="16" t="str">
        <f>IFERROR(VLOOKUP($B292,DB!$I$3:$CA$1001,29,FALSE)&amp;"","　")</f>
        <v>◯</v>
      </c>
      <c r="J292" s="18" t="str">
        <f>IFERROR(VLOOKUP($B292,DB!$I$3:$CA$1001,30,FALSE)&amp;"","　")</f>
        <v>◯</v>
      </c>
      <c r="K292" s="18" t="str">
        <f>IFERROR(VLOOKUP($B292,DB!$I$3:$CA$1001,31,FALSE)&amp;"","　")</f>
        <v>◯</v>
      </c>
      <c r="L292" s="18" t="str">
        <f>IFERROR(VLOOKUP($B292,DB!$I$3:$CA$1001,32,FALSE)&amp;"","　")</f>
        <v/>
      </c>
      <c r="M292" s="18" t="str">
        <f>IFERROR(VLOOKUP($B292,DB!$I$3:$CA$1001,33,FALSE)&amp;"","　")</f>
        <v/>
      </c>
      <c r="N292" s="21" t="str">
        <f>IFERROR(VLOOKUP($B292,DB!$I$3:$CA$1001,34,FALSE)&amp;"","　")</f>
        <v/>
      </c>
      <c r="O292" s="23" t="str">
        <f>IFERROR(VLOOKUP($B292,DB!$I$3:$CA$1001,35,FALSE)&amp;"","　")</f>
        <v>◯</v>
      </c>
      <c r="P292" s="18" t="str">
        <f>IFERROR(VLOOKUP($B292,DB!$I$3:$CA$1001,36,FALSE)&amp;"","　")</f>
        <v/>
      </c>
      <c r="Q292" s="18" t="str">
        <f>IFERROR(VLOOKUP($B292,DB!$I$3:$CA$1001,37,FALSE)&amp;"","　")</f>
        <v/>
      </c>
      <c r="R292" s="18" t="str">
        <f>IFERROR(VLOOKUP($B292,DB!$I$3:$CA$1001,38,FALSE)&amp;"","　")</f>
        <v/>
      </c>
      <c r="S292" s="18" t="str">
        <f>IFERROR(VLOOKUP($B292,DB!$I$3:$CA$1001,39,FALSE)&amp;"","　")</f>
        <v/>
      </c>
      <c r="T292" s="18" t="str">
        <f>IFERROR(VLOOKUP($B292,DB!$I$3:$CA$1001,40,FALSE)&amp;"","　")</f>
        <v/>
      </c>
      <c r="U292" s="18" t="str">
        <f>IFERROR(VLOOKUP($B292,DB!$I$3:$CA$1001,41,FALSE)&amp;"","　")</f>
        <v/>
      </c>
      <c r="V292" s="18" t="str">
        <f>IFERROR(VLOOKUP($B292,DB!$I$3:$CA$1001,42,FALSE)&amp;"","　")</f>
        <v/>
      </c>
      <c r="W292" s="18" t="str">
        <f>IFERROR(VLOOKUP($B292,DB!$I$3:$CA$1001,43,FALSE)&amp;"","　")</f>
        <v/>
      </c>
      <c r="X292" s="18" t="str">
        <f>IFERROR(VLOOKUP($B292,DB!$I$3:$CA$1001,44,FALSE)&amp;"","　")</f>
        <v/>
      </c>
      <c r="Y292" s="18" t="str">
        <f>IFERROR(VLOOKUP($B292,DB!$I$3:$CA$1001,45,FALSE)&amp;"","　")</f>
        <v/>
      </c>
      <c r="Z292" s="18" t="str">
        <f>IFERROR(VLOOKUP($B292,DB!$I$3:$CA$1001,46,FALSE)&amp;"","　")</f>
        <v/>
      </c>
      <c r="AA292" s="18" t="str">
        <f>IFERROR(VLOOKUP($B292,DB!$I$3:$CA$1001,47,FALSE)&amp;"","　")</f>
        <v/>
      </c>
      <c r="AB292" s="18" t="str">
        <f>IFERROR(VLOOKUP($B292,DB!$I$3:$CA$1001,48,FALSE)&amp;"","　")</f>
        <v>◯</v>
      </c>
      <c r="AC292" s="18" t="str">
        <f>IFERROR(VLOOKUP($B292,DB!$I$3:$CA$1001,49,FALSE)&amp;"","　")</f>
        <v>◯</v>
      </c>
      <c r="AD292" s="18" t="str">
        <f>IFERROR(VLOOKUP($B292,DB!$I$3:$CA$1001,50,FALSE)&amp;"","　")</f>
        <v/>
      </c>
      <c r="AE292" s="18" t="str">
        <f>IFERROR(VLOOKUP($B292,DB!$I$3:$CA$1001,51,FALSE)&amp;"","　")</f>
        <v/>
      </c>
      <c r="AF292" s="18" t="str">
        <f>IFERROR(VLOOKUP($B292,DB!$I$3:$CA$1001,52,FALSE)&amp;"","　")</f>
        <v/>
      </c>
      <c r="AG292" s="18" t="str">
        <f>IFERROR(VLOOKUP($B292,DB!$I$3:$CA$1001,53,FALSE)&amp;"","　")</f>
        <v/>
      </c>
      <c r="AH292" s="18" t="str">
        <f>IFERROR(VLOOKUP($B292,DB!$I$3:$CA$1001,54,FALSE)&amp;"","　")</f>
        <v/>
      </c>
      <c r="AI292" s="25" t="str">
        <f>IFERROR(VLOOKUP($B292,DB!$I$3:$CA$1001,55,FALSE)&amp;"","　")</f>
        <v/>
      </c>
      <c r="AJ292" s="16" t="str">
        <f>IFERROR(VLOOKUP($B292,DB!$I$3:$CA$1001,56,FALSE)&amp;"","　")</f>
        <v/>
      </c>
      <c r="AK292" s="18" t="str">
        <f>IFERROR(VLOOKUP($B292,DB!$I$3:$CA$1001,57,FALSE)&amp;"","　")</f>
        <v/>
      </c>
      <c r="AL292" s="18" t="str">
        <f>IFERROR(VLOOKUP($B292,DB!$I$3:$CA$1001,58,FALSE)&amp;"","　")</f>
        <v/>
      </c>
      <c r="AM292" s="18" t="str">
        <f>IFERROR(VLOOKUP($B292,DB!$I$3:$CA$1001,59,FALSE)&amp;"","　")</f>
        <v/>
      </c>
      <c r="AN292" s="18" t="str">
        <f>IFERROR(VLOOKUP($B292,DB!$I$3:$CA$1001,60,FALSE)&amp;"","　")</f>
        <v/>
      </c>
      <c r="AO292" s="18" t="str">
        <f>IFERROR(VLOOKUP($B292,DB!$I$3:$CA$1001,61,FALSE)&amp;"","　")</f>
        <v/>
      </c>
      <c r="AP292" s="18" t="str">
        <f>IFERROR(VLOOKUP($B292,DB!$I$3:$CA$1001,62,FALSE)&amp;"","　")</f>
        <v/>
      </c>
      <c r="AQ292" s="21" t="str">
        <f>IFERROR(VLOOKUP($B292,DB!$I$3:$CA$1001,63,FALSE)&amp;"","　")</f>
        <v/>
      </c>
      <c r="AR292" s="23" t="str">
        <f>IFERROR(VLOOKUP($B292,DB!$I$3:$CA$1001,64,FALSE)&amp;"","　")</f>
        <v/>
      </c>
      <c r="AS292" s="18" t="str">
        <f>IFERROR(VLOOKUP($B292,DB!$I$3:$CA$1001,65,FALSE)&amp;"","　")</f>
        <v/>
      </c>
      <c r="AT292" s="18" t="str">
        <f>IFERROR(VLOOKUP($B292,DB!$I$3:$CA$1001,66,FALSE)&amp;"","　")</f>
        <v/>
      </c>
      <c r="AU292" s="18" t="str">
        <f>IFERROR(VLOOKUP($B292,DB!$I$3:$CA$1001,67,FALSE)&amp;"","　")</f>
        <v/>
      </c>
      <c r="AV292" s="18" t="str">
        <f>IFERROR(VLOOKUP($B292,DB!$I$3:$CA$1001,68,FALSE)&amp;"","　")</f>
        <v/>
      </c>
      <c r="AW292" s="18" t="str">
        <f>IFERROR(VLOOKUP($B292,DB!$I$3:$CA$1001,69,FALSE)&amp;"","　")</f>
        <v/>
      </c>
      <c r="AX292" s="18" t="str">
        <f>IFERROR(VLOOKUP($B292,DB!$I$3:$CA$1001,70,FALSE)&amp;"","　")</f>
        <v/>
      </c>
      <c r="AY292" s="21" t="str">
        <f>IFERROR(VLOOKUP($B292,DB!$I$3:$CA$1001,71,FALSE)&amp;"","　")</f>
        <v/>
      </c>
      <c r="AZ292" s="29"/>
    </row>
    <row r="293" spans="2:52" ht="20.100000000000001" customHeight="1">
      <c r="B293" s="6">
        <v>2808</v>
      </c>
      <c r="C293" s="8" t="str">
        <f>IFERROR(VLOOKUP(B293,DB!$I$3:$Z$1001,4,FALSE)&amp;"","")</f>
        <v>ユーロフィン日本環境株式会社</v>
      </c>
      <c r="D293" s="10" t="str">
        <f>IFERROR(VLOOKUP(B293,DB!$I$2:$CD$1001,7,FALSE)&amp;"","")</f>
        <v>神奈川県</v>
      </c>
      <c r="E293" s="11" t="str">
        <f>IFERROR(VLOOKUP(B293,DB!$I$2:$CD$1001,8,FALSE)&amp;"","")</f>
        <v>横浜市金沢区</v>
      </c>
      <c r="F293" s="12" t="str">
        <f>IFERROR(VLOOKUP(B293,DB!$I$2:$CD$1001,10,FALSE)&amp;"","")</f>
        <v>代表取締役</v>
      </c>
      <c r="G293" s="11" t="str">
        <f>IFERROR(VLOOKUP(B293,DB!$I$2:$CD$1001,11,FALSE)&amp;"","")</f>
        <v>木村　克年</v>
      </c>
      <c r="H293" s="14" t="str">
        <f>IFERROR(IF(VLOOKUP(B293,DB!$I$2:$CD$1001,20,FALSE)&amp;""="","","○"),"")</f>
        <v/>
      </c>
      <c r="I293" s="16" t="str">
        <f>IFERROR(VLOOKUP($B293,DB!$I$3:$CA$1001,29,FALSE)&amp;"","　")</f>
        <v/>
      </c>
      <c r="J293" s="18" t="str">
        <f>IFERROR(VLOOKUP($B293,DB!$I$3:$CA$1001,30,FALSE)&amp;"","　")</f>
        <v/>
      </c>
      <c r="K293" s="18" t="str">
        <f>IFERROR(VLOOKUP($B293,DB!$I$3:$CA$1001,31,FALSE)&amp;"","　")</f>
        <v>◯</v>
      </c>
      <c r="L293" s="18" t="str">
        <f>IFERROR(VLOOKUP($B293,DB!$I$3:$CA$1001,32,FALSE)&amp;"","　")</f>
        <v/>
      </c>
      <c r="M293" s="18" t="str">
        <f>IFERROR(VLOOKUP($B293,DB!$I$3:$CA$1001,33,FALSE)&amp;"","　")</f>
        <v>◯</v>
      </c>
      <c r="N293" s="21" t="str">
        <f>IFERROR(VLOOKUP($B293,DB!$I$3:$CA$1001,34,FALSE)&amp;"","　")</f>
        <v/>
      </c>
      <c r="O293" s="23" t="str">
        <f>IFERROR(VLOOKUP($B293,DB!$I$3:$CA$1001,35,FALSE)&amp;"","　")</f>
        <v/>
      </c>
      <c r="P293" s="18" t="str">
        <f>IFERROR(VLOOKUP($B293,DB!$I$3:$CA$1001,36,FALSE)&amp;"","　")</f>
        <v/>
      </c>
      <c r="Q293" s="18" t="str">
        <f>IFERROR(VLOOKUP($B293,DB!$I$3:$CA$1001,37,FALSE)&amp;"","　")</f>
        <v/>
      </c>
      <c r="R293" s="18" t="str">
        <f>IFERROR(VLOOKUP($B293,DB!$I$3:$CA$1001,38,FALSE)&amp;"","　")</f>
        <v/>
      </c>
      <c r="S293" s="18" t="str">
        <f>IFERROR(VLOOKUP($B293,DB!$I$3:$CA$1001,39,FALSE)&amp;"","　")</f>
        <v/>
      </c>
      <c r="T293" s="18" t="str">
        <f>IFERROR(VLOOKUP($B293,DB!$I$3:$CA$1001,40,FALSE)&amp;"","　")</f>
        <v/>
      </c>
      <c r="U293" s="18" t="str">
        <f>IFERROR(VLOOKUP($B293,DB!$I$3:$CA$1001,41,FALSE)&amp;"","　")</f>
        <v/>
      </c>
      <c r="V293" s="18" t="str">
        <f>IFERROR(VLOOKUP($B293,DB!$I$3:$CA$1001,42,FALSE)&amp;"","　")</f>
        <v/>
      </c>
      <c r="W293" s="18" t="str">
        <f>IFERROR(VLOOKUP($B293,DB!$I$3:$CA$1001,43,FALSE)&amp;"","　")</f>
        <v/>
      </c>
      <c r="X293" s="18" t="str">
        <f>IFERROR(VLOOKUP($B293,DB!$I$3:$CA$1001,44,FALSE)&amp;"","　")</f>
        <v/>
      </c>
      <c r="Y293" s="18" t="str">
        <f>IFERROR(VLOOKUP($B293,DB!$I$3:$CA$1001,45,FALSE)&amp;"","　")</f>
        <v/>
      </c>
      <c r="Z293" s="18" t="str">
        <f>IFERROR(VLOOKUP($B293,DB!$I$3:$CA$1001,46,FALSE)&amp;"","　")</f>
        <v/>
      </c>
      <c r="AA293" s="18" t="str">
        <f>IFERROR(VLOOKUP($B293,DB!$I$3:$CA$1001,47,FALSE)&amp;"","　")</f>
        <v/>
      </c>
      <c r="AB293" s="18" t="str">
        <f>IFERROR(VLOOKUP($B293,DB!$I$3:$CA$1001,48,FALSE)&amp;"","　")</f>
        <v/>
      </c>
      <c r="AC293" s="18" t="str">
        <f>IFERROR(VLOOKUP($B293,DB!$I$3:$CA$1001,49,FALSE)&amp;"","　")</f>
        <v/>
      </c>
      <c r="AD293" s="18" t="str">
        <f>IFERROR(VLOOKUP($B293,DB!$I$3:$CA$1001,50,FALSE)&amp;"","　")</f>
        <v/>
      </c>
      <c r="AE293" s="18" t="str">
        <f>IFERROR(VLOOKUP($B293,DB!$I$3:$CA$1001,51,FALSE)&amp;"","　")</f>
        <v/>
      </c>
      <c r="AF293" s="18" t="str">
        <f>IFERROR(VLOOKUP($B293,DB!$I$3:$CA$1001,52,FALSE)&amp;"","　")</f>
        <v/>
      </c>
      <c r="AG293" s="18" t="str">
        <f>IFERROR(VLOOKUP($B293,DB!$I$3:$CA$1001,53,FALSE)&amp;"","　")</f>
        <v>◯</v>
      </c>
      <c r="AH293" s="18" t="str">
        <f>IFERROR(VLOOKUP($B293,DB!$I$3:$CA$1001,54,FALSE)&amp;"","　")</f>
        <v/>
      </c>
      <c r="AI293" s="25" t="str">
        <f>IFERROR(VLOOKUP($B293,DB!$I$3:$CA$1001,55,FALSE)&amp;"","　")</f>
        <v/>
      </c>
      <c r="AJ293" s="16" t="str">
        <f>IFERROR(VLOOKUP($B293,DB!$I$3:$CA$1001,56,FALSE)&amp;"","　")</f>
        <v/>
      </c>
      <c r="AK293" s="18" t="str">
        <f>IFERROR(VLOOKUP($B293,DB!$I$3:$CA$1001,57,FALSE)&amp;"","　")</f>
        <v/>
      </c>
      <c r="AL293" s="18" t="str">
        <f>IFERROR(VLOOKUP($B293,DB!$I$3:$CA$1001,58,FALSE)&amp;"","　")</f>
        <v/>
      </c>
      <c r="AM293" s="18" t="str">
        <f>IFERROR(VLOOKUP($B293,DB!$I$3:$CA$1001,59,FALSE)&amp;"","　")</f>
        <v/>
      </c>
      <c r="AN293" s="18" t="str">
        <f>IFERROR(VLOOKUP($B293,DB!$I$3:$CA$1001,60,FALSE)&amp;"","　")</f>
        <v/>
      </c>
      <c r="AO293" s="18" t="str">
        <f>IFERROR(VLOOKUP($B293,DB!$I$3:$CA$1001,61,FALSE)&amp;"","　")</f>
        <v/>
      </c>
      <c r="AP293" s="18" t="str">
        <f>IFERROR(VLOOKUP($B293,DB!$I$3:$CA$1001,62,FALSE)&amp;"","　")</f>
        <v/>
      </c>
      <c r="AQ293" s="21" t="str">
        <f>IFERROR(VLOOKUP($B293,DB!$I$3:$CA$1001,63,FALSE)&amp;"","　")</f>
        <v/>
      </c>
      <c r="AR293" s="23" t="str">
        <f>IFERROR(VLOOKUP($B293,DB!$I$3:$CA$1001,64,FALSE)&amp;"","　")</f>
        <v/>
      </c>
      <c r="AS293" s="18" t="str">
        <f>IFERROR(VLOOKUP($B293,DB!$I$3:$CA$1001,65,FALSE)&amp;"","　")</f>
        <v/>
      </c>
      <c r="AT293" s="18" t="str">
        <f>IFERROR(VLOOKUP($B293,DB!$I$3:$CA$1001,66,FALSE)&amp;"","　")</f>
        <v/>
      </c>
      <c r="AU293" s="18" t="str">
        <f>IFERROR(VLOOKUP($B293,DB!$I$3:$CA$1001,67,FALSE)&amp;"","　")</f>
        <v/>
      </c>
      <c r="AV293" s="18" t="str">
        <f>IFERROR(VLOOKUP($B293,DB!$I$3:$CA$1001,68,FALSE)&amp;"","　")</f>
        <v/>
      </c>
      <c r="AW293" s="18" t="str">
        <f>IFERROR(VLOOKUP($B293,DB!$I$3:$CA$1001,69,FALSE)&amp;"","　")</f>
        <v>◯</v>
      </c>
      <c r="AX293" s="18" t="str">
        <f>IFERROR(VLOOKUP($B293,DB!$I$3:$CA$1001,70,FALSE)&amp;"","　")</f>
        <v>◯</v>
      </c>
      <c r="AY293" s="21" t="str">
        <f>IFERROR(VLOOKUP($B293,DB!$I$3:$CA$1001,71,FALSE)&amp;"","　")</f>
        <v>◯</v>
      </c>
      <c r="AZ293" s="29"/>
    </row>
    <row r="294" spans="2:52" ht="20.100000000000001" customHeight="1">
      <c r="B294" s="6">
        <v>2809</v>
      </c>
      <c r="C294" s="8" t="str">
        <f>IFERROR(VLOOKUP(B294,DB!$I$3:$Z$1001,4,FALSE)&amp;"","")</f>
        <v>株式会社横河建築設計事務所</v>
      </c>
      <c r="D294" s="10" t="str">
        <f>IFERROR(VLOOKUP(B294,DB!$I$2:$CD$1001,7,FALSE)&amp;"","")</f>
        <v>東京都</v>
      </c>
      <c r="E294" s="11" t="str">
        <f>IFERROR(VLOOKUP(B294,DB!$I$2:$CD$1001,8,FALSE)&amp;"","")</f>
        <v>品川区</v>
      </c>
      <c r="F294" s="12" t="str">
        <f>IFERROR(VLOOKUP(B294,DB!$I$2:$CD$1001,10,FALSE)&amp;"","")</f>
        <v>代表取締役社長</v>
      </c>
      <c r="G294" s="11" t="str">
        <f>IFERROR(VLOOKUP(B294,DB!$I$2:$CD$1001,11,FALSE)&amp;"","")</f>
        <v>長浦　雅人</v>
      </c>
      <c r="H294" s="14" t="str">
        <f>IFERROR(IF(VLOOKUP(B294,DB!$I$2:$CD$1001,20,FALSE)&amp;""="","","○"),"")</f>
        <v>○</v>
      </c>
      <c r="I294" s="16" t="str">
        <f>IFERROR(VLOOKUP($B294,DB!$I$3:$CA$1001,29,FALSE)&amp;"","　")</f>
        <v/>
      </c>
      <c r="J294" s="18" t="str">
        <f>IFERROR(VLOOKUP($B294,DB!$I$3:$CA$1001,30,FALSE)&amp;"","　")</f>
        <v/>
      </c>
      <c r="K294" s="18" t="str">
        <f>IFERROR(VLOOKUP($B294,DB!$I$3:$CA$1001,31,FALSE)&amp;"","　")</f>
        <v/>
      </c>
      <c r="L294" s="18" t="str">
        <f>IFERROR(VLOOKUP($B294,DB!$I$3:$CA$1001,32,FALSE)&amp;"","　")</f>
        <v>◯</v>
      </c>
      <c r="M294" s="18" t="str">
        <f>IFERROR(VLOOKUP($B294,DB!$I$3:$CA$1001,33,FALSE)&amp;"","　")</f>
        <v/>
      </c>
      <c r="N294" s="21" t="str">
        <f>IFERROR(VLOOKUP($B294,DB!$I$3:$CA$1001,34,FALSE)&amp;"","　")</f>
        <v/>
      </c>
      <c r="O294" s="23" t="str">
        <f>IFERROR(VLOOKUP($B294,DB!$I$3:$CA$1001,35,FALSE)&amp;"","　")</f>
        <v/>
      </c>
      <c r="P294" s="18" t="str">
        <f>IFERROR(VLOOKUP($B294,DB!$I$3:$CA$1001,36,FALSE)&amp;"","　")</f>
        <v/>
      </c>
      <c r="Q294" s="18" t="str">
        <f>IFERROR(VLOOKUP($B294,DB!$I$3:$CA$1001,37,FALSE)&amp;"","　")</f>
        <v/>
      </c>
      <c r="R294" s="18" t="str">
        <f>IFERROR(VLOOKUP($B294,DB!$I$3:$CA$1001,38,FALSE)&amp;"","　")</f>
        <v/>
      </c>
      <c r="S294" s="18" t="str">
        <f>IFERROR(VLOOKUP($B294,DB!$I$3:$CA$1001,39,FALSE)&amp;"","　")</f>
        <v/>
      </c>
      <c r="T294" s="18" t="str">
        <f>IFERROR(VLOOKUP($B294,DB!$I$3:$CA$1001,40,FALSE)&amp;"","　")</f>
        <v/>
      </c>
      <c r="U294" s="18" t="str">
        <f>IFERROR(VLOOKUP($B294,DB!$I$3:$CA$1001,41,FALSE)&amp;"","　")</f>
        <v/>
      </c>
      <c r="V294" s="18" t="str">
        <f>IFERROR(VLOOKUP($B294,DB!$I$3:$CA$1001,42,FALSE)&amp;"","　")</f>
        <v/>
      </c>
      <c r="W294" s="18" t="str">
        <f>IFERROR(VLOOKUP($B294,DB!$I$3:$CA$1001,43,FALSE)&amp;"","　")</f>
        <v/>
      </c>
      <c r="X294" s="18" t="str">
        <f>IFERROR(VLOOKUP($B294,DB!$I$3:$CA$1001,44,FALSE)&amp;"","　")</f>
        <v/>
      </c>
      <c r="Y294" s="18" t="str">
        <f>IFERROR(VLOOKUP($B294,DB!$I$3:$CA$1001,45,FALSE)&amp;"","　")</f>
        <v/>
      </c>
      <c r="Z294" s="18" t="str">
        <f>IFERROR(VLOOKUP($B294,DB!$I$3:$CA$1001,46,FALSE)&amp;"","　")</f>
        <v/>
      </c>
      <c r="AA294" s="18" t="str">
        <f>IFERROR(VLOOKUP($B294,DB!$I$3:$CA$1001,47,FALSE)&amp;"","　")</f>
        <v/>
      </c>
      <c r="AB294" s="18" t="str">
        <f>IFERROR(VLOOKUP($B294,DB!$I$3:$CA$1001,48,FALSE)&amp;"","　")</f>
        <v/>
      </c>
      <c r="AC294" s="18" t="str">
        <f>IFERROR(VLOOKUP($B294,DB!$I$3:$CA$1001,49,FALSE)&amp;"","　")</f>
        <v/>
      </c>
      <c r="AD294" s="18" t="str">
        <f>IFERROR(VLOOKUP($B294,DB!$I$3:$CA$1001,50,FALSE)&amp;"","　")</f>
        <v/>
      </c>
      <c r="AE294" s="18" t="str">
        <f>IFERROR(VLOOKUP($B294,DB!$I$3:$CA$1001,51,FALSE)&amp;"","　")</f>
        <v/>
      </c>
      <c r="AF294" s="18" t="str">
        <f>IFERROR(VLOOKUP($B294,DB!$I$3:$CA$1001,52,FALSE)&amp;"","　")</f>
        <v/>
      </c>
      <c r="AG294" s="18" t="str">
        <f>IFERROR(VLOOKUP($B294,DB!$I$3:$CA$1001,53,FALSE)&amp;"","　")</f>
        <v/>
      </c>
      <c r="AH294" s="18" t="str">
        <f>IFERROR(VLOOKUP($B294,DB!$I$3:$CA$1001,54,FALSE)&amp;"","　")</f>
        <v/>
      </c>
      <c r="AI294" s="25" t="str">
        <f>IFERROR(VLOOKUP($B294,DB!$I$3:$CA$1001,55,FALSE)&amp;"","　")</f>
        <v/>
      </c>
      <c r="AJ294" s="16" t="str">
        <f>IFERROR(VLOOKUP($B294,DB!$I$3:$CA$1001,56,FALSE)&amp;"","　")</f>
        <v/>
      </c>
      <c r="AK294" s="18" t="str">
        <f>IFERROR(VLOOKUP($B294,DB!$I$3:$CA$1001,57,FALSE)&amp;"","　")</f>
        <v/>
      </c>
      <c r="AL294" s="18" t="str">
        <f>IFERROR(VLOOKUP($B294,DB!$I$3:$CA$1001,58,FALSE)&amp;"","　")</f>
        <v/>
      </c>
      <c r="AM294" s="18" t="str">
        <f>IFERROR(VLOOKUP($B294,DB!$I$3:$CA$1001,59,FALSE)&amp;"","　")</f>
        <v/>
      </c>
      <c r="AN294" s="18" t="str">
        <f>IFERROR(VLOOKUP($B294,DB!$I$3:$CA$1001,60,FALSE)&amp;"","　")</f>
        <v/>
      </c>
      <c r="AO294" s="18" t="str">
        <f>IFERROR(VLOOKUP($B294,DB!$I$3:$CA$1001,61,FALSE)&amp;"","　")</f>
        <v/>
      </c>
      <c r="AP294" s="18" t="str">
        <f>IFERROR(VLOOKUP($B294,DB!$I$3:$CA$1001,62,FALSE)&amp;"","　")</f>
        <v/>
      </c>
      <c r="AQ294" s="21" t="str">
        <f>IFERROR(VLOOKUP($B294,DB!$I$3:$CA$1001,63,FALSE)&amp;"","　")</f>
        <v/>
      </c>
      <c r="AR294" s="23" t="str">
        <f>IFERROR(VLOOKUP($B294,DB!$I$3:$CA$1001,64,FALSE)&amp;"","　")</f>
        <v/>
      </c>
      <c r="AS294" s="18" t="str">
        <f>IFERROR(VLOOKUP($B294,DB!$I$3:$CA$1001,65,FALSE)&amp;"","　")</f>
        <v/>
      </c>
      <c r="AT294" s="18" t="str">
        <f>IFERROR(VLOOKUP($B294,DB!$I$3:$CA$1001,66,FALSE)&amp;"","　")</f>
        <v/>
      </c>
      <c r="AU294" s="18" t="str">
        <f>IFERROR(VLOOKUP($B294,DB!$I$3:$CA$1001,67,FALSE)&amp;"","　")</f>
        <v/>
      </c>
      <c r="AV294" s="18" t="str">
        <f>IFERROR(VLOOKUP($B294,DB!$I$3:$CA$1001,68,FALSE)&amp;"","　")</f>
        <v/>
      </c>
      <c r="AW294" s="18" t="str">
        <f>IFERROR(VLOOKUP($B294,DB!$I$3:$CA$1001,69,FALSE)&amp;"","　")</f>
        <v/>
      </c>
      <c r="AX294" s="18" t="str">
        <f>IFERROR(VLOOKUP($B294,DB!$I$3:$CA$1001,70,FALSE)&amp;"","　")</f>
        <v/>
      </c>
      <c r="AY294" s="21" t="str">
        <f>IFERROR(VLOOKUP($B294,DB!$I$3:$CA$1001,71,FALSE)&amp;"","　")</f>
        <v/>
      </c>
      <c r="AZ294" s="29"/>
    </row>
    <row r="295" spans="2:52" ht="20.100000000000001" customHeight="1">
      <c r="B295" s="6">
        <v>2900</v>
      </c>
      <c r="C295" s="8" t="str">
        <f>IFERROR(VLOOKUP(B295,DB!$I$3:$Z$1001,4,FALSE)&amp;"","")</f>
        <v>株式会社ランド・サーベィ</v>
      </c>
      <c r="D295" s="10" t="str">
        <f>IFERROR(VLOOKUP(B295,DB!$I$2:$CD$1001,7,FALSE)&amp;"","")</f>
        <v>北海道</v>
      </c>
      <c r="E295" s="11" t="str">
        <f>IFERROR(VLOOKUP(B295,DB!$I$2:$CD$1001,8,FALSE)&amp;"","")</f>
        <v>札幌市西区</v>
      </c>
      <c r="F295" s="12" t="str">
        <f>IFERROR(VLOOKUP(B295,DB!$I$2:$CD$1001,10,FALSE)&amp;"","")</f>
        <v>代表取締役</v>
      </c>
      <c r="G295" s="11" t="str">
        <f>IFERROR(VLOOKUP(B295,DB!$I$2:$CD$1001,11,FALSE)&amp;"","")</f>
        <v>中野　達矢</v>
      </c>
      <c r="H295" s="14" t="str">
        <f>IFERROR(IF(VLOOKUP(B295,DB!$I$2:$CD$1001,20,FALSE)&amp;""="","","○"),"")</f>
        <v/>
      </c>
      <c r="I295" s="16" t="str">
        <f>IFERROR(VLOOKUP($B295,DB!$I$3:$CA$1001,29,FALSE)&amp;"","　")</f>
        <v>◯</v>
      </c>
      <c r="J295" s="18" t="str">
        <f>IFERROR(VLOOKUP($B295,DB!$I$3:$CA$1001,30,FALSE)&amp;"","　")</f>
        <v/>
      </c>
      <c r="K295" s="18" t="str">
        <f>IFERROR(VLOOKUP($B295,DB!$I$3:$CA$1001,31,FALSE)&amp;"","　")</f>
        <v/>
      </c>
      <c r="L295" s="18" t="str">
        <f>IFERROR(VLOOKUP($B295,DB!$I$3:$CA$1001,32,FALSE)&amp;"","　")</f>
        <v/>
      </c>
      <c r="M295" s="18" t="str">
        <f>IFERROR(VLOOKUP($B295,DB!$I$3:$CA$1001,33,FALSE)&amp;"","　")</f>
        <v>◯</v>
      </c>
      <c r="N295" s="21" t="str">
        <f>IFERROR(VLOOKUP($B295,DB!$I$3:$CA$1001,34,FALSE)&amp;"","　")</f>
        <v/>
      </c>
      <c r="O295" s="23" t="str">
        <f>IFERROR(VLOOKUP($B295,DB!$I$3:$CA$1001,35,FALSE)&amp;"","　")</f>
        <v/>
      </c>
      <c r="P295" s="18" t="str">
        <f>IFERROR(VLOOKUP($B295,DB!$I$3:$CA$1001,36,FALSE)&amp;"","　")</f>
        <v/>
      </c>
      <c r="Q295" s="18" t="str">
        <f>IFERROR(VLOOKUP($B295,DB!$I$3:$CA$1001,37,FALSE)&amp;"","　")</f>
        <v/>
      </c>
      <c r="R295" s="18" t="str">
        <f>IFERROR(VLOOKUP($B295,DB!$I$3:$CA$1001,38,FALSE)&amp;"","　")</f>
        <v/>
      </c>
      <c r="S295" s="18" t="str">
        <f>IFERROR(VLOOKUP($B295,DB!$I$3:$CA$1001,39,FALSE)&amp;"","　")</f>
        <v/>
      </c>
      <c r="T295" s="18" t="str">
        <f>IFERROR(VLOOKUP($B295,DB!$I$3:$CA$1001,40,FALSE)&amp;"","　")</f>
        <v/>
      </c>
      <c r="U295" s="18" t="str">
        <f>IFERROR(VLOOKUP($B295,DB!$I$3:$CA$1001,41,FALSE)&amp;"","　")</f>
        <v/>
      </c>
      <c r="V295" s="18" t="str">
        <f>IFERROR(VLOOKUP($B295,DB!$I$3:$CA$1001,42,FALSE)&amp;"","　")</f>
        <v/>
      </c>
      <c r="W295" s="18" t="str">
        <f>IFERROR(VLOOKUP($B295,DB!$I$3:$CA$1001,43,FALSE)&amp;"","　")</f>
        <v/>
      </c>
      <c r="X295" s="18" t="str">
        <f>IFERROR(VLOOKUP($B295,DB!$I$3:$CA$1001,44,FALSE)&amp;"","　")</f>
        <v/>
      </c>
      <c r="Y295" s="18" t="str">
        <f>IFERROR(VLOOKUP($B295,DB!$I$3:$CA$1001,45,FALSE)&amp;"","　")</f>
        <v/>
      </c>
      <c r="Z295" s="18" t="str">
        <f>IFERROR(VLOOKUP($B295,DB!$I$3:$CA$1001,46,FALSE)&amp;"","　")</f>
        <v/>
      </c>
      <c r="AA295" s="18" t="str">
        <f>IFERROR(VLOOKUP($B295,DB!$I$3:$CA$1001,47,FALSE)&amp;"","　")</f>
        <v/>
      </c>
      <c r="AB295" s="18" t="str">
        <f>IFERROR(VLOOKUP($B295,DB!$I$3:$CA$1001,48,FALSE)&amp;"","　")</f>
        <v/>
      </c>
      <c r="AC295" s="18" t="str">
        <f>IFERROR(VLOOKUP($B295,DB!$I$3:$CA$1001,49,FALSE)&amp;"","　")</f>
        <v/>
      </c>
      <c r="AD295" s="18" t="str">
        <f>IFERROR(VLOOKUP($B295,DB!$I$3:$CA$1001,50,FALSE)&amp;"","　")</f>
        <v/>
      </c>
      <c r="AE295" s="18" t="str">
        <f>IFERROR(VLOOKUP($B295,DB!$I$3:$CA$1001,51,FALSE)&amp;"","　")</f>
        <v/>
      </c>
      <c r="AF295" s="18" t="str">
        <f>IFERROR(VLOOKUP($B295,DB!$I$3:$CA$1001,52,FALSE)&amp;"","　")</f>
        <v/>
      </c>
      <c r="AG295" s="18" t="str">
        <f>IFERROR(VLOOKUP($B295,DB!$I$3:$CA$1001,53,FALSE)&amp;"","　")</f>
        <v/>
      </c>
      <c r="AH295" s="18" t="str">
        <f>IFERROR(VLOOKUP($B295,DB!$I$3:$CA$1001,54,FALSE)&amp;"","　")</f>
        <v/>
      </c>
      <c r="AI295" s="25" t="str">
        <f>IFERROR(VLOOKUP($B295,DB!$I$3:$CA$1001,55,FALSE)&amp;"","　")</f>
        <v/>
      </c>
      <c r="AJ295" s="16" t="str">
        <f>IFERROR(VLOOKUP($B295,DB!$I$3:$CA$1001,56,FALSE)&amp;"","　")</f>
        <v/>
      </c>
      <c r="AK295" s="18" t="str">
        <f>IFERROR(VLOOKUP($B295,DB!$I$3:$CA$1001,57,FALSE)&amp;"","　")</f>
        <v/>
      </c>
      <c r="AL295" s="18" t="str">
        <f>IFERROR(VLOOKUP($B295,DB!$I$3:$CA$1001,58,FALSE)&amp;"","　")</f>
        <v/>
      </c>
      <c r="AM295" s="18" t="str">
        <f>IFERROR(VLOOKUP($B295,DB!$I$3:$CA$1001,59,FALSE)&amp;"","　")</f>
        <v/>
      </c>
      <c r="AN295" s="18" t="str">
        <f>IFERROR(VLOOKUP($B295,DB!$I$3:$CA$1001,60,FALSE)&amp;"","　")</f>
        <v/>
      </c>
      <c r="AO295" s="18" t="str">
        <f>IFERROR(VLOOKUP($B295,DB!$I$3:$CA$1001,61,FALSE)&amp;"","　")</f>
        <v/>
      </c>
      <c r="AP295" s="18" t="str">
        <f>IFERROR(VLOOKUP($B295,DB!$I$3:$CA$1001,62,FALSE)&amp;"","　")</f>
        <v/>
      </c>
      <c r="AQ295" s="21" t="str">
        <f>IFERROR(VLOOKUP($B295,DB!$I$3:$CA$1001,63,FALSE)&amp;"","　")</f>
        <v/>
      </c>
      <c r="AR295" s="23" t="str">
        <f>IFERROR(VLOOKUP($B295,DB!$I$3:$CA$1001,64,FALSE)&amp;"","　")</f>
        <v/>
      </c>
      <c r="AS295" s="18" t="str">
        <f>IFERROR(VLOOKUP($B295,DB!$I$3:$CA$1001,65,FALSE)&amp;"","　")</f>
        <v/>
      </c>
      <c r="AT295" s="18" t="str">
        <f>IFERROR(VLOOKUP($B295,DB!$I$3:$CA$1001,66,FALSE)&amp;"","　")</f>
        <v/>
      </c>
      <c r="AU295" s="18" t="str">
        <f>IFERROR(VLOOKUP($B295,DB!$I$3:$CA$1001,67,FALSE)&amp;"","　")</f>
        <v/>
      </c>
      <c r="AV295" s="18" t="str">
        <f>IFERROR(VLOOKUP($B295,DB!$I$3:$CA$1001,68,FALSE)&amp;"","　")</f>
        <v/>
      </c>
      <c r="AW295" s="18" t="str">
        <f>IFERROR(VLOOKUP($B295,DB!$I$3:$CA$1001,69,FALSE)&amp;"","　")</f>
        <v/>
      </c>
      <c r="AX295" s="18" t="str">
        <f>IFERROR(VLOOKUP($B295,DB!$I$3:$CA$1001,70,FALSE)&amp;"","　")</f>
        <v/>
      </c>
      <c r="AY295" s="21" t="str">
        <f>IFERROR(VLOOKUP($B295,DB!$I$3:$CA$1001,71,FALSE)&amp;"","　")</f>
        <v/>
      </c>
      <c r="AZ295" s="29"/>
    </row>
    <row r="296" spans="2:52" ht="20.100000000000001" customHeight="1">
      <c r="B296" s="6">
        <v>2901</v>
      </c>
      <c r="C296" s="8" t="str">
        <f>IFERROR(VLOOKUP(B296,DB!$I$3:$Z$1001,4,FALSE)&amp;"","")</f>
        <v>ランドブレイン株式会社</v>
      </c>
      <c r="D296" s="10" t="str">
        <f>IFERROR(VLOOKUP(B296,DB!$I$2:$CD$1001,7,FALSE)&amp;"","")</f>
        <v>東京都</v>
      </c>
      <c r="E296" s="11" t="str">
        <f>IFERROR(VLOOKUP(B296,DB!$I$2:$CD$1001,8,FALSE)&amp;"","")</f>
        <v>千代田区</v>
      </c>
      <c r="F296" s="12" t="str">
        <f>IFERROR(VLOOKUP(B296,DB!$I$2:$CD$1001,10,FALSE)&amp;"","")</f>
        <v>代表取締役</v>
      </c>
      <c r="G296" s="11" t="str">
        <f>IFERROR(VLOOKUP(B296,DB!$I$2:$CD$1001,11,FALSE)&amp;"","")</f>
        <v>吉武　祐一</v>
      </c>
      <c r="H296" s="14" t="str">
        <f>IFERROR(IF(VLOOKUP(B296,DB!$I$2:$CD$1001,20,FALSE)&amp;""="","","○"),"")</f>
        <v>○</v>
      </c>
      <c r="I296" s="16" t="str">
        <f>IFERROR(VLOOKUP($B296,DB!$I$3:$CA$1001,29,FALSE)&amp;"","　")</f>
        <v/>
      </c>
      <c r="J296" s="18" t="str">
        <f>IFERROR(VLOOKUP($B296,DB!$I$3:$CA$1001,30,FALSE)&amp;"","　")</f>
        <v/>
      </c>
      <c r="K296" s="18" t="str">
        <f>IFERROR(VLOOKUP($B296,DB!$I$3:$CA$1001,31,FALSE)&amp;"","　")</f>
        <v>◯</v>
      </c>
      <c r="L296" s="18" t="str">
        <f>IFERROR(VLOOKUP($B296,DB!$I$3:$CA$1001,32,FALSE)&amp;"","　")</f>
        <v/>
      </c>
      <c r="M296" s="18" t="str">
        <f>IFERROR(VLOOKUP($B296,DB!$I$3:$CA$1001,33,FALSE)&amp;"","　")</f>
        <v/>
      </c>
      <c r="N296" s="21" t="str">
        <f>IFERROR(VLOOKUP($B296,DB!$I$3:$CA$1001,34,FALSE)&amp;"","　")</f>
        <v/>
      </c>
      <c r="O296" s="23" t="str">
        <f>IFERROR(VLOOKUP($B296,DB!$I$3:$CA$1001,35,FALSE)&amp;"","　")</f>
        <v/>
      </c>
      <c r="P296" s="18" t="str">
        <f>IFERROR(VLOOKUP($B296,DB!$I$3:$CA$1001,36,FALSE)&amp;"","　")</f>
        <v/>
      </c>
      <c r="Q296" s="18" t="str">
        <f>IFERROR(VLOOKUP($B296,DB!$I$3:$CA$1001,37,FALSE)&amp;"","　")</f>
        <v/>
      </c>
      <c r="R296" s="18" t="str">
        <f>IFERROR(VLOOKUP($B296,DB!$I$3:$CA$1001,38,FALSE)&amp;"","　")</f>
        <v>◯</v>
      </c>
      <c r="S296" s="18" t="str">
        <f>IFERROR(VLOOKUP($B296,DB!$I$3:$CA$1001,39,FALSE)&amp;"","　")</f>
        <v/>
      </c>
      <c r="T296" s="18" t="str">
        <f>IFERROR(VLOOKUP($B296,DB!$I$3:$CA$1001,40,FALSE)&amp;"","　")</f>
        <v/>
      </c>
      <c r="U296" s="18" t="str">
        <f>IFERROR(VLOOKUP($B296,DB!$I$3:$CA$1001,41,FALSE)&amp;"","　")</f>
        <v/>
      </c>
      <c r="V296" s="18" t="str">
        <f>IFERROR(VLOOKUP($B296,DB!$I$3:$CA$1001,42,FALSE)&amp;"","　")</f>
        <v/>
      </c>
      <c r="W296" s="18" t="str">
        <f>IFERROR(VLOOKUP($B296,DB!$I$3:$CA$1001,43,FALSE)&amp;"","　")</f>
        <v/>
      </c>
      <c r="X296" s="18" t="str">
        <f>IFERROR(VLOOKUP($B296,DB!$I$3:$CA$1001,44,FALSE)&amp;"","　")</f>
        <v/>
      </c>
      <c r="Y296" s="18" t="str">
        <f>IFERROR(VLOOKUP($B296,DB!$I$3:$CA$1001,45,FALSE)&amp;"","　")</f>
        <v/>
      </c>
      <c r="Z296" s="18" t="str">
        <f>IFERROR(VLOOKUP($B296,DB!$I$3:$CA$1001,46,FALSE)&amp;"","　")</f>
        <v>◯</v>
      </c>
      <c r="AA296" s="18" t="str">
        <f>IFERROR(VLOOKUP($B296,DB!$I$3:$CA$1001,47,FALSE)&amp;"","　")</f>
        <v>◯</v>
      </c>
      <c r="AB296" s="18" t="str">
        <f>IFERROR(VLOOKUP($B296,DB!$I$3:$CA$1001,48,FALSE)&amp;"","　")</f>
        <v/>
      </c>
      <c r="AC296" s="18" t="str">
        <f>IFERROR(VLOOKUP($B296,DB!$I$3:$CA$1001,49,FALSE)&amp;"","　")</f>
        <v/>
      </c>
      <c r="AD296" s="18" t="str">
        <f>IFERROR(VLOOKUP($B296,DB!$I$3:$CA$1001,50,FALSE)&amp;"","　")</f>
        <v/>
      </c>
      <c r="AE296" s="18" t="str">
        <f>IFERROR(VLOOKUP($B296,DB!$I$3:$CA$1001,51,FALSE)&amp;"","　")</f>
        <v/>
      </c>
      <c r="AF296" s="18" t="str">
        <f>IFERROR(VLOOKUP($B296,DB!$I$3:$CA$1001,52,FALSE)&amp;"","　")</f>
        <v/>
      </c>
      <c r="AG296" s="18" t="str">
        <f>IFERROR(VLOOKUP($B296,DB!$I$3:$CA$1001,53,FALSE)&amp;"","　")</f>
        <v/>
      </c>
      <c r="AH296" s="18" t="str">
        <f>IFERROR(VLOOKUP($B296,DB!$I$3:$CA$1001,54,FALSE)&amp;"","　")</f>
        <v/>
      </c>
      <c r="AI296" s="25" t="str">
        <f>IFERROR(VLOOKUP($B296,DB!$I$3:$CA$1001,55,FALSE)&amp;"","　")</f>
        <v/>
      </c>
      <c r="AJ296" s="16" t="str">
        <f>IFERROR(VLOOKUP($B296,DB!$I$3:$CA$1001,56,FALSE)&amp;"","　")</f>
        <v/>
      </c>
      <c r="AK296" s="18" t="str">
        <f>IFERROR(VLOOKUP($B296,DB!$I$3:$CA$1001,57,FALSE)&amp;"","　")</f>
        <v/>
      </c>
      <c r="AL296" s="18" t="str">
        <f>IFERROR(VLOOKUP($B296,DB!$I$3:$CA$1001,58,FALSE)&amp;"","　")</f>
        <v/>
      </c>
      <c r="AM296" s="18" t="str">
        <f>IFERROR(VLOOKUP($B296,DB!$I$3:$CA$1001,59,FALSE)&amp;"","　")</f>
        <v/>
      </c>
      <c r="AN296" s="18" t="str">
        <f>IFERROR(VLOOKUP($B296,DB!$I$3:$CA$1001,60,FALSE)&amp;"","　")</f>
        <v/>
      </c>
      <c r="AO296" s="18" t="str">
        <f>IFERROR(VLOOKUP($B296,DB!$I$3:$CA$1001,61,FALSE)&amp;"","　")</f>
        <v/>
      </c>
      <c r="AP296" s="18" t="str">
        <f>IFERROR(VLOOKUP($B296,DB!$I$3:$CA$1001,62,FALSE)&amp;"","　")</f>
        <v/>
      </c>
      <c r="AQ296" s="21" t="str">
        <f>IFERROR(VLOOKUP($B296,DB!$I$3:$CA$1001,63,FALSE)&amp;"","　")</f>
        <v/>
      </c>
      <c r="AR296" s="23" t="str">
        <f>IFERROR(VLOOKUP($B296,DB!$I$3:$CA$1001,64,FALSE)&amp;"","　")</f>
        <v/>
      </c>
      <c r="AS296" s="18" t="str">
        <f>IFERROR(VLOOKUP($B296,DB!$I$3:$CA$1001,65,FALSE)&amp;"","　")</f>
        <v/>
      </c>
      <c r="AT296" s="18" t="str">
        <f>IFERROR(VLOOKUP($B296,DB!$I$3:$CA$1001,66,FALSE)&amp;"","　")</f>
        <v/>
      </c>
      <c r="AU296" s="18" t="str">
        <f>IFERROR(VLOOKUP($B296,DB!$I$3:$CA$1001,67,FALSE)&amp;"","　")</f>
        <v/>
      </c>
      <c r="AV296" s="18" t="str">
        <f>IFERROR(VLOOKUP($B296,DB!$I$3:$CA$1001,68,FALSE)&amp;"","　")</f>
        <v/>
      </c>
      <c r="AW296" s="18" t="str">
        <f>IFERROR(VLOOKUP($B296,DB!$I$3:$CA$1001,69,FALSE)&amp;"","　")</f>
        <v/>
      </c>
      <c r="AX296" s="18" t="str">
        <f>IFERROR(VLOOKUP($B296,DB!$I$3:$CA$1001,70,FALSE)&amp;"","　")</f>
        <v/>
      </c>
      <c r="AY296" s="21" t="str">
        <f>IFERROR(VLOOKUP($B296,DB!$I$3:$CA$1001,71,FALSE)&amp;"","　")</f>
        <v/>
      </c>
      <c r="AZ296" s="29"/>
    </row>
    <row r="297" spans="2:52" ht="20.100000000000001" customHeight="1">
      <c r="B297" s="6">
        <v>2902</v>
      </c>
      <c r="C297" s="8" t="str">
        <f>IFERROR(VLOOKUP(B297,DB!$I$3:$Z$1001,4,FALSE)&amp;"","")</f>
        <v>ランドシステム有限会社</v>
      </c>
      <c r="D297" s="10" t="str">
        <f>IFERROR(VLOOKUP(B297,DB!$I$2:$CD$1001,7,FALSE)&amp;"","")</f>
        <v>北海道</v>
      </c>
      <c r="E297" s="11" t="str">
        <f>IFERROR(VLOOKUP(B297,DB!$I$2:$CD$1001,8,FALSE)&amp;"","")</f>
        <v>北見市</v>
      </c>
      <c r="F297" s="12" t="str">
        <f>IFERROR(VLOOKUP(B297,DB!$I$2:$CD$1001,10,FALSE)&amp;"","")</f>
        <v>代表取締役</v>
      </c>
      <c r="G297" s="11" t="str">
        <f>IFERROR(VLOOKUP(B297,DB!$I$2:$CD$1001,11,FALSE)&amp;"","")</f>
        <v>秋吉　誉治</v>
      </c>
      <c r="H297" s="14" t="str">
        <f>IFERROR(IF(VLOOKUP(B297,DB!$I$2:$CD$1001,20,FALSE)&amp;""="","","○"),"")</f>
        <v/>
      </c>
      <c r="I297" s="16" t="str">
        <f>IFERROR(VLOOKUP($B297,DB!$I$3:$CA$1001,29,FALSE)&amp;"","　")</f>
        <v>◯</v>
      </c>
      <c r="J297" s="18" t="str">
        <f>IFERROR(VLOOKUP($B297,DB!$I$3:$CA$1001,30,FALSE)&amp;"","　")</f>
        <v/>
      </c>
      <c r="K297" s="18" t="str">
        <f>IFERROR(VLOOKUP($B297,DB!$I$3:$CA$1001,31,FALSE)&amp;"","　")</f>
        <v>◯</v>
      </c>
      <c r="L297" s="18" t="str">
        <f>IFERROR(VLOOKUP($B297,DB!$I$3:$CA$1001,32,FALSE)&amp;"","　")</f>
        <v/>
      </c>
      <c r="M297" s="18" t="str">
        <f>IFERROR(VLOOKUP($B297,DB!$I$3:$CA$1001,33,FALSE)&amp;"","　")</f>
        <v>◯</v>
      </c>
      <c r="N297" s="21" t="str">
        <f>IFERROR(VLOOKUP($B297,DB!$I$3:$CA$1001,34,FALSE)&amp;"","　")</f>
        <v/>
      </c>
      <c r="O297" s="23" t="str">
        <f>IFERROR(VLOOKUP($B297,DB!$I$3:$CA$1001,35,FALSE)&amp;"","　")</f>
        <v/>
      </c>
      <c r="P297" s="18" t="str">
        <f>IFERROR(VLOOKUP($B297,DB!$I$3:$CA$1001,36,FALSE)&amp;"","　")</f>
        <v/>
      </c>
      <c r="Q297" s="18" t="str">
        <f>IFERROR(VLOOKUP($B297,DB!$I$3:$CA$1001,37,FALSE)&amp;"","　")</f>
        <v/>
      </c>
      <c r="R297" s="18" t="str">
        <f>IFERROR(VLOOKUP($B297,DB!$I$3:$CA$1001,38,FALSE)&amp;"","　")</f>
        <v/>
      </c>
      <c r="S297" s="18" t="str">
        <f>IFERROR(VLOOKUP($B297,DB!$I$3:$CA$1001,39,FALSE)&amp;"","　")</f>
        <v/>
      </c>
      <c r="T297" s="18" t="str">
        <f>IFERROR(VLOOKUP($B297,DB!$I$3:$CA$1001,40,FALSE)&amp;"","　")</f>
        <v/>
      </c>
      <c r="U297" s="18" t="str">
        <f>IFERROR(VLOOKUP($B297,DB!$I$3:$CA$1001,41,FALSE)&amp;"","　")</f>
        <v/>
      </c>
      <c r="V297" s="18" t="str">
        <f>IFERROR(VLOOKUP($B297,DB!$I$3:$CA$1001,42,FALSE)&amp;"","　")</f>
        <v/>
      </c>
      <c r="W297" s="18" t="str">
        <f>IFERROR(VLOOKUP($B297,DB!$I$3:$CA$1001,43,FALSE)&amp;"","　")</f>
        <v/>
      </c>
      <c r="X297" s="18" t="str">
        <f>IFERROR(VLOOKUP($B297,DB!$I$3:$CA$1001,44,FALSE)&amp;"","　")</f>
        <v/>
      </c>
      <c r="Y297" s="18" t="str">
        <f>IFERROR(VLOOKUP($B297,DB!$I$3:$CA$1001,45,FALSE)&amp;"","　")</f>
        <v/>
      </c>
      <c r="Z297" s="18" t="str">
        <f>IFERROR(VLOOKUP($B297,DB!$I$3:$CA$1001,46,FALSE)&amp;"","　")</f>
        <v/>
      </c>
      <c r="AA297" s="18" t="str">
        <f>IFERROR(VLOOKUP($B297,DB!$I$3:$CA$1001,47,FALSE)&amp;"","　")</f>
        <v/>
      </c>
      <c r="AB297" s="18" t="str">
        <f>IFERROR(VLOOKUP($B297,DB!$I$3:$CA$1001,48,FALSE)&amp;"","　")</f>
        <v/>
      </c>
      <c r="AC297" s="18" t="str">
        <f>IFERROR(VLOOKUP($B297,DB!$I$3:$CA$1001,49,FALSE)&amp;"","　")</f>
        <v/>
      </c>
      <c r="AD297" s="18" t="str">
        <f>IFERROR(VLOOKUP($B297,DB!$I$3:$CA$1001,50,FALSE)&amp;"","　")</f>
        <v/>
      </c>
      <c r="AE297" s="18" t="str">
        <f>IFERROR(VLOOKUP($B297,DB!$I$3:$CA$1001,51,FALSE)&amp;"","　")</f>
        <v/>
      </c>
      <c r="AF297" s="18" t="str">
        <f>IFERROR(VLOOKUP($B297,DB!$I$3:$CA$1001,52,FALSE)&amp;"","　")</f>
        <v/>
      </c>
      <c r="AG297" s="18" t="str">
        <f>IFERROR(VLOOKUP($B297,DB!$I$3:$CA$1001,53,FALSE)&amp;"","　")</f>
        <v/>
      </c>
      <c r="AH297" s="18" t="str">
        <f>IFERROR(VLOOKUP($B297,DB!$I$3:$CA$1001,54,FALSE)&amp;"","　")</f>
        <v/>
      </c>
      <c r="AI297" s="25" t="str">
        <f>IFERROR(VLOOKUP($B297,DB!$I$3:$CA$1001,55,FALSE)&amp;"","　")</f>
        <v/>
      </c>
      <c r="AJ297" s="16" t="str">
        <f>IFERROR(VLOOKUP($B297,DB!$I$3:$CA$1001,56,FALSE)&amp;"","　")</f>
        <v/>
      </c>
      <c r="AK297" s="18" t="str">
        <f>IFERROR(VLOOKUP($B297,DB!$I$3:$CA$1001,57,FALSE)&amp;"","　")</f>
        <v/>
      </c>
      <c r="AL297" s="18" t="str">
        <f>IFERROR(VLOOKUP($B297,DB!$I$3:$CA$1001,58,FALSE)&amp;"","　")</f>
        <v/>
      </c>
      <c r="AM297" s="18" t="str">
        <f>IFERROR(VLOOKUP($B297,DB!$I$3:$CA$1001,59,FALSE)&amp;"","　")</f>
        <v/>
      </c>
      <c r="AN297" s="18" t="str">
        <f>IFERROR(VLOOKUP($B297,DB!$I$3:$CA$1001,60,FALSE)&amp;"","　")</f>
        <v/>
      </c>
      <c r="AO297" s="18" t="str">
        <f>IFERROR(VLOOKUP($B297,DB!$I$3:$CA$1001,61,FALSE)&amp;"","　")</f>
        <v/>
      </c>
      <c r="AP297" s="18" t="str">
        <f>IFERROR(VLOOKUP($B297,DB!$I$3:$CA$1001,62,FALSE)&amp;"","　")</f>
        <v/>
      </c>
      <c r="AQ297" s="21" t="str">
        <f>IFERROR(VLOOKUP($B297,DB!$I$3:$CA$1001,63,FALSE)&amp;"","　")</f>
        <v/>
      </c>
      <c r="AR297" s="23" t="str">
        <f>IFERROR(VLOOKUP($B297,DB!$I$3:$CA$1001,64,FALSE)&amp;"","　")</f>
        <v/>
      </c>
      <c r="AS297" s="18" t="str">
        <f>IFERROR(VLOOKUP($B297,DB!$I$3:$CA$1001,65,FALSE)&amp;"","　")</f>
        <v/>
      </c>
      <c r="AT297" s="18" t="str">
        <f>IFERROR(VLOOKUP($B297,DB!$I$3:$CA$1001,66,FALSE)&amp;"","　")</f>
        <v/>
      </c>
      <c r="AU297" s="18" t="str">
        <f>IFERROR(VLOOKUP($B297,DB!$I$3:$CA$1001,67,FALSE)&amp;"","　")</f>
        <v/>
      </c>
      <c r="AV297" s="18" t="str">
        <f>IFERROR(VLOOKUP($B297,DB!$I$3:$CA$1001,68,FALSE)&amp;"","　")</f>
        <v/>
      </c>
      <c r="AW297" s="18" t="str">
        <f>IFERROR(VLOOKUP($B297,DB!$I$3:$CA$1001,69,FALSE)&amp;"","　")</f>
        <v/>
      </c>
      <c r="AX297" s="18" t="str">
        <f>IFERROR(VLOOKUP($B297,DB!$I$3:$CA$1001,70,FALSE)&amp;"","　")</f>
        <v/>
      </c>
      <c r="AY297" s="21" t="str">
        <f>IFERROR(VLOOKUP($B297,DB!$I$3:$CA$1001,71,FALSE)&amp;"","　")</f>
        <v/>
      </c>
      <c r="AZ297" s="29"/>
    </row>
    <row r="298" spans="2:52" ht="20.100000000000001" customHeight="1">
      <c r="B298" s="6">
        <v>2903</v>
      </c>
      <c r="C298" s="8" t="str">
        <f>IFERROR(VLOOKUP(B298,DB!$I$3:$Z$1001,4,FALSE)&amp;"","")</f>
        <v>株式会社リウムアーキテクツ</v>
      </c>
      <c r="D298" s="10" t="str">
        <f>IFERROR(VLOOKUP(B298,DB!$I$2:$CD$1001,7,FALSE)&amp;"","")</f>
        <v>北海道</v>
      </c>
      <c r="E298" s="11" t="str">
        <f>IFERROR(VLOOKUP(B298,DB!$I$2:$CD$1001,8,FALSE)&amp;"","")</f>
        <v>札幌市白石区</v>
      </c>
      <c r="F298" s="12" t="str">
        <f>IFERROR(VLOOKUP(B298,DB!$I$2:$CD$1001,10,FALSE)&amp;"","")</f>
        <v>代表取締役</v>
      </c>
      <c r="G298" s="11" t="str">
        <f>IFERROR(VLOOKUP(B298,DB!$I$2:$CD$1001,11,FALSE)&amp;"","")</f>
        <v>今谷　誠希</v>
      </c>
      <c r="H298" s="14" t="str">
        <f>IFERROR(IF(VLOOKUP(B298,DB!$I$2:$CD$1001,20,FALSE)&amp;""="","","○"),"")</f>
        <v/>
      </c>
      <c r="I298" s="16" t="str">
        <f>IFERROR(VLOOKUP($B298,DB!$I$3:$CA$1001,29,FALSE)&amp;"","　")</f>
        <v/>
      </c>
      <c r="J298" s="18" t="str">
        <f>IFERROR(VLOOKUP($B298,DB!$I$3:$CA$1001,30,FALSE)&amp;"","　")</f>
        <v/>
      </c>
      <c r="K298" s="18" t="str">
        <f>IFERROR(VLOOKUP($B298,DB!$I$3:$CA$1001,31,FALSE)&amp;"","　")</f>
        <v/>
      </c>
      <c r="L298" s="18" t="str">
        <f>IFERROR(VLOOKUP($B298,DB!$I$3:$CA$1001,32,FALSE)&amp;"","　")</f>
        <v>◯</v>
      </c>
      <c r="M298" s="18" t="str">
        <f>IFERROR(VLOOKUP($B298,DB!$I$3:$CA$1001,33,FALSE)&amp;"","　")</f>
        <v/>
      </c>
      <c r="N298" s="21" t="str">
        <f>IFERROR(VLOOKUP($B298,DB!$I$3:$CA$1001,34,FALSE)&amp;"","　")</f>
        <v/>
      </c>
      <c r="O298" s="23" t="str">
        <f>IFERROR(VLOOKUP($B298,DB!$I$3:$CA$1001,35,FALSE)&amp;"","　")</f>
        <v/>
      </c>
      <c r="P298" s="18" t="str">
        <f>IFERROR(VLOOKUP($B298,DB!$I$3:$CA$1001,36,FALSE)&amp;"","　")</f>
        <v/>
      </c>
      <c r="Q298" s="18" t="str">
        <f>IFERROR(VLOOKUP($B298,DB!$I$3:$CA$1001,37,FALSE)&amp;"","　")</f>
        <v/>
      </c>
      <c r="R298" s="18" t="str">
        <f>IFERROR(VLOOKUP($B298,DB!$I$3:$CA$1001,38,FALSE)&amp;"","　")</f>
        <v/>
      </c>
      <c r="S298" s="18" t="str">
        <f>IFERROR(VLOOKUP($B298,DB!$I$3:$CA$1001,39,FALSE)&amp;"","　")</f>
        <v/>
      </c>
      <c r="T298" s="18" t="str">
        <f>IFERROR(VLOOKUP($B298,DB!$I$3:$CA$1001,40,FALSE)&amp;"","　")</f>
        <v/>
      </c>
      <c r="U298" s="18" t="str">
        <f>IFERROR(VLOOKUP($B298,DB!$I$3:$CA$1001,41,FALSE)&amp;"","　")</f>
        <v/>
      </c>
      <c r="V298" s="18" t="str">
        <f>IFERROR(VLOOKUP($B298,DB!$I$3:$CA$1001,42,FALSE)&amp;"","　")</f>
        <v/>
      </c>
      <c r="W298" s="18" t="str">
        <f>IFERROR(VLOOKUP($B298,DB!$I$3:$CA$1001,43,FALSE)&amp;"","　")</f>
        <v/>
      </c>
      <c r="X298" s="18" t="str">
        <f>IFERROR(VLOOKUP($B298,DB!$I$3:$CA$1001,44,FALSE)&amp;"","　")</f>
        <v/>
      </c>
      <c r="Y298" s="18" t="str">
        <f>IFERROR(VLOOKUP($B298,DB!$I$3:$CA$1001,45,FALSE)&amp;"","　")</f>
        <v/>
      </c>
      <c r="Z298" s="18" t="str">
        <f>IFERROR(VLOOKUP($B298,DB!$I$3:$CA$1001,46,FALSE)&amp;"","　")</f>
        <v/>
      </c>
      <c r="AA298" s="18" t="str">
        <f>IFERROR(VLOOKUP($B298,DB!$I$3:$CA$1001,47,FALSE)&amp;"","　")</f>
        <v/>
      </c>
      <c r="AB298" s="18" t="str">
        <f>IFERROR(VLOOKUP($B298,DB!$I$3:$CA$1001,48,FALSE)&amp;"","　")</f>
        <v/>
      </c>
      <c r="AC298" s="18" t="str">
        <f>IFERROR(VLOOKUP($B298,DB!$I$3:$CA$1001,49,FALSE)&amp;"","　")</f>
        <v/>
      </c>
      <c r="AD298" s="18" t="str">
        <f>IFERROR(VLOOKUP($B298,DB!$I$3:$CA$1001,50,FALSE)&amp;"","　")</f>
        <v/>
      </c>
      <c r="AE298" s="18" t="str">
        <f>IFERROR(VLOOKUP($B298,DB!$I$3:$CA$1001,51,FALSE)&amp;"","　")</f>
        <v/>
      </c>
      <c r="AF298" s="18" t="str">
        <f>IFERROR(VLOOKUP($B298,DB!$I$3:$CA$1001,52,FALSE)&amp;"","　")</f>
        <v/>
      </c>
      <c r="AG298" s="18" t="str">
        <f>IFERROR(VLOOKUP($B298,DB!$I$3:$CA$1001,53,FALSE)&amp;"","　")</f>
        <v/>
      </c>
      <c r="AH298" s="18" t="str">
        <f>IFERROR(VLOOKUP($B298,DB!$I$3:$CA$1001,54,FALSE)&amp;"","　")</f>
        <v/>
      </c>
      <c r="AI298" s="25" t="str">
        <f>IFERROR(VLOOKUP($B298,DB!$I$3:$CA$1001,55,FALSE)&amp;"","　")</f>
        <v/>
      </c>
      <c r="AJ298" s="16" t="str">
        <f>IFERROR(VLOOKUP($B298,DB!$I$3:$CA$1001,56,FALSE)&amp;"","　")</f>
        <v/>
      </c>
      <c r="AK298" s="18" t="str">
        <f>IFERROR(VLOOKUP($B298,DB!$I$3:$CA$1001,57,FALSE)&amp;"","　")</f>
        <v/>
      </c>
      <c r="AL298" s="18" t="str">
        <f>IFERROR(VLOOKUP($B298,DB!$I$3:$CA$1001,58,FALSE)&amp;"","　")</f>
        <v/>
      </c>
      <c r="AM298" s="18" t="str">
        <f>IFERROR(VLOOKUP($B298,DB!$I$3:$CA$1001,59,FALSE)&amp;"","　")</f>
        <v/>
      </c>
      <c r="AN298" s="18" t="str">
        <f>IFERROR(VLOOKUP($B298,DB!$I$3:$CA$1001,60,FALSE)&amp;"","　")</f>
        <v/>
      </c>
      <c r="AO298" s="18" t="str">
        <f>IFERROR(VLOOKUP($B298,DB!$I$3:$CA$1001,61,FALSE)&amp;"","　")</f>
        <v/>
      </c>
      <c r="AP298" s="18" t="str">
        <f>IFERROR(VLOOKUP($B298,DB!$I$3:$CA$1001,62,FALSE)&amp;"","　")</f>
        <v/>
      </c>
      <c r="AQ298" s="21" t="str">
        <f>IFERROR(VLOOKUP($B298,DB!$I$3:$CA$1001,63,FALSE)&amp;"","　")</f>
        <v/>
      </c>
      <c r="AR298" s="23" t="str">
        <f>IFERROR(VLOOKUP($B298,DB!$I$3:$CA$1001,64,FALSE)&amp;"","　")</f>
        <v/>
      </c>
      <c r="AS298" s="18" t="str">
        <f>IFERROR(VLOOKUP($B298,DB!$I$3:$CA$1001,65,FALSE)&amp;"","　")</f>
        <v/>
      </c>
      <c r="AT298" s="18" t="str">
        <f>IFERROR(VLOOKUP($B298,DB!$I$3:$CA$1001,66,FALSE)&amp;"","　")</f>
        <v/>
      </c>
      <c r="AU298" s="18" t="str">
        <f>IFERROR(VLOOKUP($B298,DB!$I$3:$CA$1001,67,FALSE)&amp;"","　")</f>
        <v/>
      </c>
      <c r="AV298" s="18" t="str">
        <f>IFERROR(VLOOKUP($B298,DB!$I$3:$CA$1001,68,FALSE)&amp;"","　")</f>
        <v/>
      </c>
      <c r="AW298" s="18" t="str">
        <f>IFERROR(VLOOKUP($B298,DB!$I$3:$CA$1001,69,FALSE)&amp;"","　")</f>
        <v/>
      </c>
      <c r="AX298" s="18" t="str">
        <f>IFERROR(VLOOKUP($B298,DB!$I$3:$CA$1001,70,FALSE)&amp;"","　")</f>
        <v/>
      </c>
      <c r="AY298" s="21" t="str">
        <f>IFERROR(VLOOKUP($B298,DB!$I$3:$CA$1001,71,FALSE)&amp;"","　")</f>
        <v/>
      </c>
      <c r="AZ298" s="29"/>
    </row>
    <row r="299" spans="2:52" ht="20.100000000000001" customHeight="1">
      <c r="B299" s="6">
        <v>2904</v>
      </c>
      <c r="C299" s="8" t="str">
        <f>IFERROR(VLOOKUP(B299,DB!$I$3:$Z$1001,4,FALSE)&amp;"","")</f>
        <v>株式会社ルーラルエンジニア</v>
      </c>
      <c r="D299" s="10" t="str">
        <f>IFERROR(VLOOKUP(B299,DB!$I$2:$CD$1001,7,FALSE)&amp;"","")</f>
        <v>北海道</v>
      </c>
      <c r="E299" s="11" t="str">
        <f>IFERROR(VLOOKUP(B299,DB!$I$2:$CD$1001,8,FALSE)&amp;"","")</f>
        <v>深川市</v>
      </c>
      <c r="F299" s="12" t="str">
        <f>IFERROR(VLOOKUP(B299,DB!$I$2:$CD$1001,10,FALSE)&amp;"","")</f>
        <v>代表取締役</v>
      </c>
      <c r="G299" s="11" t="str">
        <f>IFERROR(VLOOKUP(B299,DB!$I$2:$CD$1001,11,FALSE)&amp;"","")</f>
        <v>関藤　博臣</v>
      </c>
      <c r="H299" s="14" t="str">
        <f>IFERROR(IF(VLOOKUP(B299,DB!$I$2:$CD$1001,20,FALSE)&amp;""="","","○"),"")</f>
        <v/>
      </c>
      <c r="I299" s="16" t="str">
        <f>IFERROR(VLOOKUP($B299,DB!$I$3:$CA$1001,29,FALSE)&amp;"","　")</f>
        <v>◯</v>
      </c>
      <c r="J299" s="18" t="str">
        <f>IFERROR(VLOOKUP($B299,DB!$I$3:$CA$1001,30,FALSE)&amp;"","　")</f>
        <v>◯</v>
      </c>
      <c r="K299" s="18" t="str">
        <f>IFERROR(VLOOKUP($B299,DB!$I$3:$CA$1001,31,FALSE)&amp;"","　")</f>
        <v>◯</v>
      </c>
      <c r="L299" s="18" t="str">
        <f>IFERROR(VLOOKUP($B299,DB!$I$3:$CA$1001,32,FALSE)&amp;"","　")</f>
        <v/>
      </c>
      <c r="M299" s="18" t="str">
        <f>IFERROR(VLOOKUP($B299,DB!$I$3:$CA$1001,33,FALSE)&amp;"","　")</f>
        <v>◯</v>
      </c>
      <c r="N299" s="21" t="str">
        <f>IFERROR(VLOOKUP($B299,DB!$I$3:$CA$1001,34,FALSE)&amp;"","　")</f>
        <v/>
      </c>
      <c r="O299" s="23" t="str">
        <f>IFERROR(VLOOKUP($B299,DB!$I$3:$CA$1001,35,FALSE)&amp;"","　")</f>
        <v/>
      </c>
      <c r="P299" s="18" t="str">
        <f>IFERROR(VLOOKUP($B299,DB!$I$3:$CA$1001,36,FALSE)&amp;"","　")</f>
        <v/>
      </c>
      <c r="Q299" s="18" t="str">
        <f>IFERROR(VLOOKUP($B299,DB!$I$3:$CA$1001,37,FALSE)&amp;"","　")</f>
        <v/>
      </c>
      <c r="R299" s="18" t="str">
        <f>IFERROR(VLOOKUP($B299,DB!$I$3:$CA$1001,38,FALSE)&amp;"","　")</f>
        <v/>
      </c>
      <c r="S299" s="18" t="str">
        <f>IFERROR(VLOOKUP($B299,DB!$I$3:$CA$1001,39,FALSE)&amp;"","　")</f>
        <v/>
      </c>
      <c r="T299" s="18" t="str">
        <f>IFERROR(VLOOKUP($B299,DB!$I$3:$CA$1001,40,FALSE)&amp;"","　")</f>
        <v/>
      </c>
      <c r="U299" s="18" t="str">
        <f>IFERROR(VLOOKUP($B299,DB!$I$3:$CA$1001,41,FALSE)&amp;"","　")</f>
        <v/>
      </c>
      <c r="V299" s="18" t="str">
        <f>IFERROR(VLOOKUP($B299,DB!$I$3:$CA$1001,42,FALSE)&amp;"","　")</f>
        <v>◯</v>
      </c>
      <c r="W299" s="18" t="str">
        <f>IFERROR(VLOOKUP($B299,DB!$I$3:$CA$1001,43,FALSE)&amp;"","　")</f>
        <v/>
      </c>
      <c r="X299" s="18" t="str">
        <f>IFERROR(VLOOKUP($B299,DB!$I$3:$CA$1001,44,FALSE)&amp;"","　")</f>
        <v/>
      </c>
      <c r="Y299" s="18" t="str">
        <f>IFERROR(VLOOKUP($B299,DB!$I$3:$CA$1001,45,FALSE)&amp;"","　")</f>
        <v/>
      </c>
      <c r="Z299" s="18" t="str">
        <f>IFERROR(VLOOKUP($B299,DB!$I$3:$CA$1001,46,FALSE)&amp;"","　")</f>
        <v/>
      </c>
      <c r="AA299" s="18" t="str">
        <f>IFERROR(VLOOKUP($B299,DB!$I$3:$CA$1001,47,FALSE)&amp;"","　")</f>
        <v/>
      </c>
      <c r="AB299" s="18" t="str">
        <f>IFERROR(VLOOKUP($B299,DB!$I$3:$CA$1001,48,FALSE)&amp;"","　")</f>
        <v/>
      </c>
      <c r="AC299" s="18" t="str">
        <f>IFERROR(VLOOKUP($B299,DB!$I$3:$CA$1001,49,FALSE)&amp;"","　")</f>
        <v>◯</v>
      </c>
      <c r="AD299" s="18" t="str">
        <f>IFERROR(VLOOKUP($B299,DB!$I$3:$CA$1001,50,FALSE)&amp;"","　")</f>
        <v>◯</v>
      </c>
      <c r="AE299" s="18" t="str">
        <f>IFERROR(VLOOKUP($B299,DB!$I$3:$CA$1001,51,FALSE)&amp;"","　")</f>
        <v/>
      </c>
      <c r="AF299" s="18" t="str">
        <f>IFERROR(VLOOKUP($B299,DB!$I$3:$CA$1001,52,FALSE)&amp;"","　")</f>
        <v/>
      </c>
      <c r="AG299" s="18" t="str">
        <f>IFERROR(VLOOKUP($B299,DB!$I$3:$CA$1001,53,FALSE)&amp;"","　")</f>
        <v/>
      </c>
      <c r="AH299" s="18" t="str">
        <f>IFERROR(VLOOKUP($B299,DB!$I$3:$CA$1001,54,FALSE)&amp;"","　")</f>
        <v/>
      </c>
      <c r="AI299" s="25" t="str">
        <f>IFERROR(VLOOKUP($B299,DB!$I$3:$CA$1001,55,FALSE)&amp;"","　")</f>
        <v/>
      </c>
      <c r="AJ299" s="16" t="str">
        <f>IFERROR(VLOOKUP($B299,DB!$I$3:$CA$1001,56,FALSE)&amp;"","　")</f>
        <v/>
      </c>
      <c r="AK299" s="18" t="str">
        <f>IFERROR(VLOOKUP($B299,DB!$I$3:$CA$1001,57,FALSE)&amp;"","　")</f>
        <v/>
      </c>
      <c r="AL299" s="18" t="str">
        <f>IFERROR(VLOOKUP($B299,DB!$I$3:$CA$1001,58,FALSE)&amp;"","　")</f>
        <v/>
      </c>
      <c r="AM299" s="18" t="str">
        <f>IFERROR(VLOOKUP($B299,DB!$I$3:$CA$1001,59,FALSE)&amp;"","　")</f>
        <v/>
      </c>
      <c r="AN299" s="18" t="str">
        <f>IFERROR(VLOOKUP($B299,DB!$I$3:$CA$1001,60,FALSE)&amp;"","　")</f>
        <v/>
      </c>
      <c r="AO299" s="18" t="str">
        <f>IFERROR(VLOOKUP($B299,DB!$I$3:$CA$1001,61,FALSE)&amp;"","　")</f>
        <v/>
      </c>
      <c r="AP299" s="18" t="str">
        <f>IFERROR(VLOOKUP($B299,DB!$I$3:$CA$1001,62,FALSE)&amp;"","　")</f>
        <v/>
      </c>
      <c r="AQ299" s="21" t="str">
        <f>IFERROR(VLOOKUP($B299,DB!$I$3:$CA$1001,63,FALSE)&amp;"","　")</f>
        <v/>
      </c>
      <c r="AR299" s="23" t="str">
        <f>IFERROR(VLOOKUP($B299,DB!$I$3:$CA$1001,64,FALSE)&amp;"","　")</f>
        <v/>
      </c>
      <c r="AS299" s="18" t="str">
        <f>IFERROR(VLOOKUP($B299,DB!$I$3:$CA$1001,65,FALSE)&amp;"","　")</f>
        <v/>
      </c>
      <c r="AT299" s="18" t="str">
        <f>IFERROR(VLOOKUP($B299,DB!$I$3:$CA$1001,66,FALSE)&amp;"","　")</f>
        <v/>
      </c>
      <c r="AU299" s="18" t="str">
        <f>IFERROR(VLOOKUP($B299,DB!$I$3:$CA$1001,67,FALSE)&amp;"","　")</f>
        <v/>
      </c>
      <c r="AV299" s="18" t="str">
        <f>IFERROR(VLOOKUP($B299,DB!$I$3:$CA$1001,68,FALSE)&amp;"","　")</f>
        <v/>
      </c>
      <c r="AW299" s="18" t="str">
        <f>IFERROR(VLOOKUP($B299,DB!$I$3:$CA$1001,69,FALSE)&amp;"","　")</f>
        <v/>
      </c>
      <c r="AX299" s="18" t="str">
        <f>IFERROR(VLOOKUP($B299,DB!$I$3:$CA$1001,70,FALSE)&amp;"","　")</f>
        <v/>
      </c>
      <c r="AY299" s="21" t="str">
        <f>IFERROR(VLOOKUP($B299,DB!$I$3:$CA$1001,71,FALSE)&amp;"","　")</f>
        <v/>
      </c>
      <c r="AZ299" s="29"/>
    </row>
    <row r="300" spans="2:52" ht="20.100000000000001" customHeight="1">
      <c r="B300" s="6">
        <v>2905</v>
      </c>
      <c r="C300" s="8" t="str">
        <f>IFERROR(VLOOKUP(B300,DB!$I$3:$Z$1001,4,FALSE)&amp;"","")</f>
        <v>その他歴史地域未来創造株式会社やまチ</v>
      </c>
      <c r="D300" s="10" t="str">
        <f>IFERROR(VLOOKUP(B300,DB!$I$2:$CD$1001,7,FALSE)&amp;"","")</f>
        <v>北海道</v>
      </c>
      <c r="E300" s="11" t="str">
        <f>IFERROR(VLOOKUP(B300,DB!$I$2:$CD$1001,8,FALSE)&amp;"","")</f>
        <v>札幌市東区</v>
      </c>
      <c r="F300" s="12" t="str">
        <f>IFERROR(VLOOKUP(B300,DB!$I$2:$CD$1001,10,FALSE)&amp;"","")</f>
        <v>代表取締役</v>
      </c>
      <c r="G300" s="11" t="str">
        <f>IFERROR(VLOOKUP(B300,DB!$I$2:$CD$1001,11,FALSE)&amp;"","")</f>
        <v>神長　敬</v>
      </c>
      <c r="H300" s="14" t="str">
        <f>IFERROR(IF(VLOOKUP(B300,DB!$I$2:$CD$1001,20,FALSE)&amp;""="","","○"),"")</f>
        <v/>
      </c>
      <c r="I300" s="16" t="str">
        <f>IFERROR(VLOOKUP($B300,DB!$I$3:$CA$1001,29,FALSE)&amp;"","　")</f>
        <v/>
      </c>
      <c r="J300" s="18" t="str">
        <f>IFERROR(VLOOKUP($B300,DB!$I$3:$CA$1001,30,FALSE)&amp;"","　")</f>
        <v/>
      </c>
      <c r="K300" s="18" t="str">
        <f>IFERROR(VLOOKUP($B300,DB!$I$3:$CA$1001,31,FALSE)&amp;"","　")</f>
        <v/>
      </c>
      <c r="L300" s="18" t="str">
        <f>IFERROR(VLOOKUP($B300,DB!$I$3:$CA$1001,32,FALSE)&amp;"","　")</f>
        <v/>
      </c>
      <c r="M300" s="18" t="str">
        <f>IFERROR(VLOOKUP($B300,DB!$I$3:$CA$1001,33,FALSE)&amp;"","　")</f>
        <v>◯</v>
      </c>
      <c r="N300" s="21" t="str">
        <f>IFERROR(VLOOKUP($B300,DB!$I$3:$CA$1001,34,FALSE)&amp;"","　")</f>
        <v/>
      </c>
      <c r="O300" s="23" t="str">
        <f>IFERROR(VLOOKUP($B300,DB!$I$3:$CA$1001,35,FALSE)&amp;"","　")</f>
        <v/>
      </c>
      <c r="P300" s="18" t="str">
        <f>IFERROR(VLOOKUP($B300,DB!$I$3:$CA$1001,36,FALSE)&amp;"","　")</f>
        <v/>
      </c>
      <c r="Q300" s="18" t="str">
        <f>IFERROR(VLOOKUP($B300,DB!$I$3:$CA$1001,37,FALSE)&amp;"","　")</f>
        <v/>
      </c>
      <c r="R300" s="18" t="str">
        <f>IFERROR(VLOOKUP($B300,DB!$I$3:$CA$1001,38,FALSE)&amp;"","　")</f>
        <v/>
      </c>
      <c r="S300" s="18" t="str">
        <f>IFERROR(VLOOKUP($B300,DB!$I$3:$CA$1001,39,FALSE)&amp;"","　")</f>
        <v/>
      </c>
      <c r="T300" s="18" t="str">
        <f>IFERROR(VLOOKUP($B300,DB!$I$3:$CA$1001,40,FALSE)&amp;"","　")</f>
        <v/>
      </c>
      <c r="U300" s="18" t="str">
        <f>IFERROR(VLOOKUP($B300,DB!$I$3:$CA$1001,41,FALSE)&amp;"","　")</f>
        <v/>
      </c>
      <c r="V300" s="18" t="str">
        <f>IFERROR(VLOOKUP($B300,DB!$I$3:$CA$1001,42,FALSE)&amp;"","　")</f>
        <v/>
      </c>
      <c r="W300" s="18" t="str">
        <f>IFERROR(VLOOKUP($B300,DB!$I$3:$CA$1001,43,FALSE)&amp;"","　")</f>
        <v/>
      </c>
      <c r="X300" s="18" t="str">
        <f>IFERROR(VLOOKUP($B300,DB!$I$3:$CA$1001,44,FALSE)&amp;"","　")</f>
        <v/>
      </c>
      <c r="Y300" s="18" t="str">
        <f>IFERROR(VLOOKUP($B300,DB!$I$3:$CA$1001,45,FALSE)&amp;"","　")</f>
        <v/>
      </c>
      <c r="Z300" s="18" t="str">
        <f>IFERROR(VLOOKUP($B300,DB!$I$3:$CA$1001,46,FALSE)&amp;"","　")</f>
        <v/>
      </c>
      <c r="AA300" s="18" t="str">
        <f>IFERROR(VLOOKUP($B300,DB!$I$3:$CA$1001,47,FALSE)&amp;"","　")</f>
        <v/>
      </c>
      <c r="AB300" s="18" t="str">
        <f>IFERROR(VLOOKUP($B300,DB!$I$3:$CA$1001,48,FALSE)&amp;"","　")</f>
        <v/>
      </c>
      <c r="AC300" s="18" t="str">
        <f>IFERROR(VLOOKUP($B300,DB!$I$3:$CA$1001,49,FALSE)&amp;"","　")</f>
        <v/>
      </c>
      <c r="AD300" s="18" t="str">
        <f>IFERROR(VLOOKUP($B300,DB!$I$3:$CA$1001,50,FALSE)&amp;"","　")</f>
        <v/>
      </c>
      <c r="AE300" s="18" t="str">
        <f>IFERROR(VLOOKUP($B300,DB!$I$3:$CA$1001,51,FALSE)&amp;"","　")</f>
        <v/>
      </c>
      <c r="AF300" s="18" t="str">
        <f>IFERROR(VLOOKUP($B300,DB!$I$3:$CA$1001,52,FALSE)&amp;"","　")</f>
        <v/>
      </c>
      <c r="AG300" s="18" t="str">
        <f>IFERROR(VLOOKUP($B300,DB!$I$3:$CA$1001,53,FALSE)&amp;"","　")</f>
        <v/>
      </c>
      <c r="AH300" s="18" t="str">
        <f>IFERROR(VLOOKUP($B300,DB!$I$3:$CA$1001,54,FALSE)&amp;"","　")</f>
        <v/>
      </c>
      <c r="AI300" s="25" t="str">
        <f>IFERROR(VLOOKUP($B300,DB!$I$3:$CA$1001,55,FALSE)&amp;"","　")</f>
        <v/>
      </c>
      <c r="AJ300" s="16" t="str">
        <f>IFERROR(VLOOKUP($B300,DB!$I$3:$CA$1001,56,FALSE)&amp;"","　")</f>
        <v/>
      </c>
      <c r="AK300" s="18" t="str">
        <f>IFERROR(VLOOKUP($B300,DB!$I$3:$CA$1001,57,FALSE)&amp;"","　")</f>
        <v/>
      </c>
      <c r="AL300" s="18" t="str">
        <f>IFERROR(VLOOKUP($B300,DB!$I$3:$CA$1001,58,FALSE)&amp;"","　")</f>
        <v/>
      </c>
      <c r="AM300" s="18" t="str">
        <f>IFERROR(VLOOKUP($B300,DB!$I$3:$CA$1001,59,FALSE)&amp;"","　")</f>
        <v/>
      </c>
      <c r="AN300" s="18" t="str">
        <f>IFERROR(VLOOKUP($B300,DB!$I$3:$CA$1001,60,FALSE)&amp;"","　")</f>
        <v/>
      </c>
      <c r="AO300" s="18" t="str">
        <f>IFERROR(VLOOKUP($B300,DB!$I$3:$CA$1001,61,FALSE)&amp;"","　")</f>
        <v/>
      </c>
      <c r="AP300" s="18" t="str">
        <f>IFERROR(VLOOKUP($B300,DB!$I$3:$CA$1001,62,FALSE)&amp;"","　")</f>
        <v/>
      </c>
      <c r="AQ300" s="21" t="str">
        <f>IFERROR(VLOOKUP($B300,DB!$I$3:$CA$1001,63,FALSE)&amp;"","　")</f>
        <v/>
      </c>
      <c r="AR300" s="23" t="str">
        <f>IFERROR(VLOOKUP($B300,DB!$I$3:$CA$1001,64,FALSE)&amp;"","　")</f>
        <v/>
      </c>
      <c r="AS300" s="18" t="str">
        <f>IFERROR(VLOOKUP($B300,DB!$I$3:$CA$1001,65,FALSE)&amp;"","　")</f>
        <v/>
      </c>
      <c r="AT300" s="18" t="str">
        <f>IFERROR(VLOOKUP($B300,DB!$I$3:$CA$1001,66,FALSE)&amp;"","　")</f>
        <v/>
      </c>
      <c r="AU300" s="18" t="str">
        <f>IFERROR(VLOOKUP($B300,DB!$I$3:$CA$1001,67,FALSE)&amp;"","　")</f>
        <v/>
      </c>
      <c r="AV300" s="18" t="str">
        <f>IFERROR(VLOOKUP($B300,DB!$I$3:$CA$1001,68,FALSE)&amp;"","　")</f>
        <v/>
      </c>
      <c r="AW300" s="18" t="str">
        <f>IFERROR(VLOOKUP($B300,DB!$I$3:$CA$1001,69,FALSE)&amp;"","　")</f>
        <v/>
      </c>
      <c r="AX300" s="18" t="str">
        <f>IFERROR(VLOOKUP($B300,DB!$I$3:$CA$1001,70,FALSE)&amp;"","　")</f>
        <v/>
      </c>
      <c r="AY300" s="21" t="str">
        <f>IFERROR(VLOOKUP($B300,DB!$I$3:$CA$1001,71,FALSE)&amp;"","　")</f>
        <v/>
      </c>
      <c r="AZ300" s="29"/>
    </row>
    <row r="301" spans="2:52" ht="20.100000000000001" customHeight="1">
      <c r="B301" s="6">
        <v>2906</v>
      </c>
      <c r="C301" s="8" t="str">
        <f>IFERROR(VLOOKUP(B301,DB!$I$3:$Z$1001,4,FALSE)&amp;"","")</f>
        <v>株式会社レアックス</v>
      </c>
      <c r="D301" s="10" t="str">
        <f>IFERROR(VLOOKUP(B301,DB!$I$2:$CD$1001,7,FALSE)&amp;"","")</f>
        <v>北海道</v>
      </c>
      <c r="E301" s="11" t="str">
        <f>IFERROR(VLOOKUP(B301,DB!$I$2:$CD$1001,8,FALSE)&amp;"","")</f>
        <v>札幌市東区</v>
      </c>
      <c r="F301" s="12" t="str">
        <f>IFERROR(VLOOKUP(B301,DB!$I$2:$CD$1001,10,FALSE)&amp;"","")</f>
        <v>代表取締役</v>
      </c>
      <c r="G301" s="11" t="str">
        <f>IFERROR(VLOOKUP(B301,DB!$I$2:$CD$1001,11,FALSE)&amp;"","")</f>
        <v>成田　昌幸</v>
      </c>
      <c r="H301" s="14" t="str">
        <f>IFERROR(IF(VLOOKUP(B301,DB!$I$2:$CD$1001,20,FALSE)&amp;""="","","○"),"")</f>
        <v/>
      </c>
      <c r="I301" s="16" t="str">
        <f>IFERROR(VLOOKUP($B301,DB!$I$3:$CA$1001,29,FALSE)&amp;"","　")</f>
        <v/>
      </c>
      <c r="J301" s="18" t="str">
        <f>IFERROR(VLOOKUP($B301,DB!$I$3:$CA$1001,30,FALSE)&amp;"","　")</f>
        <v>◯</v>
      </c>
      <c r="K301" s="18" t="str">
        <f>IFERROR(VLOOKUP($B301,DB!$I$3:$CA$1001,31,FALSE)&amp;"","　")</f>
        <v>◯</v>
      </c>
      <c r="L301" s="18" t="str">
        <f>IFERROR(VLOOKUP($B301,DB!$I$3:$CA$1001,32,FALSE)&amp;"","　")</f>
        <v/>
      </c>
      <c r="M301" s="18" t="str">
        <f>IFERROR(VLOOKUP($B301,DB!$I$3:$CA$1001,33,FALSE)&amp;"","　")</f>
        <v>◯</v>
      </c>
      <c r="N301" s="21" t="str">
        <f>IFERROR(VLOOKUP($B301,DB!$I$3:$CA$1001,34,FALSE)&amp;"","　")</f>
        <v/>
      </c>
      <c r="O301" s="23" t="str">
        <f>IFERROR(VLOOKUP($B301,DB!$I$3:$CA$1001,35,FALSE)&amp;"","　")</f>
        <v/>
      </c>
      <c r="P301" s="18" t="str">
        <f>IFERROR(VLOOKUP($B301,DB!$I$3:$CA$1001,36,FALSE)&amp;"","　")</f>
        <v/>
      </c>
      <c r="Q301" s="18" t="str">
        <f>IFERROR(VLOOKUP($B301,DB!$I$3:$CA$1001,37,FALSE)&amp;"","　")</f>
        <v/>
      </c>
      <c r="R301" s="18" t="str">
        <f>IFERROR(VLOOKUP($B301,DB!$I$3:$CA$1001,38,FALSE)&amp;"","　")</f>
        <v/>
      </c>
      <c r="S301" s="18" t="str">
        <f>IFERROR(VLOOKUP($B301,DB!$I$3:$CA$1001,39,FALSE)&amp;"","　")</f>
        <v/>
      </c>
      <c r="T301" s="18" t="str">
        <f>IFERROR(VLOOKUP($B301,DB!$I$3:$CA$1001,40,FALSE)&amp;"","　")</f>
        <v/>
      </c>
      <c r="U301" s="18" t="str">
        <f>IFERROR(VLOOKUP($B301,DB!$I$3:$CA$1001,41,FALSE)&amp;"","　")</f>
        <v/>
      </c>
      <c r="V301" s="18" t="str">
        <f>IFERROR(VLOOKUP($B301,DB!$I$3:$CA$1001,42,FALSE)&amp;"","　")</f>
        <v/>
      </c>
      <c r="W301" s="18" t="str">
        <f>IFERROR(VLOOKUP($B301,DB!$I$3:$CA$1001,43,FALSE)&amp;"","　")</f>
        <v/>
      </c>
      <c r="X301" s="18" t="str">
        <f>IFERROR(VLOOKUP($B301,DB!$I$3:$CA$1001,44,FALSE)&amp;"","　")</f>
        <v/>
      </c>
      <c r="Y301" s="18" t="str">
        <f>IFERROR(VLOOKUP($B301,DB!$I$3:$CA$1001,45,FALSE)&amp;"","　")</f>
        <v/>
      </c>
      <c r="Z301" s="18" t="str">
        <f>IFERROR(VLOOKUP($B301,DB!$I$3:$CA$1001,46,FALSE)&amp;"","　")</f>
        <v/>
      </c>
      <c r="AA301" s="18" t="str">
        <f>IFERROR(VLOOKUP($B301,DB!$I$3:$CA$1001,47,FALSE)&amp;"","　")</f>
        <v/>
      </c>
      <c r="AB301" s="18" t="str">
        <f>IFERROR(VLOOKUP($B301,DB!$I$3:$CA$1001,48,FALSE)&amp;"","　")</f>
        <v>◯</v>
      </c>
      <c r="AC301" s="18" t="str">
        <f>IFERROR(VLOOKUP($B301,DB!$I$3:$CA$1001,49,FALSE)&amp;"","　")</f>
        <v>◯</v>
      </c>
      <c r="AD301" s="18" t="str">
        <f>IFERROR(VLOOKUP($B301,DB!$I$3:$CA$1001,50,FALSE)&amp;"","　")</f>
        <v/>
      </c>
      <c r="AE301" s="18" t="str">
        <f>IFERROR(VLOOKUP($B301,DB!$I$3:$CA$1001,51,FALSE)&amp;"","　")</f>
        <v/>
      </c>
      <c r="AF301" s="18" t="str">
        <f>IFERROR(VLOOKUP($B301,DB!$I$3:$CA$1001,52,FALSE)&amp;"","　")</f>
        <v/>
      </c>
      <c r="AG301" s="18" t="str">
        <f>IFERROR(VLOOKUP($B301,DB!$I$3:$CA$1001,53,FALSE)&amp;"","　")</f>
        <v>◯</v>
      </c>
      <c r="AH301" s="18" t="str">
        <f>IFERROR(VLOOKUP($B301,DB!$I$3:$CA$1001,54,FALSE)&amp;"","　")</f>
        <v/>
      </c>
      <c r="AI301" s="25" t="str">
        <f>IFERROR(VLOOKUP($B301,DB!$I$3:$CA$1001,55,FALSE)&amp;"","　")</f>
        <v/>
      </c>
      <c r="AJ301" s="16" t="str">
        <f>IFERROR(VLOOKUP($B301,DB!$I$3:$CA$1001,56,FALSE)&amp;"","　")</f>
        <v/>
      </c>
      <c r="AK301" s="18" t="str">
        <f>IFERROR(VLOOKUP($B301,DB!$I$3:$CA$1001,57,FALSE)&amp;"","　")</f>
        <v/>
      </c>
      <c r="AL301" s="18" t="str">
        <f>IFERROR(VLOOKUP($B301,DB!$I$3:$CA$1001,58,FALSE)&amp;"","　")</f>
        <v/>
      </c>
      <c r="AM301" s="18" t="str">
        <f>IFERROR(VLOOKUP($B301,DB!$I$3:$CA$1001,59,FALSE)&amp;"","　")</f>
        <v/>
      </c>
      <c r="AN301" s="18" t="str">
        <f>IFERROR(VLOOKUP($B301,DB!$I$3:$CA$1001,60,FALSE)&amp;"","　")</f>
        <v/>
      </c>
      <c r="AO301" s="18" t="str">
        <f>IFERROR(VLOOKUP($B301,DB!$I$3:$CA$1001,61,FALSE)&amp;"","　")</f>
        <v/>
      </c>
      <c r="AP301" s="18" t="str">
        <f>IFERROR(VLOOKUP($B301,DB!$I$3:$CA$1001,62,FALSE)&amp;"","　")</f>
        <v/>
      </c>
      <c r="AQ301" s="21" t="str">
        <f>IFERROR(VLOOKUP($B301,DB!$I$3:$CA$1001,63,FALSE)&amp;"","　")</f>
        <v/>
      </c>
      <c r="AR301" s="23" t="str">
        <f>IFERROR(VLOOKUP($B301,DB!$I$3:$CA$1001,64,FALSE)&amp;"","　")</f>
        <v/>
      </c>
      <c r="AS301" s="18" t="str">
        <f>IFERROR(VLOOKUP($B301,DB!$I$3:$CA$1001,65,FALSE)&amp;"","　")</f>
        <v/>
      </c>
      <c r="AT301" s="18" t="str">
        <f>IFERROR(VLOOKUP($B301,DB!$I$3:$CA$1001,66,FALSE)&amp;"","　")</f>
        <v/>
      </c>
      <c r="AU301" s="18" t="str">
        <f>IFERROR(VLOOKUP($B301,DB!$I$3:$CA$1001,67,FALSE)&amp;"","　")</f>
        <v/>
      </c>
      <c r="AV301" s="18" t="str">
        <f>IFERROR(VLOOKUP($B301,DB!$I$3:$CA$1001,68,FALSE)&amp;"","　")</f>
        <v/>
      </c>
      <c r="AW301" s="18" t="str">
        <f>IFERROR(VLOOKUP($B301,DB!$I$3:$CA$1001,69,FALSE)&amp;"","　")</f>
        <v>◯</v>
      </c>
      <c r="AX301" s="18" t="str">
        <f>IFERROR(VLOOKUP($B301,DB!$I$3:$CA$1001,70,FALSE)&amp;"","　")</f>
        <v/>
      </c>
      <c r="AY301" s="21" t="str">
        <f>IFERROR(VLOOKUP($B301,DB!$I$3:$CA$1001,71,FALSE)&amp;"","　")</f>
        <v/>
      </c>
      <c r="AZ301" s="29"/>
    </row>
    <row r="302" spans="2:52" ht="20.100000000000001" customHeight="1">
      <c r="B302" s="6">
        <v>3000</v>
      </c>
      <c r="C302" s="8" t="str">
        <f>IFERROR(VLOOKUP(B302,DB!$I$3:$Z$1001,4,FALSE)&amp;"","")</f>
        <v>株式会社渡辺建築設計</v>
      </c>
      <c r="D302" s="10" t="str">
        <f>IFERROR(VLOOKUP(B302,DB!$I$2:$CD$1001,7,FALSE)&amp;"","")</f>
        <v>北海道</v>
      </c>
      <c r="E302" s="11" t="str">
        <f>IFERROR(VLOOKUP(B302,DB!$I$2:$CD$1001,8,FALSE)&amp;"","")</f>
        <v>札幌市厚別区</v>
      </c>
      <c r="F302" s="12" t="str">
        <f>IFERROR(VLOOKUP(B302,DB!$I$2:$CD$1001,10,FALSE)&amp;"","")</f>
        <v>代表取締役</v>
      </c>
      <c r="G302" s="11" t="str">
        <f>IFERROR(VLOOKUP(B302,DB!$I$2:$CD$1001,11,FALSE)&amp;"","")</f>
        <v>中原　茂人</v>
      </c>
      <c r="H302" s="14" t="str">
        <f>IFERROR(IF(VLOOKUP(B302,DB!$I$2:$CD$1001,20,FALSE)&amp;""="","","○"),"")</f>
        <v/>
      </c>
      <c r="I302" s="16" t="str">
        <f>IFERROR(VLOOKUP($B302,DB!$I$3:$CA$1001,29,FALSE)&amp;"","　")</f>
        <v/>
      </c>
      <c r="J302" s="18" t="str">
        <f>IFERROR(VLOOKUP($B302,DB!$I$3:$CA$1001,30,FALSE)&amp;"","　")</f>
        <v/>
      </c>
      <c r="K302" s="18" t="str">
        <f>IFERROR(VLOOKUP($B302,DB!$I$3:$CA$1001,31,FALSE)&amp;"","　")</f>
        <v/>
      </c>
      <c r="L302" s="18" t="str">
        <f>IFERROR(VLOOKUP($B302,DB!$I$3:$CA$1001,32,FALSE)&amp;"","　")</f>
        <v>◯</v>
      </c>
      <c r="M302" s="18" t="str">
        <f>IFERROR(VLOOKUP($B302,DB!$I$3:$CA$1001,33,FALSE)&amp;"","　")</f>
        <v/>
      </c>
      <c r="N302" s="21" t="str">
        <f>IFERROR(VLOOKUP($B302,DB!$I$3:$CA$1001,34,FALSE)&amp;"","　")</f>
        <v/>
      </c>
      <c r="O302" s="23" t="str">
        <f>IFERROR(VLOOKUP($B302,DB!$I$3:$CA$1001,35,FALSE)&amp;"","　")</f>
        <v/>
      </c>
      <c r="P302" s="18" t="str">
        <f>IFERROR(VLOOKUP($B302,DB!$I$3:$CA$1001,36,FALSE)&amp;"","　")</f>
        <v/>
      </c>
      <c r="Q302" s="18" t="str">
        <f>IFERROR(VLOOKUP($B302,DB!$I$3:$CA$1001,37,FALSE)&amp;"","　")</f>
        <v/>
      </c>
      <c r="R302" s="18" t="str">
        <f>IFERROR(VLOOKUP($B302,DB!$I$3:$CA$1001,38,FALSE)&amp;"","　")</f>
        <v/>
      </c>
      <c r="S302" s="18" t="str">
        <f>IFERROR(VLOOKUP($B302,DB!$I$3:$CA$1001,39,FALSE)&amp;"","　")</f>
        <v/>
      </c>
      <c r="T302" s="18" t="str">
        <f>IFERROR(VLOOKUP($B302,DB!$I$3:$CA$1001,40,FALSE)&amp;"","　")</f>
        <v/>
      </c>
      <c r="U302" s="18" t="str">
        <f>IFERROR(VLOOKUP($B302,DB!$I$3:$CA$1001,41,FALSE)&amp;"","　")</f>
        <v/>
      </c>
      <c r="V302" s="18" t="str">
        <f>IFERROR(VLOOKUP($B302,DB!$I$3:$CA$1001,42,FALSE)&amp;"","　")</f>
        <v/>
      </c>
      <c r="W302" s="18" t="str">
        <f>IFERROR(VLOOKUP($B302,DB!$I$3:$CA$1001,43,FALSE)&amp;"","　")</f>
        <v/>
      </c>
      <c r="X302" s="18" t="str">
        <f>IFERROR(VLOOKUP($B302,DB!$I$3:$CA$1001,44,FALSE)&amp;"","　")</f>
        <v/>
      </c>
      <c r="Y302" s="18" t="str">
        <f>IFERROR(VLOOKUP($B302,DB!$I$3:$CA$1001,45,FALSE)&amp;"","　")</f>
        <v/>
      </c>
      <c r="Z302" s="18" t="str">
        <f>IFERROR(VLOOKUP($B302,DB!$I$3:$CA$1001,46,FALSE)&amp;"","　")</f>
        <v/>
      </c>
      <c r="AA302" s="18" t="str">
        <f>IFERROR(VLOOKUP($B302,DB!$I$3:$CA$1001,47,FALSE)&amp;"","　")</f>
        <v/>
      </c>
      <c r="AB302" s="18" t="str">
        <f>IFERROR(VLOOKUP($B302,DB!$I$3:$CA$1001,48,FALSE)&amp;"","　")</f>
        <v/>
      </c>
      <c r="AC302" s="18" t="str">
        <f>IFERROR(VLOOKUP($B302,DB!$I$3:$CA$1001,49,FALSE)&amp;"","　")</f>
        <v/>
      </c>
      <c r="AD302" s="18" t="str">
        <f>IFERROR(VLOOKUP($B302,DB!$I$3:$CA$1001,50,FALSE)&amp;"","　")</f>
        <v/>
      </c>
      <c r="AE302" s="18" t="str">
        <f>IFERROR(VLOOKUP($B302,DB!$I$3:$CA$1001,51,FALSE)&amp;"","　")</f>
        <v/>
      </c>
      <c r="AF302" s="18" t="str">
        <f>IFERROR(VLOOKUP($B302,DB!$I$3:$CA$1001,52,FALSE)&amp;"","　")</f>
        <v/>
      </c>
      <c r="AG302" s="18" t="str">
        <f>IFERROR(VLOOKUP($B302,DB!$I$3:$CA$1001,53,FALSE)&amp;"","　")</f>
        <v/>
      </c>
      <c r="AH302" s="18" t="str">
        <f>IFERROR(VLOOKUP($B302,DB!$I$3:$CA$1001,54,FALSE)&amp;"","　")</f>
        <v/>
      </c>
      <c r="AI302" s="25" t="str">
        <f>IFERROR(VLOOKUP($B302,DB!$I$3:$CA$1001,55,FALSE)&amp;"","　")</f>
        <v/>
      </c>
      <c r="AJ302" s="16" t="str">
        <f>IFERROR(VLOOKUP($B302,DB!$I$3:$CA$1001,56,FALSE)&amp;"","　")</f>
        <v/>
      </c>
      <c r="AK302" s="18" t="str">
        <f>IFERROR(VLOOKUP($B302,DB!$I$3:$CA$1001,57,FALSE)&amp;"","　")</f>
        <v/>
      </c>
      <c r="AL302" s="18" t="str">
        <f>IFERROR(VLOOKUP($B302,DB!$I$3:$CA$1001,58,FALSE)&amp;"","　")</f>
        <v/>
      </c>
      <c r="AM302" s="18" t="str">
        <f>IFERROR(VLOOKUP($B302,DB!$I$3:$CA$1001,59,FALSE)&amp;"","　")</f>
        <v/>
      </c>
      <c r="AN302" s="18" t="str">
        <f>IFERROR(VLOOKUP($B302,DB!$I$3:$CA$1001,60,FALSE)&amp;"","　")</f>
        <v/>
      </c>
      <c r="AO302" s="18" t="str">
        <f>IFERROR(VLOOKUP($B302,DB!$I$3:$CA$1001,61,FALSE)&amp;"","　")</f>
        <v/>
      </c>
      <c r="AP302" s="18" t="str">
        <f>IFERROR(VLOOKUP($B302,DB!$I$3:$CA$1001,62,FALSE)&amp;"","　")</f>
        <v/>
      </c>
      <c r="AQ302" s="21" t="str">
        <f>IFERROR(VLOOKUP($B302,DB!$I$3:$CA$1001,63,FALSE)&amp;"","　")</f>
        <v/>
      </c>
      <c r="AR302" s="23" t="str">
        <f>IFERROR(VLOOKUP($B302,DB!$I$3:$CA$1001,64,FALSE)&amp;"","　")</f>
        <v/>
      </c>
      <c r="AS302" s="18" t="str">
        <f>IFERROR(VLOOKUP($B302,DB!$I$3:$CA$1001,65,FALSE)&amp;"","　")</f>
        <v/>
      </c>
      <c r="AT302" s="18" t="str">
        <f>IFERROR(VLOOKUP($B302,DB!$I$3:$CA$1001,66,FALSE)&amp;"","　")</f>
        <v/>
      </c>
      <c r="AU302" s="18" t="str">
        <f>IFERROR(VLOOKUP($B302,DB!$I$3:$CA$1001,67,FALSE)&amp;"","　")</f>
        <v/>
      </c>
      <c r="AV302" s="18" t="str">
        <f>IFERROR(VLOOKUP($B302,DB!$I$3:$CA$1001,68,FALSE)&amp;"","　")</f>
        <v/>
      </c>
      <c r="AW302" s="18" t="str">
        <f>IFERROR(VLOOKUP($B302,DB!$I$3:$CA$1001,69,FALSE)&amp;"","　")</f>
        <v/>
      </c>
      <c r="AX302" s="18" t="str">
        <f>IFERROR(VLOOKUP($B302,DB!$I$3:$CA$1001,70,FALSE)&amp;"","　")</f>
        <v/>
      </c>
      <c r="AY302" s="21" t="str">
        <f>IFERROR(VLOOKUP($B302,DB!$I$3:$CA$1001,71,FALSE)&amp;"","　")</f>
        <v/>
      </c>
      <c r="AZ302" s="29"/>
    </row>
    <row r="303" spans="2:52" ht="20.100000000000001" customHeight="1">
      <c r="B303" s="45">
        <v>3001</v>
      </c>
      <c r="C303" s="8" t="str">
        <f>IFERROR(VLOOKUP(B303,DB!$I$3:$Z$1001,4,FALSE)&amp;"","")</f>
        <v>和光技研株式会社</v>
      </c>
      <c r="D303" s="10" t="str">
        <f>IFERROR(VLOOKUP(B303,DB!$I$2:$CD$1001,7,FALSE)&amp;"","")</f>
        <v>北海道</v>
      </c>
      <c r="E303" s="11" t="str">
        <f>IFERROR(VLOOKUP(B303,DB!$I$2:$CD$1001,8,FALSE)&amp;"","")</f>
        <v>札幌市西区</v>
      </c>
      <c r="F303" s="12" t="str">
        <f>IFERROR(VLOOKUP(B303,DB!$I$2:$CD$1001,10,FALSE)&amp;"","")</f>
        <v>代表取締役</v>
      </c>
      <c r="G303" s="11" t="str">
        <f>IFERROR(VLOOKUP(B303,DB!$I$2:$CD$1001,11,FALSE)&amp;"","")</f>
        <v>坂井　敦行</v>
      </c>
      <c r="H303" s="14" t="str">
        <f>IFERROR(IF(VLOOKUP(B303,DB!$I$2:$CD$1001,20,FALSE)&amp;""="","","○"),"")</f>
        <v/>
      </c>
      <c r="I303" s="16" t="str">
        <f>IFERROR(VLOOKUP($B303,DB!$I$3:$CA$1001,29,FALSE)&amp;"","　")</f>
        <v>◯</v>
      </c>
      <c r="J303" s="18" t="str">
        <f>IFERROR(VLOOKUP($B303,DB!$I$3:$CA$1001,30,FALSE)&amp;"","　")</f>
        <v>◯</v>
      </c>
      <c r="K303" s="18" t="str">
        <f>IFERROR(VLOOKUP($B303,DB!$I$3:$CA$1001,31,FALSE)&amp;"","　")</f>
        <v>◯</v>
      </c>
      <c r="L303" s="18" t="str">
        <f>IFERROR(VLOOKUP($B303,DB!$I$3:$CA$1001,32,FALSE)&amp;"","　")</f>
        <v/>
      </c>
      <c r="M303" s="18" t="str">
        <f>IFERROR(VLOOKUP($B303,DB!$I$3:$CA$1001,33,FALSE)&amp;"","　")</f>
        <v>◯</v>
      </c>
      <c r="N303" s="21" t="str">
        <f>IFERROR(VLOOKUP($B303,DB!$I$3:$CA$1001,34,FALSE)&amp;"","　")</f>
        <v/>
      </c>
      <c r="O303" s="23" t="str">
        <f>IFERROR(VLOOKUP($B303,DB!$I$3:$CA$1001,35,FALSE)&amp;"","　")</f>
        <v>◯</v>
      </c>
      <c r="P303" s="18" t="str">
        <f>IFERROR(VLOOKUP($B303,DB!$I$3:$CA$1001,36,FALSE)&amp;"","　")</f>
        <v/>
      </c>
      <c r="Q303" s="18" t="str">
        <f>IFERROR(VLOOKUP($B303,DB!$I$3:$CA$1001,37,FALSE)&amp;"","　")</f>
        <v/>
      </c>
      <c r="R303" s="18" t="str">
        <f>IFERROR(VLOOKUP($B303,DB!$I$3:$CA$1001,38,FALSE)&amp;"","　")</f>
        <v>◯</v>
      </c>
      <c r="S303" s="18" t="str">
        <f>IFERROR(VLOOKUP($B303,DB!$I$3:$CA$1001,39,FALSE)&amp;"","　")</f>
        <v/>
      </c>
      <c r="T303" s="18" t="str">
        <f>IFERROR(VLOOKUP($B303,DB!$I$3:$CA$1001,40,FALSE)&amp;"","　")</f>
        <v/>
      </c>
      <c r="U303" s="18" t="str">
        <f>IFERROR(VLOOKUP($B303,DB!$I$3:$CA$1001,41,FALSE)&amp;"","　")</f>
        <v>◯</v>
      </c>
      <c r="V303" s="18" t="str">
        <f>IFERROR(VLOOKUP($B303,DB!$I$3:$CA$1001,42,FALSE)&amp;"","　")</f>
        <v/>
      </c>
      <c r="W303" s="18" t="str">
        <f>IFERROR(VLOOKUP($B303,DB!$I$3:$CA$1001,43,FALSE)&amp;"","　")</f>
        <v/>
      </c>
      <c r="X303" s="18" t="str">
        <f>IFERROR(VLOOKUP($B303,DB!$I$3:$CA$1001,44,FALSE)&amp;"","　")</f>
        <v/>
      </c>
      <c r="Y303" s="18" t="str">
        <f>IFERROR(VLOOKUP($B303,DB!$I$3:$CA$1001,45,FALSE)&amp;"","　")</f>
        <v/>
      </c>
      <c r="Z303" s="18" t="str">
        <f>IFERROR(VLOOKUP($B303,DB!$I$3:$CA$1001,46,FALSE)&amp;"","　")</f>
        <v/>
      </c>
      <c r="AA303" s="18" t="str">
        <f>IFERROR(VLOOKUP($B303,DB!$I$3:$CA$1001,47,FALSE)&amp;"","　")</f>
        <v/>
      </c>
      <c r="AB303" s="18" t="str">
        <f>IFERROR(VLOOKUP($B303,DB!$I$3:$CA$1001,48,FALSE)&amp;"","　")</f>
        <v/>
      </c>
      <c r="AC303" s="18" t="str">
        <f>IFERROR(VLOOKUP($B303,DB!$I$3:$CA$1001,49,FALSE)&amp;"","　")</f>
        <v>◯</v>
      </c>
      <c r="AD303" s="18" t="str">
        <f>IFERROR(VLOOKUP($B303,DB!$I$3:$CA$1001,50,FALSE)&amp;"","　")</f>
        <v>◯</v>
      </c>
      <c r="AE303" s="18" t="str">
        <f>IFERROR(VLOOKUP($B303,DB!$I$3:$CA$1001,51,FALSE)&amp;"","　")</f>
        <v/>
      </c>
      <c r="AF303" s="18" t="str">
        <f>IFERROR(VLOOKUP($B303,DB!$I$3:$CA$1001,52,FALSE)&amp;"","　")</f>
        <v/>
      </c>
      <c r="AG303" s="18" t="str">
        <f>IFERROR(VLOOKUP($B303,DB!$I$3:$CA$1001,53,FALSE)&amp;"","　")</f>
        <v>◯</v>
      </c>
      <c r="AH303" s="18" t="str">
        <f>IFERROR(VLOOKUP($B303,DB!$I$3:$CA$1001,54,FALSE)&amp;"","　")</f>
        <v/>
      </c>
      <c r="AI303" s="25" t="str">
        <f>IFERROR(VLOOKUP($B303,DB!$I$3:$CA$1001,55,FALSE)&amp;"","　")</f>
        <v/>
      </c>
      <c r="AJ303" s="16" t="str">
        <f>IFERROR(VLOOKUP($B303,DB!$I$3:$CA$1001,56,FALSE)&amp;"","　")</f>
        <v/>
      </c>
      <c r="AK303" s="18" t="str">
        <f>IFERROR(VLOOKUP($B303,DB!$I$3:$CA$1001,57,FALSE)&amp;"","　")</f>
        <v/>
      </c>
      <c r="AL303" s="18" t="str">
        <f>IFERROR(VLOOKUP($B303,DB!$I$3:$CA$1001,58,FALSE)&amp;"","　")</f>
        <v>◯</v>
      </c>
      <c r="AM303" s="18" t="str">
        <f>IFERROR(VLOOKUP($B303,DB!$I$3:$CA$1001,59,FALSE)&amp;"","　")</f>
        <v/>
      </c>
      <c r="AN303" s="18" t="str">
        <f>IFERROR(VLOOKUP($B303,DB!$I$3:$CA$1001,60,FALSE)&amp;"","　")</f>
        <v/>
      </c>
      <c r="AO303" s="18" t="str">
        <f>IFERROR(VLOOKUP($B303,DB!$I$3:$CA$1001,61,FALSE)&amp;"","　")</f>
        <v>◯</v>
      </c>
      <c r="AP303" s="18" t="str">
        <f>IFERROR(VLOOKUP($B303,DB!$I$3:$CA$1001,62,FALSE)&amp;"","　")</f>
        <v/>
      </c>
      <c r="AQ303" s="21" t="str">
        <f>IFERROR(VLOOKUP($B303,DB!$I$3:$CA$1001,63,FALSE)&amp;"","　")</f>
        <v/>
      </c>
      <c r="AR303" s="23" t="str">
        <f>IFERROR(VLOOKUP($B303,DB!$I$3:$CA$1001,64,FALSE)&amp;"","　")</f>
        <v/>
      </c>
      <c r="AS303" s="18" t="str">
        <f>IFERROR(VLOOKUP($B303,DB!$I$3:$CA$1001,65,FALSE)&amp;"","　")</f>
        <v/>
      </c>
      <c r="AT303" s="18" t="str">
        <f>IFERROR(VLOOKUP($B303,DB!$I$3:$CA$1001,66,FALSE)&amp;"","　")</f>
        <v/>
      </c>
      <c r="AU303" s="18" t="str">
        <f>IFERROR(VLOOKUP($B303,DB!$I$3:$CA$1001,67,FALSE)&amp;"","　")</f>
        <v/>
      </c>
      <c r="AV303" s="18" t="str">
        <f>IFERROR(VLOOKUP($B303,DB!$I$3:$CA$1001,68,FALSE)&amp;"","　")</f>
        <v/>
      </c>
      <c r="AW303" s="18" t="str">
        <f>IFERROR(VLOOKUP($B303,DB!$I$3:$CA$1001,69,FALSE)&amp;"","　")</f>
        <v/>
      </c>
      <c r="AX303" s="18" t="str">
        <f>IFERROR(VLOOKUP($B303,DB!$I$3:$CA$1001,70,FALSE)&amp;"","　")</f>
        <v/>
      </c>
      <c r="AY303" s="21" t="str">
        <f>IFERROR(VLOOKUP($B303,DB!$I$3:$CA$1001,71,FALSE)&amp;"","　")</f>
        <v/>
      </c>
      <c r="AZ303" s="29"/>
    </row>
    <row r="304" spans="2:52" ht="20.100000000000001" customHeight="1">
      <c r="B304" s="45">
        <v>3010</v>
      </c>
      <c r="C304" s="8" t="str">
        <f>IFERROR(VLOOKUP(B304,DB!$I$3:$Z$1001,4,FALSE)&amp;"","")</f>
        <v>株式会社ボンアーキテクツ</v>
      </c>
      <c r="D304" s="10" t="str">
        <f>IFERROR(VLOOKUP(B304,DB!$I$2:$CD$1001,7,FALSE)&amp;"","")</f>
        <v>北海道</v>
      </c>
      <c r="E304" s="11" t="str">
        <f>IFERROR(VLOOKUP(B304,DB!$I$2:$CD$1001,8,FALSE)&amp;"","")</f>
        <v>札幌市中央区</v>
      </c>
      <c r="F304" s="12" t="str">
        <f>IFERROR(VLOOKUP(B304,DB!$I$2:$CD$1001,10,FALSE)&amp;"","")</f>
        <v>代表取締役</v>
      </c>
      <c r="G304" s="11" t="str">
        <f>IFERROR(VLOOKUP(B304,DB!$I$2:$CD$1001,11,FALSE)&amp;"","")</f>
        <v>森　徳彦</v>
      </c>
      <c r="H304" s="14" t="str">
        <f>IFERROR(IF(VLOOKUP(B304,DB!$I$2:$CD$1001,20,FALSE)&amp;""="","","○"),"")</f>
        <v/>
      </c>
      <c r="I304" s="16" t="str">
        <f>IFERROR(VLOOKUP($B304,DB!$I$3:$CA$1001,29,FALSE)&amp;"","　")</f>
        <v/>
      </c>
      <c r="J304" s="18" t="str">
        <f>IFERROR(VLOOKUP($B304,DB!$I$3:$CA$1001,30,FALSE)&amp;"","　")</f>
        <v/>
      </c>
      <c r="K304" s="18" t="str">
        <f>IFERROR(VLOOKUP($B304,DB!$I$3:$CA$1001,31,FALSE)&amp;"","　")</f>
        <v/>
      </c>
      <c r="L304" s="18" t="str">
        <f>IFERROR(VLOOKUP($B304,DB!$I$3:$CA$1001,32,FALSE)&amp;"","　")</f>
        <v>◯</v>
      </c>
      <c r="M304" s="18" t="str">
        <f>IFERROR(VLOOKUP($B304,DB!$I$3:$CA$1001,33,FALSE)&amp;"","　")</f>
        <v/>
      </c>
      <c r="N304" s="21" t="str">
        <f>IFERROR(VLOOKUP($B304,DB!$I$3:$CA$1001,34,FALSE)&amp;"","　")</f>
        <v/>
      </c>
      <c r="O304" s="23" t="str">
        <f>IFERROR(VLOOKUP($B304,DB!$I$3:$CA$1001,35,FALSE)&amp;"","　")</f>
        <v/>
      </c>
      <c r="P304" s="18" t="str">
        <f>IFERROR(VLOOKUP($B304,DB!$I$3:$CA$1001,36,FALSE)&amp;"","　")</f>
        <v/>
      </c>
      <c r="Q304" s="18" t="str">
        <f>IFERROR(VLOOKUP($B304,DB!$I$3:$CA$1001,37,FALSE)&amp;"","　")</f>
        <v/>
      </c>
      <c r="R304" s="18" t="str">
        <f>IFERROR(VLOOKUP($B304,DB!$I$3:$CA$1001,38,FALSE)&amp;"","　")</f>
        <v/>
      </c>
      <c r="S304" s="18" t="str">
        <f>IFERROR(VLOOKUP($B304,DB!$I$3:$CA$1001,39,FALSE)&amp;"","　")</f>
        <v/>
      </c>
      <c r="T304" s="18" t="str">
        <f>IFERROR(VLOOKUP($B304,DB!$I$3:$CA$1001,40,FALSE)&amp;"","　")</f>
        <v/>
      </c>
      <c r="U304" s="18" t="str">
        <f>IFERROR(VLOOKUP($B304,DB!$I$3:$CA$1001,41,FALSE)&amp;"","　")</f>
        <v/>
      </c>
      <c r="V304" s="18" t="str">
        <f>IFERROR(VLOOKUP($B304,DB!$I$3:$CA$1001,42,FALSE)&amp;"","　")</f>
        <v/>
      </c>
      <c r="W304" s="18" t="str">
        <f>IFERROR(VLOOKUP($B304,DB!$I$3:$CA$1001,43,FALSE)&amp;"","　")</f>
        <v/>
      </c>
      <c r="X304" s="18" t="str">
        <f>IFERROR(VLOOKUP($B304,DB!$I$3:$CA$1001,44,FALSE)&amp;"","　")</f>
        <v/>
      </c>
      <c r="Y304" s="18" t="str">
        <f>IFERROR(VLOOKUP($B304,DB!$I$3:$CA$1001,45,FALSE)&amp;"","　")</f>
        <v/>
      </c>
      <c r="Z304" s="18" t="str">
        <f>IFERROR(VLOOKUP($B304,DB!$I$3:$CA$1001,46,FALSE)&amp;"","　")</f>
        <v/>
      </c>
      <c r="AA304" s="18" t="str">
        <f>IFERROR(VLOOKUP($B304,DB!$I$3:$CA$1001,47,FALSE)&amp;"","　")</f>
        <v/>
      </c>
      <c r="AB304" s="18" t="str">
        <f>IFERROR(VLOOKUP($B304,DB!$I$3:$CA$1001,48,FALSE)&amp;"","　")</f>
        <v/>
      </c>
      <c r="AC304" s="18" t="str">
        <f>IFERROR(VLOOKUP($B304,DB!$I$3:$CA$1001,49,FALSE)&amp;"","　")</f>
        <v/>
      </c>
      <c r="AD304" s="18" t="str">
        <f>IFERROR(VLOOKUP($B304,DB!$I$3:$CA$1001,50,FALSE)&amp;"","　")</f>
        <v/>
      </c>
      <c r="AE304" s="18" t="str">
        <f>IFERROR(VLOOKUP($B304,DB!$I$3:$CA$1001,51,FALSE)&amp;"","　")</f>
        <v/>
      </c>
      <c r="AF304" s="18" t="str">
        <f>IFERROR(VLOOKUP($B304,DB!$I$3:$CA$1001,52,FALSE)&amp;"","　")</f>
        <v/>
      </c>
      <c r="AG304" s="18" t="str">
        <f>IFERROR(VLOOKUP($B304,DB!$I$3:$CA$1001,53,FALSE)&amp;"","　")</f>
        <v/>
      </c>
      <c r="AH304" s="18" t="str">
        <f>IFERROR(VLOOKUP($B304,DB!$I$3:$CA$1001,54,FALSE)&amp;"","　")</f>
        <v/>
      </c>
      <c r="AI304" s="25" t="str">
        <f>IFERROR(VLOOKUP($B304,DB!$I$3:$CA$1001,55,FALSE)&amp;"","　")</f>
        <v/>
      </c>
      <c r="AJ304" s="16" t="str">
        <f>IFERROR(VLOOKUP($B304,DB!$I$3:$CA$1001,56,FALSE)&amp;"","　")</f>
        <v/>
      </c>
      <c r="AK304" s="18" t="str">
        <f>IFERROR(VLOOKUP($B304,DB!$I$3:$CA$1001,57,FALSE)&amp;"","　")</f>
        <v/>
      </c>
      <c r="AL304" s="18" t="str">
        <f>IFERROR(VLOOKUP($B304,DB!$I$3:$CA$1001,58,FALSE)&amp;"","　")</f>
        <v/>
      </c>
      <c r="AM304" s="18" t="str">
        <f>IFERROR(VLOOKUP($B304,DB!$I$3:$CA$1001,59,FALSE)&amp;"","　")</f>
        <v/>
      </c>
      <c r="AN304" s="18" t="str">
        <f>IFERROR(VLOOKUP($B304,DB!$I$3:$CA$1001,60,FALSE)&amp;"","　")</f>
        <v/>
      </c>
      <c r="AO304" s="18" t="str">
        <f>IFERROR(VLOOKUP($B304,DB!$I$3:$CA$1001,61,FALSE)&amp;"","　")</f>
        <v/>
      </c>
      <c r="AP304" s="18" t="str">
        <f>IFERROR(VLOOKUP($B304,DB!$I$3:$CA$1001,62,FALSE)&amp;"","　")</f>
        <v/>
      </c>
      <c r="AQ304" s="21" t="str">
        <f>IFERROR(VLOOKUP($B304,DB!$I$3:$CA$1001,63,FALSE)&amp;"","　")</f>
        <v/>
      </c>
      <c r="AR304" s="23" t="str">
        <f>IFERROR(VLOOKUP($B304,DB!$I$3:$CA$1001,64,FALSE)&amp;"","　")</f>
        <v/>
      </c>
      <c r="AS304" s="18" t="str">
        <f>IFERROR(VLOOKUP($B304,DB!$I$3:$CA$1001,65,FALSE)&amp;"","　")</f>
        <v/>
      </c>
      <c r="AT304" s="18" t="str">
        <f>IFERROR(VLOOKUP($B304,DB!$I$3:$CA$1001,66,FALSE)&amp;"","　")</f>
        <v/>
      </c>
      <c r="AU304" s="18" t="str">
        <f>IFERROR(VLOOKUP($B304,DB!$I$3:$CA$1001,67,FALSE)&amp;"","　")</f>
        <v/>
      </c>
      <c r="AV304" s="18" t="str">
        <f>IFERROR(VLOOKUP($B304,DB!$I$3:$CA$1001,68,FALSE)&amp;"","　")</f>
        <v/>
      </c>
      <c r="AW304" s="18" t="str">
        <f>IFERROR(VLOOKUP($B304,DB!$I$3:$CA$1001,69,FALSE)&amp;"","　")</f>
        <v/>
      </c>
      <c r="AX304" s="18" t="str">
        <f>IFERROR(VLOOKUP($B304,DB!$I$3:$CA$1001,70,FALSE)&amp;"","　")</f>
        <v/>
      </c>
      <c r="AY304" s="21" t="str">
        <f>IFERROR(VLOOKUP($B304,DB!$I$3:$CA$1001,71,FALSE)&amp;"","　")</f>
        <v/>
      </c>
      <c r="AZ304" s="29"/>
    </row>
    <row r="305" spans="2:52" ht="20.100000000000001" customHeight="1">
      <c r="B305" s="45">
        <v>3011</v>
      </c>
      <c r="C305" s="8" t="str">
        <f>IFERROR(VLOOKUP(B305,DB!$I$3:$Z$1001,4,FALSE)&amp;"","")</f>
        <v>株式会社ストラクト</v>
      </c>
      <c r="D305" s="10" t="str">
        <f>IFERROR(VLOOKUP(B305,DB!$I$2:$CD$1001,7,FALSE)&amp;"","")</f>
        <v>東京都</v>
      </c>
      <c r="E305" s="11" t="str">
        <f>IFERROR(VLOOKUP(B305,DB!$I$2:$CD$1001,8,FALSE)&amp;"","")</f>
        <v>東京都千代田区</v>
      </c>
      <c r="F305" s="12" t="str">
        <f>IFERROR(VLOOKUP(B305,DB!$I$2:$CD$1001,10,FALSE)&amp;"","")</f>
        <v>代表取締役</v>
      </c>
      <c r="G305" s="11" t="str">
        <f>IFERROR(VLOOKUP(B305,DB!$I$2:$CD$1001,11,FALSE)&amp;"","")</f>
        <v>古川　淳</v>
      </c>
      <c r="H305" s="14" t="str">
        <f>IFERROR(IF(VLOOKUP(B305,DB!$I$2:$CD$1001,20,FALSE)&amp;""="","","○"),"")</f>
        <v/>
      </c>
      <c r="I305" s="16" t="str">
        <f>IFERROR(VLOOKUP($B305,DB!$I$3:$CA$1001,29,FALSE)&amp;"","　")</f>
        <v/>
      </c>
      <c r="J305" s="18" t="str">
        <f>IFERROR(VLOOKUP($B305,DB!$I$3:$CA$1001,30,FALSE)&amp;"","　")</f>
        <v/>
      </c>
      <c r="K305" s="18" t="str">
        <f>IFERROR(VLOOKUP($B305,DB!$I$3:$CA$1001,31,FALSE)&amp;"","　")</f>
        <v/>
      </c>
      <c r="L305" s="18" t="str">
        <f>IFERROR(VLOOKUP($B305,DB!$I$3:$CA$1001,32,FALSE)&amp;"","　")</f>
        <v>◯</v>
      </c>
      <c r="M305" s="18" t="str">
        <f>IFERROR(VLOOKUP($B305,DB!$I$3:$CA$1001,33,FALSE)&amp;"","　")</f>
        <v>◯</v>
      </c>
      <c r="N305" s="21" t="str">
        <f>IFERROR(VLOOKUP($B305,DB!$I$3:$CA$1001,34,FALSE)&amp;"","　")</f>
        <v/>
      </c>
      <c r="O305" s="23" t="str">
        <f>IFERROR(VLOOKUP($B305,DB!$I$3:$CA$1001,35,FALSE)&amp;"","　")</f>
        <v/>
      </c>
      <c r="P305" s="18" t="str">
        <f>IFERROR(VLOOKUP($B305,DB!$I$3:$CA$1001,36,FALSE)&amp;"","　")</f>
        <v/>
      </c>
      <c r="Q305" s="18" t="str">
        <f>IFERROR(VLOOKUP($B305,DB!$I$3:$CA$1001,37,FALSE)&amp;"","　")</f>
        <v/>
      </c>
      <c r="R305" s="18" t="str">
        <f>IFERROR(VLOOKUP($B305,DB!$I$3:$CA$1001,38,FALSE)&amp;"","　")</f>
        <v/>
      </c>
      <c r="S305" s="18" t="str">
        <f>IFERROR(VLOOKUP($B305,DB!$I$3:$CA$1001,39,FALSE)&amp;"","　")</f>
        <v/>
      </c>
      <c r="T305" s="18" t="str">
        <f>IFERROR(VLOOKUP($B305,DB!$I$3:$CA$1001,40,FALSE)&amp;"","　")</f>
        <v/>
      </c>
      <c r="U305" s="18" t="str">
        <f>IFERROR(VLOOKUP($B305,DB!$I$3:$CA$1001,41,FALSE)&amp;"","　")</f>
        <v/>
      </c>
      <c r="V305" s="18" t="str">
        <f>IFERROR(VLOOKUP($B305,DB!$I$3:$CA$1001,42,FALSE)&amp;"","　")</f>
        <v/>
      </c>
      <c r="W305" s="18" t="str">
        <f>IFERROR(VLOOKUP($B305,DB!$I$3:$CA$1001,43,FALSE)&amp;"","　")</f>
        <v/>
      </c>
      <c r="X305" s="18" t="str">
        <f>IFERROR(VLOOKUP($B305,DB!$I$3:$CA$1001,44,FALSE)&amp;"","　")</f>
        <v/>
      </c>
      <c r="Y305" s="18" t="str">
        <f>IFERROR(VLOOKUP($B305,DB!$I$3:$CA$1001,45,FALSE)&amp;"","　")</f>
        <v/>
      </c>
      <c r="Z305" s="18" t="str">
        <f>IFERROR(VLOOKUP($B305,DB!$I$3:$CA$1001,46,FALSE)&amp;"","　")</f>
        <v/>
      </c>
      <c r="AA305" s="18" t="str">
        <f>IFERROR(VLOOKUP($B305,DB!$I$3:$CA$1001,47,FALSE)&amp;"","　")</f>
        <v/>
      </c>
      <c r="AB305" s="18" t="str">
        <f>IFERROR(VLOOKUP($B305,DB!$I$3:$CA$1001,48,FALSE)&amp;"","　")</f>
        <v/>
      </c>
      <c r="AC305" s="18" t="str">
        <f>IFERROR(VLOOKUP($B305,DB!$I$3:$CA$1001,49,FALSE)&amp;"","　")</f>
        <v/>
      </c>
      <c r="AD305" s="18" t="str">
        <f>IFERROR(VLOOKUP($B305,DB!$I$3:$CA$1001,50,FALSE)&amp;"","　")</f>
        <v/>
      </c>
      <c r="AE305" s="18" t="str">
        <f>IFERROR(VLOOKUP($B305,DB!$I$3:$CA$1001,51,FALSE)&amp;"","　")</f>
        <v/>
      </c>
      <c r="AF305" s="18" t="str">
        <f>IFERROR(VLOOKUP($B305,DB!$I$3:$CA$1001,52,FALSE)&amp;"","　")</f>
        <v/>
      </c>
      <c r="AG305" s="18" t="str">
        <f>IFERROR(VLOOKUP($B305,DB!$I$3:$CA$1001,53,FALSE)&amp;"","　")</f>
        <v/>
      </c>
      <c r="AH305" s="18" t="str">
        <f>IFERROR(VLOOKUP($B305,DB!$I$3:$CA$1001,54,FALSE)&amp;"","　")</f>
        <v/>
      </c>
      <c r="AI305" s="25" t="str">
        <f>IFERROR(VLOOKUP($B305,DB!$I$3:$CA$1001,55,FALSE)&amp;"","　")</f>
        <v/>
      </c>
      <c r="AJ305" s="16" t="str">
        <f>IFERROR(VLOOKUP($B305,DB!$I$3:$CA$1001,56,FALSE)&amp;"","　")</f>
        <v/>
      </c>
      <c r="AK305" s="18" t="str">
        <f>IFERROR(VLOOKUP($B305,DB!$I$3:$CA$1001,57,FALSE)&amp;"","　")</f>
        <v/>
      </c>
      <c r="AL305" s="18" t="str">
        <f>IFERROR(VLOOKUP($B305,DB!$I$3:$CA$1001,58,FALSE)&amp;"","　")</f>
        <v/>
      </c>
      <c r="AM305" s="18" t="str">
        <f>IFERROR(VLOOKUP($B305,DB!$I$3:$CA$1001,59,FALSE)&amp;"","　")</f>
        <v/>
      </c>
      <c r="AN305" s="18" t="str">
        <f>IFERROR(VLOOKUP($B305,DB!$I$3:$CA$1001,60,FALSE)&amp;"","　")</f>
        <v/>
      </c>
      <c r="AO305" s="18" t="str">
        <f>IFERROR(VLOOKUP($B305,DB!$I$3:$CA$1001,61,FALSE)&amp;"","　")</f>
        <v/>
      </c>
      <c r="AP305" s="18" t="str">
        <f>IFERROR(VLOOKUP($B305,DB!$I$3:$CA$1001,62,FALSE)&amp;"","　")</f>
        <v/>
      </c>
      <c r="AQ305" s="21" t="str">
        <f>IFERROR(VLOOKUP($B305,DB!$I$3:$CA$1001,63,FALSE)&amp;"","　")</f>
        <v/>
      </c>
      <c r="AR305" s="23" t="str">
        <f>IFERROR(VLOOKUP($B305,DB!$I$3:$CA$1001,64,FALSE)&amp;"","　")</f>
        <v/>
      </c>
      <c r="AS305" s="18" t="str">
        <f>IFERROR(VLOOKUP($B305,DB!$I$3:$CA$1001,65,FALSE)&amp;"","　")</f>
        <v/>
      </c>
      <c r="AT305" s="18" t="str">
        <f>IFERROR(VLOOKUP($B305,DB!$I$3:$CA$1001,66,FALSE)&amp;"","　")</f>
        <v/>
      </c>
      <c r="AU305" s="18" t="str">
        <f>IFERROR(VLOOKUP($B305,DB!$I$3:$CA$1001,67,FALSE)&amp;"","　")</f>
        <v/>
      </c>
      <c r="AV305" s="18" t="str">
        <f>IFERROR(VLOOKUP($B305,DB!$I$3:$CA$1001,68,FALSE)&amp;"","　")</f>
        <v/>
      </c>
      <c r="AW305" s="18" t="str">
        <f>IFERROR(VLOOKUP($B305,DB!$I$3:$CA$1001,69,FALSE)&amp;"","　")</f>
        <v/>
      </c>
      <c r="AX305" s="18" t="str">
        <f>IFERROR(VLOOKUP($B305,DB!$I$3:$CA$1001,70,FALSE)&amp;"","　")</f>
        <v/>
      </c>
      <c r="AY305" s="21" t="str">
        <f>IFERROR(VLOOKUP($B305,DB!$I$3:$CA$1001,71,FALSE)&amp;"","　")</f>
        <v/>
      </c>
      <c r="AZ305" s="29"/>
    </row>
    <row r="306" spans="2:52" ht="20.100000000000001" customHeight="1">
      <c r="B306" s="6">
        <v>3012</v>
      </c>
      <c r="C306" s="8" t="str">
        <f>IFERROR(VLOOKUP(B306,DB!$I$3:$Z$1001,4,FALSE)&amp;"","")</f>
        <v>株式会社ぎょうせい</v>
      </c>
      <c r="D306" s="10" t="str">
        <f>IFERROR(VLOOKUP(B306,DB!$I$2:$CD$1001,7,FALSE)&amp;"","")</f>
        <v>東京都</v>
      </c>
      <c r="E306" s="11" t="str">
        <f>IFERROR(VLOOKUP(B306,DB!$I$2:$CD$1001,8,FALSE)&amp;"","")</f>
        <v>東京都江東区</v>
      </c>
      <c r="F306" s="12" t="str">
        <f>IFERROR(VLOOKUP(B306,DB!$I$2:$CD$1001,10,FALSE)&amp;"","")</f>
        <v>代表取締役社長</v>
      </c>
      <c r="G306" s="11" t="str">
        <f>IFERROR(VLOOKUP(B306,DB!$I$2:$CD$1001,11,FALSE)&amp;"","")</f>
        <v>西本　功二</v>
      </c>
      <c r="H306" s="14" t="str">
        <f>IFERROR(IF(VLOOKUP(B306,DB!$I$2:$CD$1001,20,FALSE)&amp;""="","","○"),"")</f>
        <v>○</v>
      </c>
      <c r="I306" s="16" t="str">
        <f>IFERROR(VLOOKUP($B306,DB!$I$3:$CA$1001,29,FALSE)&amp;"","　")</f>
        <v/>
      </c>
      <c r="J306" s="18" t="str">
        <f>IFERROR(VLOOKUP($B306,DB!$I$3:$CA$1001,30,FALSE)&amp;"","　")</f>
        <v/>
      </c>
      <c r="K306" s="18" t="str">
        <f>IFERROR(VLOOKUP($B306,DB!$I$3:$CA$1001,31,FALSE)&amp;"","　")</f>
        <v/>
      </c>
      <c r="L306" s="18" t="str">
        <f>IFERROR(VLOOKUP($B306,DB!$I$3:$CA$1001,32,FALSE)&amp;"","　")</f>
        <v/>
      </c>
      <c r="M306" s="18" t="str">
        <f>IFERROR(VLOOKUP($B306,DB!$I$3:$CA$1001,33,FALSE)&amp;"","　")</f>
        <v>◯</v>
      </c>
      <c r="N306" s="21" t="str">
        <f>IFERROR(VLOOKUP($B306,DB!$I$3:$CA$1001,34,FALSE)&amp;"","　")</f>
        <v/>
      </c>
      <c r="O306" s="23" t="str">
        <f>IFERROR(VLOOKUP($B306,DB!$I$3:$CA$1001,35,FALSE)&amp;"","　")</f>
        <v/>
      </c>
      <c r="P306" s="18" t="str">
        <f>IFERROR(VLOOKUP($B306,DB!$I$3:$CA$1001,36,FALSE)&amp;"","　")</f>
        <v/>
      </c>
      <c r="Q306" s="18" t="str">
        <f>IFERROR(VLOOKUP($B306,DB!$I$3:$CA$1001,37,FALSE)&amp;"","　")</f>
        <v/>
      </c>
      <c r="R306" s="18" t="str">
        <f>IFERROR(VLOOKUP($B306,DB!$I$3:$CA$1001,38,FALSE)&amp;"","　")</f>
        <v/>
      </c>
      <c r="S306" s="18" t="str">
        <f>IFERROR(VLOOKUP($B306,DB!$I$3:$CA$1001,39,FALSE)&amp;"","　")</f>
        <v/>
      </c>
      <c r="T306" s="18" t="str">
        <f>IFERROR(VLOOKUP($B306,DB!$I$3:$CA$1001,40,FALSE)&amp;"","　")</f>
        <v/>
      </c>
      <c r="U306" s="18" t="str">
        <f>IFERROR(VLOOKUP($B306,DB!$I$3:$CA$1001,41,FALSE)&amp;"","　")</f>
        <v/>
      </c>
      <c r="V306" s="18" t="str">
        <f>IFERROR(VLOOKUP($B306,DB!$I$3:$CA$1001,42,FALSE)&amp;"","　")</f>
        <v/>
      </c>
      <c r="W306" s="18" t="str">
        <f>IFERROR(VLOOKUP($B306,DB!$I$3:$CA$1001,43,FALSE)&amp;"","　")</f>
        <v/>
      </c>
      <c r="X306" s="18" t="str">
        <f>IFERROR(VLOOKUP($B306,DB!$I$3:$CA$1001,44,FALSE)&amp;"","　")</f>
        <v/>
      </c>
      <c r="Y306" s="18" t="str">
        <f>IFERROR(VLOOKUP($B306,DB!$I$3:$CA$1001,45,FALSE)&amp;"","　")</f>
        <v/>
      </c>
      <c r="Z306" s="18" t="str">
        <f>IFERROR(VLOOKUP($B306,DB!$I$3:$CA$1001,46,FALSE)&amp;"","　")</f>
        <v/>
      </c>
      <c r="AA306" s="18" t="str">
        <f>IFERROR(VLOOKUP($B306,DB!$I$3:$CA$1001,47,FALSE)&amp;"","　")</f>
        <v/>
      </c>
      <c r="AB306" s="18" t="str">
        <f>IFERROR(VLOOKUP($B306,DB!$I$3:$CA$1001,48,FALSE)&amp;"","　")</f>
        <v/>
      </c>
      <c r="AC306" s="18" t="str">
        <f>IFERROR(VLOOKUP($B306,DB!$I$3:$CA$1001,49,FALSE)&amp;"","　")</f>
        <v/>
      </c>
      <c r="AD306" s="18" t="str">
        <f>IFERROR(VLOOKUP($B306,DB!$I$3:$CA$1001,50,FALSE)&amp;"","　")</f>
        <v/>
      </c>
      <c r="AE306" s="18" t="str">
        <f>IFERROR(VLOOKUP($B306,DB!$I$3:$CA$1001,51,FALSE)&amp;"","　")</f>
        <v/>
      </c>
      <c r="AF306" s="18" t="str">
        <f>IFERROR(VLOOKUP($B306,DB!$I$3:$CA$1001,52,FALSE)&amp;"","　")</f>
        <v/>
      </c>
      <c r="AG306" s="18" t="str">
        <f>IFERROR(VLOOKUP($B306,DB!$I$3:$CA$1001,53,FALSE)&amp;"","　")</f>
        <v/>
      </c>
      <c r="AH306" s="18" t="str">
        <f>IFERROR(VLOOKUP($B306,DB!$I$3:$CA$1001,54,FALSE)&amp;"","　")</f>
        <v/>
      </c>
      <c r="AI306" s="25" t="str">
        <f>IFERROR(VLOOKUP($B306,DB!$I$3:$CA$1001,55,FALSE)&amp;"","　")</f>
        <v/>
      </c>
      <c r="AJ306" s="16" t="str">
        <f>IFERROR(VLOOKUP($B306,DB!$I$3:$CA$1001,56,FALSE)&amp;"","　")</f>
        <v/>
      </c>
      <c r="AK306" s="18" t="str">
        <f>IFERROR(VLOOKUP($B306,DB!$I$3:$CA$1001,57,FALSE)&amp;"","　")</f>
        <v/>
      </c>
      <c r="AL306" s="18" t="str">
        <f>IFERROR(VLOOKUP($B306,DB!$I$3:$CA$1001,58,FALSE)&amp;"","　")</f>
        <v/>
      </c>
      <c r="AM306" s="18" t="str">
        <f>IFERROR(VLOOKUP($B306,DB!$I$3:$CA$1001,59,FALSE)&amp;"","　")</f>
        <v/>
      </c>
      <c r="AN306" s="18" t="str">
        <f>IFERROR(VLOOKUP($B306,DB!$I$3:$CA$1001,60,FALSE)&amp;"","　")</f>
        <v/>
      </c>
      <c r="AO306" s="18" t="str">
        <f>IFERROR(VLOOKUP($B306,DB!$I$3:$CA$1001,61,FALSE)&amp;"","　")</f>
        <v/>
      </c>
      <c r="AP306" s="18" t="str">
        <f>IFERROR(VLOOKUP($B306,DB!$I$3:$CA$1001,62,FALSE)&amp;"","　")</f>
        <v/>
      </c>
      <c r="AQ306" s="21" t="str">
        <f>IFERROR(VLOOKUP($B306,DB!$I$3:$CA$1001,63,FALSE)&amp;"","　")</f>
        <v/>
      </c>
      <c r="AR306" s="23" t="str">
        <f>IFERROR(VLOOKUP($B306,DB!$I$3:$CA$1001,64,FALSE)&amp;"","　")</f>
        <v/>
      </c>
      <c r="AS306" s="18" t="str">
        <f>IFERROR(VLOOKUP($B306,DB!$I$3:$CA$1001,65,FALSE)&amp;"","　")</f>
        <v/>
      </c>
      <c r="AT306" s="18" t="str">
        <f>IFERROR(VLOOKUP($B306,DB!$I$3:$CA$1001,66,FALSE)&amp;"","　")</f>
        <v/>
      </c>
      <c r="AU306" s="18" t="str">
        <f>IFERROR(VLOOKUP($B306,DB!$I$3:$CA$1001,67,FALSE)&amp;"","　")</f>
        <v/>
      </c>
      <c r="AV306" s="18" t="str">
        <f>IFERROR(VLOOKUP($B306,DB!$I$3:$CA$1001,68,FALSE)&amp;"","　")</f>
        <v/>
      </c>
      <c r="AW306" s="18" t="str">
        <f>IFERROR(VLOOKUP($B306,DB!$I$3:$CA$1001,69,FALSE)&amp;"","　")</f>
        <v/>
      </c>
      <c r="AX306" s="18" t="str">
        <f>IFERROR(VLOOKUP($B306,DB!$I$3:$CA$1001,70,FALSE)&amp;"","　")</f>
        <v/>
      </c>
      <c r="AY306" s="21" t="str">
        <f>IFERROR(VLOOKUP($B306,DB!$I$3:$CA$1001,71,FALSE)&amp;"","　")</f>
        <v/>
      </c>
      <c r="AZ306" s="29"/>
    </row>
    <row r="307" spans="2:52" ht="20.100000000000001" customHeight="1">
      <c r="B307" s="6">
        <v>3013</v>
      </c>
      <c r="C307" s="8" t="str">
        <f>IFERROR(VLOOKUP(B307,DB!$I$3:$Z$1001,4,FALSE)&amp;"","")</f>
        <v>株式会社無線放送設計事務所</v>
      </c>
      <c r="D307" s="10" t="str">
        <f>IFERROR(VLOOKUP(B307,DB!$I$2:$CD$1001,7,FALSE)&amp;"","")</f>
        <v>神奈川県</v>
      </c>
      <c r="E307" s="11" t="str">
        <f>IFERROR(VLOOKUP(B307,DB!$I$2:$CD$1001,8,FALSE)&amp;"","")</f>
        <v>神奈川県横浜市</v>
      </c>
      <c r="F307" s="12" t="str">
        <f>IFERROR(VLOOKUP(B307,DB!$I$2:$CD$1001,10,FALSE)&amp;"","")</f>
        <v>代表取締役</v>
      </c>
      <c r="G307" s="11" t="str">
        <f>IFERROR(VLOOKUP(B307,DB!$I$2:$CD$1001,11,FALSE)&amp;"","")</f>
        <v>川端　竜美</v>
      </c>
      <c r="H307" s="14" t="str">
        <f>IFERROR(IF(VLOOKUP(B307,DB!$I$2:$CD$1001,20,FALSE)&amp;""="","","○"),"")</f>
        <v>○</v>
      </c>
      <c r="I307" s="16" t="str">
        <f>IFERROR(VLOOKUP($B307,DB!$I$3:$CA$1001,29,FALSE)&amp;"","　")</f>
        <v/>
      </c>
      <c r="J307" s="18" t="str">
        <f>IFERROR(VLOOKUP($B307,DB!$I$3:$CA$1001,30,FALSE)&amp;"","　")</f>
        <v/>
      </c>
      <c r="K307" s="18" t="str">
        <f>IFERROR(VLOOKUP($B307,DB!$I$3:$CA$1001,31,FALSE)&amp;"","　")</f>
        <v>◯</v>
      </c>
      <c r="L307" s="18" t="str">
        <f>IFERROR(VLOOKUP($B307,DB!$I$3:$CA$1001,32,FALSE)&amp;"","　")</f>
        <v/>
      </c>
      <c r="M307" s="18" t="str">
        <f>IFERROR(VLOOKUP($B307,DB!$I$3:$CA$1001,33,FALSE)&amp;"","　")</f>
        <v/>
      </c>
      <c r="N307" s="21" t="str">
        <f>IFERROR(VLOOKUP($B307,DB!$I$3:$CA$1001,34,FALSE)&amp;"","　")</f>
        <v/>
      </c>
      <c r="O307" s="23" t="str">
        <f>IFERROR(VLOOKUP($B307,DB!$I$3:$CA$1001,35,FALSE)&amp;"","　")</f>
        <v/>
      </c>
      <c r="P307" s="18" t="str">
        <f>IFERROR(VLOOKUP($B307,DB!$I$3:$CA$1001,36,FALSE)&amp;"","　")</f>
        <v/>
      </c>
      <c r="Q307" s="18" t="str">
        <f>IFERROR(VLOOKUP($B307,DB!$I$3:$CA$1001,37,FALSE)&amp;"","　")</f>
        <v/>
      </c>
      <c r="R307" s="18" t="str">
        <f>IFERROR(VLOOKUP($B307,DB!$I$3:$CA$1001,38,FALSE)&amp;"","　")</f>
        <v/>
      </c>
      <c r="S307" s="18" t="str">
        <f>IFERROR(VLOOKUP($B307,DB!$I$3:$CA$1001,39,FALSE)&amp;"","　")</f>
        <v/>
      </c>
      <c r="T307" s="18" t="str">
        <f>IFERROR(VLOOKUP($B307,DB!$I$3:$CA$1001,40,FALSE)&amp;"","　")</f>
        <v/>
      </c>
      <c r="U307" s="18" t="str">
        <f>IFERROR(VLOOKUP($B307,DB!$I$3:$CA$1001,41,FALSE)&amp;"","　")</f>
        <v/>
      </c>
      <c r="V307" s="18" t="str">
        <f>IFERROR(VLOOKUP($B307,DB!$I$3:$CA$1001,42,FALSE)&amp;"","　")</f>
        <v/>
      </c>
      <c r="W307" s="18" t="str">
        <f>IFERROR(VLOOKUP($B307,DB!$I$3:$CA$1001,43,FALSE)&amp;"","　")</f>
        <v/>
      </c>
      <c r="X307" s="18" t="str">
        <f>IFERROR(VLOOKUP($B307,DB!$I$3:$CA$1001,44,FALSE)&amp;"","　")</f>
        <v/>
      </c>
      <c r="Y307" s="18" t="str">
        <f>IFERROR(VLOOKUP($B307,DB!$I$3:$CA$1001,45,FALSE)&amp;"","　")</f>
        <v/>
      </c>
      <c r="Z307" s="18" t="str">
        <f>IFERROR(VLOOKUP($B307,DB!$I$3:$CA$1001,46,FALSE)&amp;"","　")</f>
        <v/>
      </c>
      <c r="AA307" s="18" t="str">
        <f>IFERROR(VLOOKUP($B307,DB!$I$3:$CA$1001,47,FALSE)&amp;"","　")</f>
        <v/>
      </c>
      <c r="AB307" s="18" t="str">
        <f>IFERROR(VLOOKUP($B307,DB!$I$3:$CA$1001,48,FALSE)&amp;"","　")</f>
        <v/>
      </c>
      <c r="AC307" s="18" t="str">
        <f>IFERROR(VLOOKUP($B307,DB!$I$3:$CA$1001,49,FALSE)&amp;"","　")</f>
        <v/>
      </c>
      <c r="AD307" s="18" t="str">
        <f>IFERROR(VLOOKUP($B307,DB!$I$3:$CA$1001,50,FALSE)&amp;"","　")</f>
        <v/>
      </c>
      <c r="AE307" s="18" t="str">
        <f>IFERROR(VLOOKUP($B307,DB!$I$3:$CA$1001,51,FALSE)&amp;"","　")</f>
        <v/>
      </c>
      <c r="AF307" s="18" t="str">
        <f>IFERROR(VLOOKUP($B307,DB!$I$3:$CA$1001,52,FALSE)&amp;"","　")</f>
        <v/>
      </c>
      <c r="AG307" s="18" t="str">
        <f>IFERROR(VLOOKUP($B307,DB!$I$3:$CA$1001,53,FALSE)&amp;"","　")</f>
        <v/>
      </c>
      <c r="AH307" s="18" t="str">
        <f>IFERROR(VLOOKUP($B307,DB!$I$3:$CA$1001,54,FALSE)&amp;"","　")</f>
        <v/>
      </c>
      <c r="AI307" s="25" t="str">
        <f>IFERROR(VLOOKUP($B307,DB!$I$3:$CA$1001,55,FALSE)&amp;"","　")</f>
        <v>◯</v>
      </c>
      <c r="AJ307" s="16" t="str">
        <f>IFERROR(VLOOKUP($B307,DB!$I$3:$CA$1001,56,FALSE)&amp;"","　")</f>
        <v/>
      </c>
      <c r="AK307" s="18" t="str">
        <f>IFERROR(VLOOKUP($B307,DB!$I$3:$CA$1001,57,FALSE)&amp;"","　")</f>
        <v/>
      </c>
      <c r="AL307" s="18" t="str">
        <f>IFERROR(VLOOKUP($B307,DB!$I$3:$CA$1001,58,FALSE)&amp;"","　")</f>
        <v/>
      </c>
      <c r="AM307" s="18" t="str">
        <f>IFERROR(VLOOKUP($B307,DB!$I$3:$CA$1001,59,FALSE)&amp;"","　")</f>
        <v/>
      </c>
      <c r="AN307" s="18" t="str">
        <f>IFERROR(VLOOKUP($B307,DB!$I$3:$CA$1001,60,FALSE)&amp;"","　")</f>
        <v/>
      </c>
      <c r="AO307" s="18" t="str">
        <f>IFERROR(VLOOKUP($B307,DB!$I$3:$CA$1001,61,FALSE)&amp;"","　")</f>
        <v/>
      </c>
      <c r="AP307" s="18" t="str">
        <f>IFERROR(VLOOKUP($B307,DB!$I$3:$CA$1001,62,FALSE)&amp;"","　")</f>
        <v/>
      </c>
      <c r="AQ307" s="21" t="str">
        <f>IFERROR(VLOOKUP($B307,DB!$I$3:$CA$1001,63,FALSE)&amp;"","　")</f>
        <v/>
      </c>
      <c r="AR307" s="23" t="str">
        <f>IFERROR(VLOOKUP($B307,DB!$I$3:$CA$1001,64,FALSE)&amp;"","　")</f>
        <v/>
      </c>
      <c r="AS307" s="18" t="str">
        <f>IFERROR(VLOOKUP($B307,DB!$I$3:$CA$1001,65,FALSE)&amp;"","　")</f>
        <v/>
      </c>
      <c r="AT307" s="18" t="str">
        <f>IFERROR(VLOOKUP($B307,DB!$I$3:$CA$1001,66,FALSE)&amp;"","　")</f>
        <v/>
      </c>
      <c r="AU307" s="18" t="str">
        <f>IFERROR(VLOOKUP($B307,DB!$I$3:$CA$1001,67,FALSE)&amp;"","　")</f>
        <v/>
      </c>
      <c r="AV307" s="18" t="str">
        <f>IFERROR(VLOOKUP($B307,DB!$I$3:$CA$1001,68,FALSE)&amp;"","　")</f>
        <v/>
      </c>
      <c r="AW307" s="18" t="str">
        <f>IFERROR(VLOOKUP($B307,DB!$I$3:$CA$1001,69,FALSE)&amp;"","　")</f>
        <v/>
      </c>
      <c r="AX307" s="18" t="str">
        <f>IFERROR(VLOOKUP($B307,DB!$I$3:$CA$1001,70,FALSE)&amp;"","　")</f>
        <v/>
      </c>
      <c r="AY307" s="21" t="str">
        <f>IFERROR(VLOOKUP($B307,DB!$I$3:$CA$1001,71,FALSE)&amp;"","　")</f>
        <v/>
      </c>
      <c r="AZ307" s="29"/>
    </row>
    <row r="308" spans="2:52" ht="20.100000000000001" customHeight="1">
      <c r="B308" s="6"/>
      <c r="C308" s="8" t="str">
        <f>IFERROR(VLOOKUP(B308,DB!$I$3:$Z$1001,4,FALSE)&amp;"","")</f>
        <v/>
      </c>
      <c r="D308" s="10" t="str">
        <f>IFERROR(VLOOKUP(B308,DB!$I$2:$CD$1001,7,FALSE)&amp;"","")</f>
        <v/>
      </c>
      <c r="E308" s="11" t="str">
        <f>IFERROR(VLOOKUP(B308,DB!$I$2:$CD$1001,8,FALSE)&amp;"","")</f>
        <v/>
      </c>
      <c r="F308" s="12" t="str">
        <f>IFERROR(VLOOKUP(B308,DB!$I$2:$CD$1001,10,FALSE)&amp;"","")</f>
        <v/>
      </c>
      <c r="G308" s="11" t="str">
        <f>IFERROR(VLOOKUP(B308,DB!$I$2:$CD$1001,11,FALSE)&amp;"","")</f>
        <v/>
      </c>
      <c r="H308" s="14" t="str">
        <f>IFERROR(IF(VLOOKUP(B308,DB!$I$2:$CD$1001,20,FALSE)&amp;""="","","○"),"")</f>
        <v/>
      </c>
      <c r="I308" s="16" t="str">
        <f>IFERROR(VLOOKUP($B308,DB!$I$3:$CA$1001,29,FALSE)&amp;"","　")</f>
        <v>　</v>
      </c>
      <c r="J308" s="18" t="str">
        <f>IFERROR(VLOOKUP($B308,DB!$I$3:$CA$1001,30,FALSE)&amp;"","　")</f>
        <v>　</v>
      </c>
      <c r="K308" s="18" t="str">
        <f>IFERROR(VLOOKUP($B308,DB!$I$3:$CA$1001,31,FALSE)&amp;"","　")</f>
        <v>　</v>
      </c>
      <c r="L308" s="18" t="str">
        <f>IFERROR(VLOOKUP($B308,DB!$I$3:$CA$1001,32,FALSE)&amp;"","　")</f>
        <v>　</v>
      </c>
      <c r="M308" s="18" t="str">
        <f>IFERROR(VLOOKUP($B308,DB!$I$3:$CA$1001,33,FALSE)&amp;"","　")</f>
        <v>　</v>
      </c>
      <c r="N308" s="21" t="str">
        <f>IFERROR(VLOOKUP($B308,DB!$I$3:$CA$1001,34,FALSE)&amp;"","　")</f>
        <v>　</v>
      </c>
      <c r="O308" s="23" t="str">
        <f>IFERROR(VLOOKUP($B308,DB!$I$3:$CA$1001,35,FALSE)&amp;"","　")</f>
        <v>　</v>
      </c>
      <c r="P308" s="18" t="str">
        <f>IFERROR(VLOOKUP($B308,DB!$I$3:$CA$1001,36,FALSE)&amp;"","　")</f>
        <v>　</v>
      </c>
      <c r="Q308" s="18" t="str">
        <f>IFERROR(VLOOKUP($B308,DB!$I$3:$CA$1001,37,FALSE)&amp;"","　")</f>
        <v>　</v>
      </c>
      <c r="R308" s="18" t="str">
        <f>IFERROR(VLOOKUP($B308,DB!$I$3:$CA$1001,38,FALSE)&amp;"","　")</f>
        <v>　</v>
      </c>
      <c r="S308" s="18" t="str">
        <f>IFERROR(VLOOKUP($B308,DB!$I$3:$CA$1001,39,FALSE)&amp;"","　")</f>
        <v>　</v>
      </c>
      <c r="T308" s="18" t="str">
        <f>IFERROR(VLOOKUP($B308,DB!$I$3:$CA$1001,40,FALSE)&amp;"","　")</f>
        <v>　</v>
      </c>
      <c r="U308" s="18" t="str">
        <f>IFERROR(VLOOKUP($B308,DB!$I$3:$CA$1001,41,FALSE)&amp;"","　")</f>
        <v>　</v>
      </c>
      <c r="V308" s="18" t="str">
        <f>IFERROR(VLOOKUP($B308,DB!$I$3:$CA$1001,42,FALSE)&amp;"","　")</f>
        <v>　</v>
      </c>
      <c r="W308" s="18" t="str">
        <f>IFERROR(VLOOKUP($B308,DB!$I$3:$CA$1001,43,FALSE)&amp;"","　")</f>
        <v>　</v>
      </c>
      <c r="X308" s="18" t="str">
        <f>IFERROR(VLOOKUP($B308,DB!$I$3:$CA$1001,44,FALSE)&amp;"","　")</f>
        <v>　</v>
      </c>
      <c r="Y308" s="18" t="str">
        <f>IFERROR(VLOOKUP($B308,DB!$I$3:$CA$1001,45,FALSE)&amp;"","　")</f>
        <v>　</v>
      </c>
      <c r="Z308" s="18" t="str">
        <f>IFERROR(VLOOKUP($B308,DB!$I$3:$CA$1001,46,FALSE)&amp;"","　")</f>
        <v>　</v>
      </c>
      <c r="AA308" s="18" t="str">
        <f>IFERROR(VLOOKUP($B308,DB!$I$3:$CA$1001,47,FALSE)&amp;"","　")</f>
        <v>　</v>
      </c>
      <c r="AB308" s="18" t="str">
        <f>IFERROR(VLOOKUP($B308,DB!$I$3:$CA$1001,48,FALSE)&amp;"","　")</f>
        <v>　</v>
      </c>
      <c r="AC308" s="18" t="str">
        <f>IFERROR(VLOOKUP($B308,DB!$I$3:$CA$1001,49,FALSE)&amp;"","　")</f>
        <v>　</v>
      </c>
      <c r="AD308" s="18" t="str">
        <f>IFERROR(VLOOKUP($B308,DB!$I$3:$CA$1001,50,FALSE)&amp;"","　")</f>
        <v>　</v>
      </c>
      <c r="AE308" s="18" t="str">
        <f>IFERROR(VLOOKUP($B308,DB!$I$3:$CA$1001,51,FALSE)&amp;"","　")</f>
        <v>　</v>
      </c>
      <c r="AF308" s="18" t="str">
        <f>IFERROR(VLOOKUP($B308,DB!$I$3:$CA$1001,52,FALSE)&amp;"","　")</f>
        <v>　</v>
      </c>
      <c r="AG308" s="18" t="str">
        <f>IFERROR(VLOOKUP($B308,DB!$I$3:$CA$1001,53,FALSE)&amp;"","　")</f>
        <v>　</v>
      </c>
      <c r="AH308" s="18" t="str">
        <f>IFERROR(VLOOKUP($B308,DB!$I$3:$CA$1001,54,FALSE)&amp;"","　")</f>
        <v>　</v>
      </c>
      <c r="AI308" s="25" t="str">
        <f>IFERROR(VLOOKUP($B308,DB!$I$3:$CA$1001,55,FALSE)&amp;"","　")</f>
        <v>　</v>
      </c>
      <c r="AJ308" s="16" t="str">
        <f>IFERROR(VLOOKUP($B308,DB!$I$3:$CA$1001,56,FALSE)&amp;"","　")</f>
        <v>　</v>
      </c>
      <c r="AK308" s="18" t="str">
        <f>IFERROR(VLOOKUP($B308,DB!$I$3:$CA$1001,57,FALSE)&amp;"","　")</f>
        <v>　</v>
      </c>
      <c r="AL308" s="18" t="str">
        <f>IFERROR(VLOOKUP($B308,DB!$I$3:$CA$1001,58,FALSE)&amp;"","　")</f>
        <v>　</v>
      </c>
      <c r="AM308" s="18" t="str">
        <f>IFERROR(VLOOKUP($B308,DB!$I$3:$CA$1001,59,FALSE)&amp;"","　")</f>
        <v>　</v>
      </c>
      <c r="AN308" s="18" t="str">
        <f>IFERROR(VLOOKUP($B308,DB!$I$3:$CA$1001,60,FALSE)&amp;"","　")</f>
        <v>　</v>
      </c>
      <c r="AO308" s="18" t="str">
        <f>IFERROR(VLOOKUP($B308,DB!$I$3:$CA$1001,61,FALSE)&amp;"","　")</f>
        <v>　</v>
      </c>
      <c r="AP308" s="18" t="str">
        <f>IFERROR(VLOOKUP($B308,DB!$I$3:$CA$1001,62,FALSE)&amp;"","　")</f>
        <v>　</v>
      </c>
      <c r="AQ308" s="21" t="str">
        <f>IFERROR(VLOOKUP($B308,DB!$I$3:$CA$1001,63,FALSE)&amp;"","　")</f>
        <v>　</v>
      </c>
      <c r="AR308" s="23" t="str">
        <f>IFERROR(VLOOKUP($B308,DB!$I$3:$CA$1001,64,FALSE)&amp;"","　")</f>
        <v>　</v>
      </c>
      <c r="AS308" s="18" t="str">
        <f>IFERROR(VLOOKUP($B308,DB!$I$3:$CA$1001,65,FALSE)&amp;"","　")</f>
        <v>　</v>
      </c>
      <c r="AT308" s="18" t="str">
        <f>IFERROR(VLOOKUP($B308,DB!$I$3:$CA$1001,66,FALSE)&amp;"","　")</f>
        <v>　</v>
      </c>
      <c r="AU308" s="18" t="str">
        <f>IFERROR(VLOOKUP($B308,DB!$I$3:$CA$1001,67,FALSE)&amp;"","　")</f>
        <v>　</v>
      </c>
      <c r="AV308" s="18" t="str">
        <f>IFERROR(VLOOKUP($B308,DB!$I$3:$CA$1001,68,FALSE)&amp;"","　")</f>
        <v>　</v>
      </c>
      <c r="AW308" s="18" t="str">
        <f>IFERROR(VLOOKUP($B308,DB!$I$3:$CA$1001,69,FALSE)&amp;"","　")</f>
        <v>　</v>
      </c>
      <c r="AX308" s="18" t="str">
        <f>IFERROR(VLOOKUP($B308,DB!$I$3:$CA$1001,70,FALSE)&amp;"","　")</f>
        <v>　</v>
      </c>
      <c r="AY308" s="21" t="str">
        <f>IFERROR(VLOOKUP($B308,DB!$I$3:$CA$1001,71,FALSE)&amp;"","　")</f>
        <v>　</v>
      </c>
      <c r="AZ308" s="29"/>
    </row>
    <row r="309" spans="2:52" ht="20.100000000000001" customHeight="1">
      <c r="B309" s="6"/>
      <c r="C309" s="8" t="str">
        <f>IFERROR(VLOOKUP(B309,DB!$I$3:$Z$1001,4,FALSE)&amp;"","")</f>
        <v/>
      </c>
      <c r="D309" s="10" t="str">
        <f>IFERROR(VLOOKUP(B309,DB!$I$2:$CD$1001,7,FALSE)&amp;"","")</f>
        <v/>
      </c>
      <c r="E309" s="11" t="str">
        <f>IFERROR(VLOOKUP(B309,DB!$I$2:$CD$1001,8,FALSE)&amp;"","")</f>
        <v/>
      </c>
      <c r="F309" s="12" t="str">
        <f>IFERROR(VLOOKUP(B309,DB!$I$2:$CD$1001,10,FALSE)&amp;"","")</f>
        <v/>
      </c>
      <c r="G309" s="11" t="str">
        <f>IFERROR(VLOOKUP(B309,DB!$I$2:$CD$1001,11,FALSE)&amp;"","")</f>
        <v/>
      </c>
      <c r="H309" s="14" t="str">
        <f>IFERROR(IF(VLOOKUP(B309,DB!$I$2:$CD$1001,20,FALSE)&amp;""="","","○"),"")</f>
        <v/>
      </c>
      <c r="I309" s="16" t="str">
        <f>IFERROR(VLOOKUP($B309,DB!$I$3:$CA$1001,29,FALSE)&amp;"","　")</f>
        <v>　</v>
      </c>
      <c r="J309" s="18" t="str">
        <f>IFERROR(VLOOKUP($B309,DB!$I$3:$CA$1001,30,FALSE)&amp;"","　")</f>
        <v>　</v>
      </c>
      <c r="K309" s="18" t="str">
        <f>IFERROR(VLOOKUP($B309,DB!$I$3:$CA$1001,31,FALSE)&amp;"","　")</f>
        <v>　</v>
      </c>
      <c r="L309" s="18" t="str">
        <f>IFERROR(VLOOKUP($B309,DB!$I$3:$CA$1001,32,FALSE)&amp;"","　")</f>
        <v>　</v>
      </c>
      <c r="M309" s="18" t="str">
        <f>IFERROR(VLOOKUP($B309,DB!$I$3:$CA$1001,33,FALSE)&amp;"","　")</f>
        <v>　</v>
      </c>
      <c r="N309" s="21" t="str">
        <f>IFERROR(VLOOKUP($B309,DB!$I$3:$CA$1001,34,FALSE)&amp;"","　")</f>
        <v>　</v>
      </c>
      <c r="O309" s="23" t="str">
        <f>IFERROR(VLOOKUP($B309,DB!$I$3:$CA$1001,35,FALSE)&amp;"","　")</f>
        <v>　</v>
      </c>
      <c r="P309" s="18" t="str">
        <f>IFERROR(VLOOKUP($B309,DB!$I$3:$CA$1001,36,FALSE)&amp;"","　")</f>
        <v>　</v>
      </c>
      <c r="Q309" s="18" t="str">
        <f>IFERROR(VLOOKUP($B309,DB!$I$3:$CA$1001,37,FALSE)&amp;"","　")</f>
        <v>　</v>
      </c>
      <c r="R309" s="18" t="str">
        <f>IFERROR(VLOOKUP($B309,DB!$I$3:$CA$1001,38,FALSE)&amp;"","　")</f>
        <v>　</v>
      </c>
      <c r="S309" s="18" t="str">
        <f>IFERROR(VLOOKUP($B309,DB!$I$3:$CA$1001,39,FALSE)&amp;"","　")</f>
        <v>　</v>
      </c>
      <c r="T309" s="18" t="str">
        <f>IFERROR(VLOOKUP($B309,DB!$I$3:$CA$1001,40,FALSE)&amp;"","　")</f>
        <v>　</v>
      </c>
      <c r="U309" s="18" t="str">
        <f>IFERROR(VLOOKUP($B309,DB!$I$3:$CA$1001,41,FALSE)&amp;"","　")</f>
        <v>　</v>
      </c>
      <c r="V309" s="18" t="str">
        <f>IFERROR(VLOOKUP($B309,DB!$I$3:$CA$1001,42,FALSE)&amp;"","　")</f>
        <v>　</v>
      </c>
      <c r="W309" s="18" t="str">
        <f>IFERROR(VLOOKUP($B309,DB!$I$3:$CA$1001,43,FALSE)&amp;"","　")</f>
        <v>　</v>
      </c>
      <c r="X309" s="18" t="str">
        <f>IFERROR(VLOOKUP($B309,DB!$I$3:$CA$1001,44,FALSE)&amp;"","　")</f>
        <v>　</v>
      </c>
      <c r="Y309" s="18" t="str">
        <f>IFERROR(VLOOKUP($B309,DB!$I$3:$CA$1001,45,FALSE)&amp;"","　")</f>
        <v>　</v>
      </c>
      <c r="Z309" s="18" t="str">
        <f>IFERROR(VLOOKUP($B309,DB!$I$3:$CA$1001,46,FALSE)&amp;"","　")</f>
        <v>　</v>
      </c>
      <c r="AA309" s="18" t="str">
        <f>IFERROR(VLOOKUP($B309,DB!$I$3:$CA$1001,47,FALSE)&amp;"","　")</f>
        <v>　</v>
      </c>
      <c r="AB309" s="18" t="str">
        <f>IFERROR(VLOOKUP($B309,DB!$I$3:$CA$1001,48,FALSE)&amp;"","　")</f>
        <v>　</v>
      </c>
      <c r="AC309" s="18" t="str">
        <f>IFERROR(VLOOKUP($B309,DB!$I$3:$CA$1001,49,FALSE)&amp;"","　")</f>
        <v>　</v>
      </c>
      <c r="AD309" s="18" t="str">
        <f>IFERROR(VLOOKUP($B309,DB!$I$3:$CA$1001,50,FALSE)&amp;"","　")</f>
        <v>　</v>
      </c>
      <c r="AE309" s="18" t="str">
        <f>IFERROR(VLOOKUP($B309,DB!$I$3:$CA$1001,51,FALSE)&amp;"","　")</f>
        <v>　</v>
      </c>
      <c r="AF309" s="18" t="str">
        <f>IFERROR(VLOOKUP($B309,DB!$I$3:$CA$1001,52,FALSE)&amp;"","　")</f>
        <v>　</v>
      </c>
      <c r="AG309" s="18" t="str">
        <f>IFERROR(VLOOKUP($B309,DB!$I$3:$CA$1001,53,FALSE)&amp;"","　")</f>
        <v>　</v>
      </c>
      <c r="AH309" s="18" t="str">
        <f>IFERROR(VLOOKUP($B309,DB!$I$3:$CA$1001,54,FALSE)&amp;"","　")</f>
        <v>　</v>
      </c>
      <c r="AI309" s="25" t="str">
        <f>IFERROR(VLOOKUP($B309,DB!$I$3:$CA$1001,55,FALSE)&amp;"","　")</f>
        <v>　</v>
      </c>
      <c r="AJ309" s="16" t="str">
        <f>IFERROR(VLOOKUP($B309,DB!$I$3:$CA$1001,56,FALSE)&amp;"","　")</f>
        <v>　</v>
      </c>
      <c r="AK309" s="18" t="str">
        <f>IFERROR(VLOOKUP($B309,DB!$I$3:$CA$1001,57,FALSE)&amp;"","　")</f>
        <v>　</v>
      </c>
      <c r="AL309" s="18" t="str">
        <f>IFERROR(VLOOKUP($B309,DB!$I$3:$CA$1001,58,FALSE)&amp;"","　")</f>
        <v>　</v>
      </c>
      <c r="AM309" s="18" t="str">
        <f>IFERROR(VLOOKUP($B309,DB!$I$3:$CA$1001,59,FALSE)&amp;"","　")</f>
        <v>　</v>
      </c>
      <c r="AN309" s="18" t="str">
        <f>IFERROR(VLOOKUP($B309,DB!$I$3:$CA$1001,60,FALSE)&amp;"","　")</f>
        <v>　</v>
      </c>
      <c r="AO309" s="18" t="str">
        <f>IFERROR(VLOOKUP($B309,DB!$I$3:$CA$1001,61,FALSE)&amp;"","　")</f>
        <v>　</v>
      </c>
      <c r="AP309" s="18" t="str">
        <f>IFERROR(VLOOKUP($B309,DB!$I$3:$CA$1001,62,FALSE)&amp;"","　")</f>
        <v>　</v>
      </c>
      <c r="AQ309" s="21" t="str">
        <f>IFERROR(VLOOKUP($B309,DB!$I$3:$CA$1001,63,FALSE)&amp;"","　")</f>
        <v>　</v>
      </c>
      <c r="AR309" s="23" t="str">
        <f>IFERROR(VLOOKUP($B309,DB!$I$3:$CA$1001,64,FALSE)&amp;"","　")</f>
        <v>　</v>
      </c>
      <c r="AS309" s="18" t="str">
        <f>IFERROR(VLOOKUP($B309,DB!$I$3:$CA$1001,65,FALSE)&amp;"","　")</f>
        <v>　</v>
      </c>
      <c r="AT309" s="18" t="str">
        <f>IFERROR(VLOOKUP($B309,DB!$I$3:$CA$1001,66,FALSE)&amp;"","　")</f>
        <v>　</v>
      </c>
      <c r="AU309" s="18" t="str">
        <f>IFERROR(VLOOKUP($B309,DB!$I$3:$CA$1001,67,FALSE)&amp;"","　")</f>
        <v>　</v>
      </c>
      <c r="AV309" s="18" t="str">
        <f>IFERROR(VLOOKUP($B309,DB!$I$3:$CA$1001,68,FALSE)&amp;"","　")</f>
        <v>　</v>
      </c>
      <c r="AW309" s="18" t="str">
        <f>IFERROR(VLOOKUP($B309,DB!$I$3:$CA$1001,69,FALSE)&amp;"","　")</f>
        <v>　</v>
      </c>
      <c r="AX309" s="18" t="str">
        <f>IFERROR(VLOOKUP($B309,DB!$I$3:$CA$1001,70,FALSE)&amp;"","　")</f>
        <v>　</v>
      </c>
      <c r="AY309" s="21" t="str">
        <f>IFERROR(VLOOKUP($B309,DB!$I$3:$CA$1001,71,FALSE)&amp;"","　")</f>
        <v>　</v>
      </c>
      <c r="AZ309" s="29"/>
    </row>
    <row r="310" spans="2:52" ht="20.100000000000001" customHeight="1">
      <c r="B310" s="6"/>
      <c r="C310" s="8" t="str">
        <f>IFERROR(VLOOKUP(B310,DB!$I$3:$Z$1001,4,FALSE)&amp;"","")</f>
        <v/>
      </c>
      <c r="D310" s="10" t="str">
        <f>IFERROR(VLOOKUP(B310,DB!$I$2:$CD$1001,7,FALSE)&amp;"","")</f>
        <v/>
      </c>
      <c r="E310" s="11" t="str">
        <f>IFERROR(VLOOKUP(B310,DB!$I$2:$CD$1001,8,FALSE)&amp;"","")</f>
        <v/>
      </c>
      <c r="F310" s="12" t="str">
        <f>IFERROR(VLOOKUP(B310,DB!$I$2:$CD$1001,10,FALSE)&amp;"","")</f>
        <v/>
      </c>
      <c r="G310" s="11" t="str">
        <f>IFERROR(VLOOKUP(B310,DB!$I$2:$CD$1001,11,FALSE)&amp;"","")</f>
        <v/>
      </c>
      <c r="H310" s="14" t="str">
        <f>IFERROR(IF(VLOOKUP(B310,DB!$I$2:$CD$1001,20,FALSE)&amp;""="","","○"),"")</f>
        <v/>
      </c>
      <c r="I310" s="16" t="str">
        <f>IFERROR(VLOOKUP($B310,DB!$I$3:$CA$1001,29,FALSE)&amp;"","　")</f>
        <v>　</v>
      </c>
      <c r="J310" s="18" t="str">
        <f>IFERROR(VLOOKUP($B310,DB!$I$3:$CA$1001,30,FALSE)&amp;"","　")</f>
        <v>　</v>
      </c>
      <c r="K310" s="18" t="str">
        <f>IFERROR(VLOOKUP($B310,DB!$I$3:$CA$1001,31,FALSE)&amp;"","　")</f>
        <v>　</v>
      </c>
      <c r="L310" s="18" t="str">
        <f>IFERROR(VLOOKUP($B310,DB!$I$3:$CA$1001,32,FALSE)&amp;"","　")</f>
        <v>　</v>
      </c>
      <c r="M310" s="18" t="str">
        <f>IFERROR(VLOOKUP($B310,DB!$I$3:$CA$1001,33,FALSE)&amp;"","　")</f>
        <v>　</v>
      </c>
      <c r="N310" s="21" t="str">
        <f>IFERROR(VLOOKUP($B310,DB!$I$3:$CA$1001,34,FALSE)&amp;"","　")</f>
        <v>　</v>
      </c>
      <c r="O310" s="23" t="str">
        <f>IFERROR(VLOOKUP($B310,DB!$I$3:$CA$1001,35,FALSE)&amp;"","　")</f>
        <v>　</v>
      </c>
      <c r="P310" s="18" t="str">
        <f>IFERROR(VLOOKUP($B310,DB!$I$3:$CA$1001,36,FALSE)&amp;"","　")</f>
        <v>　</v>
      </c>
      <c r="Q310" s="18" t="str">
        <f>IFERROR(VLOOKUP($B310,DB!$I$3:$CA$1001,37,FALSE)&amp;"","　")</f>
        <v>　</v>
      </c>
      <c r="R310" s="18" t="str">
        <f>IFERROR(VLOOKUP($B310,DB!$I$3:$CA$1001,38,FALSE)&amp;"","　")</f>
        <v>　</v>
      </c>
      <c r="S310" s="18" t="str">
        <f>IFERROR(VLOOKUP($B310,DB!$I$3:$CA$1001,39,FALSE)&amp;"","　")</f>
        <v>　</v>
      </c>
      <c r="T310" s="18" t="str">
        <f>IFERROR(VLOOKUP($B310,DB!$I$3:$CA$1001,40,FALSE)&amp;"","　")</f>
        <v>　</v>
      </c>
      <c r="U310" s="18" t="str">
        <f>IFERROR(VLOOKUP($B310,DB!$I$3:$CA$1001,41,FALSE)&amp;"","　")</f>
        <v>　</v>
      </c>
      <c r="V310" s="18" t="str">
        <f>IFERROR(VLOOKUP($B310,DB!$I$3:$CA$1001,42,FALSE)&amp;"","　")</f>
        <v>　</v>
      </c>
      <c r="W310" s="18" t="str">
        <f>IFERROR(VLOOKUP($B310,DB!$I$3:$CA$1001,43,FALSE)&amp;"","　")</f>
        <v>　</v>
      </c>
      <c r="X310" s="18" t="str">
        <f>IFERROR(VLOOKUP($B310,DB!$I$3:$CA$1001,44,FALSE)&amp;"","　")</f>
        <v>　</v>
      </c>
      <c r="Y310" s="18" t="str">
        <f>IFERROR(VLOOKUP($B310,DB!$I$3:$CA$1001,45,FALSE)&amp;"","　")</f>
        <v>　</v>
      </c>
      <c r="Z310" s="18" t="str">
        <f>IFERROR(VLOOKUP($B310,DB!$I$3:$CA$1001,46,FALSE)&amp;"","　")</f>
        <v>　</v>
      </c>
      <c r="AA310" s="18" t="str">
        <f>IFERROR(VLOOKUP($B310,DB!$I$3:$CA$1001,47,FALSE)&amp;"","　")</f>
        <v>　</v>
      </c>
      <c r="AB310" s="18" t="str">
        <f>IFERROR(VLOOKUP($B310,DB!$I$3:$CA$1001,48,FALSE)&amp;"","　")</f>
        <v>　</v>
      </c>
      <c r="AC310" s="18" t="str">
        <f>IFERROR(VLOOKUP($B310,DB!$I$3:$CA$1001,49,FALSE)&amp;"","　")</f>
        <v>　</v>
      </c>
      <c r="AD310" s="18" t="str">
        <f>IFERROR(VLOOKUP($B310,DB!$I$3:$CA$1001,50,FALSE)&amp;"","　")</f>
        <v>　</v>
      </c>
      <c r="AE310" s="18" t="str">
        <f>IFERROR(VLOOKUP($B310,DB!$I$3:$CA$1001,51,FALSE)&amp;"","　")</f>
        <v>　</v>
      </c>
      <c r="AF310" s="18" t="str">
        <f>IFERROR(VLOOKUP($B310,DB!$I$3:$CA$1001,52,FALSE)&amp;"","　")</f>
        <v>　</v>
      </c>
      <c r="AG310" s="18" t="str">
        <f>IFERROR(VLOOKUP($B310,DB!$I$3:$CA$1001,53,FALSE)&amp;"","　")</f>
        <v>　</v>
      </c>
      <c r="AH310" s="18" t="str">
        <f>IFERROR(VLOOKUP($B310,DB!$I$3:$CA$1001,54,FALSE)&amp;"","　")</f>
        <v>　</v>
      </c>
      <c r="AI310" s="25" t="str">
        <f>IFERROR(VLOOKUP($B310,DB!$I$3:$CA$1001,55,FALSE)&amp;"","　")</f>
        <v>　</v>
      </c>
      <c r="AJ310" s="16" t="str">
        <f>IFERROR(VLOOKUP($B310,DB!$I$3:$CA$1001,56,FALSE)&amp;"","　")</f>
        <v>　</v>
      </c>
      <c r="AK310" s="18" t="str">
        <f>IFERROR(VLOOKUP($B310,DB!$I$3:$CA$1001,57,FALSE)&amp;"","　")</f>
        <v>　</v>
      </c>
      <c r="AL310" s="18" t="str">
        <f>IFERROR(VLOOKUP($B310,DB!$I$3:$CA$1001,58,FALSE)&amp;"","　")</f>
        <v>　</v>
      </c>
      <c r="AM310" s="18" t="str">
        <f>IFERROR(VLOOKUP($B310,DB!$I$3:$CA$1001,59,FALSE)&amp;"","　")</f>
        <v>　</v>
      </c>
      <c r="AN310" s="18" t="str">
        <f>IFERROR(VLOOKUP($B310,DB!$I$3:$CA$1001,60,FALSE)&amp;"","　")</f>
        <v>　</v>
      </c>
      <c r="AO310" s="18" t="str">
        <f>IFERROR(VLOOKUP($B310,DB!$I$3:$CA$1001,61,FALSE)&amp;"","　")</f>
        <v>　</v>
      </c>
      <c r="AP310" s="18" t="str">
        <f>IFERROR(VLOOKUP($B310,DB!$I$3:$CA$1001,62,FALSE)&amp;"","　")</f>
        <v>　</v>
      </c>
      <c r="AQ310" s="21" t="str">
        <f>IFERROR(VLOOKUP($B310,DB!$I$3:$CA$1001,63,FALSE)&amp;"","　")</f>
        <v>　</v>
      </c>
      <c r="AR310" s="23" t="str">
        <f>IFERROR(VLOOKUP($B310,DB!$I$3:$CA$1001,64,FALSE)&amp;"","　")</f>
        <v>　</v>
      </c>
      <c r="AS310" s="18" t="str">
        <f>IFERROR(VLOOKUP($B310,DB!$I$3:$CA$1001,65,FALSE)&amp;"","　")</f>
        <v>　</v>
      </c>
      <c r="AT310" s="18" t="str">
        <f>IFERROR(VLOOKUP($B310,DB!$I$3:$CA$1001,66,FALSE)&amp;"","　")</f>
        <v>　</v>
      </c>
      <c r="AU310" s="18" t="str">
        <f>IFERROR(VLOOKUP($B310,DB!$I$3:$CA$1001,67,FALSE)&amp;"","　")</f>
        <v>　</v>
      </c>
      <c r="AV310" s="18" t="str">
        <f>IFERROR(VLOOKUP($B310,DB!$I$3:$CA$1001,68,FALSE)&amp;"","　")</f>
        <v>　</v>
      </c>
      <c r="AW310" s="18" t="str">
        <f>IFERROR(VLOOKUP($B310,DB!$I$3:$CA$1001,69,FALSE)&amp;"","　")</f>
        <v>　</v>
      </c>
      <c r="AX310" s="18" t="str">
        <f>IFERROR(VLOOKUP($B310,DB!$I$3:$CA$1001,70,FALSE)&amp;"","　")</f>
        <v>　</v>
      </c>
      <c r="AY310" s="21" t="str">
        <f>IFERROR(VLOOKUP($B310,DB!$I$3:$CA$1001,71,FALSE)&amp;"","　")</f>
        <v>　</v>
      </c>
      <c r="AZ310" s="29"/>
    </row>
    <row r="311" spans="2:52" ht="20.100000000000001" customHeight="1">
      <c r="B311" s="6"/>
      <c r="C311" s="8" t="str">
        <f>IFERROR(VLOOKUP(B311,DB!$I$3:$Z$1001,4,FALSE)&amp;"","")</f>
        <v/>
      </c>
      <c r="D311" s="10" t="str">
        <f>IFERROR(VLOOKUP(B311,DB!$I$2:$CD$1001,7,FALSE)&amp;"","")</f>
        <v/>
      </c>
      <c r="E311" s="11" t="str">
        <f>IFERROR(VLOOKUP(B311,DB!$I$2:$CD$1001,8,FALSE)&amp;"","")</f>
        <v/>
      </c>
      <c r="F311" s="12" t="str">
        <f>IFERROR(VLOOKUP(B311,DB!$I$2:$CD$1001,10,FALSE)&amp;"","")</f>
        <v/>
      </c>
      <c r="G311" s="11" t="str">
        <f>IFERROR(VLOOKUP(B311,DB!$I$2:$CD$1001,11,FALSE)&amp;"","")</f>
        <v/>
      </c>
      <c r="H311" s="14" t="str">
        <f>IFERROR(IF(VLOOKUP(B311,DB!$I$2:$CD$1001,20,FALSE)&amp;""="","","○"),"")</f>
        <v/>
      </c>
      <c r="I311" s="16" t="str">
        <f>IFERROR(VLOOKUP($B311,DB!$I$3:$CA$1001,29,FALSE)&amp;"","　")</f>
        <v>　</v>
      </c>
      <c r="J311" s="18" t="str">
        <f>IFERROR(VLOOKUP($B311,DB!$I$3:$CA$1001,30,FALSE)&amp;"","　")</f>
        <v>　</v>
      </c>
      <c r="K311" s="18" t="str">
        <f>IFERROR(VLOOKUP($B311,DB!$I$3:$CA$1001,31,FALSE)&amp;"","　")</f>
        <v>　</v>
      </c>
      <c r="L311" s="18" t="str">
        <f>IFERROR(VLOOKUP($B311,DB!$I$3:$CA$1001,32,FALSE)&amp;"","　")</f>
        <v>　</v>
      </c>
      <c r="M311" s="18" t="str">
        <f>IFERROR(VLOOKUP($B311,DB!$I$3:$CA$1001,33,FALSE)&amp;"","　")</f>
        <v>　</v>
      </c>
      <c r="N311" s="21" t="str">
        <f>IFERROR(VLOOKUP($B311,DB!$I$3:$CA$1001,34,FALSE)&amp;"","　")</f>
        <v>　</v>
      </c>
      <c r="O311" s="23" t="str">
        <f>IFERROR(VLOOKUP($B311,DB!$I$3:$CA$1001,35,FALSE)&amp;"","　")</f>
        <v>　</v>
      </c>
      <c r="P311" s="18" t="str">
        <f>IFERROR(VLOOKUP($B311,DB!$I$3:$CA$1001,36,FALSE)&amp;"","　")</f>
        <v>　</v>
      </c>
      <c r="Q311" s="18" t="str">
        <f>IFERROR(VLOOKUP($B311,DB!$I$3:$CA$1001,37,FALSE)&amp;"","　")</f>
        <v>　</v>
      </c>
      <c r="R311" s="18" t="str">
        <f>IFERROR(VLOOKUP($B311,DB!$I$3:$CA$1001,38,FALSE)&amp;"","　")</f>
        <v>　</v>
      </c>
      <c r="S311" s="18" t="str">
        <f>IFERROR(VLOOKUP($B311,DB!$I$3:$CA$1001,39,FALSE)&amp;"","　")</f>
        <v>　</v>
      </c>
      <c r="T311" s="18" t="str">
        <f>IFERROR(VLOOKUP($B311,DB!$I$3:$CA$1001,40,FALSE)&amp;"","　")</f>
        <v>　</v>
      </c>
      <c r="U311" s="18" t="str">
        <f>IFERROR(VLOOKUP($B311,DB!$I$3:$CA$1001,41,FALSE)&amp;"","　")</f>
        <v>　</v>
      </c>
      <c r="V311" s="18" t="str">
        <f>IFERROR(VLOOKUP($B311,DB!$I$3:$CA$1001,42,FALSE)&amp;"","　")</f>
        <v>　</v>
      </c>
      <c r="W311" s="18" t="str">
        <f>IFERROR(VLOOKUP($B311,DB!$I$3:$CA$1001,43,FALSE)&amp;"","　")</f>
        <v>　</v>
      </c>
      <c r="X311" s="18" t="str">
        <f>IFERROR(VLOOKUP($B311,DB!$I$3:$CA$1001,44,FALSE)&amp;"","　")</f>
        <v>　</v>
      </c>
      <c r="Y311" s="18" t="str">
        <f>IFERROR(VLOOKUP($B311,DB!$I$3:$CA$1001,45,FALSE)&amp;"","　")</f>
        <v>　</v>
      </c>
      <c r="Z311" s="18" t="str">
        <f>IFERROR(VLOOKUP($B311,DB!$I$3:$CA$1001,46,FALSE)&amp;"","　")</f>
        <v>　</v>
      </c>
      <c r="AA311" s="18" t="str">
        <f>IFERROR(VLOOKUP($B311,DB!$I$3:$CA$1001,47,FALSE)&amp;"","　")</f>
        <v>　</v>
      </c>
      <c r="AB311" s="18" t="str">
        <f>IFERROR(VLOOKUP($B311,DB!$I$3:$CA$1001,48,FALSE)&amp;"","　")</f>
        <v>　</v>
      </c>
      <c r="AC311" s="18" t="str">
        <f>IFERROR(VLOOKUP($B311,DB!$I$3:$CA$1001,49,FALSE)&amp;"","　")</f>
        <v>　</v>
      </c>
      <c r="AD311" s="18" t="str">
        <f>IFERROR(VLOOKUP($B311,DB!$I$3:$CA$1001,50,FALSE)&amp;"","　")</f>
        <v>　</v>
      </c>
      <c r="AE311" s="18" t="str">
        <f>IFERROR(VLOOKUP($B311,DB!$I$3:$CA$1001,51,FALSE)&amp;"","　")</f>
        <v>　</v>
      </c>
      <c r="AF311" s="18" t="str">
        <f>IFERROR(VLOOKUP($B311,DB!$I$3:$CA$1001,52,FALSE)&amp;"","　")</f>
        <v>　</v>
      </c>
      <c r="AG311" s="18" t="str">
        <f>IFERROR(VLOOKUP($B311,DB!$I$3:$CA$1001,53,FALSE)&amp;"","　")</f>
        <v>　</v>
      </c>
      <c r="AH311" s="18" t="str">
        <f>IFERROR(VLOOKUP($B311,DB!$I$3:$CA$1001,54,FALSE)&amp;"","　")</f>
        <v>　</v>
      </c>
      <c r="AI311" s="25" t="str">
        <f>IFERROR(VLOOKUP($B311,DB!$I$3:$CA$1001,55,FALSE)&amp;"","　")</f>
        <v>　</v>
      </c>
      <c r="AJ311" s="16" t="str">
        <f>IFERROR(VLOOKUP($B311,DB!$I$3:$CA$1001,56,FALSE)&amp;"","　")</f>
        <v>　</v>
      </c>
      <c r="AK311" s="18" t="str">
        <f>IFERROR(VLOOKUP($B311,DB!$I$3:$CA$1001,57,FALSE)&amp;"","　")</f>
        <v>　</v>
      </c>
      <c r="AL311" s="18" t="str">
        <f>IFERROR(VLOOKUP($B311,DB!$I$3:$CA$1001,58,FALSE)&amp;"","　")</f>
        <v>　</v>
      </c>
      <c r="AM311" s="18" t="str">
        <f>IFERROR(VLOOKUP($B311,DB!$I$3:$CA$1001,59,FALSE)&amp;"","　")</f>
        <v>　</v>
      </c>
      <c r="AN311" s="18" t="str">
        <f>IFERROR(VLOOKUP($B311,DB!$I$3:$CA$1001,60,FALSE)&amp;"","　")</f>
        <v>　</v>
      </c>
      <c r="AO311" s="18" t="str">
        <f>IFERROR(VLOOKUP($B311,DB!$I$3:$CA$1001,61,FALSE)&amp;"","　")</f>
        <v>　</v>
      </c>
      <c r="AP311" s="18" t="str">
        <f>IFERROR(VLOOKUP($B311,DB!$I$3:$CA$1001,62,FALSE)&amp;"","　")</f>
        <v>　</v>
      </c>
      <c r="AQ311" s="21" t="str">
        <f>IFERROR(VLOOKUP($B311,DB!$I$3:$CA$1001,63,FALSE)&amp;"","　")</f>
        <v>　</v>
      </c>
      <c r="AR311" s="23" t="str">
        <f>IFERROR(VLOOKUP($B311,DB!$I$3:$CA$1001,64,FALSE)&amp;"","　")</f>
        <v>　</v>
      </c>
      <c r="AS311" s="18" t="str">
        <f>IFERROR(VLOOKUP($B311,DB!$I$3:$CA$1001,65,FALSE)&amp;"","　")</f>
        <v>　</v>
      </c>
      <c r="AT311" s="18" t="str">
        <f>IFERROR(VLOOKUP($B311,DB!$I$3:$CA$1001,66,FALSE)&amp;"","　")</f>
        <v>　</v>
      </c>
      <c r="AU311" s="18" t="str">
        <f>IFERROR(VLOOKUP($B311,DB!$I$3:$CA$1001,67,FALSE)&amp;"","　")</f>
        <v>　</v>
      </c>
      <c r="AV311" s="18" t="str">
        <f>IFERROR(VLOOKUP($B311,DB!$I$3:$CA$1001,68,FALSE)&amp;"","　")</f>
        <v>　</v>
      </c>
      <c r="AW311" s="18" t="str">
        <f>IFERROR(VLOOKUP($B311,DB!$I$3:$CA$1001,69,FALSE)&amp;"","　")</f>
        <v>　</v>
      </c>
      <c r="AX311" s="18" t="str">
        <f>IFERROR(VLOOKUP($B311,DB!$I$3:$CA$1001,70,FALSE)&amp;"","　")</f>
        <v>　</v>
      </c>
      <c r="AY311" s="21" t="str">
        <f>IFERROR(VLOOKUP($B311,DB!$I$3:$CA$1001,71,FALSE)&amp;"","　")</f>
        <v>　</v>
      </c>
      <c r="AZ311" s="29"/>
    </row>
    <row r="312" spans="2:52" ht="20.100000000000001" customHeight="1">
      <c r="B312" s="6"/>
      <c r="C312" s="8" t="str">
        <f>IFERROR(VLOOKUP(B312,DB!$I$3:$Z$1001,4,FALSE)&amp;"","")</f>
        <v/>
      </c>
      <c r="D312" s="10" t="str">
        <f>IFERROR(VLOOKUP(B312,DB!$I$2:$CD$1001,7,FALSE)&amp;"","")</f>
        <v/>
      </c>
      <c r="E312" s="11" t="str">
        <f>IFERROR(VLOOKUP(B312,DB!$I$2:$CD$1001,8,FALSE)&amp;"","")</f>
        <v/>
      </c>
      <c r="F312" s="12" t="str">
        <f>IFERROR(VLOOKUP(B312,DB!$I$2:$CD$1001,10,FALSE)&amp;"","")</f>
        <v/>
      </c>
      <c r="G312" s="11" t="str">
        <f>IFERROR(VLOOKUP(B312,DB!$I$2:$CD$1001,11,FALSE)&amp;"","")</f>
        <v/>
      </c>
      <c r="H312" s="14" t="str">
        <f>IFERROR(IF(VLOOKUP(B312,DB!$I$2:$CD$1001,20,FALSE)&amp;""="","","○"),"")</f>
        <v/>
      </c>
      <c r="I312" s="16" t="str">
        <f>IFERROR(VLOOKUP($B312,DB!$I$3:$CA$1001,29,FALSE)&amp;"","　")</f>
        <v>　</v>
      </c>
      <c r="J312" s="18" t="str">
        <f>IFERROR(VLOOKUP($B312,DB!$I$3:$CA$1001,30,FALSE)&amp;"","　")</f>
        <v>　</v>
      </c>
      <c r="K312" s="18" t="str">
        <f>IFERROR(VLOOKUP($B312,DB!$I$3:$CA$1001,31,FALSE)&amp;"","　")</f>
        <v>　</v>
      </c>
      <c r="L312" s="18" t="str">
        <f>IFERROR(VLOOKUP($B312,DB!$I$3:$CA$1001,32,FALSE)&amp;"","　")</f>
        <v>　</v>
      </c>
      <c r="M312" s="18" t="str">
        <f>IFERROR(VLOOKUP($B312,DB!$I$3:$CA$1001,33,FALSE)&amp;"","　")</f>
        <v>　</v>
      </c>
      <c r="N312" s="21" t="str">
        <f>IFERROR(VLOOKUP($B312,DB!$I$3:$CA$1001,34,FALSE)&amp;"","　")</f>
        <v>　</v>
      </c>
      <c r="O312" s="23" t="str">
        <f>IFERROR(VLOOKUP($B312,DB!$I$3:$CA$1001,35,FALSE)&amp;"","　")</f>
        <v>　</v>
      </c>
      <c r="P312" s="18" t="str">
        <f>IFERROR(VLOOKUP($B312,DB!$I$3:$CA$1001,36,FALSE)&amp;"","　")</f>
        <v>　</v>
      </c>
      <c r="Q312" s="18" t="str">
        <f>IFERROR(VLOOKUP($B312,DB!$I$3:$CA$1001,37,FALSE)&amp;"","　")</f>
        <v>　</v>
      </c>
      <c r="R312" s="18" t="str">
        <f>IFERROR(VLOOKUP($B312,DB!$I$3:$CA$1001,38,FALSE)&amp;"","　")</f>
        <v>　</v>
      </c>
      <c r="S312" s="18" t="str">
        <f>IFERROR(VLOOKUP($B312,DB!$I$3:$CA$1001,39,FALSE)&amp;"","　")</f>
        <v>　</v>
      </c>
      <c r="T312" s="18" t="str">
        <f>IFERROR(VLOOKUP($B312,DB!$I$3:$CA$1001,40,FALSE)&amp;"","　")</f>
        <v>　</v>
      </c>
      <c r="U312" s="18" t="str">
        <f>IFERROR(VLOOKUP($B312,DB!$I$3:$CA$1001,41,FALSE)&amp;"","　")</f>
        <v>　</v>
      </c>
      <c r="V312" s="18" t="str">
        <f>IFERROR(VLOOKUP($B312,DB!$I$3:$CA$1001,42,FALSE)&amp;"","　")</f>
        <v>　</v>
      </c>
      <c r="W312" s="18" t="str">
        <f>IFERROR(VLOOKUP($B312,DB!$I$3:$CA$1001,43,FALSE)&amp;"","　")</f>
        <v>　</v>
      </c>
      <c r="X312" s="18" t="str">
        <f>IFERROR(VLOOKUP($B312,DB!$I$3:$CA$1001,44,FALSE)&amp;"","　")</f>
        <v>　</v>
      </c>
      <c r="Y312" s="18" t="str">
        <f>IFERROR(VLOOKUP($B312,DB!$I$3:$CA$1001,45,FALSE)&amp;"","　")</f>
        <v>　</v>
      </c>
      <c r="Z312" s="18" t="str">
        <f>IFERROR(VLOOKUP($B312,DB!$I$3:$CA$1001,46,FALSE)&amp;"","　")</f>
        <v>　</v>
      </c>
      <c r="AA312" s="18" t="str">
        <f>IFERROR(VLOOKUP($B312,DB!$I$3:$CA$1001,47,FALSE)&amp;"","　")</f>
        <v>　</v>
      </c>
      <c r="AB312" s="18" t="str">
        <f>IFERROR(VLOOKUP($B312,DB!$I$3:$CA$1001,48,FALSE)&amp;"","　")</f>
        <v>　</v>
      </c>
      <c r="AC312" s="18" t="str">
        <f>IFERROR(VLOOKUP($B312,DB!$I$3:$CA$1001,49,FALSE)&amp;"","　")</f>
        <v>　</v>
      </c>
      <c r="AD312" s="18" t="str">
        <f>IFERROR(VLOOKUP($B312,DB!$I$3:$CA$1001,50,FALSE)&amp;"","　")</f>
        <v>　</v>
      </c>
      <c r="AE312" s="18" t="str">
        <f>IFERROR(VLOOKUP($B312,DB!$I$3:$CA$1001,51,FALSE)&amp;"","　")</f>
        <v>　</v>
      </c>
      <c r="AF312" s="18" t="str">
        <f>IFERROR(VLOOKUP($B312,DB!$I$3:$CA$1001,52,FALSE)&amp;"","　")</f>
        <v>　</v>
      </c>
      <c r="AG312" s="18" t="str">
        <f>IFERROR(VLOOKUP($B312,DB!$I$3:$CA$1001,53,FALSE)&amp;"","　")</f>
        <v>　</v>
      </c>
      <c r="AH312" s="18" t="str">
        <f>IFERROR(VLOOKUP($B312,DB!$I$3:$CA$1001,54,FALSE)&amp;"","　")</f>
        <v>　</v>
      </c>
      <c r="AI312" s="25" t="str">
        <f>IFERROR(VLOOKUP($B312,DB!$I$3:$CA$1001,55,FALSE)&amp;"","　")</f>
        <v>　</v>
      </c>
      <c r="AJ312" s="16" t="str">
        <f>IFERROR(VLOOKUP($B312,DB!$I$3:$CA$1001,56,FALSE)&amp;"","　")</f>
        <v>　</v>
      </c>
      <c r="AK312" s="18" t="str">
        <f>IFERROR(VLOOKUP($B312,DB!$I$3:$CA$1001,57,FALSE)&amp;"","　")</f>
        <v>　</v>
      </c>
      <c r="AL312" s="18" t="str">
        <f>IFERROR(VLOOKUP($B312,DB!$I$3:$CA$1001,58,FALSE)&amp;"","　")</f>
        <v>　</v>
      </c>
      <c r="AM312" s="18" t="str">
        <f>IFERROR(VLOOKUP($B312,DB!$I$3:$CA$1001,59,FALSE)&amp;"","　")</f>
        <v>　</v>
      </c>
      <c r="AN312" s="18" t="str">
        <f>IFERROR(VLOOKUP($B312,DB!$I$3:$CA$1001,60,FALSE)&amp;"","　")</f>
        <v>　</v>
      </c>
      <c r="AO312" s="18" t="str">
        <f>IFERROR(VLOOKUP($B312,DB!$I$3:$CA$1001,61,FALSE)&amp;"","　")</f>
        <v>　</v>
      </c>
      <c r="AP312" s="18" t="str">
        <f>IFERROR(VLOOKUP($B312,DB!$I$3:$CA$1001,62,FALSE)&amp;"","　")</f>
        <v>　</v>
      </c>
      <c r="AQ312" s="21" t="str">
        <f>IFERROR(VLOOKUP($B312,DB!$I$3:$CA$1001,63,FALSE)&amp;"","　")</f>
        <v>　</v>
      </c>
      <c r="AR312" s="23" t="str">
        <f>IFERROR(VLOOKUP($B312,DB!$I$3:$CA$1001,64,FALSE)&amp;"","　")</f>
        <v>　</v>
      </c>
      <c r="AS312" s="18" t="str">
        <f>IFERROR(VLOOKUP($B312,DB!$I$3:$CA$1001,65,FALSE)&amp;"","　")</f>
        <v>　</v>
      </c>
      <c r="AT312" s="18" t="str">
        <f>IFERROR(VLOOKUP($B312,DB!$I$3:$CA$1001,66,FALSE)&amp;"","　")</f>
        <v>　</v>
      </c>
      <c r="AU312" s="18" t="str">
        <f>IFERROR(VLOOKUP($B312,DB!$I$3:$CA$1001,67,FALSE)&amp;"","　")</f>
        <v>　</v>
      </c>
      <c r="AV312" s="18" t="str">
        <f>IFERROR(VLOOKUP($B312,DB!$I$3:$CA$1001,68,FALSE)&amp;"","　")</f>
        <v>　</v>
      </c>
      <c r="AW312" s="18" t="str">
        <f>IFERROR(VLOOKUP($B312,DB!$I$3:$CA$1001,69,FALSE)&amp;"","　")</f>
        <v>　</v>
      </c>
      <c r="AX312" s="18" t="str">
        <f>IFERROR(VLOOKUP($B312,DB!$I$3:$CA$1001,70,FALSE)&amp;"","　")</f>
        <v>　</v>
      </c>
      <c r="AY312" s="21" t="str">
        <f>IFERROR(VLOOKUP($B312,DB!$I$3:$CA$1001,71,FALSE)&amp;"","　")</f>
        <v>　</v>
      </c>
      <c r="AZ312" s="29"/>
    </row>
    <row r="313" spans="2:52" ht="20.100000000000001" customHeight="1">
      <c r="B313" s="6"/>
      <c r="C313" s="8" t="str">
        <f>IFERROR(VLOOKUP(B313,DB!$I$3:$Z$1001,4,FALSE)&amp;"","")</f>
        <v/>
      </c>
      <c r="D313" s="10" t="str">
        <f>IFERROR(VLOOKUP(B313,DB!$I$2:$CD$1001,7,FALSE)&amp;"","")</f>
        <v/>
      </c>
      <c r="E313" s="11" t="str">
        <f>IFERROR(VLOOKUP(B313,DB!$I$2:$CD$1001,8,FALSE)&amp;"","")</f>
        <v/>
      </c>
      <c r="F313" s="12" t="str">
        <f>IFERROR(VLOOKUP(B313,DB!$I$2:$CD$1001,10,FALSE)&amp;"","")</f>
        <v/>
      </c>
      <c r="G313" s="11" t="str">
        <f>IFERROR(VLOOKUP(B313,DB!$I$2:$CD$1001,11,FALSE)&amp;"","")</f>
        <v/>
      </c>
      <c r="H313" s="14" t="str">
        <f>IFERROR(IF(VLOOKUP(B313,DB!$I$2:$CD$1001,20,FALSE)&amp;""="","","○"),"")</f>
        <v/>
      </c>
      <c r="I313" s="16" t="str">
        <f>IFERROR(VLOOKUP($B313,DB!$I$3:$CA$1001,29,FALSE)&amp;"","　")</f>
        <v>　</v>
      </c>
      <c r="J313" s="18" t="str">
        <f>IFERROR(VLOOKUP($B313,DB!$I$3:$CA$1001,30,FALSE)&amp;"","　")</f>
        <v>　</v>
      </c>
      <c r="K313" s="18" t="str">
        <f>IFERROR(VLOOKUP($B313,DB!$I$3:$CA$1001,31,FALSE)&amp;"","　")</f>
        <v>　</v>
      </c>
      <c r="L313" s="18" t="str">
        <f>IFERROR(VLOOKUP($B313,DB!$I$3:$CA$1001,32,FALSE)&amp;"","　")</f>
        <v>　</v>
      </c>
      <c r="M313" s="18" t="str">
        <f>IFERROR(VLOOKUP($B313,DB!$I$3:$CA$1001,33,FALSE)&amp;"","　")</f>
        <v>　</v>
      </c>
      <c r="N313" s="21" t="str">
        <f>IFERROR(VLOOKUP($B313,DB!$I$3:$CA$1001,34,FALSE)&amp;"","　")</f>
        <v>　</v>
      </c>
      <c r="O313" s="23" t="str">
        <f>IFERROR(VLOOKUP($B313,DB!$I$3:$CA$1001,35,FALSE)&amp;"","　")</f>
        <v>　</v>
      </c>
      <c r="P313" s="18" t="str">
        <f>IFERROR(VLOOKUP($B313,DB!$I$3:$CA$1001,36,FALSE)&amp;"","　")</f>
        <v>　</v>
      </c>
      <c r="Q313" s="18" t="str">
        <f>IFERROR(VLOOKUP($B313,DB!$I$3:$CA$1001,37,FALSE)&amp;"","　")</f>
        <v>　</v>
      </c>
      <c r="R313" s="18" t="str">
        <f>IFERROR(VLOOKUP($B313,DB!$I$3:$CA$1001,38,FALSE)&amp;"","　")</f>
        <v>　</v>
      </c>
      <c r="S313" s="18" t="str">
        <f>IFERROR(VLOOKUP($B313,DB!$I$3:$CA$1001,39,FALSE)&amp;"","　")</f>
        <v>　</v>
      </c>
      <c r="T313" s="18" t="str">
        <f>IFERROR(VLOOKUP($B313,DB!$I$3:$CA$1001,40,FALSE)&amp;"","　")</f>
        <v>　</v>
      </c>
      <c r="U313" s="18" t="str">
        <f>IFERROR(VLOOKUP($B313,DB!$I$3:$CA$1001,41,FALSE)&amp;"","　")</f>
        <v>　</v>
      </c>
      <c r="V313" s="18" t="str">
        <f>IFERROR(VLOOKUP($B313,DB!$I$3:$CA$1001,42,FALSE)&amp;"","　")</f>
        <v>　</v>
      </c>
      <c r="W313" s="18" t="str">
        <f>IFERROR(VLOOKUP($B313,DB!$I$3:$CA$1001,43,FALSE)&amp;"","　")</f>
        <v>　</v>
      </c>
      <c r="X313" s="18" t="str">
        <f>IFERROR(VLOOKUP($B313,DB!$I$3:$CA$1001,44,FALSE)&amp;"","　")</f>
        <v>　</v>
      </c>
      <c r="Y313" s="18" t="str">
        <f>IFERROR(VLOOKUP($B313,DB!$I$3:$CA$1001,45,FALSE)&amp;"","　")</f>
        <v>　</v>
      </c>
      <c r="Z313" s="18" t="str">
        <f>IFERROR(VLOOKUP($B313,DB!$I$3:$CA$1001,46,FALSE)&amp;"","　")</f>
        <v>　</v>
      </c>
      <c r="AA313" s="18" t="str">
        <f>IFERROR(VLOOKUP($B313,DB!$I$3:$CA$1001,47,FALSE)&amp;"","　")</f>
        <v>　</v>
      </c>
      <c r="AB313" s="18" t="str">
        <f>IFERROR(VLOOKUP($B313,DB!$I$3:$CA$1001,48,FALSE)&amp;"","　")</f>
        <v>　</v>
      </c>
      <c r="AC313" s="18" t="str">
        <f>IFERROR(VLOOKUP($B313,DB!$I$3:$CA$1001,49,FALSE)&amp;"","　")</f>
        <v>　</v>
      </c>
      <c r="AD313" s="18" t="str">
        <f>IFERROR(VLOOKUP($B313,DB!$I$3:$CA$1001,50,FALSE)&amp;"","　")</f>
        <v>　</v>
      </c>
      <c r="AE313" s="18" t="str">
        <f>IFERROR(VLOOKUP($B313,DB!$I$3:$CA$1001,51,FALSE)&amp;"","　")</f>
        <v>　</v>
      </c>
      <c r="AF313" s="18" t="str">
        <f>IFERROR(VLOOKUP($B313,DB!$I$3:$CA$1001,52,FALSE)&amp;"","　")</f>
        <v>　</v>
      </c>
      <c r="AG313" s="18" t="str">
        <f>IFERROR(VLOOKUP($B313,DB!$I$3:$CA$1001,53,FALSE)&amp;"","　")</f>
        <v>　</v>
      </c>
      <c r="AH313" s="18" t="str">
        <f>IFERROR(VLOOKUP($B313,DB!$I$3:$CA$1001,54,FALSE)&amp;"","　")</f>
        <v>　</v>
      </c>
      <c r="AI313" s="25" t="str">
        <f>IFERROR(VLOOKUP($B313,DB!$I$3:$CA$1001,55,FALSE)&amp;"","　")</f>
        <v>　</v>
      </c>
      <c r="AJ313" s="16" t="str">
        <f>IFERROR(VLOOKUP($B313,DB!$I$3:$CA$1001,56,FALSE)&amp;"","　")</f>
        <v>　</v>
      </c>
      <c r="AK313" s="18" t="str">
        <f>IFERROR(VLOOKUP($B313,DB!$I$3:$CA$1001,57,FALSE)&amp;"","　")</f>
        <v>　</v>
      </c>
      <c r="AL313" s="18" t="str">
        <f>IFERROR(VLOOKUP($B313,DB!$I$3:$CA$1001,58,FALSE)&amp;"","　")</f>
        <v>　</v>
      </c>
      <c r="AM313" s="18" t="str">
        <f>IFERROR(VLOOKUP($B313,DB!$I$3:$CA$1001,59,FALSE)&amp;"","　")</f>
        <v>　</v>
      </c>
      <c r="AN313" s="18" t="str">
        <f>IFERROR(VLOOKUP($B313,DB!$I$3:$CA$1001,60,FALSE)&amp;"","　")</f>
        <v>　</v>
      </c>
      <c r="AO313" s="18" t="str">
        <f>IFERROR(VLOOKUP($B313,DB!$I$3:$CA$1001,61,FALSE)&amp;"","　")</f>
        <v>　</v>
      </c>
      <c r="AP313" s="18" t="str">
        <f>IFERROR(VLOOKUP($B313,DB!$I$3:$CA$1001,62,FALSE)&amp;"","　")</f>
        <v>　</v>
      </c>
      <c r="AQ313" s="21" t="str">
        <f>IFERROR(VLOOKUP($B313,DB!$I$3:$CA$1001,63,FALSE)&amp;"","　")</f>
        <v>　</v>
      </c>
      <c r="AR313" s="23" t="str">
        <f>IFERROR(VLOOKUP($B313,DB!$I$3:$CA$1001,64,FALSE)&amp;"","　")</f>
        <v>　</v>
      </c>
      <c r="AS313" s="18" t="str">
        <f>IFERROR(VLOOKUP($B313,DB!$I$3:$CA$1001,65,FALSE)&amp;"","　")</f>
        <v>　</v>
      </c>
      <c r="AT313" s="18" t="str">
        <f>IFERROR(VLOOKUP($B313,DB!$I$3:$CA$1001,66,FALSE)&amp;"","　")</f>
        <v>　</v>
      </c>
      <c r="AU313" s="18" t="str">
        <f>IFERROR(VLOOKUP($B313,DB!$I$3:$CA$1001,67,FALSE)&amp;"","　")</f>
        <v>　</v>
      </c>
      <c r="AV313" s="18" t="str">
        <f>IFERROR(VLOOKUP($B313,DB!$I$3:$CA$1001,68,FALSE)&amp;"","　")</f>
        <v>　</v>
      </c>
      <c r="AW313" s="18" t="str">
        <f>IFERROR(VLOOKUP($B313,DB!$I$3:$CA$1001,69,FALSE)&amp;"","　")</f>
        <v>　</v>
      </c>
      <c r="AX313" s="18" t="str">
        <f>IFERROR(VLOOKUP($B313,DB!$I$3:$CA$1001,70,FALSE)&amp;"","　")</f>
        <v>　</v>
      </c>
      <c r="AY313" s="21" t="str">
        <f>IFERROR(VLOOKUP($B313,DB!$I$3:$CA$1001,71,FALSE)&amp;"","　")</f>
        <v>　</v>
      </c>
      <c r="AZ313" s="29"/>
    </row>
    <row r="314" spans="2:52" ht="20.100000000000001" customHeight="1">
      <c r="B314" s="6"/>
      <c r="C314" s="8" t="str">
        <f>IFERROR(VLOOKUP(B314,DB!$I$3:$Z$1001,4,FALSE)&amp;"","")</f>
        <v/>
      </c>
      <c r="D314" s="10" t="str">
        <f>IFERROR(VLOOKUP(B314,DB!$I$2:$CD$1001,7,FALSE)&amp;"","")</f>
        <v/>
      </c>
      <c r="E314" s="11" t="str">
        <f>IFERROR(VLOOKUP(B314,DB!$I$2:$CD$1001,8,FALSE)&amp;"","")</f>
        <v/>
      </c>
      <c r="F314" s="12" t="str">
        <f>IFERROR(VLOOKUP(B314,DB!$I$2:$CD$1001,10,FALSE)&amp;"","")</f>
        <v/>
      </c>
      <c r="G314" s="11" t="str">
        <f>IFERROR(VLOOKUP(B314,DB!$I$2:$CD$1001,11,FALSE)&amp;"","")</f>
        <v/>
      </c>
      <c r="H314" s="14" t="str">
        <f>IFERROR(IF(VLOOKUP(B314,DB!$I$2:$CD$1001,20,FALSE)&amp;""="","","○"),"")</f>
        <v/>
      </c>
      <c r="I314" s="16" t="str">
        <f>IFERROR(VLOOKUP($B314,DB!$I$3:$CA$1001,29,FALSE)&amp;"","　")</f>
        <v>　</v>
      </c>
      <c r="J314" s="18" t="str">
        <f>IFERROR(VLOOKUP($B314,DB!$I$3:$CA$1001,30,FALSE)&amp;"","　")</f>
        <v>　</v>
      </c>
      <c r="K314" s="18" t="str">
        <f>IFERROR(VLOOKUP($B314,DB!$I$3:$CA$1001,31,FALSE)&amp;"","　")</f>
        <v>　</v>
      </c>
      <c r="L314" s="18" t="str">
        <f>IFERROR(VLOOKUP($B314,DB!$I$3:$CA$1001,32,FALSE)&amp;"","　")</f>
        <v>　</v>
      </c>
      <c r="M314" s="18" t="str">
        <f>IFERROR(VLOOKUP($B314,DB!$I$3:$CA$1001,33,FALSE)&amp;"","　")</f>
        <v>　</v>
      </c>
      <c r="N314" s="21" t="str">
        <f>IFERROR(VLOOKUP($B314,DB!$I$3:$CA$1001,34,FALSE)&amp;"","　")</f>
        <v>　</v>
      </c>
      <c r="O314" s="23" t="str">
        <f>IFERROR(VLOOKUP($B314,DB!$I$3:$CA$1001,35,FALSE)&amp;"","　")</f>
        <v>　</v>
      </c>
      <c r="P314" s="18" t="str">
        <f>IFERROR(VLOOKUP($B314,DB!$I$3:$CA$1001,36,FALSE)&amp;"","　")</f>
        <v>　</v>
      </c>
      <c r="Q314" s="18" t="str">
        <f>IFERROR(VLOOKUP($B314,DB!$I$3:$CA$1001,37,FALSE)&amp;"","　")</f>
        <v>　</v>
      </c>
      <c r="R314" s="18" t="str">
        <f>IFERROR(VLOOKUP($B314,DB!$I$3:$CA$1001,38,FALSE)&amp;"","　")</f>
        <v>　</v>
      </c>
      <c r="S314" s="18" t="str">
        <f>IFERROR(VLOOKUP($B314,DB!$I$3:$CA$1001,39,FALSE)&amp;"","　")</f>
        <v>　</v>
      </c>
      <c r="T314" s="18" t="str">
        <f>IFERROR(VLOOKUP($B314,DB!$I$3:$CA$1001,40,FALSE)&amp;"","　")</f>
        <v>　</v>
      </c>
      <c r="U314" s="18" t="str">
        <f>IFERROR(VLOOKUP($B314,DB!$I$3:$CA$1001,41,FALSE)&amp;"","　")</f>
        <v>　</v>
      </c>
      <c r="V314" s="18" t="str">
        <f>IFERROR(VLOOKUP($B314,DB!$I$3:$CA$1001,42,FALSE)&amp;"","　")</f>
        <v>　</v>
      </c>
      <c r="W314" s="18" t="str">
        <f>IFERROR(VLOOKUP($B314,DB!$I$3:$CA$1001,43,FALSE)&amp;"","　")</f>
        <v>　</v>
      </c>
      <c r="X314" s="18" t="str">
        <f>IFERROR(VLOOKUP($B314,DB!$I$3:$CA$1001,44,FALSE)&amp;"","　")</f>
        <v>　</v>
      </c>
      <c r="Y314" s="18" t="str">
        <f>IFERROR(VLOOKUP($B314,DB!$I$3:$CA$1001,45,FALSE)&amp;"","　")</f>
        <v>　</v>
      </c>
      <c r="Z314" s="18" t="str">
        <f>IFERROR(VLOOKUP($B314,DB!$I$3:$CA$1001,46,FALSE)&amp;"","　")</f>
        <v>　</v>
      </c>
      <c r="AA314" s="18" t="str">
        <f>IFERROR(VLOOKUP($B314,DB!$I$3:$CA$1001,47,FALSE)&amp;"","　")</f>
        <v>　</v>
      </c>
      <c r="AB314" s="18" t="str">
        <f>IFERROR(VLOOKUP($B314,DB!$I$3:$CA$1001,48,FALSE)&amp;"","　")</f>
        <v>　</v>
      </c>
      <c r="AC314" s="18" t="str">
        <f>IFERROR(VLOOKUP($B314,DB!$I$3:$CA$1001,49,FALSE)&amp;"","　")</f>
        <v>　</v>
      </c>
      <c r="AD314" s="18" t="str">
        <f>IFERROR(VLOOKUP($B314,DB!$I$3:$CA$1001,50,FALSE)&amp;"","　")</f>
        <v>　</v>
      </c>
      <c r="AE314" s="18" t="str">
        <f>IFERROR(VLOOKUP($B314,DB!$I$3:$CA$1001,51,FALSE)&amp;"","　")</f>
        <v>　</v>
      </c>
      <c r="AF314" s="18" t="str">
        <f>IFERROR(VLOOKUP($B314,DB!$I$3:$CA$1001,52,FALSE)&amp;"","　")</f>
        <v>　</v>
      </c>
      <c r="AG314" s="18" t="str">
        <f>IFERROR(VLOOKUP($B314,DB!$I$3:$CA$1001,53,FALSE)&amp;"","　")</f>
        <v>　</v>
      </c>
      <c r="AH314" s="18" t="str">
        <f>IFERROR(VLOOKUP($B314,DB!$I$3:$CA$1001,54,FALSE)&amp;"","　")</f>
        <v>　</v>
      </c>
      <c r="AI314" s="25" t="str">
        <f>IFERROR(VLOOKUP($B314,DB!$I$3:$CA$1001,55,FALSE)&amp;"","　")</f>
        <v>　</v>
      </c>
      <c r="AJ314" s="16" t="str">
        <f>IFERROR(VLOOKUP($B314,DB!$I$3:$CA$1001,56,FALSE)&amp;"","　")</f>
        <v>　</v>
      </c>
      <c r="AK314" s="18" t="str">
        <f>IFERROR(VLOOKUP($B314,DB!$I$3:$CA$1001,57,FALSE)&amp;"","　")</f>
        <v>　</v>
      </c>
      <c r="AL314" s="18" t="str">
        <f>IFERROR(VLOOKUP($B314,DB!$I$3:$CA$1001,58,FALSE)&amp;"","　")</f>
        <v>　</v>
      </c>
      <c r="AM314" s="18" t="str">
        <f>IFERROR(VLOOKUP($B314,DB!$I$3:$CA$1001,59,FALSE)&amp;"","　")</f>
        <v>　</v>
      </c>
      <c r="AN314" s="18" t="str">
        <f>IFERROR(VLOOKUP($B314,DB!$I$3:$CA$1001,60,FALSE)&amp;"","　")</f>
        <v>　</v>
      </c>
      <c r="AO314" s="18" t="str">
        <f>IFERROR(VLOOKUP($B314,DB!$I$3:$CA$1001,61,FALSE)&amp;"","　")</f>
        <v>　</v>
      </c>
      <c r="AP314" s="18" t="str">
        <f>IFERROR(VLOOKUP($B314,DB!$I$3:$CA$1001,62,FALSE)&amp;"","　")</f>
        <v>　</v>
      </c>
      <c r="AQ314" s="21" t="str">
        <f>IFERROR(VLOOKUP($B314,DB!$I$3:$CA$1001,63,FALSE)&amp;"","　")</f>
        <v>　</v>
      </c>
      <c r="AR314" s="23" t="str">
        <f>IFERROR(VLOOKUP($B314,DB!$I$3:$CA$1001,64,FALSE)&amp;"","　")</f>
        <v>　</v>
      </c>
      <c r="AS314" s="18" t="str">
        <f>IFERROR(VLOOKUP($B314,DB!$I$3:$CA$1001,65,FALSE)&amp;"","　")</f>
        <v>　</v>
      </c>
      <c r="AT314" s="18" t="str">
        <f>IFERROR(VLOOKUP($B314,DB!$I$3:$CA$1001,66,FALSE)&amp;"","　")</f>
        <v>　</v>
      </c>
      <c r="AU314" s="18" t="str">
        <f>IFERROR(VLOOKUP($B314,DB!$I$3:$CA$1001,67,FALSE)&amp;"","　")</f>
        <v>　</v>
      </c>
      <c r="AV314" s="18" t="str">
        <f>IFERROR(VLOOKUP($B314,DB!$I$3:$CA$1001,68,FALSE)&amp;"","　")</f>
        <v>　</v>
      </c>
      <c r="AW314" s="18" t="str">
        <f>IFERROR(VLOOKUP($B314,DB!$I$3:$CA$1001,69,FALSE)&amp;"","　")</f>
        <v>　</v>
      </c>
      <c r="AX314" s="18" t="str">
        <f>IFERROR(VLOOKUP($B314,DB!$I$3:$CA$1001,70,FALSE)&amp;"","　")</f>
        <v>　</v>
      </c>
      <c r="AY314" s="21" t="str">
        <f>IFERROR(VLOOKUP($B314,DB!$I$3:$CA$1001,71,FALSE)&amp;"","　")</f>
        <v>　</v>
      </c>
      <c r="AZ314" s="29"/>
    </row>
    <row r="315" spans="2:52" ht="20.100000000000001" customHeight="1">
      <c r="B315" s="6"/>
      <c r="C315" s="8" t="str">
        <f>IFERROR(VLOOKUP(B315,DB!$I$3:$Z$1001,4,FALSE)&amp;"","")</f>
        <v/>
      </c>
      <c r="D315" s="10" t="str">
        <f>IFERROR(VLOOKUP(B315,DB!$I$2:$CD$1001,7,FALSE)&amp;"","")</f>
        <v/>
      </c>
      <c r="E315" s="11" t="str">
        <f>IFERROR(VLOOKUP(B315,DB!$I$2:$CD$1001,8,FALSE)&amp;"","")</f>
        <v/>
      </c>
      <c r="F315" s="12" t="str">
        <f>IFERROR(VLOOKUP(B315,DB!$I$2:$CD$1001,10,FALSE)&amp;"","")</f>
        <v/>
      </c>
      <c r="G315" s="11" t="str">
        <f>IFERROR(VLOOKUP(B315,DB!$I$2:$CD$1001,11,FALSE)&amp;"","")</f>
        <v/>
      </c>
      <c r="H315" s="14" t="str">
        <f>IFERROR(IF(VLOOKUP(B315,DB!$I$2:$CD$1001,20,FALSE)&amp;""="","","○"),"")</f>
        <v/>
      </c>
      <c r="I315" s="16" t="str">
        <f>IFERROR(VLOOKUP($B315,DB!$I$3:$CA$1001,29,FALSE)&amp;"","　")</f>
        <v>　</v>
      </c>
      <c r="J315" s="18" t="str">
        <f>IFERROR(VLOOKUP($B315,DB!$I$3:$CA$1001,30,FALSE)&amp;"","　")</f>
        <v>　</v>
      </c>
      <c r="K315" s="18" t="str">
        <f>IFERROR(VLOOKUP($B315,DB!$I$3:$CA$1001,31,FALSE)&amp;"","　")</f>
        <v>　</v>
      </c>
      <c r="L315" s="18" t="str">
        <f>IFERROR(VLOOKUP($B315,DB!$I$3:$CA$1001,32,FALSE)&amp;"","　")</f>
        <v>　</v>
      </c>
      <c r="M315" s="18" t="str">
        <f>IFERROR(VLOOKUP($B315,DB!$I$3:$CA$1001,33,FALSE)&amp;"","　")</f>
        <v>　</v>
      </c>
      <c r="N315" s="21" t="str">
        <f>IFERROR(VLOOKUP($B315,DB!$I$3:$CA$1001,34,FALSE)&amp;"","　")</f>
        <v>　</v>
      </c>
      <c r="O315" s="23" t="str">
        <f>IFERROR(VLOOKUP($B315,DB!$I$3:$CA$1001,35,FALSE)&amp;"","　")</f>
        <v>　</v>
      </c>
      <c r="P315" s="18" t="str">
        <f>IFERROR(VLOOKUP($B315,DB!$I$3:$CA$1001,36,FALSE)&amp;"","　")</f>
        <v>　</v>
      </c>
      <c r="Q315" s="18" t="str">
        <f>IFERROR(VLOOKUP($B315,DB!$I$3:$CA$1001,37,FALSE)&amp;"","　")</f>
        <v>　</v>
      </c>
      <c r="R315" s="18" t="str">
        <f>IFERROR(VLOOKUP($B315,DB!$I$3:$CA$1001,38,FALSE)&amp;"","　")</f>
        <v>　</v>
      </c>
      <c r="S315" s="18" t="str">
        <f>IFERROR(VLOOKUP($B315,DB!$I$3:$CA$1001,39,FALSE)&amp;"","　")</f>
        <v>　</v>
      </c>
      <c r="T315" s="18" t="str">
        <f>IFERROR(VLOOKUP($B315,DB!$I$3:$CA$1001,40,FALSE)&amp;"","　")</f>
        <v>　</v>
      </c>
      <c r="U315" s="18" t="str">
        <f>IFERROR(VLOOKUP($B315,DB!$I$3:$CA$1001,41,FALSE)&amp;"","　")</f>
        <v>　</v>
      </c>
      <c r="V315" s="18" t="str">
        <f>IFERROR(VLOOKUP($B315,DB!$I$3:$CA$1001,42,FALSE)&amp;"","　")</f>
        <v>　</v>
      </c>
      <c r="W315" s="18" t="str">
        <f>IFERROR(VLOOKUP($B315,DB!$I$3:$CA$1001,43,FALSE)&amp;"","　")</f>
        <v>　</v>
      </c>
      <c r="X315" s="18" t="str">
        <f>IFERROR(VLOOKUP($B315,DB!$I$3:$CA$1001,44,FALSE)&amp;"","　")</f>
        <v>　</v>
      </c>
      <c r="Y315" s="18" t="str">
        <f>IFERROR(VLOOKUP($B315,DB!$I$3:$CA$1001,45,FALSE)&amp;"","　")</f>
        <v>　</v>
      </c>
      <c r="Z315" s="18" t="str">
        <f>IFERROR(VLOOKUP($B315,DB!$I$3:$CA$1001,46,FALSE)&amp;"","　")</f>
        <v>　</v>
      </c>
      <c r="AA315" s="18" t="str">
        <f>IFERROR(VLOOKUP($B315,DB!$I$3:$CA$1001,47,FALSE)&amp;"","　")</f>
        <v>　</v>
      </c>
      <c r="AB315" s="18" t="str">
        <f>IFERROR(VLOOKUP($B315,DB!$I$3:$CA$1001,48,FALSE)&amp;"","　")</f>
        <v>　</v>
      </c>
      <c r="AC315" s="18" t="str">
        <f>IFERROR(VLOOKUP($B315,DB!$I$3:$CA$1001,49,FALSE)&amp;"","　")</f>
        <v>　</v>
      </c>
      <c r="AD315" s="18" t="str">
        <f>IFERROR(VLOOKUP($B315,DB!$I$3:$CA$1001,50,FALSE)&amp;"","　")</f>
        <v>　</v>
      </c>
      <c r="AE315" s="18" t="str">
        <f>IFERROR(VLOOKUP($B315,DB!$I$3:$CA$1001,51,FALSE)&amp;"","　")</f>
        <v>　</v>
      </c>
      <c r="AF315" s="18" t="str">
        <f>IFERROR(VLOOKUP($B315,DB!$I$3:$CA$1001,52,FALSE)&amp;"","　")</f>
        <v>　</v>
      </c>
      <c r="AG315" s="18" t="str">
        <f>IFERROR(VLOOKUP($B315,DB!$I$3:$CA$1001,53,FALSE)&amp;"","　")</f>
        <v>　</v>
      </c>
      <c r="AH315" s="18" t="str">
        <f>IFERROR(VLOOKUP($B315,DB!$I$3:$CA$1001,54,FALSE)&amp;"","　")</f>
        <v>　</v>
      </c>
      <c r="AI315" s="25" t="str">
        <f>IFERROR(VLOOKUP($B315,DB!$I$3:$CA$1001,55,FALSE)&amp;"","　")</f>
        <v>　</v>
      </c>
      <c r="AJ315" s="16" t="str">
        <f>IFERROR(VLOOKUP($B315,DB!$I$3:$CA$1001,56,FALSE)&amp;"","　")</f>
        <v>　</v>
      </c>
      <c r="AK315" s="18" t="str">
        <f>IFERROR(VLOOKUP($B315,DB!$I$3:$CA$1001,57,FALSE)&amp;"","　")</f>
        <v>　</v>
      </c>
      <c r="AL315" s="18" t="str">
        <f>IFERROR(VLOOKUP($B315,DB!$I$3:$CA$1001,58,FALSE)&amp;"","　")</f>
        <v>　</v>
      </c>
      <c r="AM315" s="18" t="str">
        <f>IFERROR(VLOOKUP($B315,DB!$I$3:$CA$1001,59,FALSE)&amp;"","　")</f>
        <v>　</v>
      </c>
      <c r="AN315" s="18" t="str">
        <f>IFERROR(VLOOKUP($B315,DB!$I$3:$CA$1001,60,FALSE)&amp;"","　")</f>
        <v>　</v>
      </c>
      <c r="AO315" s="18" t="str">
        <f>IFERROR(VLOOKUP($B315,DB!$I$3:$CA$1001,61,FALSE)&amp;"","　")</f>
        <v>　</v>
      </c>
      <c r="AP315" s="18" t="str">
        <f>IFERROR(VLOOKUP($B315,DB!$I$3:$CA$1001,62,FALSE)&amp;"","　")</f>
        <v>　</v>
      </c>
      <c r="AQ315" s="21" t="str">
        <f>IFERROR(VLOOKUP($B315,DB!$I$3:$CA$1001,63,FALSE)&amp;"","　")</f>
        <v>　</v>
      </c>
      <c r="AR315" s="23" t="str">
        <f>IFERROR(VLOOKUP($B315,DB!$I$3:$CA$1001,64,FALSE)&amp;"","　")</f>
        <v>　</v>
      </c>
      <c r="AS315" s="18" t="str">
        <f>IFERROR(VLOOKUP($B315,DB!$I$3:$CA$1001,65,FALSE)&amp;"","　")</f>
        <v>　</v>
      </c>
      <c r="AT315" s="18" t="str">
        <f>IFERROR(VLOOKUP($B315,DB!$I$3:$CA$1001,66,FALSE)&amp;"","　")</f>
        <v>　</v>
      </c>
      <c r="AU315" s="18" t="str">
        <f>IFERROR(VLOOKUP($B315,DB!$I$3:$CA$1001,67,FALSE)&amp;"","　")</f>
        <v>　</v>
      </c>
      <c r="AV315" s="18" t="str">
        <f>IFERROR(VLOOKUP($B315,DB!$I$3:$CA$1001,68,FALSE)&amp;"","　")</f>
        <v>　</v>
      </c>
      <c r="AW315" s="18" t="str">
        <f>IFERROR(VLOOKUP($B315,DB!$I$3:$CA$1001,69,FALSE)&amp;"","　")</f>
        <v>　</v>
      </c>
      <c r="AX315" s="18" t="str">
        <f>IFERROR(VLOOKUP($B315,DB!$I$3:$CA$1001,70,FALSE)&amp;"","　")</f>
        <v>　</v>
      </c>
      <c r="AY315" s="21" t="str">
        <f>IFERROR(VLOOKUP($B315,DB!$I$3:$CA$1001,71,FALSE)&amp;"","　")</f>
        <v>　</v>
      </c>
      <c r="AZ315" s="29"/>
    </row>
    <row r="316" spans="2:52" ht="20.100000000000001" customHeight="1">
      <c r="B316" s="6"/>
      <c r="C316" s="8" t="str">
        <f>IFERROR(VLOOKUP(B316,DB!$I$3:$Z$1001,4,FALSE)&amp;"","")</f>
        <v/>
      </c>
      <c r="D316" s="10" t="str">
        <f>IFERROR(VLOOKUP(B316,DB!$I$2:$CD$1001,7,FALSE)&amp;"","")</f>
        <v/>
      </c>
      <c r="E316" s="11" t="str">
        <f>IFERROR(VLOOKUP(B316,DB!$I$2:$CD$1001,8,FALSE)&amp;"","")</f>
        <v/>
      </c>
      <c r="F316" s="12" t="str">
        <f>IFERROR(VLOOKUP(B316,DB!$I$2:$CD$1001,10,FALSE)&amp;"","")</f>
        <v/>
      </c>
      <c r="G316" s="11" t="str">
        <f>IFERROR(VLOOKUP(B316,DB!$I$2:$CD$1001,11,FALSE)&amp;"","")</f>
        <v/>
      </c>
      <c r="H316" s="14" t="str">
        <f>IFERROR(IF(VLOOKUP(B316,DB!$I$2:$CD$1001,20,FALSE)&amp;""="","","○"),"")</f>
        <v/>
      </c>
      <c r="I316" s="16" t="str">
        <f>IFERROR(VLOOKUP($B316,DB!$I$3:$CA$1001,29,FALSE)&amp;"","　")</f>
        <v>　</v>
      </c>
      <c r="J316" s="18" t="str">
        <f>IFERROR(VLOOKUP($B316,DB!$I$3:$CA$1001,30,FALSE)&amp;"","　")</f>
        <v>　</v>
      </c>
      <c r="K316" s="18" t="str">
        <f>IFERROR(VLOOKUP($B316,DB!$I$3:$CA$1001,31,FALSE)&amp;"","　")</f>
        <v>　</v>
      </c>
      <c r="L316" s="18" t="str">
        <f>IFERROR(VLOOKUP($B316,DB!$I$3:$CA$1001,32,FALSE)&amp;"","　")</f>
        <v>　</v>
      </c>
      <c r="M316" s="18" t="str">
        <f>IFERROR(VLOOKUP($B316,DB!$I$3:$CA$1001,33,FALSE)&amp;"","　")</f>
        <v>　</v>
      </c>
      <c r="N316" s="21" t="str">
        <f>IFERROR(VLOOKUP($B316,DB!$I$3:$CA$1001,34,FALSE)&amp;"","　")</f>
        <v>　</v>
      </c>
      <c r="O316" s="23" t="str">
        <f>IFERROR(VLOOKUP($B316,DB!$I$3:$CA$1001,35,FALSE)&amp;"","　")</f>
        <v>　</v>
      </c>
      <c r="P316" s="18" t="str">
        <f>IFERROR(VLOOKUP($B316,DB!$I$3:$CA$1001,36,FALSE)&amp;"","　")</f>
        <v>　</v>
      </c>
      <c r="Q316" s="18" t="str">
        <f>IFERROR(VLOOKUP($B316,DB!$I$3:$CA$1001,37,FALSE)&amp;"","　")</f>
        <v>　</v>
      </c>
      <c r="R316" s="18" t="str">
        <f>IFERROR(VLOOKUP($B316,DB!$I$3:$CA$1001,38,FALSE)&amp;"","　")</f>
        <v>　</v>
      </c>
      <c r="S316" s="18" t="str">
        <f>IFERROR(VLOOKUP($B316,DB!$I$3:$CA$1001,39,FALSE)&amp;"","　")</f>
        <v>　</v>
      </c>
      <c r="T316" s="18" t="str">
        <f>IFERROR(VLOOKUP($B316,DB!$I$3:$CA$1001,40,FALSE)&amp;"","　")</f>
        <v>　</v>
      </c>
      <c r="U316" s="18" t="str">
        <f>IFERROR(VLOOKUP($B316,DB!$I$3:$CA$1001,41,FALSE)&amp;"","　")</f>
        <v>　</v>
      </c>
      <c r="V316" s="18" t="str">
        <f>IFERROR(VLOOKUP($B316,DB!$I$3:$CA$1001,42,FALSE)&amp;"","　")</f>
        <v>　</v>
      </c>
      <c r="W316" s="18" t="str">
        <f>IFERROR(VLOOKUP($B316,DB!$I$3:$CA$1001,43,FALSE)&amp;"","　")</f>
        <v>　</v>
      </c>
      <c r="X316" s="18" t="str">
        <f>IFERROR(VLOOKUP($B316,DB!$I$3:$CA$1001,44,FALSE)&amp;"","　")</f>
        <v>　</v>
      </c>
      <c r="Y316" s="18" t="str">
        <f>IFERROR(VLOOKUP($B316,DB!$I$3:$CA$1001,45,FALSE)&amp;"","　")</f>
        <v>　</v>
      </c>
      <c r="Z316" s="18" t="str">
        <f>IFERROR(VLOOKUP($B316,DB!$I$3:$CA$1001,46,FALSE)&amp;"","　")</f>
        <v>　</v>
      </c>
      <c r="AA316" s="18" t="str">
        <f>IFERROR(VLOOKUP($B316,DB!$I$3:$CA$1001,47,FALSE)&amp;"","　")</f>
        <v>　</v>
      </c>
      <c r="AB316" s="18" t="str">
        <f>IFERROR(VLOOKUP($B316,DB!$I$3:$CA$1001,48,FALSE)&amp;"","　")</f>
        <v>　</v>
      </c>
      <c r="AC316" s="18" t="str">
        <f>IFERROR(VLOOKUP($B316,DB!$I$3:$CA$1001,49,FALSE)&amp;"","　")</f>
        <v>　</v>
      </c>
      <c r="AD316" s="18" t="str">
        <f>IFERROR(VLOOKUP($B316,DB!$I$3:$CA$1001,50,FALSE)&amp;"","　")</f>
        <v>　</v>
      </c>
      <c r="AE316" s="18" t="str">
        <f>IFERROR(VLOOKUP($B316,DB!$I$3:$CA$1001,51,FALSE)&amp;"","　")</f>
        <v>　</v>
      </c>
      <c r="AF316" s="18" t="str">
        <f>IFERROR(VLOOKUP($B316,DB!$I$3:$CA$1001,52,FALSE)&amp;"","　")</f>
        <v>　</v>
      </c>
      <c r="AG316" s="18" t="str">
        <f>IFERROR(VLOOKUP($B316,DB!$I$3:$CA$1001,53,FALSE)&amp;"","　")</f>
        <v>　</v>
      </c>
      <c r="AH316" s="18" t="str">
        <f>IFERROR(VLOOKUP($B316,DB!$I$3:$CA$1001,54,FALSE)&amp;"","　")</f>
        <v>　</v>
      </c>
      <c r="AI316" s="25" t="str">
        <f>IFERROR(VLOOKUP($B316,DB!$I$3:$CA$1001,55,FALSE)&amp;"","　")</f>
        <v>　</v>
      </c>
      <c r="AJ316" s="16" t="str">
        <f>IFERROR(VLOOKUP($B316,DB!$I$3:$CA$1001,56,FALSE)&amp;"","　")</f>
        <v>　</v>
      </c>
      <c r="AK316" s="18" t="str">
        <f>IFERROR(VLOOKUP($B316,DB!$I$3:$CA$1001,57,FALSE)&amp;"","　")</f>
        <v>　</v>
      </c>
      <c r="AL316" s="18" t="str">
        <f>IFERROR(VLOOKUP($B316,DB!$I$3:$CA$1001,58,FALSE)&amp;"","　")</f>
        <v>　</v>
      </c>
      <c r="AM316" s="18" t="str">
        <f>IFERROR(VLOOKUP($B316,DB!$I$3:$CA$1001,59,FALSE)&amp;"","　")</f>
        <v>　</v>
      </c>
      <c r="AN316" s="18" t="str">
        <f>IFERROR(VLOOKUP($B316,DB!$I$3:$CA$1001,60,FALSE)&amp;"","　")</f>
        <v>　</v>
      </c>
      <c r="AO316" s="18" t="str">
        <f>IFERROR(VLOOKUP($B316,DB!$I$3:$CA$1001,61,FALSE)&amp;"","　")</f>
        <v>　</v>
      </c>
      <c r="AP316" s="18" t="str">
        <f>IFERROR(VLOOKUP($B316,DB!$I$3:$CA$1001,62,FALSE)&amp;"","　")</f>
        <v>　</v>
      </c>
      <c r="AQ316" s="21" t="str">
        <f>IFERROR(VLOOKUP($B316,DB!$I$3:$CA$1001,63,FALSE)&amp;"","　")</f>
        <v>　</v>
      </c>
      <c r="AR316" s="23" t="str">
        <f>IFERROR(VLOOKUP($B316,DB!$I$3:$CA$1001,64,FALSE)&amp;"","　")</f>
        <v>　</v>
      </c>
      <c r="AS316" s="18" t="str">
        <f>IFERROR(VLOOKUP($B316,DB!$I$3:$CA$1001,65,FALSE)&amp;"","　")</f>
        <v>　</v>
      </c>
      <c r="AT316" s="18" t="str">
        <f>IFERROR(VLOOKUP($B316,DB!$I$3:$CA$1001,66,FALSE)&amp;"","　")</f>
        <v>　</v>
      </c>
      <c r="AU316" s="18" t="str">
        <f>IFERROR(VLOOKUP($B316,DB!$I$3:$CA$1001,67,FALSE)&amp;"","　")</f>
        <v>　</v>
      </c>
      <c r="AV316" s="18" t="str">
        <f>IFERROR(VLOOKUP($B316,DB!$I$3:$CA$1001,68,FALSE)&amp;"","　")</f>
        <v>　</v>
      </c>
      <c r="AW316" s="18" t="str">
        <f>IFERROR(VLOOKUP($B316,DB!$I$3:$CA$1001,69,FALSE)&amp;"","　")</f>
        <v>　</v>
      </c>
      <c r="AX316" s="18" t="str">
        <f>IFERROR(VLOOKUP($B316,DB!$I$3:$CA$1001,70,FALSE)&amp;"","　")</f>
        <v>　</v>
      </c>
      <c r="AY316" s="21" t="str">
        <f>IFERROR(VLOOKUP($B316,DB!$I$3:$CA$1001,71,FALSE)&amp;"","　")</f>
        <v>　</v>
      </c>
      <c r="AZ316" s="29"/>
    </row>
    <row r="317" spans="2:52" ht="20.100000000000001" customHeight="1">
      <c r="B317" s="6"/>
      <c r="C317" s="8" t="str">
        <f>IFERROR(VLOOKUP(B317,DB!$I$3:$Z$1001,4,FALSE)&amp;"","")</f>
        <v/>
      </c>
      <c r="D317" s="10" t="str">
        <f>IFERROR(VLOOKUP(B317,DB!$I$2:$CD$1001,7,FALSE)&amp;"","")</f>
        <v/>
      </c>
      <c r="E317" s="11" t="str">
        <f>IFERROR(VLOOKUP(B317,DB!$I$2:$CD$1001,8,FALSE)&amp;"","")</f>
        <v/>
      </c>
      <c r="F317" s="12" t="str">
        <f>IFERROR(VLOOKUP(B317,DB!$I$2:$CD$1001,10,FALSE)&amp;"","")</f>
        <v/>
      </c>
      <c r="G317" s="11" t="str">
        <f>IFERROR(VLOOKUP(B317,DB!$I$2:$CD$1001,11,FALSE)&amp;"","")</f>
        <v/>
      </c>
      <c r="H317" s="14" t="str">
        <f>IFERROR(IF(VLOOKUP(B317,DB!$I$2:$CD$1001,20,FALSE)&amp;""="","","○"),"")</f>
        <v/>
      </c>
      <c r="I317" s="16" t="str">
        <f>IFERROR(VLOOKUP($B317,DB!$I$3:$CA$1001,29,FALSE)&amp;"","　")</f>
        <v>　</v>
      </c>
      <c r="J317" s="18" t="str">
        <f>IFERROR(VLOOKUP($B317,DB!$I$3:$CA$1001,30,FALSE)&amp;"","　")</f>
        <v>　</v>
      </c>
      <c r="K317" s="18" t="str">
        <f>IFERROR(VLOOKUP($B317,DB!$I$3:$CA$1001,31,FALSE)&amp;"","　")</f>
        <v>　</v>
      </c>
      <c r="L317" s="18" t="str">
        <f>IFERROR(VLOOKUP($B317,DB!$I$3:$CA$1001,32,FALSE)&amp;"","　")</f>
        <v>　</v>
      </c>
      <c r="M317" s="18" t="str">
        <f>IFERROR(VLOOKUP($B317,DB!$I$3:$CA$1001,33,FALSE)&amp;"","　")</f>
        <v>　</v>
      </c>
      <c r="N317" s="21" t="str">
        <f>IFERROR(VLOOKUP($B317,DB!$I$3:$CA$1001,34,FALSE)&amp;"","　")</f>
        <v>　</v>
      </c>
      <c r="O317" s="23" t="str">
        <f>IFERROR(VLOOKUP($B317,DB!$I$3:$CA$1001,35,FALSE)&amp;"","　")</f>
        <v>　</v>
      </c>
      <c r="P317" s="18" t="str">
        <f>IFERROR(VLOOKUP($B317,DB!$I$3:$CA$1001,36,FALSE)&amp;"","　")</f>
        <v>　</v>
      </c>
      <c r="Q317" s="18" t="str">
        <f>IFERROR(VLOOKUP($B317,DB!$I$3:$CA$1001,37,FALSE)&amp;"","　")</f>
        <v>　</v>
      </c>
      <c r="R317" s="18" t="str">
        <f>IFERROR(VLOOKUP($B317,DB!$I$3:$CA$1001,38,FALSE)&amp;"","　")</f>
        <v>　</v>
      </c>
      <c r="S317" s="18" t="str">
        <f>IFERROR(VLOOKUP($B317,DB!$I$3:$CA$1001,39,FALSE)&amp;"","　")</f>
        <v>　</v>
      </c>
      <c r="T317" s="18" t="str">
        <f>IFERROR(VLOOKUP($B317,DB!$I$3:$CA$1001,40,FALSE)&amp;"","　")</f>
        <v>　</v>
      </c>
      <c r="U317" s="18" t="str">
        <f>IFERROR(VLOOKUP($B317,DB!$I$3:$CA$1001,41,FALSE)&amp;"","　")</f>
        <v>　</v>
      </c>
      <c r="V317" s="18" t="str">
        <f>IFERROR(VLOOKUP($B317,DB!$I$3:$CA$1001,42,FALSE)&amp;"","　")</f>
        <v>　</v>
      </c>
      <c r="W317" s="18" t="str">
        <f>IFERROR(VLOOKUP($B317,DB!$I$3:$CA$1001,43,FALSE)&amp;"","　")</f>
        <v>　</v>
      </c>
      <c r="X317" s="18" t="str">
        <f>IFERROR(VLOOKUP($B317,DB!$I$3:$CA$1001,44,FALSE)&amp;"","　")</f>
        <v>　</v>
      </c>
      <c r="Y317" s="18" t="str">
        <f>IFERROR(VLOOKUP($B317,DB!$I$3:$CA$1001,45,FALSE)&amp;"","　")</f>
        <v>　</v>
      </c>
      <c r="Z317" s="18" t="str">
        <f>IFERROR(VLOOKUP($B317,DB!$I$3:$CA$1001,46,FALSE)&amp;"","　")</f>
        <v>　</v>
      </c>
      <c r="AA317" s="18" t="str">
        <f>IFERROR(VLOOKUP($B317,DB!$I$3:$CA$1001,47,FALSE)&amp;"","　")</f>
        <v>　</v>
      </c>
      <c r="AB317" s="18" t="str">
        <f>IFERROR(VLOOKUP($B317,DB!$I$3:$CA$1001,48,FALSE)&amp;"","　")</f>
        <v>　</v>
      </c>
      <c r="AC317" s="18" t="str">
        <f>IFERROR(VLOOKUP($B317,DB!$I$3:$CA$1001,49,FALSE)&amp;"","　")</f>
        <v>　</v>
      </c>
      <c r="AD317" s="18" t="str">
        <f>IFERROR(VLOOKUP($B317,DB!$I$3:$CA$1001,50,FALSE)&amp;"","　")</f>
        <v>　</v>
      </c>
      <c r="AE317" s="18" t="str">
        <f>IFERROR(VLOOKUP($B317,DB!$I$3:$CA$1001,51,FALSE)&amp;"","　")</f>
        <v>　</v>
      </c>
      <c r="AF317" s="18" t="str">
        <f>IFERROR(VLOOKUP($B317,DB!$I$3:$CA$1001,52,FALSE)&amp;"","　")</f>
        <v>　</v>
      </c>
      <c r="AG317" s="18" t="str">
        <f>IFERROR(VLOOKUP($B317,DB!$I$3:$CA$1001,53,FALSE)&amp;"","　")</f>
        <v>　</v>
      </c>
      <c r="AH317" s="18" t="str">
        <f>IFERROR(VLOOKUP($B317,DB!$I$3:$CA$1001,54,FALSE)&amp;"","　")</f>
        <v>　</v>
      </c>
      <c r="AI317" s="25" t="str">
        <f>IFERROR(VLOOKUP($B317,DB!$I$3:$CA$1001,55,FALSE)&amp;"","　")</f>
        <v>　</v>
      </c>
      <c r="AJ317" s="16" t="str">
        <f>IFERROR(VLOOKUP($B317,DB!$I$3:$CA$1001,56,FALSE)&amp;"","　")</f>
        <v>　</v>
      </c>
      <c r="AK317" s="18" t="str">
        <f>IFERROR(VLOOKUP($B317,DB!$I$3:$CA$1001,57,FALSE)&amp;"","　")</f>
        <v>　</v>
      </c>
      <c r="AL317" s="18" t="str">
        <f>IFERROR(VLOOKUP($B317,DB!$I$3:$CA$1001,58,FALSE)&amp;"","　")</f>
        <v>　</v>
      </c>
      <c r="AM317" s="18" t="str">
        <f>IFERROR(VLOOKUP($B317,DB!$I$3:$CA$1001,59,FALSE)&amp;"","　")</f>
        <v>　</v>
      </c>
      <c r="AN317" s="18" t="str">
        <f>IFERROR(VLOOKUP($B317,DB!$I$3:$CA$1001,60,FALSE)&amp;"","　")</f>
        <v>　</v>
      </c>
      <c r="AO317" s="18" t="str">
        <f>IFERROR(VLOOKUP($B317,DB!$I$3:$CA$1001,61,FALSE)&amp;"","　")</f>
        <v>　</v>
      </c>
      <c r="AP317" s="18" t="str">
        <f>IFERROR(VLOOKUP($B317,DB!$I$3:$CA$1001,62,FALSE)&amp;"","　")</f>
        <v>　</v>
      </c>
      <c r="AQ317" s="21" t="str">
        <f>IFERROR(VLOOKUP($B317,DB!$I$3:$CA$1001,63,FALSE)&amp;"","　")</f>
        <v>　</v>
      </c>
      <c r="AR317" s="23" t="str">
        <f>IFERROR(VLOOKUP($B317,DB!$I$3:$CA$1001,64,FALSE)&amp;"","　")</f>
        <v>　</v>
      </c>
      <c r="AS317" s="18" t="str">
        <f>IFERROR(VLOOKUP($B317,DB!$I$3:$CA$1001,65,FALSE)&amp;"","　")</f>
        <v>　</v>
      </c>
      <c r="AT317" s="18" t="str">
        <f>IFERROR(VLOOKUP($B317,DB!$I$3:$CA$1001,66,FALSE)&amp;"","　")</f>
        <v>　</v>
      </c>
      <c r="AU317" s="18" t="str">
        <f>IFERROR(VLOOKUP($B317,DB!$I$3:$CA$1001,67,FALSE)&amp;"","　")</f>
        <v>　</v>
      </c>
      <c r="AV317" s="18" t="str">
        <f>IFERROR(VLOOKUP($B317,DB!$I$3:$CA$1001,68,FALSE)&amp;"","　")</f>
        <v>　</v>
      </c>
      <c r="AW317" s="18" t="str">
        <f>IFERROR(VLOOKUP($B317,DB!$I$3:$CA$1001,69,FALSE)&amp;"","　")</f>
        <v>　</v>
      </c>
      <c r="AX317" s="18" t="str">
        <f>IFERROR(VLOOKUP($B317,DB!$I$3:$CA$1001,70,FALSE)&amp;"","　")</f>
        <v>　</v>
      </c>
      <c r="AY317" s="21" t="str">
        <f>IFERROR(VLOOKUP($B317,DB!$I$3:$CA$1001,71,FALSE)&amp;"","　")</f>
        <v>　</v>
      </c>
      <c r="AZ317" s="29"/>
    </row>
    <row r="318" spans="2:52" ht="20.100000000000001" customHeight="1">
      <c r="B318" s="6"/>
      <c r="C318" s="8" t="str">
        <f>IFERROR(VLOOKUP(B318,DB!$I$3:$Z$1001,4,FALSE)&amp;"","")</f>
        <v/>
      </c>
      <c r="D318" s="10" t="str">
        <f>IFERROR(VLOOKUP(B318,DB!$I$2:$CD$1001,7,FALSE)&amp;"","")</f>
        <v/>
      </c>
      <c r="E318" s="11" t="str">
        <f>IFERROR(VLOOKUP(B318,DB!$I$2:$CD$1001,8,FALSE)&amp;"","")</f>
        <v/>
      </c>
      <c r="F318" s="12" t="str">
        <f>IFERROR(VLOOKUP(B318,DB!$I$2:$CD$1001,10,FALSE)&amp;"","")</f>
        <v/>
      </c>
      <c r="G318" s="11" t="str">
        <f>IFERROR(VLOOKUP(B318,DB!$I$2:$CD$1001,11,FALSE)&amp;"","")</f>
        <v/>
      </c>
      <c r="H318" s="14" t="str">
        <f>IFERROR(IF(VLOOKUP(B318,DB!$I$2:$CD$1001,20,FALSE)&amp;""="","","○"),"")</f>
        <v/>
      </c>
      <c r="I318" s="16" t="str">
        <f>IFERROR(VLOOKUP($B318,DB!$I$3:$CA$1001,29,FALSE)&amp;"","　")</f>
        <v>　</v>
      </c>
      <c r="J318" s="18" t="str">
        <f>IFERROR(VLOOKUP($B318,DB!$I$3:$CA$1001,30,FALSE)&amp;"","　")</f>
        <v>　</v>
      </c>
      <c r="K318" s="18" t="str">
        <f>IFERROR(VLOOKUP($B318,DB!$I$3:$CA$1001,31,FALSE)&amp;"","　")</f>
        <v>　</v>
      </c>
      <c r="L318" s="18" t="str">
        <f>IFERROR(VLOOKUP($B318,DB!$I$3:$CA$1001,32,FALSE)&amp;"","　")</f>
        <v>　</v>
      </c>
      <c r="M318" s="18" t="str">
        <f>IFERROR(VLOOKUP($B318,DB!$I$3:$CA$1001,33,FALSE)&amp;"","　")</f>
        <v>　</v>
      </c>
      <c r="N318" s="21" t="str">
        <f>IFERROR(VLOOKUP($B318,DB!$I$3:$CA$1001,34,FALSE)&amp;"","　")</f>
        <v>　</v>
      </c>
      <c r="O318" s="23" t="str">
        <f>IFERROR(VLOOKUP($B318,DB!$I$3:$CA$1001,35,FALSE)&amp;"","　")</f>
        <v>　</v>
      </c>
      <c r="P318" s="18" t="str">
        <f>IFERROR(VLOOKUP($B318,DB!$I$3:$CA$1001,36,FALSE)&amp;"","　")</f>
        <v>　</v>
      </c>
      <c r="Q318" s="18" t="str">
        <f>IFERROR(VLOOKUP($B318,DB!$I$3:$CA$1001,37,FALSE)&amp;"","　")</f>
        <v>　</v>
      </c>
      <c r="R318" s="18" t="str">
        <f>IFERROR(VLOOKUP($B318,DB!$I$3:$CA$1001,38,FALSE)&amp;"","　")</f>
        <v>　</v>
      </c>
      <c r="S318" s="18" t="str">
        <f>IFERROR(VLOOKUP($B318,DB!$I$3:$CA$1001,39,FALSE)&amp;"","　")</f>
        <v>　</v>
      </c>
      <c r="T318" s="18" t="str">
        <f>IFERROR(VLOOKUP($B318,DB!$I$3:$CA$1001,40,FALSE)&amp;"","　")</f>
        <v>　</v>
      </c>
      <c r="U318" s="18" t="str">
        <f>IFERROR(VLOOKUP($B318,DB!$I$3:$CA$1001,41,FALSE)&amp;"","　")</f>
        <v>　</v>
      </c>
      <c r="V318" s="18" t="str">
        <f>IFERROR(VLOOKUP($B318,DB!$I$3:$CA$1001,42,FALSE)&amp;"","　")</f>
        <v>　</v>
      </c>
      <c r="W318" s="18" t="str">
        <f>IFERROR(VLOOKUP($B318,DB!$I$3:$CA$1001,43,FALSE)&amp;"","　")</f>
        <v>　</v>
      </c>
      <c r="X318" s="18" t="str">
        <f>IFERROR(VLOOKUP($B318,DB!$I$3:$CA$1001,44,FALSE)&amp;"","　")</f>
        <v>　</v>
      </c>
      <c r="Y318" s="18" t="str">
        <f>IFERROR(VLOOKUP($B318,DB!$I$3:$CA$1001,45,FALSE)&amp;"","　")</f>
        <v>　</v>
      </c>
      <c r="Z318" s="18" t="str">
        <f>IFERROR(VLOOKUP($B318,DB!$I$3:$CA$1001,46,FALSE)&amp;"","　")</f>
        <v>　</v>
      </c>
      <c r="AA318" s="18" t="str">
        <f>IFERROR(VLOOKUP($B318,DB!$I$3:$CA$1001,47,FALSE)&amp;"","　")</f>
        <v>　</v>
      </c>
      <c r="AB318" s="18" t="str">
        <f>IFERROR(VLOOKUP($B318,DB!$I$3:$CA$1001,48,FALSE)&amp;"","　")</f>
        <v>　</v>
      </c>
      <c r="AC318" s="18" t="str">
        <f>IFERROR(VLOOKUP($B318,DB!$I$3:$CA$1001,49,FALSE)&amp;"","　")</f>
        <v>　</v>
      </c>
      <c r="AD318" s="18" t="str">
        <f>IFERROR(VLOOKUP($B318,DB!$I$3:$CA$1001,50,FALSE)&amp;"","　")</f>
        <v>　</v>
      </c>
      <c r="AE318" s="18" t="str">
        <f>IFERROR(VLOOKUP($B318,DB!$I$3:$CA$1001,51,FALSE)&amp;"","　")</f>
        <v>　</v>
      </c>
      <c r="AF318" s="18" t="str">
        <f>IFERROR(VLOOKUP($B318,DB!$I$3:$CA$1001,52,FALSE)&amp;"","　")</f>
        <v>　</v>
      </c>
      <c r="AG318" s="18" t="str">
        <f>IFERROR(VLOOKUP($B318,DB!$I$3:$CA$1001,53,FALSE)&amp;"","　")</f>
        <v>　</v>
      </c>
      <c r="AH318" s="18" t="str">
        <f>IFERROR(VLOOKUP($B318,DB!$I$3:$CA$1001,54,FALSE)&amp;"","　")</f>
        <v>　</v>
      </c>
      <c r="AI318" s="25" t="str">
        <f>IFERROR(VLOOKUP($B318,DB!$I$3:$CA$1001,55,FALSE)&amp;"","　")</f>
        <v>　</v>
      </c>
      <c r="AJ318" s="16" t="str">
        <f>IFERROR(VLOOKUP($B318,DB!$I$3:$CA$1001,56,FALSE)&amp;"","　")</f>
        <v>　</v>
      </c>
      <c r="AK318" s="18" t="str">
        <f>IFERROR(VLOOKUP($B318,DB!$I$3:$CA$1001,57,FALSE)&amp;"","　")</f>
        <v>　</v>
      </c>
      <c r="AL318" s="18" t="str">
        <f>IFERROR(VLOOKUP($B318,DB!$I$3:$CA$1001,58,FALSE)&amp;"","　")</f>
        <v>　</v>
      </c>
      <c r="AM318" s="18" t="str">
        <f>IFERROR(VLOOKUP($B318,DB!$I$3:$CA$1001,59,FALSE)&amp;"","　")</f>
        <v>　</v>
      </c>
      <c r="AN318" s="18" t="str">
        <f>IFERROR(VLOOKUP($B318,DB!$I$3:$CA$1001,60,FALSE)&amp;"","　")</f>
        <v>　</v>
      </c>
      <c r="AO318" s="18" t="str">
        <f>IFERROR(VLOOKUP($B318,DB!$I$3:$CA$1001,61,FALSE)&amp;"","　")</f>
        <v>　</v>
      </c>
      <c r="AP318" s="18" t="str">
        <f>IFERROR(VLOOKUP($B318,DB!$I$3:$CA$1001,62,FALSE)&amp;"","　")</f>
        <v>　</v>
      </c>
      <c r="AQ318" s="21" t="str">
        <f>IFERROR(VLOOKUP($B318,DB!$I$3:$CA$1001,63,FALSE)&amp;"","　")</f>
        <v>　</v>
      </c>
      <c r="AR318" s="23" t="str">
        <f>IFERROR(VLOOKUP($B318,DB!$I$3:$CA$1001,64,FALSE)&amp;"","　")</f>
        <v>　</v>
      </c>
      <c r="AS318" s="18" t="str">
        <f>IFERROR(VLOOKUP($B318,DB!$I$3:$CA$1001,65,FALSE)&amp;"","　")</f>
        <v>　</v>
      </c>
      <c r="AT318" s="18" t="str">
        <f>IFERROR(VLOOKUP($B318,DB!$I$3:$CA$1001,66,FALSE)&amp;"","　")</f>
        <v>　</v>
      </c>
      <c r="AU318" s="18" t="str">
        <f>IFERROR(VLOOKUP($B318,DB!$I$3:$CA$1001,67,FALSE)&amp;"","　")</f>
        <v>　</v>
      </c>
      <c r="AV318" s="18" t="str">
        <f>IFERROR(VLOOKUP($B318,DB!$I$3:$CA$1001,68,FALSE)&amp;"","　")</f>
        <v>　</v>
      </c>
      <c r="AW318" s="18" t="str">
        <f>IFERROR(VLOOKUP($B318,DB!$I$3:$CA$1001,69,FALSE)&amp;"","　")</f>
        <v>　</v>
      </c>
      <c r="AX318" s="18" t="str">
        <f>IFERROR(VLOOKUP($B318,DB!$I$3:$CA$1001,70,FALSE)&amp;"","　")</f>
        <v>　</v>
      </c>
      <c r="AY318" s="21" t="str">
        <f>IFERROR(VLOOKUP($B318,DB!$I$3:$CA$1001,71,FALSE)&amp;"","　")</f>
        <v>　</v>
      </c>
      <c r="AZ318" s="29"/>
    </row>
    <row r="319" spans="2:52" ht="20.100000000000001" customHeight="1">
      <c r="B319" s="6"/>
      <c r="C319" s="8" t="str">
        <f>IFERROR(VLOOKUP(B319,DB!$I$3:$Z$1001,4,FALSE)&amp;"","")</f>
        <v/>
      </c>
      <c r="D319" s="10" t="str">
        <f>IFERROR(VLOOKUP(B319,DB!$I$2:$CD$1001,7,FALSE)&amp;"","")</f>
        <v/>
      </c>
      <c r="E319" s="11" t="str">
        <f>IFERROR(VLOOKUP(B319,DB!$I$2:$CD$1001,8,FALSE)&amp;"","")</f>
        <v/>
      </c>
      <c r="F319" s="12" t="str">
        <f>IFERROR(VLOOKUP(B319,DB!$I$2:$CD$1001,10,FALSE)&amp;"","")</f>
        <v/>
      </c>
      <c r="G319" s="11" t="str">
        <f>IFERROR(VLOOKUP(B319,DB!$I$2:$CD$1001,11,FALSE)&amp;"","")</f>
        <v/>
      </c>
      <c r="H319" s="14" t="str">
        <f>IFERROR(IF(VLOOKUP(B319,DB!$I$2:$CD$1001,20,FALSE)&amp;""="","","○"),"")</f>
        <v/>
      </c>
      <c r="I319" s="16" t="str">
        <f>IFERROR(VLOOKUP($B319,DB!$I$3:$CA$1001,29,FALSE)&amp;"","　")</f>
        <v>　</v>
      </c>
      <c r="J319" s="18" t="str">
        <f>IFERROR(VLOOKUP($B319,DB!$I$3:$CA$1001,30,FALSE)&amp;"","　")</f>
        <v>　</v>
      </c>
      <c r="K319" s="18" t="str">
        <f>IFERROR(VLOOKUP($B319,DB!$I$3:$CA$1001,31,FALSE)&amp;"","　")</f>
        <v>　</v>
      </c>
      <c r="L319" s="18" t="str">
        <f>IFERROR(VLOOKUP($B319,DB!$I$3:$CA$1001,32,FALSE)&amp;"","　")</f>
        <v>　</v>
      </c>
      <c r="M319" s="18" t="str">
        <f>IFERROR(VLOOKUP($B319,DB!$I$3:$CA$1001,33,FALSE)&amp;"","　")</f>
        <v>　</v>
      </c>
      <c r="N319" s="21" t="str">
        <f>IFERROR(VLOOKUP($B319,DB!$I$3:$CA$1001,34,FALSE)&amp;"","　")</f>
        <v>　</v>
      </c>
      <c r="O319" s="23" t="str">
        <f>IFERROR(VLOOKUP($B319,DB!$I$3:$CA$1001,35,FALSE)&amp;"","　")</f>
        <v>　</v>
      </c>
      <c r="P319" s="18" t="str">
        <f>IFERROR(VLOOKUP($B319,DB!$I$3:$CA$1001,36,FALSE)&amp;"","　")</f>
        <v>　</v>
      </c>
      <c r="Q319" s="18" t="str">
        <f>IFERROR(VLOOKUP($B319,DB!$I$3:$CA$1001,37,FALSE)&amp;"","　")</f>
        <v>　</v>
      </c>
      <c r="R319" s="18" t="str">
        <f>IFERROR(VLOOKUP($B319,DB!$I$3:$CA$1001,38,FALSE)&amp;"","　")</f>
        <v>　</v>
      </c>
      <c r="S319" s="18" t="str">
        <f>IFERROR(VLOOKUP($B319,DB!$I$3:$CA$1001,39,FALSE)&amp;"","　")</f>
        <v>　</v>
      </c>
      <c r="T319" s="18" t="str">
        <f>IFERROR(VLOOKUP($B319,DB!$I$3:$CA$1001,40,FALSE)&amp;"","　")</f>
        <v>　</v>
      </c>
      <c r="U319" s="18" t="str">
        <f>IFERROR(VLOOKUP($B319,DB!$I$3:$CA$1001,41,FALSE)&amp;"","　")</f>
        <v>　</v>
      </c>
      <c r="V319" s="18" t="str">
        <f>IFERROR(VLOOKUP($B319,DB!$I$3:$CA$1001,42,FALSE)&amp;"","　")</f>
        <v>　</v>
      </c>
      <c r="W319" s="18" t="str">
        <f>IFERROR(VLOOKUP($B319,DB!$I$3:$CA$1001,43,FALSE)&amp;"","　")</f>
        <v>　</v>
      </c>
      <c r="X319" s="18" t="str">
        <f>IFERROR(VLOOKUP($B319,DB!$I$3:$CA$1001,44,FALSE)&amp;"","　")</f>
        <v>　</v>
      </c>
      <c r="Y319" s="18" t="str">
        <f>IFERROR(VLOOKUP($B319,DB!$I$3:$CA$1001,45,FALSE)&amp;"","　")</f>
        <v>　</v>
      </c>
      <c r="Z319" s="18" t="str">
        <f>IFERROR(VLOOKUP($B319,DB!$I$3:$CA$1001,46,FALSE)&amp;"","　")</f>
        <v>　</v>
      </c>
      <c r="AA319" s="18" t="str">
        <f>IFERROR(VLOOKUP($B319,DB!$I$3:$CA$1001,47,FALSE)&amp;"","　")</f>
        <v>　</v>
      </c>
      <c r="AB319" s="18" t="str">
        <f>IFERROR(VLOOKUP($B319,DB!$I$3:$CA$1001,48,FALSE)&amp;"","　")</f>
        <v>　</v>
      </c>
      <c r="AC319" s="18" t="str">
        <f>IFERROR(VLOOKUP($B319,DB!$I$3:$CA$1001,49,FALSE)&amp;"","　")</f>
        <v>　</v>
      </c>
      <c r="AD319" s="18" t="str">
        <f>IFERROR(VLOOKUP($B319,DB!$I$3:$CA$1001,50,FALSE)&amp;"","　")</f>
        <v>　</v>
      </c>
      <c r="AE319" s="18" t="str">
        <f>IFERROR(VLOOKUP($B319,DB!$I$3:$CA$1001,51,FALSE)&amp;"","　")</f>
        <v>　</v>
      </c>
      <c r="AF319" s="18" t="str">
        <f>IFERROR(VLOOKUP($B319,DB!$I$3:$CA$1001,52,FALSE)&amp;"","　")</f>
        <v>　</v>
      </c>
      <c r="AG319" s="18" t="str">
        <f>IFERROR(VLOOKUP($B319,DB!$I$3:$CA$1001,53,FALSE)&amp;"","　")</f>
        <v>　</v>
      </c>
      <c r="AH319" s="18" t="str">
        <f>IFERROR(VLOOKUP($B319,DB!$I$3:$CA$1001,54,FALSE)&amp;"","　")</f>
        <v>　</v>
      </c>
      <c r="AI319" s="25" t="str">
        <f>IFERROR(VLOOKUP($B319,DB!$I$3:$CA$1001,55,FALSE)&amp;"","　")</f>
        <v>　</v>
      </c>
      <c r="AJ319" s="16" t="str">
        <f>IFERROR(VLOOKUP($B319,DB!$I$3:$CA$1001,56,FALSE)&amp;"","　")</f>
        <v>　</v>
      </c>
      <c r="AK319" s="18" t="str">
        <f>IFERROR(VLOOKUP($B319,DB!$I$3:$CA$1001,57,FALSE)&amp;"","　")</f>
        <v>　</v>
      </c>
      <c r="AL319" s="18" t="str">
        <f>IFERROR(VLOOKUP($B319,DB!$I$3:$CA$1001,58,FALSE)&amp;"","　")</f>
        <v>　</v>
      </c>
      <c r="AM319" s="18" t="str">
        <f>IFERROR(VLOOKUP($B319,DB!$I$3:$CA$1001,59,FALSE)&amp;"","　")</f>
        <v>　</v>
      </c>
      <c r="AN319" s="18" t="str">
        <f>IFERROR(VLOOKUP($B319,DB!$I$3:$CA$1001,60,FALSE)&amp;"","　")</f>
        <v>　</v>
      </c>
      <c r="AO319" s="18" t="str">
        <f>IFERROR(VLOOKUP($B319,DB!$I$3:$CA$1001,61,FALSE)&amp;"","　")</f>
        <v>　</v>
      </c>
      <c r="AP319" s="18" t="str">
        <f>IFERROR(VLOOKUP($B319,DB!$I$3:$CA$1001,62,FALSE)&amp;"","　")</f>
        <v>　</v>
      </c>
      <c r="AQ319" s="21" t="str">
        <f>IFERROR(VLOOKUP($B319,DB!$I$3:$CA$1001,63,FALSE)&amp;"","　")</f>
        <v>　</v>
      </c>
      <c r="AR319" s="23" t="str">
        <f>IFERROR(VLOOKUP($B319,DB!$I$3:$CA$1001,64,FALSE)&amp;"","　")</f>
        <v>　</v>
      </c>
      <c r="AS319" s="18" t="str">
        <f>IFERROR(VLOOKUP($B319,DB!$I$3:$CA$1001,65,FALSE)&amp;"","　")</f>
        <v>　</v>
      </c>
      <c r="AT319" s="18" t="str">
        <f>IFERROR(VLOOKUP($B319,DB!$I$3:$CA$1001,66,FALSE)&amp;"","　")</f>
        <v>　</v>
      </c>
      <c r="AU319" s="18" t="str">
        <f>IFERROR(VLOOKUP($B319,DB!$I$3:$CA$1001,67,FALSE)&amp;"","　")</f>
        <v>　</v>
      </c>
      <c r="AV319" s="18" t="str">
        <f>IFERROR(VLOOKUP($B319,DB!$I$3:$CA$1001,68,FALSE)&amp;"","　")</f>
        <v>　</v>
      </c>
      <c r="AW319" s="18" t="str">
        <f>IFERROR(VLOOKUP($B319,DB!$I$3:$CA$1001,69,FALSE)&amp;"","　")</f>
        <v>　</v>
      </c>
      <c r="AX319" s="18" t="str">
        <f>IFERROR(VLOOKUP($B319,DB!$I$3:$CA$1001,70,FALSE)&amp;"","　")</f>
        <v>　</v>
      </c>
      <c r="AY319" s="21" t="str">
        <f>IFERROR(VLOOKUP($B319,DB!$I$3:$CA$1001,71,FALSE)&amp;"","　")</f>
        <v>　</v>
      </c>
      <c r="AZ319" s="29"/>
    </row>
    <row r="320" spans="2:52" ht="20.100000000000001" customHeight="1">
      <c r="B320" s="6"/>
      <c r="C320" s="8" t="str">
        <f>IFERROR(VLOOKUP(B320,DB!$I$3:$Z$1001,4,FALSE)&amp;"","")</f>
        <v/>
      </c>
      <c r="D320" s="10" t="str">
        <f>IFERROR(VLOOKUP(B320,DB!$I$2:$CD$1001,7,FALSE)&amp;"","")</f>
        <v/>
      </c>
      <c r="E320" s="11" t="str">
        <f>IFERROR(VLOOKUP(B320,DB!$I$2:$CD$1001,8,FALSE)&amp;"","")</f>
        <v/>
      </c>
      <c r="F320" s="12" t="str">
        <f>IFERROR(VLOOKUP(B320,DB!$I$2:$CD$1001,10,FALSE)&amp;"","")</f>
        <v/>
      </c>
      <c r="G320" s="11" t="str">
        <f>IFERROR(VLOOKUP(B320,DB!$I$2:$CD$1001,11,FALSE)&amp;"","")</f>
        <v/>
      </c>
      <c r="H320" s="14" t="str">
        <f>IFERROR(IF(VLOOKUP(B320,DB!$I$2:$CD$1001,20,FALSE)&amp;""="","","○"),"")</f>
        <v/>
      </c>
      <c r="I320" s="16" t="str">
        <f>IFERROR(VLOOKUP($B320,DB!$I$3:$CA$1001,29,FALSE)&amp;"","　")</f>
        <v>　</v>
      </c>
      <c r="J320" s="18" t="str">
        <f>IFERROR(VLOOKUP($B320,DB!$I$3:$CA$1001,30,FALSE)&amp;"","　")</f>
        <v>　</v>
      </c>
      <c r="K320" s="18" t="str">
        <f>IFERROR(VLOOKUP($B320,DB!$I$3:$CA$1001,31,FALSE)&amp;"","　")</f>
        <v>　</v>
      </c>
      <c r="L320" s="18" t="str">
        <f>IFERROR(VLOOKUP($B320,DB!$I$3:$CA$1001,32,FALSE)&amp;"","　")</f>
        <v>　</v>
      </c>
      <c r="M320" s="18" t="str">
        <f>IFERROR(VLOOKUP($B320,DB!$I$3:$CA$1001,33,FALSE)&amp;"","　")</f>
        <v>　</v>
      </c>
      <c r="N320" s="21" t="str">
        <f>IFERROR(VLOOKUP($B320,DB!$I$3:$CA$1001,34,FALSE)&amp;"","　")</f>
        <v>　</v>
      </c>
      <c r="O320" s="23" t="str">
        <f>IFERROR(VLOOKUP($B320,DB!$I$3:$CA$1001,35,FALSE)&amp;"","　")</f>
        <v>　</v>
      </c>
      <c r="P320" s="18" t="str">
        <f>IFERROR(VLOOKUP($B320,DB!$I$3:$CA$1001,36,FALSE)&amp;"","　")</f>
        <v>　</v>
      </c>
      <c r="Q320" s="18" t="str">
        <f>IFERROR(VLOOKUP($B320,DB!$I$3:$CA$1001,37,FALSE)&amp;"","　")</f>
        <v>　</v>
      </c>
      <c r="R320" s="18" t="str">
        <f>IFERROR(VLOOKUP($B320,DB!$I$3:$CA$1001,38,FALSE)&amp;"","　")</f>
        <v>　</v>
      </c>
      <c r="S320" s="18" t="str">
        <f>IFERROR(VLOOKUP($B320,DB!$I$3:$CA$1001,39,FALSE)&amp;"","　")</f>
        <v>　</v>
      </c>
      <c r="T320" s="18" t="str">
        <f>IFERROR(VLOOKUP($B320,DB!$I$3:$CA$1001,40,FALSE)&amp;"","　")</f>
        <v>　</v>
      </c>
      <c r="U320" s="18" t="str">
        <f>IFERROR(VLOOKUP($B320,DB!$I$3:$CA$1001,41,FALSE)&amp;"","　")</f>
        <v>　</v>
      </c>
      <c r="V320" s="18" t="str">
        <f>IFERROR(VLOOKUP($B320,DB!$I$3:$CA$1001,42,FALSE)&amp;"","　")</f>
        <v>　</v>
      </c>
      <c r="W320" s="18" t="str">
        <f>IFERROR(VLOOKUP($B320,DB!$I$3:$CA$1001,43,FALSE)&amp;"","　")</f>
        <v>　</v>
      </c>
      <c r="X320" s="18" t="str">
        <f>IFERROR(VLOOKUP($B320,DB!$I$3:$CA$1001,44,FALSE)&amp;"","　")</f>
        <v>　</v>
      </c>
      <c r="Y320" s="18" t="str">
        <f>IFERROR(VLOOKUP($B320,DB!$I$3:$CA$1001,45,FALSE)&amp;"","　")</f>
        <v>　</v>
      </c>
      <c r="Z320" s="18" t="str">
        <f>IFERROR(VLOOKUP($B320,DB!$I$3:$CA$1001,46,FALSE)&amp;"","　")</f>
        <v>　</v>
      </c>
      <c r="AA320" s="18" t="str">
        <f>IFERROR(VLOOKUP($B320,DB!$I$3:$CA$1001,47,FALSE)&amp;"","　")</f>
        <v>　</v>
      </c>
      <c r="AB320" s="18" t="str">
        <f>IFERROR(VLOOKUP($B320,DB!$I$3:$CA$1001,48,FALSE)&amp;"","　")</f>
        <v>　</v>
      </c>
      <c r="AC320" s="18" t="str">
        <f>IFERROR(VLOOKUP($B320,DB!$I$3:$CA$1001,49,FALSE)&amp;"","　")</f>
        <v>　</v>
      </c>
      <c r="AD320" s="18" t="str">
        <f>IFERROR(VLOOKUP($B320,DB!$I$3:$CA$1001,50,FALSE)&amp;"","　")</f>
        <v>　</v>
      </c>
      <c r="AE320" s="18" t="str">
        <f>IFERROR(VLOOKUP($B320,DB!$I$3:$CA$1001,51,FALSE)&amp;"","　")</f>
        <v>　</v>
      </c>
      <c r="AF320" s="18" t="str">
        <f>IFERROR(VLOOKUP($B320,DB!$I$3:$CA$1001,52,FALSE)&amp;"","　")</f>
        <v>　</v>
      </c>
      <c r="AG320" s="18" t="str">
        <f>IFERROR(VLOOKUP($B320,DB!$I$3:$CA$1001,53,FALSE)&amp;"","　")</f>
        <v>　</v>
      </c>
      <c r="AH320" s="18" t="str">
        <f>IFERROR(VLOOKUP($B320,DB!$I$3:$CA$1001,54,FALSE)&amp;"","　")</f>
        <v>　</v>
      </c>
      <c r="AI320" s="25" t="str">
        <f>IFERROR(VLOOKUP($B320,DB!$I$3:$CA$1001,55,FALSE)&amp;"","　")</f>
        <v>　</v>
      </c>
      <c r="AJ320" s="16" t="str">
        <f>IFERROR(VLOOKUP($B320,DB!$I$3:$CA$1001,56,FALSE)&amp;"","　")</f>
        <v>　</v>
      </c>
      <c r="AK320" s="18" t="str">
        <f>IFERROR(VLOOKUP($B320,DB!$I$3:$CA$1001,57,FALSE)&amp;"","　")</f>
        <v>　</v>
      </c>
      <c r="AL320" s="18" t="str">
        <f>IFERROR(VLOOKUP($B320,DB!$I$3:$CA$1001,58,FALSE)&amp;"","　")</f>
        <v>　</v>
      </c>
      <c r="AM320" s="18" t="str">
        <f>IFERROR(VLOOKUP($B320,DB!$I$3:$CA$1001,59,FALSE)&amp;"","　")</f>
        <v>　</v>
      </c>
      <c r="AN320" s="18" t="str">
        <f>IFERROR(VLOOKUP($B320,DB!$I$3:$CA$1001,60,FALSE)&amp;"","　")</f>
        <v>　</v>
      </c>
      <c r="AO320" s="18" t="str">
        <f>IFERROR(VLOOKUP($B320,DB!$I$3:$CA$1001,61,FALSE)&amp;"","　")</f>
        <v>　</v>
      </c>
      <c r="AP320" s="18" t="str">
        <f>IFERROR(VLOOKUP($B320,DB!$I$3:$CA$1001,62,FALSE)&amp;"","　")</f>
        <v>　</v>
      </c>
      <c r="AQ320" s="21" t="str">
        <f>IFERROR(VLOOKUP($B320,DB!$I$3:$CA$1001,63,FALSE)&amp;"","　")</f>
        <v>　</v>
      </c>
      <c r="AR320" s="23" t="str">
        <f>IFERROR(VLOOKUP($B320,DB!$I$3:$CA$1001,64,FALSE)&amp;"","　")</f>
        <v>　</v>
      </c>
      <c r="AS320" s="18" t="str">
        <f>IFERROR(VLOOKUP($B320,DB!$I$3:$CA$1001,65,FALSE)&amp;"","　")</f>
        <v>　</v>
      </c>
      <c r="AT320" s="18" t="str">
        <f>IFERROR(VLOOKUP($B320,DB!$I$3:$CA$1001,66,FALSE)&amp;"","　")</f>
        <v>　</v>
      </c>
      <c r="AU320" s="18" t="str">
        <f>IFERROR(VLOOKUP($B320,DB!$I$3:$CA$1001,67,FALSE)&amp;"","　")</f>
        <v>　</v>
      </c>
      <c r="AV320" s="18" t="str">
        <f>IFERROR(VLOOKUP($B320,DB!$I$3:$CA$1001,68,FALSE)&amp;"","　")</f>
        <v>　</v>
      </c>
      <c r="AW320" s="18" t="str">
        <f>IFERROR(VLOOKUP($B320,DB!$I$3:$CA$1001,69,FALSE)&amp;"","　")</f>
        <v>　</v>
      </c>
      <c r="AX320" s="18" t="str">
        <f>IFERROR(VLOOKUP($B320,DB!$I$3:$CA$1001,70,FALSE)&amp;"","　")</f>
        <v>　</v>
      </c>
      <c r="AY320" s="21" t="str">
        <f>IFERROR(VLOOKUP($B320,DB!$I$3:$CA$1001,71,FALSE)&amp;"","　")</f>
        <v>　</v>
      </c>
      <c r="AZ320" s="29"/>
    </row>
    <row r="321" spans="2:52" ht="20.100000000000001" customHeight="1">
      <c r="B321" s="6"/>
      <c r="C321" s="8" t="str">
        <f>IFERROR(VLOOKUP(B321,DB!$I$3:$Z$1001,4,FALSE)&amp;"","")</f>
        <v/>
      </c>
      <c r="D321" s="10" t="str">
        <f>IFERROR(VLOOKUP(B321,DB!$I$2:$CD$1001,7,FALSE)&amp;"","")</f>
        <v/>
      </c>
      <c r="E321" s="11" t="str">
        <f>IFERROR(VLOOKUP(B321,DB!$I$2:$CD$1001,8,FALSE)&amp;"","")</f>
        <v/>
      </c>
      <c r="F321" s="12" t="str">
        <f>IFERROR(VLOOKUP(B321,DB!$I$2:$CD$1001,10,FALSE)&amp;"","")</f>
        <v/>
      </c>
      <c r="G321" s="11" t="str">
        <f>IFERROR(VLOOKUP(B321,DB!$I$2:$CD$1001,11,FALSE)&amp;"","")</f>
        <v/>
      </c>
      <c r="H321" s="14" t="str">
        <f>IFERROR(IF(VLOOKUP(B321,DB!$I$2:$CD$1001,20,FALSE)&amp;""="","","○"),"")</f>
        <v/>
      </c>
      <c r="I321" s="16" t="str">
        <f>IFERROR(VLOOKUP($B321,DB!$I$3:$CA$1001,29,FALSE)&amp;"","　")</f>
        <v>　</v>
      </c>
      <c r="J321" s="18" t="str">
        <f>IFERROR(VLOOKUP($B321,DB!$I$3:$CA$1001,30,FALSE)&amp;"","　")</f>
        <v>　</v>
      </c>
      <c r="K321" s="18" t="str">
        <f>IFERROR(VLOOKUP($B321,DB!$I$3:$CA$1001,31,FALSE)&amp;"","　")</f>
        <v>　</v>
      </c>
      <c r="L321" s="18" t="str">
        <f>IFERROR(VLOOKUP($B321,DB!$I$3:$CA$1001,32,FALSE)&amp;"","　")</f>
        <v>　</v>
      </c>
      <c r="M321" s="18" t="str">
        <f>IFERROR(VLOOKUP($B321,DB!$I$3:$CA$1001,33,FALSE)&amp;"","　")</f>
        <v>　</v>
      </c>
      <c r="N321" s="21" t="str">
        <f>IFERROR(VLOOKUP($B321,DB!$I$3:$CA$1001,34,FALSE)&amp;"","　")</f>
        <v>　</v>
      </c>
      <c r="O321" s="23" t="str">
        <f>IFERROR(VLOOKUP($B321,DB!$I$3:$CA$1001,35,FALSE)&amp;"","　")</f>
        <v>　</v>
      </c>
      <c r="P321" s="18" t="str">
        <f>IFERROR(VLOOKUP($B321,DB!$I$3:$CA$1001,36,FALSE)&amp;"","　")</f>
        <v>　</v>
      </c>
      <c r="Q321" s="18" t="str">
        <f>IFERROR(VLOOKUP($B321,DB!$I$3:$CA$1001,37,FALSE)&amp;"","　")</f>
        <v>　</v>
      </c>
      <c r="R321" s="18" t="str">
        <f>IFERROR(VLOOKUP($B321,DB!$I$3:$CA$1001,38,FALSE)&amp;"","　")</f>
        <v>　</v>
      </c>
      <c r="S321" s="18" t="str">
        <f>IFERROR(VLOOKUP($B321,DB!$I$3:$CA$1001,39,FALSE)&amp;"","　")</f>
        <v>　</v>
      </c>
      <c r="T321" s="18" t="str">
        <f>IFERROR(VLOOKUP($B321,DB!$I$3:$CA$1001,40,FALSE)&amp;"","　")</f>
        <v>　</v>
      </c>
      <c r="U321" s="18" t="str">
        <f>IFERROR(VLOOKUP($B321,DB!$I$3:$CA$1001,41,FALSE)&amp;"","　")</f>
        <v>　</v>
      </c>
      <c r="V321" s="18" t="str">
        <f>IFERROR(VLOOKUP($B321,DB!$I$3:$CA$1001,42,FALSE)&amp;"","　")</f>
        <v>　</v>
      </c>
      <c r="W321" s="18" t="str">
        <f>IFERROR(VLOOKUP($B321,DB!$I$3:$CA$1001,43,FALSE)&amp;"","　")</f>
        <v>　</v>
      </c>
      <c r="X321" s="18" t="str">
        <f>IFERROR(VLOOKUP($B321,DB!$I$3:$CA$1001,44,FALSE)&amp;"","　")</f>
        <v>　</v>
      </c>
      <c r="Y321" s="18" t="str">
        <f>IFERROR(VLOOKUP($B321,DB!$I$3:$CA$1001,45,FALSE)&amp;"","　")</f>
        <v>　</v>
      </c>
      <c r="Z321" s="18" t="str">
        <f>IFERROR(VLOOKUP($B321,DB!$I$3:$CA$1001,46,FALSE)&amp;"","　")</f>
        <v>　</v>
      </c>
      <c r="AA321" s="18" t="str">
        <f>IFERROR(VLOOKUP($B321,DB!$I$3:$CA$1001,47,FALSE)&amp;"","　")</f>
        <v>　</v>
      </c>
      <c r="AB321" s="18" t="str">
        <f>IFERROR(VLOOKUP($B321,DB!$I$3:$CA$1001,48,FALSE)&amp;"","　")</f>
        <v>　</v>
      </c>
      <c r="AC321" s="18" t="str">
        <f>IFERROR(VLOOKUP($B321,DB!$I$3:$CA$1001,49,FALSE)&amp;"","　")</f>
        <v>　</v>
      </c>
      <c r="AD321" s="18" t="str">
        <f>IFERROR(VLOOKUP($B321,DB!$I$3:$CA$1001,50,FALSE)&amp;"","　")</f>
        <v>　</v>
      </c>
      <c r="AE321" s="18" t="str">
        <f>IFERROR(VLOOKUP($B321,DB!$I$3:$CA$1001,51,FALSE)&amp;"","　")</f>
        <v>　</v>
      </c>
      <c r="AF321" s="18" t="str">
        <f>IFERROR(VLOOKUP($B321,DB!$I$3:$CA$1001,52,FALSE)&amp;"","　")</f>
        <v>　</v>
      </c>
      <c r="AG321" s="18" t="str">
        <f>IFERROR(VLOOKUP($B321,DB!$I$3:$CA$1001,53,FALSE)&amp;"","　")</f>
        <v>　</v>
      </c>
      <c r="AH321" s="18" t="str">
        <f>IFERROR(VLOOKUP($B321,DB!$I$3:$CA$1001,54,FALSE)&amp;"","　")</f>
        <v>　</v>
      </c>
      <c r="AI321" s="25" t="str">
        <f>IFERROR(VLOOKUP($B321,DB!$I$3:$CA$1001,55,FALSE)&amp;"","　")</f>
        <v>　</v>
      </c>
      <c r="AJ321" s="16" t="str">
        <f>IFERROR(VLOOKUP($B321,DB!$I$3:$CA$1001,56,FALSE)&amp;"","　")</f>
        <v>　</v>
      </c>
      <c r="AK321" s="18" t="str">
        <f>IFERROR(VLOOKUP($B321,DB!$I$3:$CA$1001,57,FALSE)&amp;"","　")</f>
        <v>　</v>
      </c>
      <c r="AL321" s="18" t="str">
        <f>IFERROR(VLOOKUP($B321,DB!$I$3:$CA$1001,58,FALSE)&amp;"","　")</f>
        <v>　</v>
      </c>
      <c r="AM321" s="18" t="str">
        <f>IFERROR(VLOOKUP($B321,DB!$I$3:$CA$1001,59,FALSE)&amp;"","　")</f>
        <v>　</v>
      </c>
      <c r="AN321" s="18" t="str">
        <f>IFERROR(VLOOKUP($B321,DB!$I$3:$CA$1001,60,FALSE)&amp;"","　")</f>
        <v>　</v>
      </c>
      <c r="AO321" s="18" t="str">
        <f>IFERROR(VLOOKUP($B321,DB!$I$3:$CA$1001,61,FALSE)&amp;"","　")</f>
        <v>　</v>
      </c>
      <c r="AP321" s="18" t="str">
        <f>IFERROR(VLOOKUP($B321,DB!$I$3:$CA$1001,62,FALSE)&amp;"","　")</f>
        <v>　</v>
      </c>
      <c r="AQ321" s="21" t="str">
        <f>IFERROR(VLOOKUP($B321,DB!$I$3:$CA$1001,63,FALSE)&amp;"","　")</f>
        <v>　</v>
      </c>
      <c r="AR321" s="23" t="str">
        <f>IFERROR(VLOOKUP($B321,DB!$I$3:$CA$1001,64,FALSE)&amp;"","　")</f>
        <v>　</v>
      </c>
      <c r="AS321" s="18" t="str">
        <f>IFERROR(VLOOKUP($B321,DB!$I$3:$CA$1001,65,FALSE)&amp;"","　")</f>
        <v>　</v>
      </c>
      <c r="AT321" s="18" t="str">
        <f>IFERROR(VLOOKUP($B321,DB!$I$3:$CA$1001,66,FALSE)&amp;"","　")</f>
        <v>　</v>
      </c>
      <c r="AU321" s="18" t="str">
        <f>IFERROR(VLOOKUP($B321,DB!$I$3:$CA$1001,67,FALSE)&amp;"","　")</f>
        <v>　</v>
      </c>
      <c r="AV321" s="18" t="str">
        <f>IFERROR(VLOOKUP($B321,DB!$I$3:$CA$1001,68,FALSE)&amp;"","　")</f>
        <v>　</v>
      </c>
      <c r="AW321" s="18" t="str">
        <f>IFERROR(VLOOKUP($B321,DB!$I$3:$CA$1001,69,FALSE)&amp;"","　")</f>
        <v>　</v>
      </c>
      <c r="AX321" s="18" t="str">
        <f>IFERROR(VLOOKUP($B321,DB!$I$3:$CA$1001,70,FALSE)&amp;"","　")</f>
        <v>　</v>
      </c>
      <c r="AY321" s="21" t="str">
        <f>IFERROR(VLOOKUP($B321,DB!$I$3:$CA$1001,71,FALSE)&amp;"","　")</f>
        <v>　</v>
      </c>
      <c r="AZ321" s="29"/>
    </row>
    <row r="322" spans="2:52" ht="20.100000000000001" customHeight="1">
      <c r="B322" s="6"/>
      <c r="C322" s="8" t="str">
        <f>IFERROR(VLOOKUP(B322,DB!$I$3:$Z$1001,4,FALSE)&amp;"","")</f>
        <v/>
      </c>
      <c r="D322" s="10" t="str">
        <f>IFERROR(VLOOKUP(B322,DB!$I$2:$CD$1001,7,FALSE)&amp;"","")</f>
        <v/>
      </c>
      <c r="E322" s="11" t="str">
        <f>IFERROR(VLOOKUP(B322,DB!$I$2:$CD$1001,8,FALSE)&amp;"","")</f>
        <v/>
      </c>
      <c r="F322" s="12" t="str">
        <f>IFERROR(VLOOKUP(B322,DB!$I$2:$CD$1001,10,FALSE)&amp;"","")</f>
        <v/>
      </c>
      <c r="G322" s="11" t="str">
        <f>IFERROR(VLOOKUP(B322,DB!$I$2:$CD$1001,11,FALSE)&amp;"","")</f>
        <v/>
      </c>
      <c r="H322" s="14" t="str">
        <f>IFERROR(IF(VLOOKUP(B322,DB!$I$2:$CD$1001,20,FALSE)&amp;""="","","○"),"")</f>
        <v/>
      </c>
      <c r="I322" s="16" t="str">
        <f>IFERROR(VLOOKUP($B322,DB!$I$3:$CA$1001,29,FALSE)&amp;"","　")</f>
        <v>　</v>
      </c>
      <c r="J322" s="18" t="str">
        <f>IFERROR(VLOOKUP($B322,DB!$I$3:$CA$1001,30,FALSE)&amp;"","　")</f>
        <v>　</v>
      </c>
      <c r="K322" s="18" t="str">
        <f>IFERROR(VLOOKUP($B322,DB!$I$3:$CA$1001,31,FALSE)&amp;"","　")</f>
        <v>　</v>
      </c>
      <c r="L322" s="18" t="str">
        <f>IFERROR(VLOOKUP($B322,DB!$I$3:$CA$1001,32,FALSE)&amp;"","　")</f>
        <v>　</v>
      </c>
      <c r="M322" s="18" t="str">
        <f>IFERROR(VLOOKUP($B322,DB!$I$3:$CA$1001,33,FALSE)&amp;"","　")</f>
        <v>　</v>
      </c>
      <c r="N322" s="21" t="str">
        <f>IFERROR(VLOOKUP($B322,DB!$I$3:$CA$1001,34,FALSE)&amp;"","　")</f>
        <v>　</v>
      </c>
      <c r="O322" s="23" t="str">
        <f>IFERROR(VLOOKUP($B322,DB!$I$3:$CA$1001,35,FALSE)&amp;"","　")</f>
        <v>　</v>
      </c>
      <c r="P322" s="18" t="str">
        <f>IFERROR(VLOOKUP($B322,DB!$I$3:$CA$1001,36,FALSE)&amp;"","　")</f>
        <v>　</v>
      </c>
      <c r="Q322" s="18" t="str">
        <f>IFERROR(VLOOKUP($B322,DB!$I$3:$CA$1001,37,FALSE)&amp;"","　")</f>
        <v>　</v>
      </c>
      <c r="R322" s="18" t="str">
        <f>IFERROR(VLOOKUP($B322,DB!$I$3:$CA$1001,38,FALSE)&amp;"","　")</f>
        <v>　</v>
      </c>
      <c r="S322" s="18" t="str">
        <f>IFERROR(VLOOKUP($B322,DB!$I$3:$CA$1001,39,FALSE)&amp;"","　")</f>
        <v>　</v>
      </c>
      <c r="T322" s="18" t="str">
        <f>IFERROR(VLOOKUP($B322,DB!$I$3:$CA$1001,40,FALSE)&amp;"","　")</f>
        <v>　</v>
      </c>
      <c r="U322" s="18" t="str">
        <f>IFERROR(VLOOKUP($B322,DB!$I$3:$CA$1001,41,FALSE)&amp;"","　")</f>
        <v>　</v>
      </c>
      <c r="V322" s="18" t="str">
        <f>IFERROR(VLOOKUP($B322,DB!$I$3:$CA$1001,42,FALSE)&amp;"","　")</f>
        <v>　</v>
      </c>
      <c r="W322" s="18" t="str">
        <f>IFERROR(VLOOKUP($B322,DB!$I$3:$CA$1001,43,FALSE)&amp;"","　")</f>
        <v>　</v>
      </c>
      <c r="X322" s="18" t="str">
        <f>IFERROR(VLOOKUP($B322,DB!$I$3:$CA$1001,44,FALSE)&amp;"","　")</f>
        <v>　</v>
      </c>
      <c r="Y322" s="18" t="str">
        <f>IFERROR(VLOOKUP($B322,DB!$I$3:$CA$1001,45,FALSE)&amp;"","　")</f>
        <v>　</v>
      </c>
      <c r="Z322" s="18" t="str">
        <f>IFERROR(VLOOKUP($B322,DB!$I$3:$CA$1001,46,FALSE)&amp;"","　")</f>
        <v>　</v>
      </c>
      <c r="AA322" s="18" t="str">
        <f>IFERROR(VLOOKUP($B322,DB!$I$3:$CA$1001,47,FALSE)&amp;"","　")</f>
        <v>　</v>
      </c>
      <c r="AB322" s="18" t="str">
        <f>IFERROR(VLOOKUP($B322,DB!$I$3:$CA$1001,48,FALSE)&amp;"","　")</f>
        <v>　</v>
      </c>
      <c r="AC322" s="18" t="str">
        <f>IFERROR(VLOOKUP($B322,DB!$I$3:$CA$1001,49,FALSE)&amp;"","　")</f>
        <v>　</v>
      </c>
      <c r="AD322" s="18" t="str">
        <f>IFERROR(VLOOKUP($B322,DB!$I$3:$CA$1001,50,FALSE)&amp;"","　")</f>
        <v>　</v>
      </c>
      <c r="AE322" s="18" t="str">
        <f>IFERROR(VLOOKUP($B322,DB!$I$3:$CA$1001,51,FALSE)&amp;"","　")</f>
        <v>　</v>
      </c>
      <c r="AF322" s="18" t="str">
        <f>IFERROR(VLOOKUP($B322,DB!$I$3:$CA$1001,52,FALSE)&amp;"","　")</f>
        <v>　</v>
      </c>
      <c r="AG322" s="18" t="str">
        <f>IFERROR(VLOOKUP($B322,DB!$I$3:$CA$1001,53,FALSE)&amp;"","　")</f>
        <v>　</v>
      </c>
      <c r="AH322" s="18" t="str">
        <f>IFERROR(VLOOKUP($B322,DB!$I$3:$CA$1001,54,FALSE)&amp;"","　")</f>
        <v>　</v>
      </c>
      <c r="AI322" s="25" t="str">
        <f>IFERROR(VLOOKUP($B322,DB!$I$3:$CA$1001,55,FALSE)&amp;"","　")</f>
        <v>　</v>
      </c>
      <c r="AJ322" s="16" t="str">
        <f>IFERROR(VLOOKUP($B322,DB!$I$3:$CA$1001,56,FALSE)&amp;"","　")</f>
        <v>　</v>
      </c>
      <c r="AK322" s="18" t="str">
        <f>IFERROR(VLOOKUP($B322,DB!$I$3:$CA$1001,57,FALSE)&amp;"","　")</f>
        <v>　</v>
      </c>
      <c r="AL322" s="18" t="str">
        <f>IFERROR(VLOOKUP($B322,DB!$I$3:$CA$1001,58,FALSE)&amp;"","　")</f>
        <v>　</v>
      </c>
      <c r="AM322" s="18" t="str">
        <f>IFERROR(VLOOKUP($B322,DB!$I$3:$CA$1001,59,FALSE)&amp;"","　")</f>
        <v>　</v>
      </c>
      <c r="AN322" s="18" t="str">
        <f>IFERROR(VLOOKUP($B322,DB!$I$3:$CA$1001,60,FALSE)&amp;"","　")</f>
        <v>　</v>
      </c>
      <c r="AO322" s="18" t="str">
        <f>IFERROR(VLOOKUP($B322,DB!$I$3:$CA$1001,61,FALSE)&amp;"","　")</f>
        <v>　</v>
      </c>
      <c r="AP322" s="18" t="str">
        <f>IFERROR(VLOOKUP($B322,DB!$I$3:$CA$1001,62,FALSE)&amp;"","　")</f>
        <v>　</v>
      </c>
      <c r="AQ322" s="21" t="str">
        <f>IFERROR(VLOOKUP($B322,DB!$I$3:$CA$1001,63,FALSE)&amp;"","　")</f>
        <v>　</v>
      </c>
      <c r="AR322" s="23" t="str">
        <f>IFERROR(VLOOKUP($B322,DB!$I$3:$CA$1001,64,FALSE)&amp;"","　")</f>
        <v>　</v>
      </c>
      <c r="AS322" s="18" t="str">
        <f>IFERROR(VLOOKUP($B322,DB!$I$3:$CA$1001,65,FALSE)&amp;"","　")</f>
        <v>　</v>
      </c>
      <c r="AT322" s="18" t="str">
        <f>IFERROR(VLOOKUP($B322,DB!$I$3:$CA$1001,66,FALSE)&amp;"","　")</f>
        <v>　</v>
      </c>
      <c r="AU322" s="18" t="str">
        <f>IFERROR(VLOOKUP($B322,DB!$I$3:$CA$1001,67,FALSE)&amp;"","　")</f>
        <v>　</v>
      </c>
      <c r="AV322" s="18" t="str">
        <f>IFERROR(VLOOKUP($B322,DB!$I$3:$CA$1001,68,FALSE)&amp;"","　")</f>
        <v>　</v>
      </c>
      <c r="AW322" s="18" t="str">
        <f>IFERROR(VLOOKUP($B322,DB!$I$3:$CA$1001,69,FALSE)&amp;"","　")</f>
        <v>　</v>
      </c>
      <c r="AX322" s="18" t="str">
        <f>IFERROR(VLOOKUP($B322,DB!$I$3:$CA$1001,70,FALSE)&amp;"","　")</f>
        <v>　</v>
      </c>
      <c r="AY322" s="21" t="str">
        <f>IFERROR(VLOOKUP($B322,DB!$I$3:$CA$1001,71,FALSE)&amp;"","　")</f>
        <v>　</v>
      </c>
      <c r="AZ322" s="29"/>
    </row>
    <row r="323" spans="2:52" ht="20.100000000000001" customHeight="1">
      <c r="B323" s="6"/>
      <c r="C323" s="8" t="str">
        <f>IFERROR(VLOOKUP(B323,DB!$I$3:$Z$1001,4,FALSE)&amp;"","")</f>
        <v/>
      </c>
      <c r="D323" s="10" t="str">
        <f>IFERROR(VLOOKUP(B323,DB!$I$2:$CD$1001,7,FALSE)&amp;"","")</f>
        <v/>
      </c>
      <c r="E323" s="11" t="str">
        <f>IFERROR(VLOOKUP(B323,DB!$I$2:$CD$1001,8,FALSE)&amp;"","")</f>
        <v/>
      </c>
      <c r="F323" s="12" t="str">
        <f>IFERROR(VLOOKUP(B323,DB!$I$2:$CD$1001,10,FALSE)&amp;"","")</f>
        <v/>
      </c>
      <c r="G323" s="11" t="str">
        <f>IFERROR(VLOOKUP(B323,DB!$I$2:$CD$1001,11,FALSE)&amp;"","")</f>
        <v/>
      </c>
      <c r="H323" s="14" t="str">
        <f>IFERROR(IF(VLOOKUP(B323,DB!$I$2:$CD$1001,20,FALSE)&amp;""="","","○"),"")</f>
        <v/>
      </c>
      <c r="I323" s="16" t="str">
        <f>IFERROR(VLOOKUP($B323,DB!$I$3:$CA$1001,29,FALSE)&amp;"","　")</f>
        <v>　</v>
      </c>
      <c r="J323" s="18" t="str">
        <f>IFERROR(VLOOKUP($B323,DB!$I$3:$CA$1001,30,FALSE)&amp;"","　")</f>
        <v>　</v>
      </c>
      <c r="K323" s="18" t="str">
        <f>IFERROR(VLOOKUP($B323,DB!$I$3:$CA$1001,31,FALSE)&amp;"","　")</f>
        <v>　</v>
      </c>
      <c r="L323" s="18" t="str">
        <f>IFERROR(VLOOKUP($B323,DB!$I$3:$CA$1001,32,FALSE)&amp;"","　")</f>
        <v>　</v>
      </c>
      <c r="M323" s="18" t="str">
        <f>IFERROR(VLOOKUP($B323,DB!$I$3:$CA$1001,33,FALSE)&amp;"","　")</f>
        <v>　</v>
      </c>
      <c r="N323" s="21" t="str">
        <f>IFERROR(VLOOKUP($B323,DB!$I$3:$CA$1001,34,FALSE)&amp;"","　")</f>
        <v>　</v>
      </c>
      <c r="O323" s="23" t="str">
        <f>IFERROR(VLOOKUP($B323,DB!$I$3:$CA$1001,35,FALSE)&amp;"","　")</f>
        <v>　</v>
      </c>
      <c r="P323" s="18" t="str">
        <f>IFERROR(VLOOKUP($B323,DB!$I$3:$CA$1001,36,FALSE)&amp;"","　")</f>
        <v>　</v>
      </c>
      <c r="Q323" s="18" t="str">
        <f>IFERROR(VLOOKUP($B323,DB!$I$3:$CA$1001,37,FALSE)&amp;"","　")</f>
        <v>　</v>
      </c>
      <c r="R323" s="18" t="str">
        <f>IFERROR(VLOOKUP($B323,DB!$I$3:$CA$1001,38,FALSE)&amp;"","　")</f>
        <v>　</v>
      </c>
      <c r="S323" s="18" t="str">
        <f>IFERROR(VLOOKUP($B323,DB!$I$3:$CA$1001,39,FALSE)&amp;"","　")</f>
        <v>　</v>
      </c>
      <c r="T323" s="18" t="str">
        <f>IFERROR(VLOOKUP($B323,DB!$I$3:$CA$1001,40,FALSE)&amp;"","　")</f>
        <v>　</v>
      </c>
      <c r="U323" s="18" t="str">
        <f>IFERROR(VLOOKUP($B323,DB!$I$3:$CA$1001,41,FALSE)&amp;"","　")</f>
        <v>　</v>
      </c>
      <c r="V323" s="18" t="str">
        <f>IFERROR(VLOOKUP($B323,DB!$I$3:$CA$1001,42,FALSE)&amp;"","　")</f>
        <v>　</v>
      </c>
      <c r="W323" s="18" t="str">
        <f>IFERROR(VLOOKUP($B323,DB!$I$3:$CA$1001,43,FALSE)&amp;"","　")</f>
        <v>　</v>
      </c>
      <c r="X323" s="18" t="str">
        <f>IFERROR(VLOOKUP($B323,DB!$I$3:$CA$1001,44,FALSE)&amp;"","　")</f>
        <v>　</v>
      </c>
      <c r="Y323" s="18" t="str">
        <f>IFERROR(VLOOKUP($B323,DB!$I$3:$CA$1001,45,FALSE)&amp;"","　")</f>
        <v>　</v>
      </c>
      <c r="Z323" s="18" t="str">
        <f>IFERROR(VLOOKUP($B323,DB!$I$3:$CA$1001,46,FALSE)&amp;"","　")</f>
        <v>　</v>
      </c>
      <c r="AA323" s="18" t="str">
        <f>IFERROR(VLOOKUP($B323,DB!$I$3:$CA$1001,47,FALSE)&amp;"","　")</f>
        <v>　</v>
      </c>
      <c r="AB323" s="18" t="str">
        <f>IFERROR(VLOOKUP($B323,DB!$I$3:$CA$1001,48,FALSE)&amp;"","　")</f>
        <v>　</v>
      </c>
      <c r="AC323" s="18" t="str">
        <f>IFERROR(VLOOKUP($B323,DB!$I$3:$CA$1001,49,FALSE)&amp;"","　")</f>
        <v>　</v>
      </c>
      <c r="AD323" s="18" t="str">
        <f>IFERROR(VLOOKUP($B323,DB!$I$3:$CA$1001,50,FALSE)&amp;"","　")</f>
        <v>　</v>
      </c>
      <c r="AE323" s="18" t="str">
        <f>IFERROR(VLOOKUP($B323,DB!$I$3:$CA$1001,51,FALSE)&amp;"","　")</f>
        <v>　</v>
      </c>
      <c r="AF323" s="18" t="str">
        <f>IFERROR(VLOOKUP($B323,DB!$I$3:$CA$1001,52,FALSE)&amp;"","　")</f>
        <v>　</v>
      </c>
      <c r="AG323" s="18" t="str">
        <f>IFERROR(VLOOKUP($B323,DB!$I$3:$CA$1001,53,FALSE)&amp;"","　")</f>
        <v>　</v>
      </c>
      <c r="AH323" s="18" t="str">
        <f>IFERROR(VLOOKUP($B323,DB!$I$3:$CA$1001,54,FALSE)&amp;"","　")</f>
        <v>　</v>
      </c>
      <c r="AI323" s="25" t="str">
        <f>IFERROR(VLOOKUP($B323,DB!$I$3:$CA$1001,55,FALSE)&amp;"","　")</f>
        <v>　</v>
      </c>
      <c r="AJ323" s="16" t="str">
        <f>IFERROR(VLOOKUP($B323,DB!$I$3:$CA$1001,56,FALSE)&amp;"","　")</f>
        <v>　</v>
      </c>
      <c r="AK323" s="18" t="str">
        <f>IFERROR(VLOOKUP($B323,DB!$I$3:$CA$1001,57,FALSE)&amp;"","　")</f>
        <v>　</v>
      </c>
      <c r="AL323" s="18" t="str">
        <f>IFERROR(VLOOKUP($B323,DB!$I$3:$CA$1001,58,FALSE)&amp;"","　")</f>
        <v>　</v>
      </c>
      <c r="AM323" s="18" t="str">
        <f>IFERROR(VLOOKUP($B323,DB!$I$3:$CA$1001,59,FALSE)&amp;"","　")</f>
        <v>　</v>
      </c>
      <c r="AN323" s="18" t="str">
        <f>IFERROR(VLOOKUP($B323,DB!$I$3:$CA$1001,60,FALSE)&amp;"","　")</f>
        <v>　</v>
      </c>
      <c r="AO323" s="18" t="str">
        <f>IFERROR(VLOOKUP($B323,DB!$I$3:$CA$1001,61,FALSE)&amp;"","　")</f>
        <v>　</v>
      </c>
      <c r="AP323" s="18" t="str">
        <f>IFERROR(VLOOKUP($B323,DB!$I$3:$CA$1001,62,FALSE)&amp;"","　")</f>
        <v>　</v>
      </c>
      <c r="AQ323" s="21" t="str">
        <f>IFERROR(VLOOKUP($B323,DB!$I$3:$CA$1001,63,FALSE)&amp;"","　")</f>
        <v>　</v>
      </c>
      <c r="AR323" s="23" t="str">
        <f>IFERROR(VLOOKUP($B323,DB!$I$3:$CA$1001,64,FALSE)&amp;"","　")</f>
        <v>　</v>
      </c>
      <c r="AS323" s="18" t="str">
        <f>IFERROR(VLOOKUP($B323,DB!$I$3:$CA$1001,65,FALSE)&amp;"","　")</f>
        <v>　</v>
      </c>
      <c r="AT323" s="18" t="str">
        <f>IFERROR(VLOOKUP($B323,DB!$I$3:$CA$1001,66,FALSE)&amp;"","　")</f>
        <v>　</v>
      </c>
      <c r="AU323" s="18" t="str">
        <f>IFERROR(VLOOKUP($B323,DB!$I$3:$CA$1001,67,FALSE)&amp;"","　")</f>
        <v>　</v>
      </c>
      <c r="AV323" s="18" t="str">
        <f>IFERROR(VLOOKUP($B323,DB!$I$3:$CA$1001,68,FALSE)&amp;"","　")</f>
        <v>　</v>
      </c>
      <c r="AW323" s="18" t="str">
        <f>IFERROR(VLOOKUP($B323,DB!$I$3:$CA$1001,69,FALSE)&amp;"","　")</f>
        <v>　</v>
      </c>
      <c r="AX323" s="18" t="str">
        <f>IFERROR(VLOOKUP($B323,DB!$I$3:$CA$1001,70,FALSE)&amp;"","　")</f>
        <v>　</v>
      </c>
      <c r="AY323" s="21" t="str">
        <f>IFERROR(VLOOKUP($B323,DB!$I$3:$CA$1001,71,FALSE)&amp;"","　")</f>
        <v>　</v>
      </c>
      <c r="AZ323" s="29"/>
    </row>
    <row r="324" spans="2:52" ht="20.100000000000001" customHeight="1">
      <c r="B324" s="6"/>
      <c r="C324" s="8" t="str">
        <f>IFERROR(VLOOKUP(B324,DB!$I$3:$Z$1001,4,FALSE)&amp;"","")</f>
        <v/>
      </c>
      <c r="D324" s="10" t="str">
        <f>IFERROR(VLOOKUP(B324,DB!$I$2:$CD$1001,7,FALSE)&amp;"","")</f>
        <v/>
      </c>
      <c r="E324" s="11" t="str">
        <f>IFERROR(VLOOKUP(B324,DB!$I$2:$CD$1001,8,FALSE)&amp;"","")</f>
        <v/>
      </c>
      <c r="F324" s="12" t="str">
        <f>IFERROR(VLOOKUP(B324,DB!$I$2:$CD$1001,10,FALSE)&amp;"","")</f>
        <v/>
      </c>
      <c r="G324" s="11" t="str">
        <f>IFERROR(VLOOKUP(B324,DB!$I$2:$CD$1001,11,FALSE)&amp;"","")</f>
        <v/>
      </c>
      <c r="H324" s="14" t="str">
        <f>IFERROR(IF(VLOOKUP(B324,DB!$I$2:$CD$1001,20,FALSE)&amp;""="","","○"),"")</f>
        <v/>
      </c>
      <c r="I324" s="16" t="str">
        <f>IFERROR(VLOOKUP($B324,DB!$I$3:$CA$1001,29,FALSE)&amp;"","　")</f>
        <v>　</v>
      </c>
      <c r="J324" s="18" t="str">
        <f>IFERROR(VLOOKUP($B324,DB!$I$3:$CA$1001,30,FALSE)&amp;"","　")</f>
        <v>　</v>
      </c>
      <c r="K324" s="18" t="str">
        <f>IFERROR(VLOOKUP($B324,DB!$I$3:$CA$1001,31,FALSE)&amp;"","　")</f>
        <v>　</v>
      </c>
      <c r="L324" s="18" t="str">
        <f>IFERROR(VLOOKUP($B324,DB!$I$3:$CA$1001,32,FALSE)&amp;"","　")</f>
        <v>　</v>
      </c>
      <c r="M324" s="18" t="str">
        <f>IFERROR(VLOOKUP($B324,DB!$I$3:$CA$1001,33,FALSE)&amp;"","　")</f>
        <v>　</v>
      </c>
      <c r="N324" s="21" t="str">
        <f>IFERROR(VLOOKUP($B324,DB!$I$3:$CA$1001,34,FALSE)&amp;"","　")</f>
        <v>　</v>
      </c>
      <c r="O324" s="23" t="str">
        <f>IFERROR(VLOOKUP($B324,DB!$I$3:$CA$1001,35,FALSE)&amp;"","　")</f>
        <v>　</v>
      </c>
      <c r="P324" s="18" t="str">
        <f>IFERROR(VLOOKUP($B324,DB!$I$3:$CA$1001,36,FALSE)&amp;"","　")</f>
        <v>　</v>
      </c>
      <c r="Q324" s="18" t="str">
        <f>IFERROR(VLOOKUP($B324,DB!$I$3:$CA$1001,37,FALSE)&amp;"","　")</f>
        <v>　</v>
      </c>
      <c r="R324" s="18" t="str">
        <f>IFERROR(VLOOKUP($B324,DB!$I$3:$CA$1001,38,FALSE)&amp;"","　")</f>
        <v>　</v>
      </c>
      <c r="S324" s="18" t="str">
        <f>IFERROR(VLOOKUP($B324,DB!$I$3:$CA$1001,39,FALSE)&amp;"","　")</f>
        <v>　</v>
      </c>
      <c r="T324" s="18" t="str">
        <f>IFERROR(VLOOKUP($B324,DB!$I$3:$CA$1001,40,FALSE)&amp;"","　")</f>
        <v>　</v>
      </c>
      <c r="U324" s="18" t="str">
        <f>IFERROR(VLOOKUP($B324,DB!$I$3:$CA$1001,41,FALSE)&amp;"","　")</f>
        <v>　</v>
      </c>
      <c r="V324" s="18" t="str">
        <f>IFERROR(VLOOKUP($B324,DB!$I$3:$CA$1001,42,FALSE)&amp;"","　")</f>
        <v>　</v>
      </c>
      <c r="W324" s="18" t="str">
        <f>IFERROR(VLOOKUP($B324,DB!$I$3:$CA$1001,43,FALSE)&amp;"","　")</f>
        <v>　</v>
      </c>
      <c r="X324" s="18" t="str">
        <f>IFERROR(VLOOKUP($B324,DB!$I$3:$CA$1001,44,FALSE)&amp;"","　")</f>
        <v>　</v>
      </c>
      <c r="Y324" s="18" t="str">
        <f>IFERROR(VLOOKUP($B324,DB!$I$3:$CA$1001,45,FALSE)&amp;"","　")</f>
        <v>　</v>
      </c>
      <c r="Z324" s="18" t="str">
        <f>IFERROR(VLOOKUP($B324,DB!$I$3:$CA$1001,46,FALSE)&amp;"","　")</f>
        <v>　</v>
      </c>
      <c r="AA324" s="18" t="str">
        <f>IFERROR(VLOOKUP($B324,DB!$I$3:$CA$1001,47,FALSE)&amp;"","　")</f>
        <v>　</v>
      </c>
      <c r="AB324" s="18" t="str">
        <f>IFERROR(VLOOKUP($B324,DB!$I$3:$CA$1001,48,FALSE)&amp;"","　")</f>
        <v>　</v>
      </c>
      <c r="AC324" s="18" t="str">
        <f>IFERROR(VLOOKUP($B324,DB!$I$3:$CA$1001,49,FALSE)&amp;"","　")</f>
        <v>　</v>
      </c>
      <c r="AD324" s="18" t="str">
        <f>IFERROR(VLOOKUP($B324,DB!$I$3:$CA$1001,50,FALSE)&amp;"","　")</f>
        <v>　</v>
      </c>
      <c r="AE324" s="18" t="str">
        <f>IFERROR(VLOOKUP($B324,DB!$I$3:$CA$1001,51,FALSE)&amp;"","　")</f>
        <v>　</v>
      </c>
      <c r="AF324" s="18" t="str">
        <f>IFERROR(VLOOKUP($B324,DB!$I$3:$CA$1001,52,FALSE)&amp;"","　")</f>
        <v>　</v>
      </c>
      <c r="AG324" s="18" t="str">
        <f>IFERROR(VLOOKUP($B324,DB!$I$3:$CA$1001,53,FALSE)&amp;"","　")</f>
        <v>　</v>
      </c>
      <c r="AH324" s="18" t="str">
        <f>IFERROR(VLOOKUP($B324,DB!$I$3:$CA$1001,54,FALSE)&amp;"","　")</f>
        <v>　</v>
      </c>
      <c r="AI324" s="25" t="str">
        <f>IFERROR(VLOOKUP($B324,DB!$I$3:$CA$1001,55,FALSE)&amp;"","　")</f>
        <v>　</v>
      </c>
      <c r="AJ324" s="16" t="str">
        <f>IFERROR(VLOOKUP($B324,DB!$I$3:$CA$1001,56,FALSE)&amp;"","　")</f>
        <v>　</v>
      </c>
      <c r="AK324" s="18" t="str">
        <f>IFERROR(VLOOKUP($B324,DB!$I$3:$CA$1001,57,FALSE)&amp;"","　")</f>
        <v>　</v>
      </c>
      <c r="AL324" s="18" t="str">
        <f>IFERROR(VLOOKUP($B324,DB!$I$3:$CA$1001,58,FALSE)&amp;"","　")</f>
        <v>　</v>
      </c>
      <c r="AM324" s="18" t="str">
        <f>IFERROR(VLOOKUP($B324,DB!$I$3:$CA$1001,59,FALSE)&amp;"","　")</f>
        <v>　</v>
      </c>
      <c r="AN324" s="18" t="str">
        <f>IFERROR(VLOOKUP($B324,DB!$I$3:$CA$1001,60,FALSE)&amp;"","　")</f>
        <v>　</v>
      </c>
      <c r="AO324" s="18" t="str">
        <f>IFERROR(VLOOKUP($B324,DB!$I$3:$CA$1001,61,FALSE)&amp;"","　")</f>
        <v>　</v>
      </c>
      <c r="AP324" s="18" t="str">
        <f>IFERROR(VLOOKUP($B324,DB!$I$3:$CA$1001,62,FALSE)&amp;"","　")</f>
        <v>　</v>
      </c>
      <c r="AQ324" s="21" t="str">
        <f>IFERROR(VLOOKUP($B324,DB!$I$3:$CA$1001,63,FALSE)&amp;"","　")</f>
        <v>　</v>
      </c>
      <c r="AR324" s="23" t="str">
        <f>IFERROR(VLOOKUP($B324,DB!$I$3:$CA$1001,64,FALSE)&amp;"","　")</f>
        <v>　</v>
      </c>
      <c r="AS324" s="18" t="str">
        <f>IFERROR(VLOOKUP($B324,DB!$I$3:$CA$1001,65,FALSE)&amp;"","　")</f>
        <v>　</v>
      </c>
      <c r="AT324" s="18" t="str">
        <f>IFERROR(VLOOKUP($B324,DB!$I$3:$CA$1001,66,FALSE)&amp;"","　")</f>
        <v>　</v>
      </c>
      <c r="AU324" s="18" t="str">
        <f>IFERROR(VLOOKUP($B324,DB!$I$3:$CA$1001,67,FALSE)&amp;"","　")</f>
        <v>　</v>
      </c>
      <c r="AV324" s="18" t="str">
        <f>IFERROR(VLOOKUP($B324,DB!$I$3:$CA$1001,68,FALSE)&amp;"","　")</f>
        <v>　</v>
      </c>
      <c r="AW324" s="18" t="str">
        <f>IFERROR(VLOOKUP($B324,DB!$I$3:$CA$1001,69,FALSE)&amp;"","　")</f>
        <v>　</v>
      </c>
      <c r="AX324" s="18" t="str">
        <f>IFERROR(VLOOKUP($B324,DB!$I$3:$CA$1001,70,FALSE)&amp;"","　")</f>
        <v>　</v>
      </c>
      <c r="AY324" s="21" t="str">
        <f>IFERROR(VLOOKUP($B324,DB!$I$3:$CA$1001,71,FALSE)&amp;"","　")</f>
        <v>　</v>
      </c>
      <c r="AZ324" s="29"/>
    </row>
    <row r="325" spans="2:52" ht="20.100000000000001" customHeight="1">
      <c r="B325" s="6"/>
      <c r="C325" s="8" t="str">
        <f>IFERROR(VLOOKUP(B325,DB!$I$3:$Z$1001,4,FALSE)&amp;"","")</f>
        <v/>
      </c>
      <c r="D325" s="10" t="str">
        <f>IFERROR(VLOOKUP(B325,DB!$I$2:$CD$1001,7,FALSE)&amp;"","")</f>
        <v/>
      </c>
      <c r="E325" s="11" t="str">
        <f>IFERROR(VLOOKUP(B325,DB!$I$2:$CD$1001,8,FALSE)&amp;"","")</f>
        <v/>
      </c>
      <c r="F325" s="12" t="str">
        <f>IFERROR(VLOOKUP(B325,DB!$I$2:$CD$1001,10,FALSE)&amp;"","")</f>
        <v/>
      </c>
      <c r="G325" s="11" t="str">
        <f>IFERROR(VLOOKUP(B325,DB!$I$2:$CD$1001,11,FALSE)&amp;"","")</f>
        <v/>
      </c>
      <c r="H325" s="14" t="str">
        <f>IFERROR(IF(VLOOKUP(B325,DB!$I$2:$CD$1001,20,FALSE)&amp;""="","","○"),"")</f>
        <v/>
      </c>
      <c r="I325" s="16" t="str">
        <f>IFERROR(VLOOKUP($B325,DB!$I$3:$CA$1001,29,FALSE)&amp;"","　")</f>
        <v>　</v>
      </c>
      <c r="J325" s="18" t="str">
        <f>IFERROR(VLOOKUP($B325,DB!$I$3:$CA$1001,30,FALSE)&amp;"","　")</f>
        <v>　</v>
      </c>
      <c r="K325" s="18" t="str">
        <f>IFERROR(VLOOKUP($B325,DB!$I$3:$CA$1001,31,FALSE)&amp;"","　")</f>
        <v>　</v>
      </c>
      <c r="L325" s="18" t="str">
        <f>IFERROR(VLOOKUP($B325,DB!$I$3:$CA$1001,32,FALSE)&amp;"","　")</f>
        <v>　</v>
      </c>
      <c r="M325" s="18" t="str">
        <f>IFERROR(VLOOKUP($B325,DB!$I$3:$CA$1001,33,FALSE)&amp;"","　")</f>
        <v>　</v>
      </c>
      <c r="N325" s="21" t="str">
        <f>IFERROR(VLOOKUP($B325,DB!$I$3:$CA$1001,34,FALSE)&amp;"","　")</f>
        <v>　</v>
      </c>
      <c r="O325" s="23" t="str">
        <f>IFERROR(VLOOKUP($B325,DB!$I$3:$CA$1001,35,FALSE)&amp;"","　")</f>
        <v>　</v>
      </c>
      <c r="P325" s="18" t="str">
        <f>IFERROR(VLOOKUP($B325,DB!$I$3:$CA$1001,36,FALSE)&amp;"","　")</f>
        <v>　</v>
      </c>
      <c r="Q325" s="18" t="str">
        <f>IFERROR(VLOOKUP($B325,DB!$I$3:$CA$1001,37,FALSE)&amp;"","　")</f>
        <v>　</v>
      </c>
      <c r="R325" s="18" t="str">
        <f>IFERROR(VLOOKUP($B325,DB!$I$3:$CA$1001,38,FALSE)&amp;"","　")</f>
        <v>　</v>
      </c>
      <c r="S325" s="18" t="str">
        <f>IFERROR(VLOOKUP($B325,DB!$I$3:$CA$1001,39,FALSE)&amp;"","　")</f>
        <v>　</v>
      </c>
      <c r="T325" s="18" t="str">
        <f>IFERROR(VLOOKUP($B325,DB!$I$3:$CA$1001,40,FALSE)&amp;"","　")</f>
        <v>　</v>
      </c>
      <c r="U325" s="18" t="str">
        <f>IFERROR(VLOOKUP($B325,DB!$I$3:$CA$1001,41,FALSE)&amp;"","　")</f>
        <v>　</v>
      </c>
      <c r="V325" s="18" t="str">
        <f>IFERROR(VLOOKUP($B325,DB!$I$3:$CA$1001,42,FALSE)&amp;"","　")</f>
        <v>　</v>
      </c>
      <c r="W325" s="18" t="str">
        <f>IFERROR(VLOOKUP($B325,DB!$I$3:$CA$1001,43,FALSE)&amp;"","　")</f>
        <v>　</v>
      </c>
      <c r="X325" s="18" t="str">
        <f>IFERROR(VLOOKUP($B325,DB!$I$3:$CA$1001,44,FALSE)&amp;"","　")</f>
        <v>　</v>
      </c>
      <c r="Y325" s="18" t="str">
        <f>IFERROR(VLOOKUP($B325,DB!$I$3:$CA$1001,45,FALSE)&amp;"","　")</f>
        <v>　</v>
      </c>
      <c r="Z325" s="18" t="str">
        <f>IFERROR(VLOOKUP($B325,DB!$I$3:$CA$1001,46,FALSE)&amp;"","　")</f>
        <v>　</v>
      </c>
      <c r="AA325" s="18" t="str">
        <f>IFERROR(VLOOKUP($B325,DB!$I$3:$CA$1001,47,FALSE)&amp;"","　")</f>
        <v>　</v>
      </c>
      <c r="AB325" s="18" t="str">
        <f>IFERROR(VLOOKUP($B325,DB!$I$3:$CA$1001,48,FALSE)&amp;"","　")</f>
        <v>　</v>
      </c>
      <c r="AC325" s="18" t="str">
        <f>IFERROR(VLOOKUP($B325,DB!$I$3:$CA$1001,49,FALSE)&amp;"","　")</f>
        <v>　</v>
      </c>
      <c r="AD325" s="18" t="str">
        <f>IFERROR(VLOOKUP($B325,DB!$I$3:$CA$1001,50,FALSE)&amp;"","　")</f>
        <v>　</v>
      </c>
      <c r="AE325" s="18" t="str">
        <f>IFERROR(VLOOKUP($B325,DB!$I$3:$CA$1001,51,FALSE)&amp;"","　")</f>
        <v>　</v>
      </c>
      <c r="AF325" s="18" t="str">
        <f>IFERROR(VLOOKUP($B325,DB!$I$3:$CA$1001,52,FALSE)&amp;"","　")</f>
        <v>　</v>
      </c>
      <c r="AG325" s="18" t="str">
        <f>IFERROR(VLOOKUP($B325,DB!$I$3:$CA$1001,53,FALSE)&amp;"","　")</f>
        <v>　</v>
      </c>
      <c r="AH325" s="18" t="str">
        <f>IFERROR(VLOOKUP($B325,DB!$I$3:$CA$1001,54,FALSE)&amp;"","　")</f>
        <v>　</v>
      </c>
      <c r="AI325" s="25" t="str">
        <f>IFERROR(VLOOKUP($B325,DB!$I$3:$CA$1001,55,FALSE)&amp;"","　")</f>
        <v>　</v>
      </c>
      <c r="AJ325" s="16" t="str">
        <f>IFERROR(VLOOKUP($B325,DB!$I$3:$CA$1001,56,FALSE)&amp;"","　")</f>
        <v>　</v>
      </c>
      <c r="AK325" s="18" t="str">
        <f>IFERROR(VLOOKUP($B325,DB!$I$3:$CA$1001,57,FALSE)&amp;"","　")</f>
        <v>　</v>
      </c>
      <c r="AL325" s="18" t="str">
        <f>IFERROR(VLOOKUP($B325,DB!$I$3:$CA$1001,58,FALSE)&amp;"","　")</f>
        <v>　</v>
      </c>
      <c r="AM325" s="18" t="str">
        <f>IFERROR(VLOOKUP($B325,DB!$I$3:$CA$1001,59,FALSE)&amp;"","　")</f>
        <v>　</v>
      </c>
      <c r="AN325" s="18" t="str">
        <f>IFERROR(VLOOKUP($B325,DB!$I$3:$CA$1001,60,FALSE)&amp;"","　")</f>
        <v>　</v>
      </c>
      <c r="AO325" s="18" t="str">
        <f>IFERROR(VLOOKUP($B325,DB!$I$3:$CA$1001,61,FALSE)&amp;"","　")</f>
        <v>　</v>
      </c>
      <c r="AP325" s="18" t="str">
        <f>IFERROR(VLOOKUP($B325,DB!$I$3:$CA$1001,62,FALSE)&amp;"","　")</f>
        <v>　</v>
      </c>
      <c r="AQ325" s="21" t="str">
        <f>IFERROR(VLOOKUP($B325,DB!$I$3:$CA$1001,63,FALSE)&amp;"","　")</f>
        <v>　</v>
      </c>
      <c r="AR325" s="23" t="str">
        <f>IFERROR(VLOOKUP($B325,DB!$I$3:$CA$1001,64,FALSE)&amp;"","　")</f>
        <v>　</v>
      </c>
      <c r="AS325" s="18" t="str">
        <f>IFERROR(VLOOKUP($B325,DB!$I$3:$CA$1001,65,FALSE)&amp;"","　")</f>
        <v>　</v>
      </c>
      <c r="AT325" s="18" t="str">
        <f>IFERROR(VLOOKUP($B325,DB!$I$3:$CA$1001,66,FALSE)&amp;"","　")</f>
        <v>　</v>
      </c>
      <c r="AU325" s="18" t="str">
        <f>IFERROR(VLOOKUP($B325,DB!$I$3:$CA$1001,67,FALSE)&amp;"","　")</f>
        <v>　</v>
      </c>
      <c r="AV325" s="18" t="str">
        <f>IFERROR(VLOOKUP($B325,DB!$I$3:$CA$1001,68,FALSE)&amp;"","　")</f>
        <v>　</v>
      </c>
      <c r="AW325" s="18" t="str">
        <f>IFERROR(VLOOKUP($B325,DB!$I$3:$CA$1001,69,FALSE)&amp;"","　")</f>
        <v>　</v>
      </c>
      <c r="AX325" s="18" t="str">
        <f>IFERROR(VLOOKUP($B325,DB!$I$3:$CA$1001,70,FALSE)&amp;"","　")</f>
        <v>　</v>
      </c>
      <c r="AY325" s="21" t="str">
        <f>IFERROR(VLOOKUP($B325,DB!$I$3:$CA$1001,71,FALSE)&amp;"","　")</f>
        <v>　</v>
      </c>
      <c r="AZ325" s="29"/>
    </row>
    <row r="326" spans="2:52" ht="20.100000000000001" customHeight="1">
      <c r="B326" s="6"/>
      <c r="C326" s="8" t="str">
        <f>IFERROR(VLOOKUP(B326,DB!$I$3:$Z$1001,4,FALSE)&amp;"","")</f>
        <v/>
      </c>
      <c r="D326" s="10" t="str">
        <f>IFERROR(VLOOKUP(B326,DB!$I$2:$CD$1001,7,FALSE)&amp;"","")</f>
        <v/>
      </c>
      <c r="E326" s="11" t="str">
        <f>IFERROR(VLOOKUP(B326,DB!$I$2:$CD$1001,8,FALSE)&amp;"","")</f>
        <v/>
      </c>
      <c r="F326" s="12" t="str">
        <f>IFERROR(VLOOKUP(B326,DB!$I$2:$CD$1001,10,FALSE)&amp;"","")</f>
        <v/>
      </c>
      <c r="G326" s="11" t="str">
        <f>IFERROR(VLOOKUP(B326,DB!$I$2:$CD$1001,11,FALSE)&amp;"","")</f>
        <v/>
      </c>
      <c r="H326" s="14" t="str">
        <f>IFERROR(IF(VLOOKUP(B326,DB!$I$2:$CD$1001,20,FALSE)&amp;""="","","○"),"")</f>
        <v/>
      </c>
      <c r="I326" s="16" t="str">
        <f>IFERROR(VLOOKUP($B326,DB!$I$3:$CA$1001,29,FALSE)&amp;"","　")</f>
        <v>　</v>
      </c>
      <c r="J326" s="18" t="str">
        <f>IFERROR(VLOOKUP($B326,DB!$I$3:$CA$1001,30,FALSE)&amp;"","　")</f>
        <v>　</v>
      </c>
      <c r="K326" s="18" t="str">
        <f>IFERROR(VLOOKUP($B326,DB!$I$3:$CA$1001,31,FALSE)&amp;"","　")</f>
        <v>　</v>
      </c>
      <c r="L326" s="18" t="str">
        <f>IFERROR(VLOOKUP($B326,DB!$I$3:$CA$1001,32,FALSE)&amp;"","　")</f>
        <v>　</v>
      </c>
      <c r="M326" s="18" t="str">
        <f>IFERROR(VLOOKUP($B326,DB!$I$3:$CA$1001,33,FALSE)&amp;"","　")</f>
        <v>　</v>
      </c>
      <c r="N326" s="21" t="str">
        <f>IFERROR(VLOOKUP($B326,DB!$I$3:$CA$1001,34,FALSE)&amp;"","　")</f>
        <v>　</v>
      </c>
      <c r="O326" s="23" t="str">
        <f>IFERROR(VLOOKUP($B326,DB!$I$3:$CA$1001,35,FALSE)&amp;"","　")</f>
        <v>　</v>
      </c>
      <c r="P326" s="18" t="str">
        <f>IFERROR(VLOOKUP($B326,DB!$I$3:$CA$1001,36,FALSE)&amp;"","　")</f>
        <v>　</v>
      </c>
      <c r="Q326" s="18" t="str">
        <f>IFERROR(VLOOKUP($B326,DB!$I$3:$CA$1001,37,FALSE)&amp;"","　")</f>
        <v>　</v>
      </c>
      <c r="R326" s="18" t="str">
        <f>IFERROR(VLOOKUP($B326,DB!$I$3:$CA$1001,38,FALSE)&amp;"","　")</f>
        <v>　</v>
      </c>
      <c r="S326" s="18" t="str">
        <f>IFERROR(VLOOKUP($B326,DB!$I$3:$CA$1001,39,FALSE)&amp;"","　")</f>
        <v>　</v>
      </c>
      <c r="T326" s="18" t="str">
        <f>IFERROR(VLOOKUP($B326,DB!$I$3:$CA$1001,40,FALSE)&amp;"","　")</f>
        <v>　</v>
      </c>
      <c r="U326" s="18" t="str">
        <f>IFERROR(VLOOKUP($B326,DB!$I$3:$CA$1001,41,FALSE)&amp;"","　")</f>
        <v>　</v>
      </c>
      <c r="V326" s="18" t="str">
        <f>IFERROR(VLOOKUP($B326,DB!$I$3:$CA$1001,42,FALSE)&amp;"","　")</f>
        <v>　</v>
      </c>
      <c r="W326" s="18" t="str">
        <f>IFERROR(VLOOKUP($B326,DB!$I$3:$CA$1001,43,FALSE)&amp;"","　")</f>
        <v>　</v>
      </c>
      <c r="X326" s="18" t="str">
        <f>IFERROR(VLOOKUP($B326,DB!$I$3:$CA$1001,44,FALSE)&amp;"","　")</f>
        <v>　</v>
      </c>
      <c r="Y326" s="18" t="str">
        <f>IFERROR(VLOOKUP($B326,DB!$I$3:$CA$1001,45,FALSE)&amp;"","　")</f>
        <v>　</v>
      </c>
      <c r="Z326" s="18" t="str">
        <f>IFERROR(VLOOKUP($B326,DB!$I$3:$CA$1001,46,FALSE)&amp;"","　")</f>
        <v>　</v>
      </c>
      <c r="AA326" s="18" t="str">
        <f>IFERROR(VLOOKUP($B326,DB!$I$3:$CA$1001,47,FALSE)&amp;"","　")</f>
        <v>　</v>
      </c>
      <c r="AB326" s="18" t="str">
        <f>IFERROR(VLOOKUP($B326,DB!$I$3:$CA$1001,48,FALSE)&amp;"","　")</f>
        <v>　</v>
      </c>
      <c r="AC326" s="18" t="str">
        <f>IFERROR(VLOOKUP($B326,DB!$I$3:$CA$1001,49,FALSE)&amp;"","　")</f>
        <v>　</v>
      </c>
      <c r="AD326" s="18" t="str">
        <f>IFERROR(VLOOKUP($B326,DB!$I$3:$CA$1001,50,FALSE)&amp;"","　")</f>
        <v>　</v>
      </c>
      <c r="AE326" s="18" t="str">
        <f>IFERROR(VLOOKUP($B326,DB!$I$3:$CA$1001,51,FALSE)&amp;"","　")</f>
        <v>　</v>
      </c>
      <c r="AF326" s="18" t="str">
        <f>IFERROR(VLOOKUP($B326,DB!$I$3:$CA$1001,52,FALSE)&amp;"","　")</f>
        <v>　</v>
      </c>
      <c r="AG326" s="18" t="str">
        <f>IFERROR(VLOOKUP($B326,DB!$I$3:$CA$1001,53,FALSE)&amp;"","　")</f>
        <v>　</v>
      </c>
      <c r="AH326" s="18" t="str">
        <f>IFERROR(VLOOKUP($B326,DB!$I$3:$CA$1001,54,FALSE)&amp;"","　")</f>
        <v>　</v>
      </c>
      <c r="AI326" s="25" t="str">
        <f>IFERROR(VLOOKUP($B326,DB!$I$3:$CA$1001,55,FALSE)&amp;"","　")</f>
        <v>　</v>
      </c>
      <c r="AJ326" s="16" t="str">
        <f>IFERROR(VLOOKUP($B326,DB!$I$3:$CA$1001,56,FALSE)&amp;"","　")</f>
        <v>　</v>
      </c>
      <c r="AK326" s="18" t="str">
        <f>IFERROR(VLOOKUP($B326,DB!$I$3:$CA$1001,57,FALSE)&amp;"","　")</f>
        <v>　</v>
      </c>
      <c r="AL326" s="18" t="str">
        <f>IFERROR(VLOOKUP($B326,DB!$I$3:$CA$1001,58,FALSE)&amp;"","　")</f>
        <v>　</v>
      </c>
      <c r="AM326" s="18" t="str">
        <f>IFERROR(VLOOKUP($B326,DB!$I$3:$CA$1001,59,FALSE)&amp;"","　")</f>
        <v>　</v>
      </c>
      <c r="AN326" s="18" t="str">
        <f>IFERROR(VLOOKUP($B326,DB!$I$3:$CA$1001,60,FALSE)&amp;"","　")</f>
        <v>　</v>
      </c>
      <c r="AO326" s="18" t="str">
        <f>IFERROR(VLOOKUP($B326,DB!$I$3:$CA$1001,61,FALSE)&amp;"","　")</f>
        <v>　</v>
      </c>
      <c r="AP326" s="18" t="str">
        <f>IFERROR(VLOOKUP($B326,DB!$I$3:$CA$1001,62,FALSE)&amp;"","　")</f>
        <v>　</v>
      </c>
      <c r="AQ326" s="21" t="str">
        <f>IFERROR(VLOOKUP($B326,DB!$I$3:$CA$1001,63,FALSE)&amp;"","　")</f>
        <v>　</v>
      </c>
      <c r="AR326" s="23" t="str">
        <f>IFERROR(VLOOKUP($B326,DB!$I$3:$CA$1001,64,FALSE)&amp;"","　")</f>
        <v>　</v>
      </c>
      <c r="AS326" s="18" t="str">
        <f>IFERROR(VLOOKUP($B326,DB!$I$3:$CA$1001,65,FALSE)&amp;"","　")</f>
        <v>　</v>
      </c>
      <c r="AT326" s="18" t="str">
        <f>IFERROR(VLOOKUP($B326,DB!$I$3:$CA$1001,66,FALSE)&amp;"","　")</f>
        <v>　</v>
      </c>
      <c r="AU326" s="18" t="str">
        <f>IFERROR(VLOOKUP($B326,DB!$I$3:$CA$1001,67,FALSE)&amp;"","　")</f>
        <v>　</v>
      </c>
      <c r="AV326" s="18" t="str">
        <f>IFERROR(VLOOKUP($B326,DB!$I$3:$CA$1001,68,FALSE)&amp;"","　")</f>
        <v>　</v>
      </c>
      <c r="AW326" s="18" t="str">
        <f>IFERROR(VLOOKUP($B326,DB!$I$3:$CA$1001,69,FALSE)&amp;"","　")</f>
        <v>　</v>
      </c>
      <c r="AX326" s="18" t="str">
        <f>IFERROR(VLOOKUP($B326,DB!$I$3:$CA$1001,70,FALSE)&amp;"","　")</f>
        <v>　</v>
      </c>
      <c r="AY326" s="21" t="str">
        <f>IFERROR(VLOOKUP($B326,DB!$I$3:$CA$1001,71,FALSE)&amp;"","　")</f>
        <v>　</v>
      </c>
      <c r="AZ326" s="29"/>
    </row>
    <row r="327" spans="2:52" ht="20.100000000000001" customHeight="1">
      <c r="B327" s="6"/>
      <c r="C327" s="8" t="str">
        <f>IFERROR(VLOOKUP(B327,DB!$I$3:$Z$1001,4,FALSE)&amp;"","")</f>
        <v/>
      </c>
      <c r="D327" s="10" t="str">
        <f>IFERROR(VLOOKUP(B327,DB!$I$2:$CD$1001,7,FALSE)&amp;"","")</f>
        <v/>
      </c>
      <c r="E327" s="11" t="str">
        <f>IFERROR(VLOOKUP(B327,DB!$I$2:$CD$1001,8,FALSE)&amp;"","")</f>
        <v/>
      </c>
      <c r="F327" s="12" t="str">
        <f>IFERROR(VLOOKUP(B327,DB!$I$2:$CD$1001,10,FALSE)&amp;"","")</f>
        <v/>
      </c>
      <c r="G327" s="11" t="str">
        <f>IFERROR(VLOOKUP(B327,DB!$I$2:$CD$1001,11,FALSE)&amp;"","")</f>
        <v/>
      </c>
      <c r="H327" s="14" t="str">
        <f>IFERROR(IF(VLOOKUP(B327,DB!$I$2:$CD$1001,20,FALSE)&amp;""="","","○"),"")</f>
        <v/>
      </c>
      <c r="I327" s="16" t="str">
        <f>IFERROR(VLOOKUP($B327,DB!$I$3:$CA$1001,29,FALSE)&amp;"","　")</f>
        <v>　</v>
      </c>
      <c r="J327" s="18" t="str">
        <f>IFERROR(VLOOKUP($B327,DB!$I$3:$CA$1001,30,FALSE)&amp;"","　")</f>
        <v>　</v>
      </c>
      <c r="K327" s="18" t="str">
        <f>IFERROR(VLOOKUP($B327,DB!$I$3:$CA$1001,31,FALSE)&amp;"","　")</f>
        <v>　</v>
      </c>
      <c r="L327" s="18" t="str">
        <f>IFERROR(VLOOKUP($B327,DB!$I$3:$CA$1001,32,FALSE)&amp;"","　")</f>
        <v>　</v>
      </c>
      <c r="M327" s="18" t="str">
        <f>IFERROR(VLOOKUP($B327,DB!$I$3:$CA$1001,33,FALSE)&amp;"","　")</f>
        <v>　</v>
      </c>
      <c r="N327" s="21" t="str">
        <f>IFERROR(VLOOKUP($B327,DB!$I$3:$CA$1001,34,FALSE)&amp;"","　")</f>
        <v>　</v>
      </c>
      <c r="O327" s="23" t="str">
        <f>IFERROR(VLOOKUP($B327,DB!$I$3:$CA$1001,35,FALSE)&amp;"","　")</f>
        <v>　</v>
      </c>
      <c r="P327" s="18" t="str">
        <f>IFERROR(VLOOKUP($B327,DB!$I$3:$CA$1001,36,FALSE)&amp;"","　")</f>
        <v>　</v>
      </c>
      <c r="Q327" s="18" t="str">
        <f>IFERROR(VLOOKUP($B327,DB!$I$3:$CA$1001,37,FALSE)&amp;"","　")</f>
        <v>　</v>
      </c>
      <c r="R327" s="18" t="str">
        <f>IFERROR(VLOOKUP($B327,DB!$I$3:$CA$1001,38,FALSE)&amp;"","　")</f>
        <v>　</v>
      </c>
      <c r="S327" s="18" t="str">
        <f>IFERROR(VLOOKUP($B327,DB!$I$3:$CA$1001,39,FALSE)&amp;"","　")</f>
        <v>　</v>
      </c>
      <c r="T327" s="18" t="str">
        <f>IFERROR(VLOOKUP($B327,DB!$I$3:$CA$1001,40,FALSE)&amp;"","　")</f>
        <v>　</v>
      </c>
      <c r="U327" s="18" t="str">
        <f>IFERROR(VLOOKUP($B327,DB!$I$3:$CA$1001,41,FALSE)&amp;"","　")</f>
        <v>　</v>
      </c>
      <c r="V327" s="18" t="str">
        <f>IFERROR(VLOOKUP($B327,DB!$I$3:$CA$1001,42,FALSE)&amp;"","　")</f>
        <v>　</v>
      </c>
      <c r="W327" s="18" t="str">
        <f>IFERROR(VLOOKUP($B327,DB!$I$3:$CA$1001,43,FALSE)&amp;"","　")</f>
        <v>　</v>
      </c>
      <c r="X327" s="18" t="str">
        <f>IFERROR(VLOOKUP($B327,DB!$I$3:$CA$1001,44,FALSE)&amp;"","　")</f>
        <v>　</v>
      </c>
      <c r="Y327" s="18" t="str">
        <f>IFERROR(VLOOKUP($B327,DB!$I$3:$CA$1001,45,FALSE)&amp;"","　")</f>
        <v>　</v>
      </c>
      <c r="Z327" s="18" t="str">
        <f>IFERROR(VLOOKUP($B327,DB!$I$3:$CA$1001,46,FALSE)&amp;"","　")</f>
        <v>　</v>
      </c>
      <c r="AA327" s="18" t="str">
        <f>IFERROR(VLOOKUP($B327,DB!$I$3:$CA$1001,47,FALSE)&amp;"","　")</f>
        <v>　</v>
      </c>
      <c r="AB327" s="18" t="str">
        <f>IFERROR(VLOOKUP($B327,DB!$I$3:$CA$1001,48,FALSE)&amp;"","　")</f>
        <v>　</v>
      </c>
      <c r="AC327" s="18" t="str">
        <f>IFERROR(VLOOKUP($B327,DB!$I$3:$CA$1001,49,FALSE)&amp;"","　")</f>
        <v>　</v>
      </c>
      <c r="AD327" s="18" t="str">
        <f>IFERROR(VLOOKUP($B327,DB!$I$3:$CA$1001,50,FALSE)&amp;"","　")</f>
        <v>　</v>
      </c>
      <c r="AE327" s="18" t="str">
        <f>IFERROR(VLOOKUP($B327,DB!$I$3:$CA$1001,51,FALSE)&amp;"","　")</f>
        <v>　</v>
      </c>
      <c r="AF327" s="18" t="str">
        <f>IFERROR(VLOOKUP($B327,DB!$I$3:$CA$1001,52,FALSE)&amp;"","　")</f>
        <v>　</v>
      </c>
      <c r="AG327" s="18" t="str">
        <f>IFERROR(VLOOKUP($B327,DB!$I$3:$CA$1001,53,FALSE)&amp;"","　")</f>
        <v>　</v>
      </c>
      <c r="AH327" s="18" t="str">
        <f>IFERROR(VLOOKUP($B327,DB!$I$3:$CA$1001,54,FALSE)&amp;"","　")</f>
        <v>　</v>
      </c>
      <c r="AI327" s="25" t="str">
        <f>IFERROR(VLOOKUP($B327,DB!$I$3:$CA$1001,55,FALSE)&amp;"","　")</f>
        <v>　</v>
      </c>
      <c r="AJ327" s="16" t="str">
        <f>IFERROR(VLOOKUP($B327,DB!$I$3:$CA$1001,56,FALSE)&amp;"","　")</f>
        <v>　</v>
      </c>
      <c r="AK327" s="18" t="str">
        <f>IFERROR(VLOOKUP($B327,DB!$I$3:$CA$1001,57,FALSE)&amp;"","　")</f>
        <v>　</v>
      </c>
      <c r="AL327" s="18" t="str">
        <f>IFERROR(VLOOKUP($B327,DB!$I$3:$CA$1001,58,FALSE)&amp;"","　")</f>
        <v>　</v>
      </c>
      <c r="AM327" s="18" t="str">
        <f>IFERROR(VLOOKUP($B327,DB!$I$3:$CA$1001,59,FALSE)&amp;"","　")</f>
        <v>　</v>
      </c>
      <c r="AN327" s="18" t="str">
        <f>IFERROR(VLOOKUP($B327,DB!$I$3:$CA$1001,60,FALSE)&amp;"","　")</f>
        <v>　</v>
      </c>
      <c r="AO327" s="18" t="str">
        <f>IFERROR(VLOOKUP($B327,DB!$I$3:$CA$1001,61,FALSE)&amp;"","　")</f>
        <v>　</v>
      </c>
      <c r="AP327" s="18" t="str">
        <f>IFERROR(VLOOKUP($B327,DB!$I$3:$CA$1001,62,FALSE)&amp;"","　")</f>
        <v>　</v>
      </c>
      <c r="AQ327" s="21" t="str">
        <f>IFERROR(VLOOKUP($B327,DB!$I$3:$CA$1001,63,FALSE)&amp;"","　")</f>
        <v>　</v>
      </c>
      <c r="AR327" s="23" t="str">
        <f>IFERROR(VLOOKUP($B327,DB!$I$3:$CA$1001,64,FALSE)&amp;"","　")</f>
        <v>　</v>
      </c>
      <c r="AS327" s="18" t="str">
        <f>IFERROR(VLOOKUP($B327,DB!$I$3:$CA$1001,65,FALSE)&amp;"","　")</f>
        <v>　</v>
      </c>
      <c r="AT327" s="18" t="str">
        <f>IFERROR(VLOOKUP($B327,DB!$I$3:$CA$1001,66,FALSE)&amp;"","　")</f>
        <v>　</v>
      </c>
      <c r="AU327" s="18" t="str">
        <f>IFERROR(VLOOKUP($B327,DB!$I$3:$CA$1001,67,FALSE)&amp;"","　")</f>
        <v>　</v>
      </c>
      <c r="AV327" s="18" t="str">
        <f>IFERROR(VLOOKUP($B327,DB!$I$3:$CA$1001,68,FALSE)&amp;"","　")</f>
        <v>　</v>
      </c>
      <c r="AW327" s="18" t="str">
        <f>IFERROR(VLOOKUP($B327,DB!$I$3:$CA$1001,69,FALSE)&amp;"","　")</f>
        <v>　</v>
      </c>
      <c r="AX327" s="18" t="str">
        <f>IFERROR(VLOOKUP($B327,DB!$I$3:$CA$1001,70,FALSE)&amp;"","　")</f>
        <v>　</v>
      </c>
      <c r="AY327" s="21" t="str">
        <f>IFERROR(VLOOKUP($B327,DB!$I$3:$CA$1001,71,FALSE)&amp;"","　")</f>
        <v>　</v>
      </c>
      <c r="AZ327" s="29"/>
    </row>
    <row r="328" spans="2:52" ht="20.100000000000001" customHeight="1">
      <c r="B328" s="6"/>
      <c r="C328" s="8" t="str">
        <f>IFERROR(VLOOKUP(B328,DB!$I$3:$Z$1001,4,FALSE)&amp;"","")</f>
        <v/>
      </c>
      <c r="D328" s="10" t="str">
        <f>IFERROR(VLOOKUP(B328,DB!$I$2:$CD$1001,7,FALSE)&amp;"","")</f>
        <v/>
      </c>
      <c r="E328" s="11" t="str">
        <f>IFERROR(VLOOKUP(B328,DB!$I$2:$CD$1001,8,FALSE)&amp;"","")</f>
        <v/>
      </c>
      <c r="F328" s="12" t="str">
        <f>IFERROR(VLOOKUP(B328,DB!$I$2:$CD$1001,10,FALSE)&amp;"","")</f>
        <v/>
      </c>
      <c r="G328" s="11" t="str">
        <f>IFERROR(VLOOKUP(B328,DB!$I$2:$CD$1001,11,FALSE)&amp;"","")</f>
        <v/>
      </c>
      <c r="H328" s="14" t="str">
        <f>IFERROR(IF(VLOOKUP(B328,DB!$I$2:$CD$1001,20,FALSE)&amp;""="","","○"),"")</f>
        <v/>
      </c>
      <c r="I328" s="16" t="str">
        <f>IFERROR(VLOOKUP($B328,DB!$I$3:$CA$1001,29,FALSE)&amp;"","　")</f>
        <v>　</v>
      </c>
      <c r="J328" s="18" t="str">
        <f>IFERROR(VLOOKUP($B328,DB!$I$3:$CA$1001,30,FALSE)&amp;"","　")</f>
        <v>　</v>
      </c>
      <c r="K328" s="18" t="str">
        <f>IFERROR(VLOOKUP($B328,DB!$I$3:$CA$1001,31,FALSE)&amp;"","　")</f>
        <v>　</v>
      </c>
      <c r="L328" s="18" t="str">
        <f>IFERROR(VLOOKUP($B328,DB!$I$3:$CA$1001,32,FALSE)&amp;"","　")</f>
        <v>　</v>
      </c>
      <c r="M328" s="18" t="str">
        <f>IFERROR(VLOOKUP($B328,DB!$I$3:$CA$1001,33,FALSE)&amp;"","　")</f>
        <v>　</v>
      </c>
      <c r="N328" s="21" t="str">
        <f>IFERROR(VLOOKUP($B328,DB!$I$3:$CA$1001,34,FALSE)&amp;"","　")</f>
        <v>　</v>
      </c>
      <c r="O328" s="23" t="str">
        <f>IFERROR(VLOOKUP($B328,DB!$I$3:$CA$1001,35,FALSE)&amp;"","　")</f>
        <v>　</v>
      </c>
      <c r="P328" s="18" t="str">
        <f>IFERROR(VLOOKUP($B328,DB!$I$3:$CA$1001,36,FALSE)&amp;"","　")</f>
        <v>　</v>
      </c>
      <c r="Q328" s="18" t="str">
        <f>IFERROR(VLOOKUP($B328,DB!$I$3:$CA$1001,37,FALSE)&amp;"","　")</f>
        <v>　</v>
      </c>
      <c r="R328" s="18" t="str">
        <f>IFERROR(VLOOKUP($B328,DB!$I$3:$CA$1001,38,FALSE)&amp;"","　")</f>
        <v>　</v>
      </c>
      <c r="S328" s="18" t="str">
        <f>IFERROR(VLOOKUP($B328,DB!$I$3:$CA$1001,39,FALSE)&amp;"","　")</f>
        <v>　</v>
      </c>
      <c r="T328" s="18" t="str">
        <f>IFERROR(VLOOKUP($B328,DB!$I$3:$CA$1001,40,FALSE)&amp;"","　")</f>
        <v>　</v>
      </c>
      <c r="U328" s="18" t="str">
        <f>IFERROR(VLOOKUP($B328,DB!$I$3:$CA$1001,41,FALSE)&amp;"","　")</f>
        <v>　</v>
      </c>
      <c r="V328" s="18" t="str">
        <f>IFERROR(VLOOKUP($B328,DB!$I$3:$CA$1001,42,FALSE)&amp;"","　")</f>
        <v>　</v>
      </c>
      <c r="W328" s="18" t="str">
        <f>IFERROR(VLOOKUP($B328,DB!$I$3:$CA$1001,43,FALSE)&amp;"","　")</f>
        <v>　</v>
      </c>
      <c r="X328" s="18" t="str">
        <f>IFERROR(VLOOKUP($B328,DB!$I$3:$CA$1001,44,FALSE)&amp;"","　")</f>
        <v>　</v>
      </c>
      <c r="Y328" s="18" t="str">
        <f>IFERROR(VLOOKUP($B328,DB!$I$3:$CA$1001,45,FALSE)&amp;"","　")</f>
        <v>　</v>
      </c>
      <c r="Z328" s="18" t="str">
        <f>IFERROR(VLOOKUP($B328,DB!$I$3:$CA$1001,46,FALSE)&amp;"","　")</f>
        <v>　</v>
      </c>
      <c r="AA328" s="18" t="str">
        <f>IFERROR(VLOOKUP($B328,DB!$I$3:$CA$1001,47,FALSE)&amp;"","　")</f>
        <v>　</v>
      </c>
      <c r="AB328" s="18" t="str">
        <f>IFERROR(VLOOKUP($B328,DB!$I$3:$CA$1001,48,FALSE)&amp;"","　")</f>
        <v>　</v>
      </c>
      <c r="AC328" s="18" t="str">
        <f>IFERROR(VLOOKUP($B328,DB!$I$3:$CA$1001,49,FALSE)&amp;"","　")</f>
        <v>　</v>
      </c>
      <c r="AD328" s="18" t="str">
        <f>IFERROR(VLOOKUP($B328,DB!$I$3:$CA$1001,50,FALSE)&amp;"","　")</f>
        <v>　</v>
      </c>
      <c r="AE328" s="18" t="str">
        <f>IFERROR(VLOOKUP($B328,DB!$I$3:$CA$1001,51,FALSE)&amp;"","　")</f>
        <v>　</v>
      </c>
      <c r="AF328" s="18" t="str">
        <f>IFERROR(VLOOKUP($B328,DB!$I$3:$CA$1001,52,FALSE)&amp;"","　")</f>
        <v>　</v>
      </c>
      <c r="AG328" s="18" t="str">
        <f>IFERROR(VLOOKUP($B328,DB!$I$3:$CA$1001,53,FALSE)&amp;"","　")</f>
        <v>　</v>
      </c>
      <c r="AH328" s="18" t="str">
        <f>IFERROR(VLOOKUP($B328,DB!$I$3:$CA$1001,54,FALSE)&amp;"","　")</f>
        <v>　</v>
      </c>
      <c r="AI328" s="25" t="str">
        <f>IFERROR(VLOOKUP($B328,DB!$I$3:$CA$1001,55,FALSE)&amp;"","　")</f>
        <v>　</v>
      </c>
      <c r="AJ328" s="16" t="str">
        <f>IFERROR(VLOOKUP($B328,DB!$I$3:$CA$1001,56,FALSE)&amp;"","　")</f>
        <v>　</v>
      </c>
      <c r="AK328" s="18" t="str">
        <f>IFERROR(VLOOKUP($B328,DB!$I$3:$CA$1001,57,FALSE)&amp;"","　")</f>
        <v>　</v>
      </c>
      <c r="AL328" s="18" t="str">
        <f>IFERROR(VLOOKUP($B328,DB!$I$3:$CA$1001,58,FALSE)&amp;"","　")</f>
        <v>　</v>
      </c>
      <c r="AM328" s="18" t="str">
        <f>IFERROR(VLOOKUP($B328,DB!$I$3:$CA$1001,59,FALSE)&amp;"","　")</f>
        <v>　</v>
      </c>
      <c r="AN328" s="18" t="str">
        <f>IFERROR(VLOOKUP($B328,DB!$I$3:$CA$1001,60,FALSE)&amp;"","　")</f>
        <v>　</v>
      </c>
      <c r="AO328" s="18" t="str">
        <f>IFERROR(VLOOKUP($B328,DB!$I$3:$CA$1001,61,FALSE)&amp;"","　")</f>
        <v>　</v>
      </c>
      <c r="AP328" s="18" t="str">
        <f>IFERROR(VLOOKUP($B328,DB!$I$3:$CA$1001,62,FALSE)&amp;"","　")</f>
        <v>　</v>
      </c>
      <c r="AQ328" s="21" t="str">
        <f>IFERROR(VLOOKUP($B328,DB!$I$3:$CA$1001,63,FALSE)&amp;"","　")</f>
        <v>　</v>
      </c>
      <c r="AR328" s="23" t="str">
        <f>IFERROR(VLOOKUP($B328,DB!$I$3:$CA$1001,64,FALSE)&amp;"","　")</f>
        <v>　</v>
      </c>
      <c r="AS328" s="18" t="str">
        <f>IFERROR(VLOOKUP($B328,DB!$I$3:$CA$1001,65,FALSE)&amp;"","　")</f>
        <v>　</v>
      </c>
      <c r="AT328" s="18" t="str">
        <f>IFERROR(VLOOKUP($B328,DB!$I$3:$CA$1001,66,FALSE)&amp;"","　")</f>
        <v>　</v>
      </c>
      <c r="AU328" s="18" t="str">
        <f>IFERROR(VLOOKUP($B328,DB!$I$3:$CA$1001,67,FALSE)&amp;"","　")</f>
        <v>　</v>
      </c>
      <c r="AV328" s="18" t="str">
        <f>IFERROR(VLOOKUP($B328,DB!$I$3:$CA$1001,68,FALSE)&amp;"","　")</f>
        <v>　</v>
      </c>
      <c r="AW328" s="18" t="str">
        <f>IFERROR(VLOOKUP($B328,DB!$I$3:$CA$1001,69,FALSE)&amp;"","　")</f>
        <v>　</v>
      </c>
      <c r="AX328" s="18" t="str">
        <f>IFERROR(VLOOKUP($B328,DB!$I$3:$CA$1001,70,FALSE)&amp;"","　")</f>
        <v>　</v>
      </c>
      <c r="AY328" s="21" t="str">
        <f>IFERROR(VLOOKUP($B328,DB!$I$3:$CA$1001,71,FALSE)&amp;"","　")</f>
        <v>　</v>
      </c>
      <c r="AZ328" s="29"/>
    </row>
    <row r="329" spans="2:52" ht="20.100000000000001" customHeight="1">
      <c r="B329" s="6"/>
      <c r="C329" s="8" t="str">
        <f>IFERROR(VLOOKUP(B329,DB!$I$3:$Z$1001,4,FALSE)&amp;"","")</f>
        <v/>
      </c>
      <c r="D329" s="10" t="str">
        <f>IFERROR(VLOOKUP(B329,DB!$I$2:$CD$1001,7,FALSE)&amp;"","")</f>
        <v/>
      </c>
      <c r="E329" s="11" t="str">
        <f>IFERROR(VLOOKUP(B329,DB!$I$2:$CD$1001,8,FALSE)&amp;"","")</f>
        <v/>
      </c>
      <c r="F329" s="12" t="str">
        <f>IFERROR(VLOOKUP(B329,DB!$I$2:$CD$1001,10,FALSE)&amp;"","")</f>
        <v/>
      </c>
      <c r="G329" s="11" t="str">
        <f>IFERROR(VLOOKUP(B329,DB!$I$2:$CD$1001,11,FALSE)&amp;"","")</f>
        <v/>
      </c>
      <c r="H329" s="14" t="str">
        <f>IFERROR(IF(VLOOKUP(B329,DB!$I$2:$CD$1001,20,FALSE)&amp;""="","","○"),"")</f>
        <v/>
      </c>
      <c r="I329" s="16" t="str">
        <f>IFERROR(VLOOKUP($B329,DB!$I$3:$CA$1001,29,FALSE)&amp;"","　")</f>
        <v>　</v>
      </c>
      <c r="J329" s="18" t="str">
        <f>IFERROR(VLOOKUP($B329,DB!$I$3:$CA$1001,30,FALSE)&amp;"","　")</f>
        <v>　</v>
      </c>
      <c r="K329" s="18" t="str">
        <f>IFERROR(VLOOKUP($B329,DB!$I$3:$CA$1001,31,FALSE)&amp;"","　")</f>
        <v>　</v>
      </c>
      <c r="L329" s="18" t="str">
        <f>IFERROR(VLOOKUP($B329,DB!$I$3:$CA$1001,32,FALSE)&amp;"","　")</f>
        <v>　</v>
      </c>
      <c r="M329" s="18" t="str">
        <f>IFERROR(VLOOKUP($B329,DB!$I$3:$CA$1001,33,FALSE)&amp;"","　")</f>
        <v>　</v>
      </c>
      <c r="N329" s="21" t="str">
        <f>IFERROR(VLOOKUP($B329,DB!$I$3:$CA$1001,34,FALSE)&amp;"","　")</f>
        <v>　</v>
      </c>
      <c r="O329" s="23" t="str">
        <f>IFERROR(VLOOKUP($B329,DB!$I$3:$CA$1001,35,FALSE)&amp;"","　")</f>
        <v>　</v>
      </c>
      <c r="P329" s="18" t="str">
        <f>IFERROR(VLOOKUP($B329,DB!$I$3:$CA$1001,36,FALSE)&amp;"","　")</f>
        <v>　</v>
      </c>
      <c r="Q329" s="18" t="str">
        <f>IFERROR(VLOOKUP($B329,DB!$I$3:$CA$1001,37,FALSE)&amp;"","　")</f>
        <v>　</v>
      </c>
      <c r="R329" s="18" t="str">
        <f>IFERROR(VLOOKUP($B329,DB!$I$3:$CA$1001,38,FALSE)&amp;"","　")</f>
        <v>　</v>
      </c>
      <c r="S329" s="18" t="str">
        <f>IFERROR(VLOOKUP($B329,DB!$I$3:$CA$1001,39,FALSE)&amp;"","　")</f>
        <v>　</v>
      </c>
      <c r="T329" s="18" t="str">
        <f>IFERROR(VLOOKUP($B329,DB!$I$3:$CA$1001,40,FALSE)&amp;"","　")</f>
        <v>　</v>
      </c>
      <c r="U329" s="18" t="str">
        <f>IFERROR(VLOOKUP($B329,DB!$I$3:$CA$1001,41,FALSE)&amp;"","　")</f>
        <v>　</v>
      </c>
      <c r="V329" s="18" t="str">
        <f>IFERROR(VLOOKUP($B329,DB!$I$3:$CA$1001,42,FALSE)&amp;"","　")</f>
        <v>　</v>
      </c>
      <c r="W329" s="18" t="str">
        <f>IFERROR(VLOOKUP($B329,DB!$I$3:$CA$1001,43,FALSE)&amp;"","　")</f>
        <v>　</v>
      </c>
      <c r="X329" s="18" t="str">
        <f>IFERROR(VLOOKUP($B329,DB!$I$3:$CA$1001,44,FALSE)&amp;"","　")</f>
        <v>　</v>
      </c>
      <c r="Y329" s="18" t="str">
        <f>IFERROR(VLOOKUP($B329,DB!$I$3:$CA$1001,45,FALSE)&amp;"","　")</f>
        <v>　</v>
      </c>
      <c r="Z329" s="18" t="str">
        <f>IFERROR(VLOOKUP($B329,DB!$I$3:$CA$1001,46,FALSE)&amp;"","　")</f>
        <v>　</v>
      </c>
      <c r="AA329" s="18" t="str">
        <f>IFERROR(VLOOKUP($B329,DB!$I$3:$CA$1001,47,FALSE)&amp;"","　")</f>
        <v>　</v>
      </c>
      <c r="AB329" s="18" t="str">
        <f>IFERROR(VLOOKUP($B329,DB!$I$3:$CA$1001,48,FALSE)&amp;"","　")</f>
        <v>　</v>
      </c>
      <c r="AC329" s="18" t="str">
        <f>IFERROR(VLOOKUP($B329,DB!$I$3:$CA$1001,49,FALSE)&amp;"","　")</f>
        <v>　</v>
      </c>
      <c r="AD329" s="18" t="str">
        <f>IFERROR(VLOOKUP($B329,DB!$I$3:$CA$1001,50,FALSE)&amp;"","　")</f>
        <v>　</v>
      </c>
      <c r="AE329" s="18" t="str">
        <f>IFERROR(VLOOKUP($B329,DB!$I$3:$CA$1001,51,FALSE)&amp;"","　")</f>
        <v>　</v>
      </c>
      <c r="AF329" s="18" t="str">
        <f>IFERROR(VLOOKUP($B329,DB!$I$3:$CA$1001,52,FALSE)&amp;"","　")</f>
        <v>　</v>
      </c>
      <c r="AG329" s="18" t="str">
        <f>IFERROR(VLOOKUP($B329,DB!$I$3:$CA$1001,53,FALSE)&amp;"","　")</f>
        <v>　</v>
      </c>
      <c r="AH329" s="18" t="str">
        <f>IFERROR(VLOOKUP($B329,DB!$I$3:$CA$1001,54,FALSE)&amp;"","　")</f>
        <v>　</v>
      </c>
      <c r="AI329" s="25" t="str">
        <f>IFERROR(VLOOKUP($B329,DB!$I$3:$CA$1001,55,FALSE)&amp;"","　")</f>
        <v>　</v>
      </c>
      <c r="AJ329" s="16" t="str">
        <f>IFERROR(VLOOKUP($B329,DB!$I$3:$CA$1001,56,FALSE)&amp;"","　")</f>
        <v>　</v>
      </c>
      <c r="AK329" s="18" t="str">
        <f>IFERROR(VLOOKUP($B329,DB!$I$3:$CA$1001,57,FALSE)&amp;"","　")</f>
        <v>　</v>
      </c>
      <c r="AL329" s="18" t="str">
        <f>IFERROR(VLOOKUP($B329,DB!$I$3:$CA$1001,58,FALSE)&amp;"","　")</f>
        <v>　</v>
      </c>
      <c r="AM329" s="18" t="str">
        <f>IFERROR(VLOOKUP($B329,DB!$I$3:$CA$1001,59,FALSE)&amp;"","　")</f>
        <v>　</v>
      </c>
      <c r="AN329" s="18" t="str">
        <f>IFERROR(VLOOKUP($B329,DB!$I$3:$CA$1001,60,FALSE)&amp;"","　")</f>
        <v>　</v>
      </c>
      <c r="AO329" s="18" t="str">
        <f>IFERROR(VLOOKUP($B329,DB!$I$3:$CA$1001,61,FALSE)&amp;"","　")</f>
        <v>　</v>
      </c>
      <c r="AP329" s="18" t="str">
        <f>IFERROR(VLOOKUP($B329,DB!$I$3:$CA$1001,62,FALSE)&amp;"","　")</f>
        <v>　</v>
      </c>
      <c r="AQ329" s="21" t="str">
        <f>IFERROR(VLOOKUP($B329,DB!$I$3:$CA$1001,63,FALSE)&amp;"","　")</f>
        <v>　</v>
      </c>
      <c r="AR329" s="23" t="str">
        <f>IFERROR(VLOOKUP($B329,DB!$I$3:$CA$1001,64,FALSE)&amp;"","　")</f>
        <v>　</v>
      </c>
      <c r="AS329" s="18" t="str">
        <f>IFERROR(VLOOKUP($B329,DB!$I$3:$CA$1001,65,FALSE)&amp;"","　")</f>
        <v>　</v>
      </c>
      <c r="AT329" s="18" t="str">
        <f>IFERROR(VLOOKUP($B329,DB!$I$3:$CA$1001,66,FALSE)&amp;"","　")</f>
        <v>　</v>
      </c>
      <c r="AU329" s="18" t="str">
        <f>IFERROR(VLOOKUP($B329,DB!$I$3:$CA$1001,67,FALSE)&amp;"","　")</f>
        <v>　</v>
      </c>
      <c r="AV329" s="18" t="str">
        <f>IFERROR(VLOOKUP($B329,DB!$I$3:$CA$1001,68,FALSE)&amp;"","　")</f>
        <v>　</v>
      </c>
      <c r="AW329" s="18" t="str">
        <f>IFERROR(VLOOKUP($B329,DB!$I$3:$CA$1001,69,FALSE)&amp;"","　")</f>
        <v>　</v>
      </c>
      <c r="AX329" s="18" t="str">
        <f>IFERROR(VLOOKUP($B329,DB!$I$3:$CA$1001,70,FALSE)&amp;"","　")</f>
        <v>　</v>
      </c>
      <c r="AY329" s="21" t="str">
        <f>IFERROR(VLOOKUP($B329,DB!$I$3:$CA$1001,71,FALSE)&amp;"","　")</f>
        <v>　</v>
      </c>
      <c r="AZ329" s="29"/>
    </row>
    <row r="330" spans="2:52" ht="20.100000000000001" customHeight="1">
      <c r="B330" s="6"/>
      <c r="C330" s="8" t="str">
        <f>IFERROR(VLOOKUP(B330,DB!$I$3:$Z$1001,4,FALSE)&amp;"","")</f>
        <v/>
      </c>
      <c r="D330" s="10" t="str">
        <f>IFERROR(VLOOKUP(B330,DB!$I$2:$CD$1001,7,FALSE)&amp;"","")</f>
        <v/>
      </c>
      <c r="E330" s="11" t="str">
        <f>IFERROR(VLOOKUP(B330,DB!$I$2:$CD$1001,8,FALSE)&amp;"","")</f>
        <v/>
      </c>
      <c r="F330" s="12" t="str">
        <f>IFERROR(VLOOKUP(B330,DB!$I$2:$CD$1001,10,FALSE)&amp;"","")</f>
        <v/>
      </c>
      <c r="G330" s="11" t="str">
        <f>IFERROR(VLOOKUP(B330,DB!$I$2:$CD$1001,11,FALSE)&amp;"","")</f>
        <v/>
      </c>
      <c r="H330" s="14" t="str">
        <f>IFERROR(IF(VLOOKUP(B330,DB!$I$2:$CD$1001,20,FALSE)&amp;""="","","○"),"")</f>
        <v/>
      </c>
      <c r="I330" s="16" t="str">
        <f>IFERROR(VLOOKUP($B330,DB!$I$3:$CA$1001,29,FALSE)&amp;"","　")</f>
        <v>　</v>
      </c>
      <c r="J330" s="18" t="str">
        <f>IFERROR(VLOOKUP($B330,DB!$I$3:$CA$1001,30,FALSE)&amp;"","　")</f>
        <v>　</v>
      </c>
      <c r="K330" s="18" t="str">
        <f>IFERROR(VLOOKUP($B330,DB!$I$3:$CA$1001,31,FALSE)&amp;"","　")</f>
        <v>　</v>
      </c>
      <c r="L330" s="18" t="str">
        <f>IFERROR(VLOOKUP($B330,DB!$I$3:$CA$1001,32,FALSE)&amp;"","　")</f>
        <v>　</v>
      </c>
      <c r="M330" s="18" t="str">
        <f>IFERROR(VLOOKUP($B330,DB!$I$3:$CA$1001,33,FALSE)&amp;"","　")</f>
        <v>　</v>
      </c>
      <c r="N330" s="21" t="str">
        <f>IFERROR(VLOOKUP($B330,DB!$I$3:$CA$1001,34,FALSE)&amp;"","　")</f>
        <v>　</v>
      </c>
      <c r="O330" s="23" t="str">
        <f>IFERROR(VLOOKUP($B330,DB!$I$3:$CA$1001,35,FALSE)&amp;"","　")</f>
        <v>　</v>
      </c>
      <c r="P330" s="18" t="str">
        <f>IFERROR(VLOOKUP($B330,DB!$I$3:$CA$1001,36,FALSE)&amp;"","　")</f>
        <v>　</v>
      </c>
      <c r="Q330" s="18" t="str">
        <f>IFERROR(VLOOKUP($B330,DB!$I$3:$CA$1001,37,FALSE)&amp;"","　")</f>
        <v>　</v>
      </c>
      <c r="R330" s="18" t="str">
        <f>IFERROR(VLOOKUP($B330,DB!$I$3:$CA$1001,38,FALSE)&amp;"","　")</f>
        <v>　</v>
      </c>
      <c r="S330" s="18" t="str">
        <f>IFERROR(VLOOKUP($B330,DB!$I$3:$CA$1001,39,FALSE)&amp;"","　")</f>
        <v>　</v>
      </c>
      <c r="T330" s="18" t="str">
        <f>IFERROR(VLOOKUP($B330,DB!$I$3:$CA$1001,40,FALSE)&amp;"","　")</f>
        <v>　</v>
      </c>
      <c r="U330" s="18" t="str">
        <f>IFERROR(VLOOKUP($B330,DB!$I$3:$CA$1001,41,FALSE)&amp;"","　")</f>
        <v>　</v>
      </c>
      <c r="V330" s="18" t="str">
        <f>IFERROR(VLOOKUP($B330,DB!$I$3:$CA$1001,42,FALSE)&amp;"","　")</f>
        <v>　</v>
      </c>
      <c r="W330" s="18" t="str">
        <f>IFERROR(VLOOKUP($B330,DB!$I$3:$CA$1001,43,FALSE)&amp;"","　")</f>
        <v>　</v>
      </c>
      <c r="X330" s="18" t="str">
        <f>IFERROR(VLOOKUP($B330,DB!$I$3:$CA$1001,44,FALSE)&amp;"","　")</f>
        <v>　</v>
      </c>
      <c r="Y330" s="18" t="str">
        <f>IFERROR(VLOOKUP($B330,DB!$I$3:$CA$1001,45,FALSE)&amp;"","　")</f>
        <v>　</v>
      </c>
      <c r="Z330" s="18" t="str">
        <f>IFERROR(VLOOKUP($B330,DB!$I$3:$CA$1001,46,FALSE)&amp;"","　")</f>
        <v>　</v>
      </c>
      <c r="AA330" s="18" t="str">
        <f>IFERROR(VLOOKUP($B330,DB!$I$3:$CA$1001,47,FALSE)&amp;"","　")</f>
        <v>　</v>
      </c>
      <c r="AB330" s="18" t="str">
        <f>IFERROR(VLOOKUP($B330,DB!$I$3:$CA$1001,48,FALSE)&amp;"","　")</f>
        <v>　</v>
      </c>
      <c r="AC330" s="18" t="str">
        <f>IFERROR(VLOOKUP($B330,DB!$I$3:$CA$1001,49,FALSE)&amp;"","　")</f>
        <v>　</v>
      </c>
      <c r="AD330" s="18" t="str">
        <f>IFERROR(VLOOKUP($B330,DB!$I$3:$CA$1001,50,FALSE)&amp;"","　")</f>
        <v>　</v>
      </c>
      <c r="AE330" s="18" t="str">
        <f>IFERROR(VLOOKUP($B330,DB!$I$3:$CA$1001,51,FALSE)&amp;"","　")</f>
        <v>　</v>
      </c>
      <c r="AF330" s="18" t="str">
        <f>IFERROR(VLOOKUP($B330,DB!$I$3:$CA$1001,52,FALSE)&amp;"","　")</f>
        <v>　</v>
      </c>
      <c r="AG330" s="18" t="str">
        <f>IFERROR(VLOOKUP($B330,DB!$I$3:$CA$1001,53,FALSE)&amp;"","　")</f>
        <v>　</v>
      </c>
      <c r="AH330" s="18" t="str">
        <f>IFERROR(VLOOKUP($B330,DB!$I$3:$CA$1001,54,FALSE)&amp;"","　")</f>
        <v>　</v>
      </c>
      <c r="AI330" s="25" t="str">
        <f>IFERROR(VLOOKUP($B330,DB!$I$3:$CA$1001,55,FALSE)&amp;"","　")</f>
        <v>　</v>
      </c>
      <c r="AJ330" s="16" t="str">
        <f>IFERROR(VLOOKUP($B330,DB!$I$3:$CA$1001,56,FALSE)&amp;"","　")</f>
        <v>　</v>
      </c>
      <c r="AK330" s="18" t="str">
        <f>IFERROR(VLOOKUP($B330,DB!$I$3:$CA$1001,57,FALSE)&amp;"","　")</f>
        <v>　</v>
      </c>
      <c r="AL330" s="18" t="str">
        <f>IFERROR(VLOOKUP($B330,DB!$I$3:$CA$1001,58,FALSE)&amp;"","　")</f>
        <v>　</v>
      </c>
      <c r="AM330" s="18" t="str">
        <f>IFERROR(VLOOKUP($B330,DB!$I$3:$CA$1001,59,FALSE)&amp;"","　")</f>
        <v>　</v>
      </c>
      <c r="AN330" s="18" t="str">
        <f>IFERROR(VLOOKUP($B330,DB!$I$3:$CA$1001,60,FALSE)&amp;"","　")</f>
        <v>　</v>
      </c>
      <c r="AO330" s="18" t="str">
        <f>IFERROR(VLOOKUP($B330,DB!$I$3:$CA$1001,61,FALSE)&amp;"","　")</f>
        <v>　</v>
      </c>
      <c r="AP330" s="18" t="str">
        <f>IFERROR(VLOOKUP($B330,DB!$I$3:$CA$1001,62,FALSE)&amp;"","　")</f>
        <v>　</v>
      </c>
      <c r="AQ330" s="21" t="str">
        <f>IFERROR(VLOOKUP($B330,DB!$I$3:$CA$1001,63,FALSE)&amp;"","　")</f>
        <v>　</v>
      </c>
      <c r="AR330" s="23" t="str">
        <f>IFERROR(VLOOKUP($B330,DB!$I$3:$CA$1001,64,FALSE)&amp;"","　")</f>
        <v>　</v>
      </c>
      <c r="AS330" s="18" t="str">
        <f>IFERROR(VLOOKUP($B330,DB!$I$3:$CA$1001,65,FALSE)&amp;"","　")</f>
        <v>　</v>
      </c>
      <c r="AT330" s="18" t="str">
        <f>IFERROR(VLOOKUP($B330,DB!$I$3:$CA$1001,66,FALSE)&amp;"","　")</f>
        <v>　</v>
      </c>
      <c r="AU330" s="18" t="str">
        <f>IFERROR(VLOOKUP($B330,DB!$I$3:$CA$1001,67,FALSE)&amp;"","　")</f>
        <v>　</v>
      </c>
      <c r="AV330" s="18" t="str">
        <f>IFERROR(VLOOKUP($B330,DB!$I$3:$CA$1001,68,FALSE)&amp;"","　")</f>
        <v>　</v>
      </c>
      <c r="AW330" s="18" t="str">
        <f>IFERROR(VLOOKUP($B330,DB!$I$3:$CA$1001,69,FALSE)&amp;"","　")</f>
        <v>　</v>
      </c>
      <c r="AX330" s="18" t="str">
        <f>IFERROR(VLOOKUP($B330,DB!$I$3:$CA$1001,70,FALSE)&amp;"","　")</f>
        <v>　</v>
      </c>
      <c r="AY330" s="21" t="str">
        <f>IFERROR(VLOOKUP($B330,DB!$I$3:$CA$1001,71,FALSE)&amp;"","　")</f>
        <v>　</v>
      </c>
      <c r="AZ330" s="29"/>
    </row>
    <row r="331" spans="2:52" ht="20.100000000000001" customHeight="1">
      <c r="B331" s="6"/>
      <c r="C331" s="8" t="str">
        <f>IFERROR(VLOOKUP(B331,DB!$I$3:$Z$1001,4,FALSE)&amp;"","")</f>
        <v/>
      </c>
      <c r="D331" s="10" t="str">
        <f>IFERROR(VLOOKUP(B331,DB!$I$2:$CD$1001,7,FALSE)&amp;"","")</f>
        <v/>
      </c>
      <c r="E331" s="11" t="str">
        <f>IFERROR(VLOOKUP(B331,DB!$I$2:$CD$1001,8,FALSE)&amp;"","")</f>
        <v/>
      </c>
      <c r="F331" s="12" t="str">
        <f>IFERROR(VLOOKUP(B331,DB!$I$2:$CD$1001,10,FALSE)&amp;"","")</f>
        <v/>
      </c>
      <c r="G331" s="11" t="str">
        <f>IFERROR(VLOOKUP(B331,DB!$I$2:$CD$1001,11,FALSE)&amp;"","")</f>
        <v/>
      </c>
      <c r="H331" s="14" t="str">
        <f>IFERROR(IF(VLOOKUP(B331,DB!$I$2:$CD$1001,20,FALSE)&amp;""="","","○"),"")</f>
        <v/>
      </c>
      <c r="I331" s="16" t="str">
        <f>IFERROR(VLOOKUP($B331,DB!$I$3:$CA$1001,29,FALSE)&amp;"","　")</f>
        <v>　</v>
      </c>
      <c r="J331" s="18" t="str">
        <f>IFERROR(VLOOKUP($B331,DB!$I$3:$CA$1001,30,FALSE)&amp;"","　")</f>
        <v>　</v>
      </c>
      <c r="K331" s="18" t="str">
        <f>IFERROR(VLOOKUP($B331,DB!$I$3:$CA$1001,31,FALSE)&amp;"","　")</f>
        <v>　</v>
      </c>
      <c r="L331" s="18" t="str">
        <f>IFERROR(VLOOKUP($B331,DB!$I$3:$CA$1001,32,FALSE)&amp;"","　")</f>
        <v>　</v>
      </c>
      <c r="M331" s="18" t="str">
        <f>IFERROR(VLOOKUP($B331,DB!$I$3:$CA$1001,33,FALSE)&amp;"","　")</f>
        <v>　</v>
      </c>
      <c r="N331" s="21" t="str">
        <f>IFERROR(VLOOKUP($B331,DB!$I$3:$CA$1001,34,FALSE)&amp;"","　")</f>
        <v>　</v>
      </c>
      <c r="O331" s="23" t="str">
        <f>IFERROR(VLOOKUP($B331,DB!$I$3:$CA$1001,35,FALSE)&amp;"","　")</f>
        <v>　</v>
      </c>
      <c r="P331" s="18" t="str">
        <f>IFERROR(VLOOKUP($B331,DB!$I$3:$CA$1001,36,FALSE)&amp;"","　")</f>
        <v>　</v>
      </c>
      <c r="Q331" s="18" t="str">
        <f>IFERROR(VLOOKUP($B331,DB!$I$3:$CA$1001,37,FALSE)&amp;"","　")</f>
        <v>　</v>
      </c>
      <c r="R331" s="18" t="str">
        <f>IFERROR(VLOOKUP($B331,DB!$I$3:$CA$1001,38,FALSE)&amp;"","　")</f>
        <v>　</v>
      </c>
      <c r="S331" s="18" t="str">
        <f>IFERROR(VLOOKUP($B331,DB!$I$3:$CA$1001,39,FALSE)&amp;"","　")</f>
        <v>　</v>
      </c>
      <c r="T331" s="18" t="str">
        <f>IFERROR(VLOOKUP($B331,DB!$I$3:$CA$1001,40,FALSE)&amp;"","　")</f>
        <v>　</v>
      </c>
      <c r="U331" s="18" t="str">
        <f>IFERROR(VLOOKUP($B331,DB!$I$3:$CA$1001,41,FALSE)&amp;"","　")</f>
        <v>　</v>
      </c>
      <c r="V331" s="18" t="str">
        <f>IFERROR(VLOOKUP($B331,DB!$I$3:$CA$1001,42,FALSE)&amp;"","　")</f>
        <v>　</v>
      </c>
      <c r="W331" s="18" t="str">
        <f>IFERROR(VLOOKUP($B331,DB!$I$3:$CA$1001,43,FALSE)&amp;"","　")</f>
        <v>　</v>
      </c>
      <c r="X331" s="18" t="str">
        <f>IFERROR(VLOOKUP($B331,DB!$I$3:$CA$1001,44,FALSE)&amp;"","　")</f>
        <v>　</v>
      </c>
      <c r="Y331" s="18" t="str">
        <f>IFERROR(VLOOKUP($B331,DB!$I$3:$CA$1001,45,FALSE)&amp;"","　")</f>
        <v>　</v>
      </c>
      <c r="Z331" s="18" t="str">
        <f>IFERROR(VLOOKUP($B331,DB!$I$3:$CA$1001,46,FALSE)&amp;"","　")</f>
        <v>　</v>
      </c>
      <c r="AA331" s="18" t="str">
        <f>IFERROR(VLOOKUP($B331,DB!$I$3:$CA$1001,47,FALSE)&amp;"","　")</f>
        <v>　</v>
      </c>
      <c r="AB331" s="18" t="str">
        <f>IFERROR(VLOOKUP($B331,DB!$I$3:$CA$1001,48,FALSE)&amp;"","　")</f>
        <v>　</v>
      </c>
      <c r="AC331" s="18" t="str">
        <f>IFERROR(VLOOKUP($B331,DB!$I$3:$CA$1001,49,FALSE)&amp;"","　")</f>
        <v>　</v>
      </c>
      <c r="AD331" s="18" t="str">
        <f>IFERROR(VLOOKUP($B331,DB!$I$3:$CA$1001,50,FALSE)&amp;"","　")</f>
        <v>　</v>
      </c>
      <c r="AE331" s="18" t="str">
        <f>IFERROR(VLOOKUP($B331,DB!$I$3:$CA$1001,51,FALSE)&amp;"","　")</f>
        <v>　</v>
      </c>
      <c r="AF331" s="18" t="str">
        <f>IFERROR(VLOOKUP($B331,DB!$I$3:$CA$1001,52,FALSE)&amp;"","　")</f>
        <v>　</v>
      </c>
      <c r="AG331" s="18" t="str">
        <f>IFERROR(VLOOKUP($B331,DB!$I$3:$CA$1001,53,FALSE)&amp;"","　")</f>
        <v>　</v>
      </c>
      <c r="AH331" s="18" t="str">
        <f>IFERROR(VLOOKUP($B331,DB!$I$3:$CA$1001,54,FALSE)&amp;"","　")</f>
        <v>　</v>
      </c>
      <c r="AI331" s="25" t="str">
        <f>IFERROR(VLOOKUP($B331,DB!$I$3:$CA$1001,55,FALSE)&amp;"","　")</f>
        <v>　</v>
      </c>
      <c r="AJ331" s="16" t="str">
        <f>IFERROR(VLOOKUP($B331,DB!$I$3:$CA$1001,56,FALSE)&amp;"","　")</f>
        <v>　</v>
      </c>
      <c r="AK331" s="18" t="str">
        <f>IFERROR(VLOOKUP($B331,DB!$I$3:$CA$1001,57,FALSE)&amp;"","　")</f>
        <v>　</v>
      </c>
      <c r="AL331" s="18" t="str">
        <f>IFERROR(VLOOKUP($B331,DB!$I$3:$CA$1001,58,FALSE)&amp;"","　")</f>
        <v>　</v>
      </c>
      <c r="AM331" s="18" t="str">
        <f>IFERROR(VLOOKUP($B331,DB!$I$3:$CA$1001,59,FALSE)&amp;"","　")</f>
        <v>　</v>
      </c>
      <c r="AN331" s="18" t="str">
        <f>IFERROR(VLOOKUP($B331,DB!$I$3:$CA$1001,60,FALSE)&amp;"","　")</f>
        <v>　</v>
      </c>
      <c r="AO331" s="18" t="str">
        <f>IFERROR(VLOOKUP($B331,DB!$I$3:$CA$1001,61,FALSE)&amp;"","　")</f>
        <v>　</v>
      </c>
      <c r="AP331" s="18" t="str">
        <f>IFERROR(VLOOKUP($B331,DB!$I$3:$CA$1001,62,FALSE)&amp;"","　")</f>
        <v>　</v>
      </c>
      <c r="AQ331" s="21" t="str">
        <f>IFERROR(VLOOKUP($B331,DB!$I$3:$CA$1001,63,FALSE)&amp;"","　")</f>
        <v>　</v>
      </c>
      <c r="AR331" s="23" t="str">
        <f>IFERROR(VLOOKUP($B331,DB!$I$3:$CA$1001,64,FALSE)&amp;"","　")</f>
        <v>　</v>
      </c>
      <c r="AS331" s="18" t="str">
        <f>IFERROR(VLOOKUP($B331,DB!$I$3:$CA$1001,65,FALSE)&amp;"","　")</f>
        <v>　</v>
      </c>
      <c r="AT331" s="18" t="str">
        <f>IFERROR(VLOOKUP($B331,DB!$I$3:$CA$1001,66,FALSE)&amp;"","　")</f>
        <v>　</v>
      </c>
      <c r="AU331" s="18" t="str">
        <f>IFERROR(VLOOKUP($B331,DB!$I$3:$CA$1001,67,FALSE)&amp;"","　")</f>
        <v>　</v>
      </c>
      <c r="AV331" s="18" t="str">
        <f>IFERROR(VLOOKUP($B331,DB!$I$3:$CA$1001,68,FALSE)&amp;"","　")</f>
        <v>　</v>
      </c>
      <c r="AW331" s="18" t="str">
        <f>IFERROR(VLOOKUP($B331,DB!$I$3:$CA$1001,69,FALSE)&amp;"","　")</f>
        <v>　</v>
      </c>
      <c r="AX331" s="18" t="str">
        <f>IFERROR(VLOOKUP($B331,DB!$I$3:$CA$1001,70,FALSE)&amp;"","　")</f>
        <v>　</v>
      </c>
      <c r="AY331" s="21" t="str">
        <f>IFERROR(VLOOKUP($B331,DB!$I$3:$CA$1001,71,FALSE)&amp;"","　")</f>
        <v>　</v>
      </c>
      <c r="AZ331" s="29"/>
    </row>
    <row r="332" spans="2:52" ht="20.100000000000001" customHeight="1">
      <c r="B332" s="6"/>
      <c r="C332" s="8" t="str">
        <f>IFERROR(VLOOKUP(B332,DB!$I$3:$Z$1001,4,FALSE)&amp;"","")</f>
        <v/>
      </c>
      <c r="D332" s="10" t="str">
        <f>IFERROR(VLOOKUP(B332,DB!$I$2:$CD$1001,7,FALSE)&amp;"","")</f>
        <v/>
      </c>
      <c r="E332" s="11" t="str">
        <f>IFERROR(VLOOKUP(B332,DB!$I$2:$CD$1001,8,FALSE)&amp;"","")</f>
        <v/>
      </c>
      <c r="F332" s="12" t="str">
        <f>IFERROR(VLOOKUP(B332,DB!$I$2:$CD$1001,10,FALSE)&amp;"","")</f>
        <v/>
      </c>
      <c r="G332" s="11" t="str">
        <f>IFERROR(VLOOKUP(B332,DB!$I$2:$CD$1001,11,FALSE)&amp;"","")</f>
        <v/>
      </c>
      <c r="H332" s="14" t="str">
        <f>IFERROR(IF(VLOOKUP(B332,DB!$I$2:$CD$1001,20,FALSE)&amp;""="","","○"),"")</f>
        <v/>
      </c>
      <c r="I332" s="16" t="str">
        <f>IFERROR(VLOOKUP($B332,DB!$I$3:$CA$1001,29,FALSE)&amp;"","　")</f>
        <v>　</v>
      </c>
      <c r="J332" s="18" t="str">
        <f>IFERROR(VLOOKUP($B332,DB!$I$3:$CA$1001,30,FALSE)&amp;"","　")</f>
        <v>　</v>
      </c>
      <c r="K332" s="18" t="str">
        <f>IFERROR(VLOOKUP($B332,DB!$I$3:$CA$1001,31,FALSE)&amp;"","　")</f>
        <v>　</v>
      </c>
      <c r="L332" s="18" t="str">
        <f>IFERROR(VLOOKUP($B332,DB!$I$3:$CA$1001,32,FALSE)&amp;"","　")</f>
        <v>　</v>
      </c>
      <c r="M332" s="18" t="str">
        <f>IFERROR(VLOOKUP($B332,DB!$I$3:$CA$1001,33,FALSE)&amp;"","　")</f>
        <v>　</v>
      </c>
      <c r="N332" s="21" t="str">
        <f>IFERROR(VLOOKUP($B332,DB!$I$3:$CA$1001,34,FALSE)&amp;"","　")</f>
        <v>　</v>
      </c>
      <c r="O332" s="23" t="str">
        <f>IFERROR(VLOOKUP($B332,DB!$I$3:$CA$1001,35,FALSE)&amp;"","　")</f>
        <v>　</v>
      </c>
      <c r="P332" s="18" t="str">
        <f>IFERROR(VLOOKUP($B332,DB!$I$3:$CA$1001,36,FALSE)&amp;"","　")</f>
        <v>　</v>
      </c>
      <c r="Q332" s="18" t="str">
        <f>IFERROR(VLOOKUP($B332,DB!$I$3:$CA$1001,37,FALSE)&amp;"","　")</f>
        <v>　</v>
      </c>
      <c r="R332" s="18" t="str">
        <f>IFERROR(VLOOKUP($B332,DB!$I$3:$CA$1001,38,FALSE)&amp;"","　")</f>
        <v>　</v>
      </c>
      <c r="S332" s="18" t="str">
        <f>IFERROR(VLOOKUP($B332,DB!$I$3:$CA$1001,39,FALSE)&amp;"","　")</f>
        <v>　</v>
      </c>
      <c r="T332" s="18" t="str">
        <f>IFERROR(VLOOKUP($B332,DB!$I$3:$CA$1001,40,FALSE)&amp;"","　")</f>
        <v>　</v>
      </c>
      <c r="U332" s="18" t="str">
        <f>IFERROR(VLOOKUP($B332,DB!$I$3:$CA$1001,41,FALSE)&amp;"","　")</f>
        <v>　</v>
      </c>
      <c r="V332" s="18" t="str">
        <f>IFERROR(VLOOKUP($B332,DB!$I$3:$CA$1001,42,FALSE)&amp;"","　")</f>
        <v>　</v>
      </c>
      <c r="W332" s="18" t="str">
        <f>IFERROR(VLOOKUP($B332,DB!$I$3:$CA$1001,43,FALSE)&amp;"","　")</f>
        <v>　</v>
      </c>
      <c r="X332" s="18" t="str">
        <f>IFERROR(VLOOKUP($B332,DB!$I$3:$CA$1001,44,FALSE)&amp;"","　")</f>
        <v>　</v>
      </c>
      <c r="Y332" s="18" t="str">
        <f>IFERROR(VLOOKUP($B332,DB!$I$3:$CA$1001,45,FALSE)&amp;"","　")</f>
        <v>　</v>
      </c>
      <c r="Z332" s="18" t="str">
        <f>IFERROR(VLOOKUP($B332,DB!$I$3:$CA$1001,46,FALSE)&amp;"","　")</f>
        <v>　</v>
      </c>
      <c r="AA332" s="18" t="str">
        <f>IFERROR(VLOOKUP($B332,DB!$I$3:$CA$1001,47,FALSE)&amp;"","　")</f>
        <v>　</v>
      </c>
      <c r="AB332" s="18" t="str">
        <f>IFERROR(VLOOKUP($B332,DB!$I$3:$CA$1001,48,FALSE)&amp;"","　")</f>
        <v>　</v>
      </c>
      <c r="AC332" s="18" t="str">
        <f>IFERROR(VLOOKUP($B332,DB!$I$3:$CA$1001,49,FALSE)&amp;"","　")</f>
        <v>　</v>
      </c>
      <c r="AD332" s="18" t="str">
        <f>IFERROR(VLOOKUP($B332,DB!$I$3:$CA$1001,50,FALSE)&amp;"","　")</f>
        <v>　</v>
      </c>
      <c r="AE332" s="18" t="str">
        <f>IFERROR(VLOOKUP($B332,DB!$I$3:$CA$1001,51,FALSE)&amp;"","　")</f>
        <v>　</v>
      </c>
      <c r="AF332" s="18" t="str">
        <f>IFERROR(VLOOKUP($B332,DB!$I$3:$CA$1001,52,FALSE)&amp;"","　")</f>
        <v>　</v>
      </c>
      <c r="AG332" s="18" t="str">
        <f>IFERROR(VLOOKUP($B332,DB!$I$3:$CA$1001,53,FALSE)&amp;"","　")</f>
        <v>　</v>
      </c>
      <c r="AH332" s="18" t="str">
        <f>IFERROR(VLOOKUP($B332,DB!$I$3:$CA$1001,54,FALSE)&amp;"","　")</f>
        <v>　</v>
      </c>
      <c r="AI332" s="25" t="str">
        <f>IFERROR(VLOOKUP($B332,DB!$I$3:$CA$1001,55,FALSE)&amp;"","　")</f>
        <v>　</v>
      </c>
      <c r="AJ332" s="16" t="str">
        <f>IFERROR(VLOOKUP($B332,DB!$I$3:$CA$1001,56,FALSE)&amp;"","　")</f>
        <v>　</v>
      </c>
      <c r="AK332" s="18" t="str">
        <f>IFERROR(VLOOKUP($B332,DB!$I$3:$CA$1001,57,FALSE)&amp;"","　")</f>
        <v>　</v>
      </c>
      <c r="AL332" s="18" t="str">
        <f>IFERROR(VLOOKUP($B332,DB!$I$3:$CA$1001,58,FALSE)&amp;"","　")</f>
        <v>　</v>
      </c>
      <c r="AM332" s="18" t="str">
        <f>IFERROR(VLOOKUP($B332,DB!$I$3:$CA$1001,59,FALSE)&amp;"","　")</f>
        <v>　</v>
      </c>
      <c r="AN332" s="18" t="str">
        <f>IFERROR(VLOOKUP($B332,DB!$I$3:$CA$1001,60,FALSE)&amp;"","　")</f>
        <v>　</v>
      </c>
      <c r="AO332" s="18" t="str">
        <f>IFERROR(VLOOKUP($B332,DB!$I$3:$CA$1001,61,FALSE)&amp;"","　")</f>
        <v>　</v>
      </c>
      <c r="AP332" s="18" t="str">
        <f>IFERROR(VLOOKUP($B332,DB!$I$3:$CA$1001,62,FALSE)&amp;"","　")</f>
        <v>　</v>
      </c>
      <c r="AQ332" s="21" t="str">
        <f>IFERROR(VLOOKUP($B332,DB!$I$3:$CA$1001,63,FALSE)&amp;"","　")</f>
        <v>　</v>
      </c>
      <c r="AR332" s="23" t="str">
        <f>IFERROR(VLOOKUP($B332,DB!$I$3:$CA$1001,64,FALSE)&amp;"","　")</f>
        <v>　</v>
      </c>
      <c r="AS332" s="18" t="str">
        <f>IFERROR(VLOOKUP($B332,DB!$I$3:$CA$1001,65,FALSE)&amp;"","　")</f>
        <v>　</v>
      </c>
      <c r="AT332" s="18" t="str">
        <f>IFERROR(VLOOKUP($B332,DB!$I$3:$CA$1001,66,FALSE)&amp;"","　")</f>
        <v>　</v>
      </c>
      <c r="AU332" s="18" t="str">
        <f>IFERROR(VLOOKUP($B332,DB!$I$3:$CA$1001,67,FALSE)&amp;"","　")</f>
        <v>　</v>
      </c>
      <c r="AV332" s="18" t="str">
        <f>IFERROR(VLOOKUP($B332,DB!$I$3:$CA$1001,68,FALSE)&amp;"","　")</f>
        <v>　</v>
      </c>
      <c r="AW332" s="18" t="str">
        <f>IFERROR(VLOOKUP($B332,DB!$I$3:$CA$1001,69,FALSE)&amp;"","　")</f>
        <v>　</v>
      </c>
      <c r="AX332" s="18" t="str">
        <f>IFERROR(VLOOKUP($B332,DB!$I$3:$CA$1001,70,FALSE)&amp;"","　")</f>
        <v>　</v>
      </c>
      <c r="AY332" s="21" t="str">
        <f>IFERROR(VLOOKUP($B332,DB!$I$3:$CA$1001,71,FALSE)&amp;"","　")</f>
        <v>　</v>
      </c>
      <c r="AZ332" s="29"/>
    </row>
    <row r="333" spans="2:52" ht="20.100000000000001" customHeight="1">
      <c r="B333" s="6"/>
      <c r="C333" s="8" t="str">
        <f>IFERROR(VLOOKUP(B333,DB!$I$3:$Z$1001,4,FALSE)&amp;"","")</f>
        <v/>
      </c>
      <c r="D333" s="10" t="str">
        <f>IFERROR(VLOOKUP(B333,DB!$I$2:$CD$1001,7,FALSE)&amp;"","")</f>
        <v/>
      </c>
      <c r="E333" s="11" t="str">
        <f>IFERROR(VLOOKUP(B333,DB!$I$2:$CD$1001,8,FALSE)&amp;"","")</f>
        <v/>
      </c>
      <c r="F333" s="12" t="str">
        <f>IFERROR(VLOOKUP(B333,DB!$I$2:$CD$1001,10,FALSE)&amp;"","")</f>
        <v/>
      </c>
      <c r="G333" s="11" t="str">
        <f>IFERROR(VLOOKUP(B333,DB!$I$2:$CD$1001,11,FALSE)&amp;"","")</f>
        <v/>
      </c>
      <c r="H333" s="14" t="str">
        <f>IFERROR(IF(VLOOKUP(B333,DB!$I$2:$CD$1001,20,FALSE)&amp;""="","","○"),"")</f>
        <v/>
      </c>
      <c r="I333" s="16" t="str">
        <f>IFERROR(VLOOKUP($B333,DB!$I$3:$CA$1001,29,FALSE)&amp;"","　")</f>
        <v>　</v>
      </c>
      <c r="J333" s="18" t="str">
        <f>IFERROR(VLOOKUP($B333,DB!$I$3:$CA$1001,30,FALSE)&amp;"","　")</f>
        <v>　</v>
      </c>
      <c r="K333" s="18" t="str">
        <f>IFERROR(VLOOKUP($B333,DB!$I$3:$CA$1001,31,FALSE)&amp;"","　")</f>
        <v>　</v>
      </c>
      <c r="L333" s="18" t="str">
        <f>IFERROR(VLOOKUP($B333,DB!$I$3:$CA$1001,32,FALSE)&amp;"","　")</f>
        <v>　</v>
      </c>
      <c r="M333" s="18" t="str">
        <f>IFERROR(VLOOKUP($B333,DB!$I$3:$CA$1001,33,FALSE)&amp;"","　")</f>
        <v>　</v>
      </c>
      <c r="N333" s="21" t="str">
        <f>IFERROR(VLOOKUP($B333,DB!$I$3:$CA$1001,34,FALSE)&amp;"","　")</f>
        <v>　</v>
      </c>
      <c r="O333" s="23" t="str">
        <f>IFERROR(VLOOKUP($B333,DB!$I$3:$CA$1001,35,FALSE)&amp;"","　")</f>
        <v>　</v>
      </c>
      <c r="P333" s="18" t="str">
        <f>IFERROR(VLOOKUP($B333,DB!$I$3:$CA$1001,36,FALSE)&amp;"","　")</f>
        <v>　</v>
      </c>
      <c r="Q333" s="18" t="str">
        <f>IFERROR(VLOOKUP($B333,DB!$I$3:$CA$1001,37,FALSE)&amp;"","　")</f>
        <v>　</v>
      </c>
      <c r="R333" s="18" t="str">
        <f>IFERROR(VLOOKUP($B333,DB!$I$3:$CA$1001,38,FALSE)&amp;"","　")</f>
        <v>　</v>
      </c>
      <c r="S333" s="18" t="str">
        <f>IFERROR(VLOOKUP($B333,DB!$I$3:$CA$1001,39,FALSE)&amp;"","　")</f>
        <v>　</v>
      </c>
      <c r="T333" s="18" t="str">
        <f>IFERROR(VLOOKUP($B333,DB!$I$3:$CA$1001,40,FALSE)&amp;"","　")</f>
        <v>　</v>
      </c>
      <c r="U333" s="18" t="str">
        <f>IFERROR(VLOOKUP($B333,DB!$I$3:$CA$1001,41,FALSE)&amp;"","　")</f>
        <v>　</v>
      </c>
      <c r="V333" s="18" t="str">
        <f>IFERROR(VLOOKUP($B333,DB!$I$3:$CA$1001,42,FALSE)&amp;"","　")</f>
        <v>　</v>
      </c>
      <c r="W333" s="18" t="str">
        <f>IFERROR(VLOOKUP($B333,DB!$I$3:$CA$1001,43,FALSE)&amp;"","　")</f>
        <v>　</v>
      </c>
      <c r="X333" s="18" t="str">
        <f>IFERROR(VLOOKUP($B333,DB!$I$3:$CA$1001,44,FALSE)&amp;"","　")</f>
        <v>　</v>
      </c>
      <c r="Y333" s="18" t="str">
        <f>IFERROR(VLOOKUP($B333,DB!$I$3:$CA$1001,45,FALSE)&amp;"","　")</f>
        <v>　</v>
      </c>
      <c r="Z333" s="18" t="str">
        <f>IFERROR(VLOOKUP($B333,DB!$I$3:$CA$1001,46,FALSE)&amp;"","　")</f>
        <v>　</v>
      </c>
      <c r="AA333" s="18" t="str">
        <f>IFERROR(VLOOKUP($B333,DB!$I$3:$CA$1001,47,FALSE)&amp;"","　")</f>
        <v>　</v>
      </c>
      <c r="AB333" s="18" t="str">
        <f>IFERROR(VLOOKUP($B333,DB!$I$3:$CA$1001,48,FALSE)&amp;"","　")</f>
        <v>　</v>
      </c>
      <c r="AC333" s="18" t="str">
        <f>IFERROR(VLOOKUP($B333,DB!$I$3:$CA$1001,49,FALSE)&amp;"","　")</f>
        <v>　</v>
      </c>
      <c r="AD333" s="18" t="str">
        <f>IFERROR(VLOOKUP($B333,DB!$I$3:$CA$1001,50,FALSE)&amp;"","　")</f>
        <v>　</v>
      </c>
      <c r="AE333" s="18" t="str">
        <f>IFERROR(VLOOKUP($B333,DB!$I$3:$CA$1001,51,FALSE)&amp;"","　")</f>
        <v>　</v>
      </c>
      <c r="AF333" s="18" t="str">
        <f>IFERROR(VLOOKUP($B333,DB!$I$3:$CA$1001,52,FALSE)&amp;"","　")</f>
        <v>　</v>
      </c>
      <c r="AG333" s="18" t="str">
        <f>IFERROR(VLOOKUP($B333,DB!$I$3:$CA$1001,53,FALSE)&amp;"","　")</f>
        <v>　</v>
      </c>
      <c r="AH333" s="18" t="str">
        <f>IFERROR(VLOOKUP($B333,DB!$I$3:$CA$1001,54,FALSE)&amp;"","　")</f>
        <v>　</v>
      </c>
      <c r="AI333" s="25" t="str">
        <f>IFERROR(VLOOKUP($B333,DB!$I$3:$CA$1001,55,FALSE)&amp;"","　")</f>
        <v>　</v>
      </c>
      <c r="AJ333" s="16" t="str">
        <f>IFERROR(VLOOKUP($B333,DB!$I$3:$CA$1001,56,FALSE)&amp;"","　")</f>
        <v>　</v>
      </c>
      <c r="AK333" s="18" t="str">
        <f>IFERROR(VLOOKUP($B333,DB!$I$3:$CA$1001,57,FALSE)&amp;"","　")</f>
        <v>　</v>
      </c>
      <c r="AL333" s="18" t="str">
        <f>IFERROR(VLOOKUP($B333,DB!$I$3:$CA$1001,58,FALSE)&amp;"","　")</f>
        <v>　</v>
      </c>
      <c r="AM333" s="18" t="str">
        <f>IFERROR(VLOOKUP($B333,DB!$I$3:$CA$1001,59,FALSE)&amp;"","　")</f>
        <v>　</v>
      </c>
      <c r="AN333" s="18" t="str">
        <f>IFERROR(VLOOKUP($B333,DB!$I$3:$CA$1001,60,FALSE)&amp;"","　")</f>
        <v>　</v>
      </c>
      <c r="AO333" s="18" t="str">
        <f>IFERROR(VLOOKUP($B333,DB!$I$3:$CA$1001,61,FALSE)&amp;"","　")</f>
        <v>　</v>
      </c>
      <c r="AP333" s="18" t="str">
        <f>IFERROR(VLOOKUP($B333,DB!$I$3:$CA$1001,62,FALSE)&amp;"","　")</f>
        <v>　</v>
      </c>
      <c r="AQ333" s="21" t="str">
        <f>IFERROR(VLOOKUP($B333,DB!$I$3:$CA$1001,63,FALSE)&amp;"","　")</f>
        <v>　</v>
      </c>
      <c r="AR333" s="23" t="str">
        <f>IFERROR(VLOOKUP($B333,DB!$I$3:$CA$1001,64,FALSE)&amp;"","　")</f>
        <v>　</v>
      </c>
      <c r="AS333" s="18" t="str">
        <f>IFERROR(VLOOKUP($B333,DB!$I$3:$CA$1001,65,FALSE)&amp;"","　")</f>
        <v>　</v>
      </c>
      <c r="AT333" s="18" t="str">
        <f>IFERROR(VLOOKUP($B333,DB!$I$3:$CA$1001,66,FALSE)&amp;"","　")</f>
        <v>　</v>
      </c>
      <c r="AU333" s="18" t="str">
        <f>IFERROR(VLOOKUP($B333,DB!$I$3:$CA$1001,67,FALSE)&amp;"","　")</f>
        <v>　</v>
      </c>
      <c r="AV333" s="18" t="str">
        <f>IFERROR(VLOOKUP($B333,DB!$I$3:$CA$1001,68,FALSE)&amp;"","　")</f>
        <v>　</v>
      </c>
      <c r="AW333" s="18" t="str">
        <f>IFERROR(VLOOKUP($B333,DB!$I$3:$CA$1001,69,FALSE)&amp;"","　")</f>
        <v>　</v>
      </c>
      <c r="AX333" s="18" t="str">
        <f>IFERROR(VLOOKUP($B333,DB!$I$3:$CA$1001,70,FALSE)&amp;"","　")</f>
        <v>　</v>
      </c>
      <c r="AY333" s="21" t="str">
        <f>IFERROR(VLOOKUP($B333,DB!$I$3:$CA$1001,71,FALSE)&amp;"","　")</f>
        <v>　</v>
      </c>
      <c r="AZ333" s="29"/>
    </row>
    <row r="334" spans="2:52" ht="20.100000000000001" customHeight="1">
      <c r="B334" s="6"/>
      <c r="C334" s="8" t="str">
        <f>IFERROR(VLOOKUP(B334,DB!$I$3:$Z$1001,4,FALSE)&amp;"","")</f>
        <v/>
      </c>
      <c r="D334" s="10" t="str">
        <f>IFERROR(VLOOKUP(B334,DB!$I$2:$CD$1001,7,FALSE)&amp;"","")</f>
        <v/>
      </c>
      <c r="E334" s="11" t="str">
        <f>IFERROR(VLOOKUP(B334,DB!$I$2:$CD$1001,8,FALSE)&amp;"","")</f>
        <v/>
      </c>
      <c r="F334" s="12" t="str">
        <f>IFERROR(VLOOKUP(B334,DB!$I$2:$CD$1001,10,FALSE)&amp;"","")</f>
        <v/>
      </c>
      <c r="G334" s="11" t="str">
        <f>IFERROR(VLOOKUP(B334,DB!$I$2:$CD$1001,11,FALSE)&amp;"","")</f>
        <v/>
      </c>
      <c r="H334" s="14" t="str">
        <f>IFERROR(IF(VLOOKUP(B334,DB!$I$2:$CD$1001,20,FALSE)&amp;""="","","○"),"")</f>
        <v/>
      </c>
      <c r="I334" s="16" t="str">
        <f>IFERROR(VLOOKUP($B334,DB!$I$3:$CA$1001,29,FALSE)&amp;"","　")</f>
        <v>　</v>
      </c>
      <c r="J334" s="18" t="str">
        <f>IFERROR(VLOOKUP($B334,DB!$I$3:$CA$1001,30,FALSE)&amp;"","　")</f>
        <v>　</v>
      </c>
      <c r="K334" s="18" t="str">
        <f>IFERROR(VLOOKUP($B334,DB!$I$3:$CA$1001,31,FALSE)&amp;"","　")</f>
        <v>　</v>
      </c>
      <c r="L334" s="18" t="str">
        <f>IFERROR(VLOOKUP($B334,DB!$I$3:$CA$1001,32,FALSE)&amp;"","　")</f>
        <v>　</v>
      </c>
      <c r="M334" s="18" t="str">
        <f>IFERROR(VLOOKUP($B334,DB!$I$3:$CA$1001,33,FALSE)&amp;"","　")</f>
        <v>　</v>
      </c>
      <c r="N334" s="21" t="str">
        <f>IFERROR(VLOOKUP($B334,DB!$I$3:$CA$1001,34,FALSE)&amp;"","　")</f>
        <v>　</v>
      </c>
      <c r="O334" s="23" t="str">
        <f>IFERROR(VLOOKUP($B334,DB!$I$3:$CA$1001,35,FALSE)&amp;"","　")</f>
        <v>　</v>
      </c>
      <c r="P334" s="18" t="str">
        <f>IFERROR(VLOOKUP($B334,DB!$I$3:$CA$1001,36,FALSE)&amp;"","　")</f>
        <v>　</v>
      </c>
      <c r="Q334" s="18" t="str">
        <f>IFERROR(VLOOKUP($B334,DB!$I$3:$CA$1001,37,FALSE)&amp;"","　")</f>
        <v>　</v>
      </c>
      <c r="R334" s="18" t="str">
        <f>IFERROR(VLOOKUP($B334,DB!$I$3:$CA$1001,38,FALSE)&amp;"","　")</f>
        <v>　</v>
      </c>
      <c r="S334" s="18" t="str">
        <f>IFERROR(VLOOKUP($B334,DB!$I$3:$CA$1001,39,FALSE)&amp;"","　")</f>
        <v>　</v>
      </c>
      <c r="T334" s="18" t="str">
        <f>IFERROR(VLOOKUP($B334,DB!$I$3:$CA$1001,40,FALSE)&amp;"","　")</f>
        <v>　</v>
      </c>
      <c r="U334" s="18" t="str">
        <f>IFERROR(VLOOKUP($B334,DB!$I$3:$CA$1001,41,FALSE)&amp;"","　")</f>
        <v>　</v>
      </c>
      <c r="V334" s="18" t="str">
        <f>IFERROR(VLOOKUP($B334,DB!$I$3:$CA$1001,42,FALSE)&amp;"","　")</f>
        <v>　</v>
      </c>
      <c r="W334" s="18" t="str">
        <f>IFERROR(VLOOKUP($B334,DB!$I$3:$CA$1001,43,FALSE)&amp;"","　")</f>
        <v>　</v>
      </c>
      <c r="X334" s="18" t="str">
        <f>IFERROR(VLOOKUP($B334,DB!$I$3:$CA$1001,44,FALSE)&amp;"","　")</f>
        <v>　</v>
      </c>
      <c r="Y334" s="18" t="str">
        <f>IFERROR(VLOOKUP($B334,DB!$I$3:$CA$1001,45,FALSE)&amp;"","　")</f>
        <v>　</v>
      </c>
      <c r="Z334" s="18" t="str">
        <f>IFERROR(VLOOKUP($B334,DB!$I$3:$CA$1001,46,FALSE)&amp;"","　")</f>
        <v>　</v>
      </c>
      <c r="AA334" s="18" t="str">
        <f>IFERROR(VLOOKUP($B334,DB!$I$3:$CA$1001,47,FALSE)&amp;"","　")</f>
        <v>　</v>
      </c>
      <c r="AB334" s="18" t="str">
        <f>IFERROR(VLOOKUP($B334,DB!$I$3:$CA$1001,48,FALSE)&amp;"","　")</f>
        <v>　</v>
      </c>
      <c r="AC334" s="18" t="str">
        <f>IFERROR(VLOOKUP($B334,DB!$I$3:$CA$1001,49,FALSE)&amp;"","　")</f>
        <v>　</v>
      </c>
      <c r="AD334" s="18" t="str">
        <f>IFERROR(VLOOKUP($B334,DB!$I$3:$CA$1001,50,FALSE)&amp;"","　")</f>
        <v>　</v>
      </c>
      <c r="AE334" s="18" t="str">
        <f>IFERROR(VLOOKUP($B334,DB!$I$3:$CA$1001,51,FALSE)&amp;"","　")</f>
        <v>　</v>
      </c>
      <c r="AF334" s="18" t="str">
        <f>IFERROR(VLOOKUP($B334,DB!$I$3:$CA$1001,52,FALSE)&amp;"","　")</f>
        <v>　</v>
      </c>
      <c r="AG334" s="18" t="str">
        <f>IFERROR(VLOOKUP($B334,DB!$I$3:$CA$1001,53,FALSE)&amp;"","　")</f>
        <v>　</v>
      </c>
      <c r="AH334" s="18" t="str">
        <f>IFERROR(VLOOKUP($B334,DB!$I$3:$CA$1001,54,FALSE)&amp;"","　")</f>
        <v>　</v>
      </c>
      <c r="AI334" s="25" t="str">
        <f>IFERROR(VLOOKUP($B334,DB!$I$3:$CA$1001,55,FALSE)&amp;"","　")</f>
        <v>　</v>
      </c>
      <c r="AJ334" s="16" t="str">
        <f>IFERROR(VLOOKUP($B334,DB!$I$3:$CA$1001,56,FALSE)&amp;"","　")</f>
        <v>　</v>
      </c>
      <c r="AK334" s="18" t="str">
        <f>IFERROR(VLOOKUP($B334,DB!$I$3:$CA$1001,57,FALSE)&amp;"","　")</f>
        <v>　</v>
      </c>
      <c r="AL334" s="18" t="str">
        <f>IFERROR(VLOOKUP($B334,DB!$I$3:$CA$1001,58,FALSE)&amp;"","　")</f>
        <v>　</v>
      </c>
      <c r="AM334" s="18" t="str">
        <f>IFERROR(VLOOKUP($B334,DB!$I$3:$CA$1001,59,FALSE)&amp;"","　")</f>
        <v>　</v>
      </c>
      <c r="AN334" s="18" t="str">
        <f>IFERROR(VLOOKUP($B334,DB!$I$3:$CA$1001,60,FALSE)&amp;"","　")</f>
        <v>　</v>
      </c>
      <c r="AO334" s="18" t="str">
        <f>IFERROR(VLOOKUP($B334,DB!$I$3:$CA$1001,61,FALSE)&amp;"","　")</f>
        <v>　</v>
      </c>
      <c r="AP334" s="18" t="str">
        <f>IFERROR(VLOOKUP($B334,DB!$I$3:$CA$1001,62,FALSE)&amp;"","　")</f>
        <v>　</v>
      </c>
      <c r="AQ334" s="21" t="str">
        <f>IFERROR(VLOOKUP($B334,DB!$I$3:$CA$1001,63,FALSE)&amp;"","　")</f>
        <v>　</v>
      </c>
      <c r="AR334" s="23" t="str">
        <f>IFERROR(VLOOKUP($B334,DB!$I$3:$CA$1001,64,FALSE)&amp;"","　")</f>
        <v>　</v>
      </c>
      <c r="AS334" s="18" t="str">
        <f>IFERROR(VLOOKUP($B334,DB!$I$3:$CA$1001,65,FALSE)&amp;"","　")</f>
        <v>　</v>
      </c>
      <c r="AT334" s="18" t="str">
        <f>IFERROR(VLOOKUP($B334,DB!$I$3:$CA$1001,66,FALSE)&amp;"","　")</f>
        <v>　</v>
      </c>
      <c r="AU334" s="18" t="str">
        <f>IFERROR(VLOOKUP($B334,DB!$I$3:$CA$1001,67,FALSE)&amp;"","　")</f>
        <v>　</v>
      </c>
      <c r="AV334" s="18" t="str">
        <f>IFERROR(VLOOKUP($B334,DB!$I$3:$CA$1001,68,FALSE)&amp;"","　")</f>
        <v>　</v>
      </c>
      <c r="AW334" s="18" t="str">
        <f>IFERROR(VLOOKUP($B334,DB!$I$3:$CA$1001,69,FALSE)&amp;"","　")</f>
        <v>　</v>
      </c>
      <c r="AX334" s="18" t="str">
        <f>IFERROR(VLOOKUP($B334,DB!$I$3:$CA$1001,70,FALSE)&amp;"","　")</f>
        <v>　</v>
      </c>
      <c r="AY334" s="21" t="str">
        <f>IFERROR(VLOOKUP($B334,DB!$I$3:$CA$1001,71,FALSE)&amp;"","　")</f>
        <v>　</v>
      </c>
      <c r="AZ334" s="29"/>
    </row>
    <row r="335" spans="2:52" ht="20.100000000000001" customHeight="1">
      <c r="B335" s="6"/>
      <c r="C335" s="8" t="str">
        <f>IFERROR(VLOOKUP(B335,DB!$I$3:$Z$1001,4,FALSE)&amp;"","")</f>
        <v/>
      </c>
      <c r="D335" s="10" t="str">
        <f>IFERROR(VLOOKUP(B335,DB!$I$2:$CD$1001,7,FALSE)&amp;"","")</f>
        <v/>
      </c>
      <c r="E335" s="11" t="str">
        <f>IFERROR(VLOOKUP(B335,DB!$I$2:$CD$1001,8,FALSE)&amp;"","")</f>
        <v/>
      </c>
      <c r="F335" s="12" t="str">
        <f>IFERROR(VLOOKUP(B335,DB!$I$2:$CD$1001,10,FALSE)&amp;"","")</f>
        <v/>
      </c>
      <c r="G335" s="11" t="str">
        <f>IFERROR(VLOOKUP(B335,DB!$I$2:$CD$1001,11,FALSE)&amp;"","")</f>
        <v/>
      </c>
      <c r="H335" s="14" t="str">
        <f>IFERROR(IF(VLOOKUP(B335,DB!$I$2:$CD$1001,20,FALSE)&amp;""="","","○"),"")</f>
        <v/>
      </c>
      <c r="I335" s="16" t="str">
        <f>IFERROR(VLOOKUP($B335,DB!$I$3:$CA$1001,29,FALSE)&amp;"","　")</f>
        <v>　</v>
      </c>
      <c r="J335" s="18" t="str">
        <f>IFERROR(VLOOKUP($B335,DB!$I$3:$CA$1001,30,FALSE)&amp;"","　")</f>
        <v>　</v>
      </c>
      <c r="K335" s="18" t="str">
        <f>IFERROR(VLOOKUP($B335,DB!$I$3:$CA$1001,31,FALSE)&amp;"","　")</f>
        <v>　</v>
      </c>
      <c r="L335" s="18" t="str">
        <f>IFERROR(VLOOKUP($B335,DB!$I$3:$CA$1001,32,FALSE)&amp;"","　")</f>
        <v>　</v>
      </c>
      <c r="M335" s="18" t="str">
        <f>IFERROR(VLOOKUP($B335,DB!$I$3:$CA$1001,33,FALSE)&amp;"","　")</f>
        <v>　</v>
      </c>
      <c r="N335" s="21" t="str">
        <f>IFERROR(VLOOKUP($B335,DB!$I$3:$CA$1001,34,FALSE)&amp;"","　")</f>
        <v>　</v>
      </c>
      <c r="O335" s="23" t="str">
        <f>IFERROR(VLOOKUP($B335,DB!$I$3:$CA$1001,35,FALSE)&amp;"","　")</f>
        <v>　</v>
      </c>
      <c r="P335" s="18" t="str">
        <f>IFERROR(VLOOKUP($B335,DB!$I$3:$CA$1001,36,FALSE)&amp;"","　")</f>
        <v>　</v>
      </c>
      <c r="Q335" s="18" t="str">
        <f>IFERROR(VLOOKUP($B335,DB!$I$3:$CA$1001,37,FALSE)&amp;"","　")</f>
        <v>　</v>
      </c>
      <c r="R335" s="18" t="str">
        <f>IFERROR(VLOOKUP($B335,DB!$I$3:$CA$1001,38,FALSE)&amp;"","　")</f>
        <v>　</v>
      </c>
      <c r="S335" s="18" t="str">
        <f>IFERROR(VLOOKUP($B335,DB!$I$3:$CA$1001,39,FALSE)&amp;"","　")</f>
        <v>　</v>
      </c>
      <c r="T335" s="18" t="str">
        <f>IFERROR(VLOOKUP($B335,DB!$I$3:$CA$1001,40,FALSE)&amp;"","　")</f>
        <v>　</v>
      </c>
      <c r="U335" s="18" t="str">
        <f>IFERROR(VLOOKUP($B335,DB!$I$3:$CA$1001,41,FALSE)&amp;"","　")</f>
        <v>　</v>
      </c>
      <c r="V335" s="18" t="str">
        <f>IFERROR(VLOOKUP($B335,DB!$I$3:$CA$1001,42,FALSE)&amp;"","　")</f>
        <v>　</v>
      </c>
      <c r="W335" s="18" t="str">
        <f>IFERROR(VLOOKUP($B335,DB!$I$3:$CA$1001,43,FALSE)&amp;"","　")</f>
        <v>　</v>
      </c>
      <c r="X335" s="18" t="str">
        <f>IFERROR(VLOOKUP($B335,DB!$I$3:$CA$1001,44,FALSE)&amp;"","　")</f>
        <v>　</v>
      </c>
      <c r="Y335" s="18" t="str">
        <f>IFERROR(VLOOKUP($B335,DB!$I$3:$CA$1001,45,FALSE)&amp;"","　")</f>
        <v>　</v>
      </c>
      <c r="Z335" s="18" t="str">
        <f>IFERROR(VLOOKUP($B335,DB!$I$3:$CA$1001,46,FALSE)&amp;"","　")</f>
        <v>　</v>
      </c>
      <c r="AA335" s="18" t="str">
        <f>IFERROR(VLOOKUP($B335,DB!$I$3:$CA$1001,47,FALSE)&amp;"","　")</f>
        <v>　</v>
      </c>
      <c r="AB335" s="18" t="str">
        <f>IFERROR(VLOOKUP($B335,DB!$I$3:$CA$1001,48,FALSE)&amp;"","　")</f>
        <v>　</v>
      </c>
      <c r="AC335" s="18" t="str">
        <f>IFERROR(VLOOKUP($B335,DB!$I$3:$CA$1001,49,FALSE)&amp;"","　")</f>
        <v>　</v>
      </c>
      <c r="AD335" s="18" t="str">
        <f>IFERROR(VLOOKUP($B335,DB!$I$3:$CA$1001,50,FALSE)&amp;"","　")</f>
        <v>　</v>
      </c>
      <c r="AE335" s="18" t="str">
        <f>IFERROR(VLOOKUP($B335,DB!$I$3:$CA$1001,51,FALSE)&amp;"","　")</f>
        <v>　</v>
      </c>
      <c r="AF335" s="18" t="str">
        <f>IFERROR(VLOOKUP($B335,DB!$I$3:$CA$1001,52,FALSE)&amp;"","　")</f>
        <v>　</v>
      </c>
      <c r="AG335" s="18" t="str">
        <f>IFERROR(VLOOKUP($B335,DB!$I$3:$CA$1001,53,FALSE)&amp;"","　")</f>
        <v>　</v>
      </c>
      <c r="AH335" s="18" t="str">
        <f>IFERROR(VLOOKUP($B335,DB!$I$3:$CA$1001,54,FALSE)&amp;"","　")</f>
        <v>　</v>
      </c>
      <c r="AI335" s="25" t="str">
        <f>IFERROR(VLOOKUP($B335,DB!$I$3:$CA$1001,55,FALSE)&amp;"","　")</f>
        <v>　</v>
      </c>
      <c r="AJ335" s="16" t="str">
        <f>IFERROR(VLOOKUP($B335,DB!$I$3:$CA$1001,56,FALSE)&amp;"","　")</f>
        <v>　</v>
      </c>
      <c r="AK335" s="18" t="str">
        <f>IFERROR(VLOOKUP($B335,DB!$I$3:$CA$1001,57,FALSE)&amp;"","　")</f>
        <v>　</v>
      </c>
      <c r="AL335" s="18" t="str">
        <f>IFERROR(VLOOKUP($B335,DB!$I$3:$CA$1001,58,FALSE)&amp;"","　")</f>
        <v>　</v>
      </c>
      <c r="AM335" s="18" t="str">
        <f>IFERROR(VLOOKUP($B335,DB!$I$3:$CA$1001,59,FALSE)&amp;"","　")</f>
        <v>　</v>
      </c>
      <c r="AN335" s="18" t="str">
        <f>IFERROR(VLOOKUP($B335,DB!$I$3:$CA$1001,60,FALSE)&amp;"","　")</f>
        <v>　</v>
      </c>
      <c r="AO335" s="18" t="str">
        <f>IFERROR(VLOOKUP($B335,DB!$I$3:$CA$1001,61,FALSE)&amp;"","　")</f>
        <v>　</v>
      </c>
      <c r="AP335" s="18" t="str">
        <f>IFERROR(VLOOKUP($B335,DB!$I$3:$CA$1001,62,FALSE)&amp;"","　")</f>
        <v>　</v>
      </c>
      <c r="AQ335" s="21" t="str">
        <f>IFERROR(VLOOKUP($B335,DB!$I$3:$CA$1001,63,FALSE)&amp;"","　")</f>
        <v>　</v>
      </c>
      <c r="AR335" s="23" t="str">
        <f>IFERROR(VLOOKUP($B335,DB!$I$3:$CA$1001,64,FALSE)&amp;"","　")</f>
        <v>　</v>
      </c>
      <c r="AS335" s="18" t="str">
        <f>IFERROR(VLOOKUP($B335,DB!$I$3:$CA$1001,65,FALSE)&amp;"","　")</f>
        <v>　</v>
      </c>
      <c r="AT335" s="18" t="str">
        <f>IFERROR(VLOOKUP($B335,DB!$I$3:$CA$1001,66,FALSE)&amp;"","　")</f>
        <v>　</v>
      </c>
      <c r="AU335" s="18" t="str">
        <f>IFERROR(VLOOKUP($B335,DB!$I$3:$CA$1001,67,FALSE)&amp;"","　")</f>
        <v>　</v>
      </c>
      <c r="AV335" s="18" t="str">
        <f>IFERROR(VLOOKUP($B335,DB!$I$3:$CA$1001,68,FALSE)&amp;"","　")</f>
        <v>　</v>
      </c>
      <c r="AW335" s="18" t="str">
        <f>IFERROR(VLOOKUP($B335,DB!$I$3:$CA$1001,69,FALSE)&amp;"","　")</f>
        <v>　</v>
      </c>
      <c r="AX335" s="18" t="str">
        <f>IFERROR(VLOOKUP($B335,DB!$I$3:$CA$1001,70,FALSE)&amp;"","　")</f>
        <v>　</v>
      </c>
      <c r="AY335" s="21" t="str">
        <f>IFERROR(VLOOKUP($B335,DB!$I$3:$CA$1001,71,FALSE)&amp;"","　")</f>
        <v>　</v>
      </c>
      <c r="AZ335" s="29"/>
    </row>
    <row r="336" spans="2:52" ht="20.100000000000001" customHeight="1">
      <c r="B336" s="6"/>
      <c r="C336" s="8" t="str">
        <f>IFERROR(VLOOKUP(B336,DB!$I$3:$Z$1001,4,FALSE)&amp;"","")</f>
        <v/>
      </c>
      <c r="D336" s="10" t="str">
        <f>IFERROR(VLOOKUP(B336,DB!$I$2:$CD$1001,7,FALSE)&amp;"","")</f>
        <v/>
      </c>
      <c r="E336" s="11" t="str">
        <f>IFERROR(VLOOKUP(B336,DB!$I$2:$CD$1001,8,FALSE)&amp;"","")</f>
        <v/>
      </c>
      <c r="F336" s="12" t="str">
        <f>IFERROR(VLOOKUP(B336,DB!$I$2:$CD$1001,10,FALSE)&amp;"","")</f>
        <v/>
      </c>
      <c r="G336" s="11" t="str">
        <f>IFERROR(VLOOKUP(B336,DB!$I$2:$CD$1001,11,FALSE)&amp;"","")</f>
        <v/>
      </c>
      <c r="H336" s="14" t="str">
        <f>IFERROR(IF(VLOOKUP(B336,DB!$I$2:$CD$1001,20,FALSE)&amp;""="","","○"),"")</f>
        <v/>
      </c>
      <c r="I336" s="16" t="str">
        <f>IFERROR(VLOOKUP($B336,DB!$I$3:$CA$1001,29,FALSE)&amp;"","　")</f>
        <v>　</v>
      </c>
      <c r="J336" s="18" t="str">
        <f>IFERROR(VLOOKUP($B336,DB!$I$3:$CA$1001,30,FALSE)&amp;"","　")</f>
        <v>　</v>
      </c>
      <c r="K336" s="18" t="str">
        <f>IFERROR(VLOOKUP($B336,DB!$I$3:$CA$1001,31,FALSE)&amp;"","　")</f>
        <v>　</v>
      </c>
      <c r="L336" s="18" t="str">
        <f>IFERROR(VLOOKUP($B336,DB!$I$3:$CA$1001,32,FALSE)&amp;"","　")</f>
        <v>　</v>
      </c>
      <c r="M336" s="18" t="str">
        <f>IFERROR(VLOOKUP($B336,DB!$I$3:$CA$1001,33,FALSE)&amp;"","　")</f>
        <v>　</v>
      </c>
      <c r="N336" s="21" t="str">
        <f>IFERROR(VLOOKUP($B336,DB!$I$3:$CA$1001,34,FALSE)&amp;"","　")</f>
        <v>　</v>
      </c>
      <c r="O336" s="23" t="str">
        <f>IFERROR(VLOOKUP($B336,DB!$I$3:$CA$1001,35,FALSE)&amp;"","　")</f>
        <v>　</v>
      </c>
      <c r="P336" s="18" t="str">
        <f>IFERROR(VLOOKUP($B336,DB!$I$3:$CA$1001,36,FALSE)&amp;"","　")</f>
        <v>　</v>
      </c>
      <c r="Q336" s="18" t="str">
        <f>IFERROR(VLOOKUP($B336,DB!$I$3:$CA$1001,37,FALSE)&amp;"","　")</f>
        <v>　</v>
      </c>
      <c r="R336" s="18" t="str">
        <f>IFERROR(VLOOKUP($B336,DB!$I$3:$CA$1001,38,FALSE)&amp;"","　")</f>
        <v>　</v>
      </c>
      <c r="S336" s="18" t="str">
        <f>IFERROR(VLOOKUP($B336,DB!$I$3:$CA$1001,39,FALSE)&amp;"","　")</f>
        <v>　</v>
      </c>
      <c r="T336" s="18" t="str">
        <f>IFERROR(VLOOKUP($B336,DB!$I$3:$CA$1001,40,FALSE)&amp;"","　")</f>
        <v>　</v>
      </c>
      <c r="U336" s="18" t="str">
        <f>IFERROR(VLOOKUP($B336,DB!$I$3:$CA$1001,41,FALSE)&amp;"","　")</f>
        <v>　</v>
      </c>
      <c r="V336" s="18" t="str">
        <f>IFERROR(VLOOKUP($B336,DB!$I$3:$CA$1001,42,FALSE)&amp;"","　")</f>
        <v>　</v>
      </c>
      <c r="W336" s="18" t="str">
        <f>IFERROR(VLOOKUP($B336,DB!$I$3:$CA$1001,43,FALSE)&amp;"","　")</f>
        <v>　</v>
      </c>
      <c r="X336" s="18" t="str">
        <f>IFERROR(VLOOKUP($B336,DB!$I$3:$CA$1001,44,FALSE)&amp;"","　")</f>
        <v>　</v>
      </c>
      <c r="Y336" s="18" t="str">
        <f>IFERROR(VLOOKUP($B336,DB!$I$3:$CA$1001,45,FALSE)&amp;"","　")</f>
        <v>　</v>
      </c>
      <c r="Z336" s="18" t="str">
        <f>IFERROR(VLOOKUP($B336,DB!$I$3:$CA$1001,46,FALSE)&amp;"","　")</f>
        <v>　</v>
      </c>
      <c r="AA336" s="18" t="str">
        <f>IFERROR(VLOOKUP($B336,DB!$I$3:$CA$1001,47,FALSE)&amp;"","　")</f>
        <v>　</v>
      </c>
      <c r="AB336" s="18" t="str">
        <f>IFERROR(VLOOKUP($B336,DB!$I$3:$CA$1001,48,FALSE)&amp;"","　")</f>
        <v>　</v>
      </c>
      <c r="AC336" s="18" t="str">
        <f>IFERROR(VLOOKUP($B336,DB!$I$3:$CA$1001,49,FALSE)&amp;"","　")</f>
        <v>　</v>
      </c>
      <c r="AD336" s="18" t="str">
        <f>IFERROR(VLOOKUP($B336,DB!$I$3:$CA$1001,50,FALSE)&amp;"","　")</f>
        <v>　</v>
      </c>
      <c r="AE336" s="18" t="str">
        <f>IFERROR(VLOOKUP($B336,DB!$I$3:$CA$1001,51,FALSE)&amp;"","　")</f>
        <v>　</v>
      </c>
      <c r="AF336" s="18" t="str">
        <f>IFERROR(VLOOKUP($B336,DB!$I$3:$CA$1001,52,FALSE)&amp;"","　")</f>
        <v>　</v>
      </c>
      <c r="AG336" s="18" t="str">
        <f>IFERROR(VLOOKUP($B336,DB!$I$3:$CA$1001,53,FALSE)&amp;"","　")</f>
        <v>　</v>
      </c>
      <c r="AH336" s="18" t="str">
        <f>IFERROR(VLOOKUP($B336,DB!$I$3:$CA$1001,54,FALSE)&amp;"","　")</f>
        <v>　</v>
      </c>
      <c r="AI336" s="25" t="str">
        <f>IFERROR(VLOOKUP($B336,DB!$I$3:$CA$1001,55,FALSE)&amp;"","　")</f>
        <v>　</v>
      </c>
      <c r="AJ336" s="16" t="str">
        <f>IFERROR(VLOOKUP($B336,DB!$I$3:$CA$1001,56,FALSE)&amp;"","　")</f>
        <v>　</v>
      </c>
      <c r="AK336" s="18" t="str">
        <f>IFERROR(VLOOKUP($B336,DB!$I$3:$CA$1001,57,FALSE)&amp;"","　")</f>
        <v>　</v>
      </c>
      <c r="AL336" s="18" t="str">
        <f>IFERROR(VLOOKUP($B336,DB!$I$3:$CA$1001,58,FALSE)&amp;"","　")</f>
        <v>　</v>
      </c>
      <c r="AM336" s="18" t="str">
        <f>IFERROR(VLOOKUP($B336,DB!$I$3:$CA$1001,59,FALSE)&amp;"","　")</f>
        <v>　</v>
      </c>
      <c r="AN336" s="18" t="str">
        <f>IFERROR(VLOOKUP($B336,DB!$I$3:$CA$1001,60,FALSE)&amp;"","　")</f>
        <v>　</v>
      </c>
      <c r="AO336" s="18" t="str">
        <f>IFERROR(VLOOKUP($B336,DB!$I$3:$CA$1001,61,FALSE)&amp;"","　")</f>
        <v>　</v>
      </c>
      <c r="AP336" s="18" t="str">
        <f>IFERROR(VLOOKUP($B336,DB!$I$3:$CA$1001,62,FALSE)&amp;"","　")</f>
        <v>　</v>
      </c>
      <c r="AQ336" s="21" t="str">
        <f>IFERROR(VLOOKUP($B336,DB!$I$3:$CA$1001,63,FALSE)&amp;"","　")</f>
        <v>　</v>
      </c>
      <c r="AR336" s="23" t="str">
        <f>IFERROR(VLOOKUP($B336,DB!$I$3:$CA$1001,64,FALSE)&amp;"","　")</f>
        <v>　</v>
      </c>
      <c r="AS336" s="18" t="str">
        <f>IFERROR(VLOOKUP($B336,DB!$I$3:$CA$1001,65,FALSE)&amp;"","　")</f>
        <v>　</v>
      </c>
      <c r="AT336" s="18" t="str">
        <f>IFERROR(VLOOKUP($B336,DB!$I$3:$CA$1001,66,FALSE)&amp;"","　")</f>
        <v>　</v>
      </c>
      <c r="AU336" s="18" t="str">
        <f>IFERROR(VLOOKUP($B336,DB!$I$3:$CA$1001,67,FALSE)&amp;"","　")</f>
        <v>　</v>
      </c>
      <c r="AV336" s="18" t="str">
        <f>IFERROR(VLOOKUP($B336,DB!$I$3:$CA$1001,68,FALSE)&amp;"","　")</f>
        <v>　</v>
      </c>
      <c r="AW336" s="18" t="str">
        <f>IFERROR(VLOOKUP($B336,DB!$I$3:$CA$1001,69,FALSE)&amp;"","　")</f>
        <v>　</v>
      </c>
      <c r="AX336" s="18" t="str">
        <f>IFERROR(VLOOKUP($B336,DB!$I$3:$CA$1001,70,FALSE)&amp;"","　")</f>
        <v>　</v>
      </c>
      <c r="AY336" s="21" t="str">
        <f>IFERROR(VLOOKUP($B336,DB!$I$3:$CA$1001,71,FALSE)&amp;"","　")</f>
        <v>　</v>
      </c>
      <c r="AZ336" s="29"/>
    </row>
    <row r="337" spans="2:52" ht="20.100000000000001" customHeight="1">
      <c r="B337" s="6"/>
      <c r="C337" s="8" t="str">
        <f>IFERROR(VLOOKUP(B337,DB!$I$3:$Z$1001,4,FALSE)&amp;"","")</f>
        <v/>
      </c>
      <c r="D337" s="10" t="str">
        <f>IFERROR(VLOOKUP(B337,DB!$I$2:$CD$1001,7,FALSE)&amp;"","")</f>
        <v/>
      </c>
      <c r="E337" s="11" t="str">
        <f>IFERROR(VLOOKUP(B337,DB!$I$2:$CD$1001,8,FALSE)&amp;"","")</f>
        <v/>
      </c>
      <c r="F337" s="12" t="str">
        <f>IFERROR(VLOOKUP(B337,DB!$I$2:$CD$1001,10,FALSE)&amp;"","")</f>
        <v/>
      </c>
      <c r="G337" s="11" t="str">
        <f>IFERROR(VLOOKUP(B337,DB!$I$2:$CD$1001,11,FALSE)&amp;"","")</f>
        <v/>
      </c>
      <c r="H337" s="14" t="str">
        <f>IFERROR(IF(VLOOKUP(B337,DB!$I$2:$CD$1001,20,FALSE)&amp;""="","","○"),"")</f>
        <v/>
      </c>
      <c r="I337" s="16" t="str">
        <f>IFERROR(VLOOKUP($B337,DB!$I$3:$CA$1001,29,FALSE)&amp;"","　")</f>
        <v>　</v>
      </c>
      <c r="J337" s="18" t="str">
        <f>IFERROR(VLOOKUP($B337,DB!$I$3:$CA$1001,30,FALSE)&amp;"","　")</f>
        <v>　</v>
      </c>
      <c r="K337" s="18" t="str">
        <f>IFERROR(VLOOKUP($B337,DB!$I$3:$CA$1001,31,FALSE)&amp;"","　")</f>
        <v>　</v>
      </c>
      <c r="L337" s="18" t="str">
        <f>IFERROR(VLOOKUP($B337,DB!$I$3:$CA$1001,32,FALSE)&amp;"","　")</f>
        <v>　</v>
      </c>
      <c r="M337" s="18" t="str">
        <f>IFERROR(VLOOKUP($B337,DB!$I$3:$CA$1001,33,FALSE)&amp;"","　")</f>
        <v>　</v>
      </c>
      <c r="N337" s="21" t="str">
        <f>IFERROR(VLOOKUP($B337,DB!$I$3:$CA$1001,34,FALSE)&amp;"","　")</f>
        <v>　</v>
      </c>
      <c r="O337" s="23" t="str">
        <f>IFERROR(VLOOKUP($B337,DB!$I$3:$CA$1001,35,FALSE)&amp;"","　")</f>
        <v>　</v>
      </c>
      <c r="P337" s="18" t="str">
        <f>IFERROR(VLOOKUP($B337,DB!$I$3:$CA$1001,36,FALSE)&amp;"","　")</f>
        <v>　</v>
      </c>
      <c r="Q337" s="18" t="str">
        <f>IFERROR(VLOOKUP($B337,DB!$I$3:$CA$1001,37,FALSE)&amp;"","　")</f>
        <v>　</v>
      </c>
      <c r="R337" s="18" t="str">
        <f>IFERROR(VLOOKUP($B337,DB!$I$3:$CA$1001,38,FALSE)&amp;"","　")</f>
        <v>　</v>
      </c>
      <c r="S337" s="18" t="str">
        <f>IFERROR(VLOOKUP($B337,DB!$I$3:$CA$1001,39,FALSE)&amp;"","　")</f>
        <v>　</v>
      </c>
      <c r="T337" s="18" t="str">
        <f>IFERROR(VLOOKUP($B337,DB!$I$3:$CA$1001,40,FALSE)&amp;"","　")</f>
        <v>　</v>
      </c>
      <c r="U337" s="18" t="str">
        <f>IFERROR(VLOOKUP($B337,DB!$I$3:$CA$1001,41,FALSE)&amp;"","　")</f>
        <v>　</v>
      </c>
      <c r="V337" s="18" t="str">
        <f>IFERROR(VLOOKUP($B337,DB!$I$3:$CA$1001,42,FALSE)&amp;"","　")</f>
        <v>　</v>
      </c>
      <c r="W337" s="18" t="str">
        <f>IFERROR(VLOOKUP($B337,DB!$I$3:$CA$1001,43,FALSE)&amp;"","　")</f>
        <v>　</v>
      </c>
      <c r="X337" s="18" t="str">
        <f>IFERROR(VLOOKUP($B337,DB!$I$3:$CA$1001,44,FALSE)&amp;"","　")</f>
        <v>　</v>
      </c>
      <c r="Y337" s="18" t="str">
        <f>IFERROR(VLOOKUP($B337,DB!$I$3:$CA$1001,45,FALSE)&amp;"","　")</f>
        <v>　</v>
      </c>
      <c r="Z337" s="18" t="str">
        <f>IFERROR(VLOOKUP($B337,DB!$I$3:$CA$1001,46,FALSE)&amp;"","　")</f>
        <v>　</v>
      </c>
      <c r="AA337" s="18" t="str">
        <f>IFERROR(VLOOKUP($B337,DB!$I$3:$CA$1001,47,FALSE)&amp;"","　")</f>
        <v>　</v>
      </c>
      <c r="AB337" s="18" t="str">
        <f>IFERROR(VLOOKUP($B337,DB!$I$3:$CA$1001,48,FALSE)&amp;"","　")</f>
        <v>　</v>
      </c>
      <c r="AC337" s="18" t="str">
        <f>IFERROR(VLOOKUP($B337,DB!$I$3:$CA$1001,49,FALSE)&amp;"","　")</f>
        <v>　</v>
      </c>
      <c r="AD337" s="18" t="str">
        <f>IFERROR(VLOOKUP($B337,DB!$I$3:$CA$1001,50,FALSE)&amp;"","　")</f>
        <v>　</v>
      </c>
      <c r="AE337" s="18" t="str">
        <f>IFERROR(VLOOKUP($B337,DB!$I$3:$CA$1001,51,FALSE)&amp;"","　")</f>
        <v>　</v>
      </c>
      <c r="AF337" s="18" t="str">
        <f>IFERROR(VLOOKUP($B337,DB!$I$3:$CA$1001,52,FALSE)&amp;"","　")</f>
        <v>　</v>
      </c>
      <c r="AG337" s="18" t="str">
        <f>IFERROR(VLOOKUP($B337,DB!$I$3:$CA$1001,53,FALSE)&amp;"","　")</f>
        <v>　</v>
      </c>
      <c r="AH337" s="18" t="str">
        <f>IFERROR(VLOOKUP($B337,DB!$I$3:$CA$1001,54,FALSE)&amp;"","　")</f>
        <v>　</v>
      </c>
      <c r="AI337" s="25" t="str">
        <f>IFERROR(VLOOKUP($B337,DB!$I$3:$CA$1001,55,FALSE)&amp;"","　")</f>
        <v>　</v>
      </c>
      <c r="AJ337" s="16" t="str">
        <f>IFERROR(VLOOKUP($B337,DB!$I$3:$CA$1001,56,FALSE)&amp;"","　")</f>
        <v>　</v>
      </c>
      <c r="AK337" s="18" t="str">
        <f>IFERROR(VLOOKUP($B337,DB!$I$3:$CA$1001,57,FALSE)&amp;"","　")</f>
        <v>　</v>
      </c>
      <c r="AL337" s="18" t="str">
        <f>IFERROR(VLOOKUP($B337,DB!$I$3:$CA$1001,58,FALSE)&amp;"","　")</f>
        <v>　</v>
      </c>
      <c r="AM337" s="18" t="str">
        <f>IFERROR(VLOOKUP($B337,DB!$I$3:$CA$1001,59,FALSE)&amp;"","　")</f>
        <v>　</v>
      </c>
      <c r="AN337" s="18" t="str">
        <f>IFERROR(VLOOKUP($B337,DB!$I$3:$CA$1001,60,FALSE)&amp;"","　")</f>
        <v>　</v>
      </c>
      <c r="AO337" s="18" t="str">
        <f>IFERROR(VLOOKUP($B337,DB!$I$3:$CA$1001,61,FALSE)&amp;"","　")</f>
        <v>　</v>
      </c>
      <c r="AP337" s="18" t="str">
        <f>IFERROR(VLOOKUP($B337,DB!$I$3:$CA$1001,62,FALSE)&amp;"","　")</f>
        <v>　</v>
      </c>
      <c r="AQ337" s="21" t="str">
        <f>IFERROR(VLOOKUP($B337,DB!$I$3:$CA$1001,63,FALSE)&amp;"","　")</f>
        <v>　</v>
      </c>
      <c r="AR337" s="23" t="str">
        <f>IFERROR(VLOOKUP($B337,DB!$I$3:$CA$1001,64,FALSE)&amp;"","　")</f>
        <v>　</v>
      </c>
      <c r="AS337" s="18" t="str">
        <f>IFERROR(VLOOKUP($B337,DB!$I$3:$CA$1001,65,FALSE)&amp;"","　")</f>
        <v>　</v>
      </c>
      <c r="AT337" s="18" t="str">
        <f>IFERROR(VLOOKUP($B337,DB!$I$3:$CA$1001,66,FALSE)&amp;"","　")</f>
        <v>　</v>
      </c>
      <c r="AU337" s="18" t="str">
        <f>IFERROR(VLOOKUP($B337,DB!$I$3:$CA$1001,67,FALSE)&amp;"","　")</f>
        <v>　</v>
      </c>
      <c r="AV337" s="18" t="str">
        <f>IFERROR(VLOOKUP($B337,DB!$I$3:$CA$1001,68,FALSE)&amp;"","　")</f>
        <v>　</v>
      </c>
      <c r="AW337" s="18" t="str">
        <f>IFERROR(VLOOKUP($B337,DB!$I$3:$CA$1001,69,FALSE)&amp;"","　")</f>
        <v>　</v>
      </c>
      <c r="AX337" s="18" t="str">
        <f>IFERROR(VLOOKUP($B337,DB!$I$3:$CA$1001,70,FALSE)&amp;"","　")</f>
        <v>　</v>
      </c>
      <c r="AY337" s="21" t="str">
        <f>IFERROR(VLOOKUP($B337,DB!$I$3:$CA$1001,71,FALSE)&amp;"","　")</f>
        <v>　</v>
      </c>
      <c r="AZ337" s="29"/>
    </row>
    <row r="338" spans="2:52" ht="20.100000000000001" customHeight="1">
      <c r="B338" s="6"/>
      <c r="C338" s="8" t="str">
        <f>IFERROR(VLOOKUP(B338,DB!$I$3:$Z$1001,4,FALSE)&amp;"","")</f>
        <v/>
      </c>
      <c r="D338" s="10" t="str">
        <f>IFERROR(VLOOKUP(B338,DB!$I$2:$CD$1001,7,FALSE)&amp;"","")</f>
        <v/>
      </c>
      <c r="E338" s="11" t="str">
        <f>IFERROR(VLOOKUP(B338,DB!$I$2:$CD$1001,8,FALSE)&amp;"","")</f>
        <v/>
      </c>
      <c r="F338" s="12" t="str">
        <f>IFERROR(VLOOKUP(B338,DB!$I$2:$CD$1001,10,FALSE)&amp;"","")</f>
        <v/>
      </c>
      <c r="G338" s="11" t="str">
        <f>IFERROR(VLOOKUP(B338,DB!$I$2:$CD$1001,11,FALSE)&amp;"","")</f>
        <v/>
      </c>
      <c r="H338" s="14" t="str">
        <f>IFERROR(IF(VLOOKUP(B338,DB!$I$2:$CD$1001,20,FALSE)&amp;""="","","○"),"")</f>
        <v/>
      </c>
      <c r="I338" s="16" t="str">
        <f>IFERROR(VLOOKUP($B338,DB!$I$3:$CA$1001,29,FALSE)&amp;"","　")</f>
        <v>　</v>
      </c>
      <c r="J338" s="18" t="str">
        <f>IFERROR(VLOOKUP($B338,DB!$I$3:$CA$1001,30,FALSE)&amp;"","　")</f>
        <v>　</v>
      </c>
      <c r="K338" s="18" t="str">
        <f>IFERROR(VLOOKUP($B338,DB!$I$3:$CA$1001,31,FALSE)&amp;"","　")</f>
        <v>　</v>
      </c>
      <c r="L338" s="18" t="str">
        <f>IFERROR(VLOOKUP($B338,DB!$I$3:$CA$1001,32,FALSE)&amp;"","　")</f>
        <v>　</v>
      </c>
      <c r="M338" s="18" t="str">
        <f>IFERROR(VLOOKUP($B338,DB!$I$3:$CA$1001,33,FALSE)&amp;"","　")</f>
        <v>　</v>
      </c>
      <c r="N338" s="21" t="str">
        <f>IFERROR(VLOOKUP($B338,DB!$I$3:$CA$1001,34,FALSE)&amp;"","　")</f>
        <v>　</v>
      </c>
      <c r="O338" s="23" t="str">
        <f>IFERROR(VLOOKUP($B338,DB!$I$3:$CA$1001,35,FALSE)&amp;"","　")</f>
        <v>　</v>
      </c>
      <c r="P338" s="18" t="str">
        <f>IFERROR(VLOOKUP($B338,DB!$I$3:$CA$1001,36,FALSE)&amp;"","　")</f>
        <v>　</v>
      </c>
      <c r="Q338" s="18" t="str">
        <f>IFERROR(VLOOKUP($B338,DB!$I$3:$CA$1001,37,FALSE)&amp;"","　")</f>
        <v>　</v>
      </c>
      <c r="R338" s="18" t="str">
        <f>IFERROR(VLOOKUP($B338,DB!$I$3:$CA$1001,38,FALSE)&amp;"","　")</f>
        <v>　</v>
      </c>
      <c r="S338" s="18" t="str">
        <f>IFERROR(VLOOKUP($B338,DB!$I$3:$CA$1001,39,FALSE)&amp;"","　")</f>
        <v>　</v>
      </c>
      <c r="T338" s="18" t="str">
        <f>IFERROR(VLOOKUP($B338,DB!$I$3:$CA$1001,40,FALSE)&amp;"","　")</f>
        <v>　</v>
      </c>
      <c r="U338" s="18" t="str">
        <f>IFERROR(VLOOKUP($B338,DB!$I$3:$CA$1001,41,FALSE)&amp;"","　")</f>
        <v>　</v>
      </c>
      <c r="V338" s="18" t="str">
        <f>IFERROR(VLOOKUP($B338,DB!$I$3:$CA$1001,42,FALSE)&amp;"","　")</f>
        <v>　</v>
      </c>
      <c r="W338" s="18" t="str">
        <f>IFERROR(VLOOKUP($B338,DB!$I$3:$CA$1001,43,FALSE)&amp;"","　")</f>
        <v>　</v>
      </c>
      <c r="X338" s="18" t="str">
        <f>IFERROR(VLOOKUP($B338,DB!$I$3:$CA$1001,44,FALSE)&amp;"","　")</f>
        <v>　</v>
      </c>
      <c r="Y338" s="18" t="str">
        <f>IFERROR(VLOOKUP($B338,DB!$I$3:$CA$1001,45,FALSE)&amp;"","　")</f>
        <v>　</v>
      </c>
      <c r="Z338" s="18" t="str">
        <f>IFERROR(VLOOKUP($B338,DB!$I$3:$CA$1001,46,FALSE)&amp;"","　")</f>
        <v>　</v>
      </c>
      <c r="AA338" s="18" t="str">
        <f>IFERROR(VLOOKUP($B338,DB!$I$3:$CA$1001,47,FALSE)&amp;"","　")</f>
        <v>　</v>
      </c>
      <c r="AB338" s="18" t="str">
        <f>IFERROR(VLOOKUP($B338,DB!$I$3:$CA$1001,48,FALSE)&amp;"","　")</f>
        <v>　</v>
      </c>
      <c r="AC338" s="18" t="str">
        <f>IFERROR(VLOOKUP($B338,DB!$I$3:$CA$1001,49,FALSE)&amp;"","　")</f>
        <v>　</v>
      </c>
      <c r="AD338" s="18" t="str">
        <f>IFERROR(VLOOKUP($B338,DB!$I$3:$CA$1001,50,FALSE)&amp;"","　")</f>
        <v>　</v>
      </c>
      <c r="AE338" s="18" t="str">
        <f>IFERROR(VLOOKUP($B338,DB!$I$3:$CA$1001,51,FALSE)&amp;"","　")</f>
        <v>　</v>
      </c>
      <c r="AF338" s="18" t="str">
        <f>IFERROR(VLOOKUP($B338,DB!$I$3:$CA$1001,52,FALSE)&amp;"","　")</f>
        <v>　</v>
      </c>
      <c r="AG338" s="18" t="str">
        <f>IFERROR(VLOOKUP($B338,DB!$I$3:$CA$1001,53,FALSE)&amp;"","　")</f>
        <v>　</v>
      </c>
      <c r="AH338" s="18" t="str">
        <f>IFERROR(VLOOKUP($B338,DB!$I$3:$CA$1001,54,FALSE)&amp;"","　")</f>
        <v>　</v>
      </c>
      <c r="AI338" s="25" t="str">
        <f>IFERROR(VLOOKUP($B338,DB!$I$3:$CA$1001,55,FALSE)&amp;"","　")</f>
        <v>　</v>
      </c>
      <c r="AJ338" s="16" t="str">
        <f>IFERROR(VLOOKUP($B338,DB!$I$3:$CA$1001,56,FALSE)&amp;"","　")</f>
        <v>　</v>
      </c>
      <c r="AK338" s="18" t="str">
        <f>IFERROR(VLOOKUP($B338,DB!$I$3:$CA$1001,57,FALSE)&amp;"","　")</f>
        <v>　</v>
      </c>
      <c r="AL338" s="18" t="str">
        <f>IFERROR(VLOOKUP($B338,DB!$I$3:$CA$1001,58,FALSE)&amp;"","　")</f>
        <v>　</v>
      </c>
      <c r="AM338" s="18" t="str">
        <f>IFERROR(VLOOKUP($B338,DB!$I$3:$CA$1001,59,FALSE)&amp;"","　")</f>
        <v>　</v>
      </c>
      <c r="AN338" s="18" t="str">
        <f>IFERROR(VLOOKUP($B338,DB!$I$3:$CA$1001,60,FALSE)&amp;"","　")</f>
        <v>　</v>
      </c>
      <c r="AO338" s="18" t="str">
        <f>IFERROR(VLOOKUP($B338,DB!$I$3:$CA$1001,61,FALSE)&amp;"","　")</f>
        <v>　</v>
      </c>
      <c r="AP338" s="18" t="str">
        <f>IFERROR(VLOOKUP($B338,DB!$I$3:$CA$1001,62,FALSE)&amp;"","　")</f>
        <v>　</v>
      </c>
      <c r="AQ338" s="21" t="str">
        <f>IFERROR(VLOOKUP($B338,DB!$I$3:$CA$1001,63,FALSE)&amp;"","　")</f>
        <v>　</v>
      </c>
      <c r="AR338" s="23" t="str">
        <f>IFERROR(VLOOKUP($B338,DB!$I$3:$CA$1001,64,FALSE)&amp;"","　")</f>
        <v>　</v>
      </c>
      <c r="AS338" s="18" t="str">
        <f>IFERROR(VLOOKUP($B338,DB!$I$3:$CA$1001,65,FALSE)&amp;"","　")</f>
        <v>　</v>
      </c>
      <c r="AT338" s="18" t="str">
        <f>IFERROR(VLOOKUP($B338,DB!$I$3:$CA$1001,66,FALSE)&amp;"","　")</f>
        <v>　</v>
      </c>
      <c r="AU338" s="18" t="str">
        <f>IFERROR(VLOOKUP($B338,DB!$I$3:$CA$1001,67,FALSE)&amp;"","　")</f>
        <v>　</v>
      </c>
      <c r="AV338" s="18" t="str">
        <f>IFERROR(VLOOKUP($B338,DB!$I$3:$CA$1001,68,FALSE)&amp;"","　")</f>
        <v>　</v>
      </c>
      <c r="AW338" s="18" t="str">
        <f>IFERROR(VLOOKUP($B338,DB!$I$3:$CA$1001,69,FALSE)&amp;"","　")</f>
        <v>　</v>
      </c>
      <c r="AX338" s="18" t="str">
        <f>IFERROR(VLOOKUP($B338,DB!$I$3:$CA$1001,70,FALSE)&amp;"","　")</f>
        <v>　</v>
      </c>
      <c r="AY338" s="21" t="str">
        <f>IFERROR(VLOOKUP($B338,DB!$I$3:$CA$1001,71,FALSE)&amp;"","　")</f>
        <v>　</v>
      </c>
      <c r="AZ338" s="29"/>
    </row>
    <row r="339" spans="2:52" ht="20.100000000000001" customHeight="1">
      <c r="B339" s="6"/>
      <c r="C339" s="8" t="str">
        <f>IFERROR(VLOOKUP(B339,DB!$I$3:$Z$1001,4,FALSE)&amp;"","")</f>
        <v/>
      </c>
      <c r="D339" s="10" t="str">
        <f>IFERROR(VLOOKUP(B339,DB!$I$2:$CD$1001,7,FALSE)&amp;"","")</f>
        <v/>
      </c>
      <c r="E339" s="11" t="str">
        <f>IFERROR(VLOOKUP(B339,DB!$I$2:$CD$1001,8,FALSE)&amp;"","")</f>
        <v/>
      </c>
      <c r="F339" s="12" t="str">
        <f>IFERROR(VLOOKUP(B339,DB!$I$2:$CD$1001,10,FALSE)&amp;"","")</f>
        <v/>
      </c>
      <c r="G339" s="11" t="str">
        <f>IFERROR(VLOOKUP(B339,DB!$I$2:$CD$1001,11,FALSE)&amp;"","")</f>
        <v/>
      </c>
      <c r="H339" s="14" t="str">
        <f>IFERROR(IF(VLOOKUP(B339,DB!$I$2:$CD$1001,20,FALSE)&amp;""="","","○"),"")</f>
        <v/>
      </c>
      <c r="I339" s="16" t="str">
        <f>IFERROR(VLOOKUP($B339,DB!$I$3:$CA$1001,29,FALSE)&amp;"","　")</f>
        <v>　</v>
      </c>
      <c r="J339" s="18" t="str">
        <f>IFERROR(VLOOKUP($B339,DB!$I$3:$CA$1001,30,FALSE)&amp;"","　")</f>
        <v>　</v>
      </c>
      <c r="K339" s="18" t="str">
        <f>IFERROR(VLOOKUP($B339,DB!$I$3:$CA$1001,31,FALSE)&amp;"","　")</f>
        <v>　</v>
      </c>
      <c r="L339" s="18" t="str">
        <f>IFERROR(VLOOKUP($B339,DB!$I$3:$CA$1001,32,FALSE)&amp;"","　")</f>
        <v>　</v>
      </c>
      <c r="M339" s="18" t="str">
        <f>IFERROR(VLOOKUP($B339,DB!$I$3:$CA$1001,33,FALSE)&amp;"","　")</f>
        <v>　</v>
      </c>
      <c r="N339" s="21" t="str">
        <f>IFERROR(VLOOKUP($B339,DB!$I$3:$CA$1001,34,FALSE)&amp;"","　")</f>
        <v>　</v>
      </c>
      <c r="O339" s="23" t="str">
        <f>IFERROR(VLOOKUP($B339,DB!$I$3:$CA$1001,35,FALSE)&amp;"","　")</f>
        <v>　</v>
      </c>
      <c r="P339" s="18" t="str">
        <f>IFERROR(VLOOKUP($B339,DB!$I$3:$CA$1001,36,FALSE)&amp;"","　")</f>
        <v>　</v>
      </c>
      <c r="Q339" s="18" t="str">
        <f>IFERROR(VLOOKUP($B339,DB!$I$3:$CA$1001,37,FALSE)&amp;"","　")</f>
        <v>　</v>
      </c>
      <c r="R339" s="18" t="str">
        <f>IFERROR(VLOOKUP($B339,DB!$I$3:$CA$1001,38,FALSE)&amp;"","　")</f>
        <v>　</v>
      </c>
      <c r="S339" s="18" t="str">
        <f>IFERROR(VLOOKUP($B339,DB!$I$3:$CA$1001,39,FALSE)&amp;"","　")</f>
        <v>　</v>
      </c>
      <c r="T339" s="18" t="str">
        <f>IFERROR(VLOOKUP($B339,DB!$I$3:$CA$1001,40,FALSE)&amp;"","　")</f>
        <v>　</v>
      </c>
      <c r="U339" s="18" t="str">
        <f>IFERROR(VLOOKUP($B339,DB!$I$3:$CA$1001,41,FALSE)&amp;"","　")</f>
        <v>　</v>
      </c>
      <c r="V339" s="18" t="str">
        <f>IFERROR(VLOOKUP($B339,DB!$I$3:$CA$1001,42,FALSE)&amp;"","　")</f>
        <v>　</v>
      </c>
      <c r="W339" s="18" t="str">
        <f>IFERROR(VLOOKUP($B339,DB!$I$3:$CA$1001,43,FALSE)&amp;"","　")</f>
        <v>　</v>
      </c>
      <c r="X339" s="18" t="str">
        <f>IFERROR(VLOOKUP($B339,DB!$I$3:$CA$1001,44,FALSE)&amp;"","　")</f>
        <v>　</v>
      </c>
      <c r="Y339" s="18" t="str">
        <f>IFERROR(VLOOKUP($B339,DB!$I$3:$CA$1001,45,FALSE)&amp;"","　")</f>
        <v>　</v>
      </c>
      <c r="Z339" s="18" t="str">
        <f>IFERROR(VLOOKUP($B339,DB!$I$3:$CA$1001,46,FALSE)&amp;"","　")</f>
        <v>　</v>
      </c>
      <c r="AA339" s="18" t="str">
        <f>IFERROR(VLOOKUP($B339,DB!$I$3:$CA$1001,47,FALSE)&amp;"","　")</f>
        <v>　</v>
      </c>
      <c r="AB339" s="18" t="str">
        <f>IFERROR(VLOOKUP($B339,DB!$I$3:$CA$1001,48,FALSE)&amp;"","　")</f>
        <v>　</v>
      </c>
      <c r="AC339" s="18" t="str">
        <f>IFERROR(VLOOKUP($B339,DB!$I$3:$CA$1001,49,FALSE)&amp;"","　")</f>
        <v>　</v>
      </c>
      <c r="AD339" s="18" t="str">
        <f>IFERROR(VLOOKUP($B339,DB!$I$3:$CA$1001,50,FALSE)&amp;"","　")</f>
        <v>　</v>
      </c>
      <c r="AE339" s="18" t="str">
        <f>IFERROR(VLOOKUP($B339,DB!$I$3:$CA$1001,51,FALSE)&amp;"","　")</f>
        <v>　</v>
      </c>
      <c r="AF339" s="18" t="str">
        <f>IFERROR(VLOOKUP($B339,DB!$I$3:$CA$1001,52,FALSE)&amp;"","　")</f>
        <v>　</v>
      </c>
      <c r="AG339" s="18" t="str">
        <f>IFERROR(VLOOKUP($B339,DB!$I$3:$CA$1001,53,FALSE)&amp;"","　")</f>
        <v>　</v>
      </c>
      <c r="AH339" s="18" t="str">
        <f>IFERROR(VLOOKUP($B339,DB!$I$3:$CA$1001,54,FALSE)&amp;"","　")</f>
        <v>　</v>
      </c>
      <c r="AI339" s="25" t="str">
        <f>IFERROR(VLOOKUP($B339,DB!$I$3:$CA$1001,55,FALSE)&amp;"","　")</f>
        <v>　</v>
      </c>
      <c r="AJ339" s="16" t="str">
        <f>IFERROR(VLOOKUP($B339,DB!$I$3:$CA$1001,56,FALSE)&amp;"","　")</f>
        <v>　</v>
      </c>
      <c r="AK339" s="18" t="str">
        <f>IFERROR(VLOOKUP($B339,DB!$I$3:$CA$1001,57,FALSE)&amp;"","　")</f>
        <v>　</v>
      </c>
      <c r="AL339" s="18" t="str">
        <f>IFERROR(VLOOKUP($B339,DB!$I$3:$CA$1001,58,FALSE)&amp;"","　")</f>
        <v>　</v>
      </c>
      <c r="AM339" s="18" t="str">
        <f>IFERROR(VLOOKUP($B339,DB!$I$3:$CA$1001,59,FALSE)&amp;"","　")</f>
        <v>　</v>
      </c>
      <c r="AN339" s="18" t="str">
        <f>IFERROR(VLOOKUP($B339,DB!$I$3:$CA$1001,60,FALSE)&amp;"","　")</f>
        <v>　</v>
      </c>
      <c r="AO339" s="18" t="str">
        <f>IFERROR(VLOOKUP($B339,DB!$I$3:$CA$1001,61,FALSE)&amp;"","　")</f>
        <v>　</v>
      </c>
      <c r="AP339" s="18" t="str">
        <f>IFERROR(VLOOKUP($B339,DB!$I$3:$CA$1001,62,FALSE)&amp;"","　")</f>
        <v>　</v>
      </c>
      <c r="AQ339" s="21" t="str">
        <f>IFERROR(VLOOKUP($B339,DB!$I$3:$CA$1001,63,FALSE)&amp;"","　")</f>
        <v>　</v>
      </c>
      <c r="AR339" s="23" t="str">
        <f>IFERROR(VLOOKUP($B339,DB!$I$3:$CA$1001,64,FALSE)&amp;"","　")</f>
        <v>　</v>
      </c>
      <c r="AS339" s="18" t="str">
        <f>IFERROR(VLOOKUP($B339,DB!$I$3:$CA$1001,65,FALSE)&amp;"","　")</f>
        <v>　</v>
      </c>
      <c r="AT339" s="18" t="str">
        <f>IFERROR(VLOOKUP($B339,DB!$I$3:$CA$1001,66,FALSE)&amp;"","　")</f>
        <v>　</v>
      </c>
      <c r="AU339" s="18" t="str">
        <f>IFERROR(VLOOKUP($B339,DB!$I$3:$CA$1001,67,FALSE)&amp;"","　")</f>
        <v>　</v>
      </c>
      <c r="AV339" s="18" t="str">
        <f>IFERROR(VLOOKUP($B339,DB!$I$3:$CA$1001,68,FALSE)&amp;"","　")</f>
        <v>　</v>
      </c>
      <c r="AW339" s="18" t="str">
        <f>IFERROR(VLOOKUP($B339,DB!$I$3:$CA$1001,69,FALSE)&amp;"","　")</f>
        <v>　</v>
      </c>
      <c r="AX339" s="18" t="str">
        <f>IFERROR(VLOOKUP($B339,DB!$I$3:$CA$1001,70,FALSE)&amp;"","　")</f>
        <v>　</v>
      </c>
      <c r="AY339" s="21" t="str">
        <f>IFERROR(VLOOKUP($B339,DB!$I$3:$CA$1001,71,FALSE)&amp;"","　")</f>
        <v>　</v>
      </c>
      <c r="AZ339" s="29"/>
    </row>
    <row r="340" spans="2:52" ht="20.100000000000001" customHeight="1">
      <c r="B340" s="6"/>
      <c r="C340" s="8" t="str">
        <f>IFERROR(VLOOKUP(B340,DB!$I$3:$Z$1001,4,FALSE)&amp;"","")</f>
        <v/>
      </c>
      <c r="D340" s="10" t="str">
        <f>IFERROR(VLOOKUP(B340,DB!$I$2:$CD$1001,7,FALSE)&amp;"","")</f>
        <v/>
      </c>
      <c r="E340" s="11" t="str">
        <f>IFERROR(VLOOKUP(B340,DB!$I$2:$CD$1001,8,FALSE)&amp;"","")</f>
        <v/>
      </c>
      <c r="F340" s="12" t="str">
        <f>IFERROR(VLOOKUP(B340,DB!$I$2:$CD$1001,10,FALSE)&amp;"","")</f>
        <v/>
      </c>
      <c r="G340" s="11" t="str">
        <f>IFERROR(VLOOKUP(B340,DB!$I$2:$CD$1001,11,FALSE)&amp;"","")</f>
        <v/>
      </c>
      <c r="H340" s="14" t="str">
        <f>IFERROR(IF(VLOOKUP(B340,DB!$I$2:$CD$1001,20,FALSE)&amp;""="","","○"),"")</f>
        <v/>
      </c>
      <c r="I340" s="16" t="str">
        <f>IFERROR(VLOOKUP($B340,DB!$I$3:$CA$1001,29,FALSE)&amp;"","　")</f>
        <v>　</v>
      </c>
      <c r="J340" s="18" t="str">
        <f>IFERROR(VLOOKUP($B340,DB!$I$3:$CA$1001,30,FALSE)&amp;"","　")</f>
        <v>　</v>
      </c>
      <c r="K340" s="18" t="str">
        <f>IFERROR(VLOOKUP($B340,DB!$I$3:$CA$1001,31,FALSE)&amp;"","　")</f>
        <v>　</v>
      </c>
      <c r="L340" s="18" t="str">
        <f>IFERROR(VLOOKUP($B340,DB!$I$3:$CA$1001,32,FALSE)&amp;"","　")</f>
        <v>　</v>
      </c>
      <c r="M340" s="18" t="str">
        <f>IFERROR(VLOOKUP($B340,DB!$I$3:$CA$1001,33,FALSE)&amp;"","　")</f>
        <v>　</v>
      </c>
      <c r="N340" s="21" t="str">
        <f>IFERROR(VLOOKUP($B340,DB!$I$3:$CA$1001,34,FALSE)&amp;"","　")</f>
        <v>　</v>
      </c>
      <c r="O340" s="23" t="str">
        <f>IFERROR(VLOOKUP($B340,DB!$I$3:$CA$1001,35,FALSE)&amp;"","　")</f>
        <v>　</v>
      </c>
      <c r="P340" s="18" t="str">
        <f>IFERROR(VLOOKUP($B340,DB!$I$3:$CA$1001,36,FALSE)&amp;"","　")</f>
        <v>　</v>
      </c>
      <c r="Q340" s="18" t="str">
        <f>IFERROR(VLOOKUP($B340,DB!$I$3:$CA$1001,37,FALSE)&amp;"","　")</f>
        <v>　</v>
      </c>
      <c r="R340" s="18" t="str">
        <f>IFERROR(VLOOKUP($B340,DB!$I$3:$CA$1001,38,FALSE)&amp;"","　")</f>
        <v>　</v>
      </c>
      <c r="S340" s="18" t="str">
        <f>IFERROR(VLOOKUP($B340,DB!$I$3:$CA$1001,39,FALSE)&amp;"","　")</f>
        <v>　</v>
      </c>
      <c r="T340" s="18" t="str">
        <f>IFERROR(VLOOKUP($B340,DB!$I$3:$CA$1001,40,FALSE)&amp;"","　")</f>
        <v>　</v>
      </c>
      <c r="U340" s="18" t="str">
        <f>IFERROR(VLOOKUP($B340,DB!$I$3:$CA$1001,41,FALSE)&amp;"","　")</f>
        <v>　</v>
      </c>
      <c r="V340" s="18" t="str">
        <f>IFERROR(VLOOKUP($B340,DB!$I$3:$CA$1001,42,FALSE)&amp;"","　")</f>
        <v>　</v>
      </c>
      <c r="W340" s="18" t="str">
        <f>IFERROR(VLOOKUP($B340,DB!$I$3:$CA$1001,43,FALSE)&amp;"","　")</f>
        <v>　</v>
      </c>
      <c r="X340" s="18" t="str">
        <f>IFERROR(VLOOKUP($B340,DB!$I$3:$CA$1001,44,FALSE)&amp;"","　")</f>
        <v>　</v>
      </c>
      <c r="Y340" s="18" t="str">
        <f>IFERROR(VLOOKUP($B340,DB!$I$3:$CA$1001,45,FALSE)&amp;"","　")</f>
        <v>　</v>
      </c>
      <c r="Z340" s="18" t="str">
        <f>IFERROR(VLOOKUP($B340,DB!$I$3:$CA$1001,46,FALSE)&amp;"","　")</f>
        <v>　</v>
      </c>
      <c r="AA340" s="18" t="str">
        <f>IFERROR(VLOOKUP($B340,DB!$I$3:$CA$1001,47,FALSE)&amp;"","　")</f>
        <v>　</v>
      </c>
      <c r="AB340" s="18" t="str">
        <f>IFERROR(VLOOKUP($B340,DB!$I$3:$CA$1001,48,FALSE)&amp;"","　")</f>
        <v>　</v>
      </c>
      <c r="AC340" s="18" t="str">
        <f>IFERROR(VLOOKUP($B340,DB!$I$3:$CA$1001,49,FALSE)&amp;"","　")</f>
        <v>　</v>
      </c>
      <c r="AD340" s="18" t="str">
        <f>IFERROR(VLOOKUP($B340,DB!$I$3:$CA$1001,50,FALSE)&amp;"","　")</f>
        <v>　</v>
      </c>
      <c r="AE340" s="18" t="str">
        <f>IFERROR(VLOOKUP($B340,DB!$I$3:$CA$1001,51,FALSE)&amp;"","　")</f>
        <v>　</v>
      </c>
      <c r="AF340" s="18" t="str">
        <f>IFERROR(VLOOKUP($B340,DB!$I$3:$CA$1001,52,FALSE)&amp;"","　")</f>
        <v>　</v>
      </c>
      <c r="AG340" s="18" t="str">
        <f>IFERROR(VLOOKUP($B340,DB!$I$3:$CA$1001,53,FALSE)&amp;"","　")</f>
        <v>　</v>
      </c>
      <c r="AH340" s="18" t="str">
        <f>IFERROR(VLOOKUP($B340,DB!$I$3:$CA$1001,54,FALSE)&amp;"","　")</f>
        <v>　</v>
      </c>
      <c r="AI340" s="25" t="str">
        <f>IFERROR(VLOOKUP($B340,DB!$I$3:$CA$1001,55,FALSE)&amp;"","　")</f>
        <v>　</v>
      </c>
      <c r="AJ340" s="16" t="str">
        <f>IFERROR(VLOOKUP($B340,DB!$I$3:$CA$1001,56,FALSE)&amp;"","　")</f>
        <v>　</v>
      </c>
      <c r="AK340" s="18" t="str">
        <f>IFERROR(VLOOKUP($B340,DB!$I$3:$CA$1001,57,FALSE)&amp;"","　")</f>
        <v>　</v>
      </c>
      <c r="AL340" s="18" t="str">
        <f>IFERROR(VLOOKUP($B340,DB!$I$3:$CA$1001,58,FALSE)&amp;"","　")</f>
        <v>　</v>
      </c>
      <c r="AM340" s="18" t="str">
        <f>IFERROR(VLOOKUP($B340,DB!$I$3:$CA$1001,59,FALSE)&amp;"","　")</f>
        <v>　</v>
      </c>
      <c r="AN340" s="18" t="str">
        <f>IFERROR(VLOOKUP($B340,DB!$I$3:$CA$1001,60,FALSE)&amp;"","　")</f>
        <v>　</v>
      </c>
      <c r="AO340" s="18" t="str">
        <f>IFERROR(VLOOKUP($B340,DB!$I$3:$CA$1001,61,FALSE)&amp;"","　")</f>
        <v>　</v>
      </c>
      <c r="AP340" s="18" t="str">
        <f>IFERROR(VLOOKUP($B340,DB!$I$3:$CA$1001,62,FALSE)&amp;"","　")</f>
        <v>　</v>
      </c>
      <c r="AQ340" s="21" t="str">
        <f>IFERROR(VLOOKUP($B340,DB!$I$3:$CA$1001,63,FALSE)&amp;"","　")</f>
        <v>　</v>
      </c>
      <c r="AR340" s="23" t="str">
        <f>IFERROR(VLOOKUP($B340,DB!$I$3:$CA$1001,64,FALSE)&amp;"","　")</f>
        <v>　</v>
      </c>
      <c r="AS340" s="18" t="str">
        <f>IFERROR(VLOOKUP($B340,DB!$I$3:$CA$1001,65,FALSE)&amp;"","　")</f>
        <v>　</v>
      </c>
      <c r="AT340" s="18" t="str">
        <f>IFERROR(VLOOKUP($B340,DB!$I$3:$CA$1001,66,FALSE)&amp;"","　")</f>
        <v>　</v>
      </c>
      <c r="AU340" s="18" t="str">
        <f>IFERROR(VLOOKUP($B340,DB!$I$3:$CA$1001,67,FALSE)&amp;"","　")</f>
        <v>　</v>
      </c>
      <c r="AV340" s="18" t="str">
        <f>IFERROR(VLOOKUP($B340,DB!$I$3:$CA$1001,68,FALSE)&amp;"","　")</f>
        <v>　</v>
      </c>
      <c r="AW340" s="18" t="str">
        <f>IFERROR(VLOOKUP($B340,DB!$I$3:$CA$1001,69,FALSE)&amp;"","　")</f>
        <v>　</v>
      </c>
      <c r="AX340" s="18" t="str">
        <f>IFERROR(VLOOKUP($B340,DB!$I$3:$CA$1001,70,FALSE)&amp;"","　")</f>
        <v>　</v>
      </c>
      <c r="AY340" s="21" t="str">
        <f>IFERROR(VLOOKUP($B340,DB!$I$3:$CA$1001,71,FALSE)&amp;"","　")</f>
        <v>　</v>
      </c>
      <c r="AZ340" s="29"/>
    </row>
    <row r="341" spans="2:52" ht="20.100000000000001" customHeight="1">
      <c r="B341" s="6"/>
      <c r="C341" s="8" t="str">
        <f>IFERROR(VLOOKUP(B341,DB!$I$3:$Z$1001,4,FALSE)&amp;"","")</f>
        <v/>
      </c>
      <c r="D341" s="10" t="str">
        <f>IFERROR(VLOOKUP(B341,DB!$I$2:$CD$1001,7,FALSE)&amp;"","")</f>
        <v/>
      </c>
      <c r="E341" s="11" t="str">
        <f>IFERROR(VLOOKUP(B341,DB!$I$2:$CD$1001,8,FALSE)&amp;"","")</f>
        <v/>
      </c>
      <c r="F341" s="12" t="str">
        <f>IFERROR(VLOOKUP(B341,DB!$I$2:$CD$1001,10,FALSE)&amp;"","")</f>
        <v/>
      </c>
      <c r="G341" s="11" t="str">
        <f>IFERROR(VLOOKUP(B341,DB!$I$2:$CD$1001,11,FALSE)&amp;"","")</f>
        <v/>
      </c>
      <c r="H341" s="14" t="str">
        <f>IFERROR(IF(VLOOKUP(B341,DB!$I$2:$CD$1001,20,FALSE)&amp;""="","","○"),"")</f>
        <v/>
      </c>
      <c r="I341" s="16" t="str">
        <f>IFERROR(VLOOKUP($B341,DB!$I$3:$CA$1001,29,FALSE)&amp;"","　")</f>
        <v>　</v>
      </c>
      <c r="J341" s="18" t="str">
        <f>IFERROR(VLOOKUP($B341,DB!$I$3:$CA$1001,30,FALSE)&amp;"","　")</f>
        <v>　</v>
      </c>
      <c r="K341" s="18" t="str">
        <f>IFERROR(VLOOKUP($B341,DB!$I$3:$CA$1001,31,FALSE)&amp;"","　")</f>
        <v>　</v>
      </c>
      <c r="L341" s="18" t="str">
        <f>IFERROR(VLOOKUP($B341,DB!$I$3:$CA$1001,32,FALSE)&amp;"","　")</f>
        <v>　</v>
      </c>
      <c r="M341" s="18" t="str">
        <f>IFERROR(VLOOKUP($B341,DB!$I$3:$CA$1001,33,FALSE)&amp;"","　")</f>
        <v>　</v>
      </c>
      <c r="N341" s="21" t="str">
        <f>IFERROR(VLOOKUP($B341,DB!$I$3:$CA$1001,34,FALSE)&amp;"","　")</f>
        <v>　</v>
      </c>
      <c r="O341" s="23" t="str">
        <f>IFERROR(VLOOKUP($B341,DB!$I$3:$CA$1001,35,FALSE)&amp;"","　")</f>
        <v>　</v>
      </c>
      <c r="P341" s="18" t="str">
        <f>IFERROR(VLOOKUP($B341,DB!$I$3:$CA$1001,36,FALSE)&amp;"","　")</f>
        <v>　</v>
      </c>
      <c r="Q341" s="18" t="str">
        <f>IFERROR(VLOOKUP($B341,DB!$I$3:$CA$1001,37,FALSE)&amp;"","　")</f>
        <v>　</v>
      </c>
      <c r="R341" s="18" t="str">
        <f>IFERROR(VLOOKUP($B341,DB!$I$3:$CA$1001,38,FALSE)&amp;"","　")</f>
        <v>　</v>
      </c>
      <c r="S341" s="18" t="str">
        <f>IFERROR(VLOOKUP($B341,DB!$I$3:$CA$1001,39,FALSE)&amp;"","　")</f>
        <v>　</v>
      </c>
      <c r="T341" s="18" t="str">
        <f>IFERROR(VLOOKUP($B341,DB!$I$3:$CA$1001,40,FALSE)&amp;"","　")</f>
        <v>　</v>
      </c>
      <c r="U341" s="18" t="str">
        <f>IFERROR(VLOOKUP($B341,DB!$I$3:$CA$1001,41,FALSE)&amp;"","　")</f>
        <v>　</v>
      </c>
      <c r="V341" s="18" t="str">
        <f>IFERROR(VLOOKUP($B341,DB!$I$3:$CA$1001,42,FALSE)&amp;"","　")</f>
        <v>　</v>
      </c>
      <c r="W341" s="18" t="str">
        <f>IFERROR(VLOOKUP($B341,DB!$I$3:$CA$1001,43,FALSE)&amp;"","　")</f>
        <v>　</v>
      </c>
      <c r="X341" s="18" t="str">
        <f>IFERROR(VLOOKUP($B341,DB!$I$3:$CA$1001,44,FALSE)&amp;"","　")</f>
        <v>　</v>
      </c>
      <c r="Y341" s="18" t="str">
        <f>IFERROR(VLOOKUP($B341,DB!$I$3:$CA$1001,45,FALSE)&amp;"","　")</f>
        <v>　</v>
      </c>
      <c r="Z341" s="18" t="str">
        <f>IFERROR(VLOOKUP($B341,DB!$I$3:$CA$1001,46,FALSE)&amp;"","　")</f>
        <v>　</v>
      </c>
      <c r="AA341" s="18" t="str">
        <f>IFERROR(VLOOKUP($B341,DB!$I$3:$CA$1001,47,FALSE)&amp;"","　")</f>
        <v>　</v>
      </c>
      <c r="AB341" s="18" t="str">
        <f>IFERROR(VLOOKUP($B341,DB!$I$3:$CA$1001,48,FALSE)&amp;"","　")</f>
        <v>　</v>
      </c>
      <c r="AC341" s="18" t="str">
        <f>IFERROR(VLOOKUP($B341,DB!$I$3:$CA$1001,49,FALSE)&amp;"","　")</f>
        <v>　</v>
      </c>
      <c r="AD341" s="18" t="str">
        <f>IFERROR(VLOOKUP($B341,DB!$I$3:$CA$1001,50,FALSE)&amp;"","　")</f>
        <v>　</v>
      </c>
      <c r="AE341" s="18" t="str">
        <f>IFERROR(VLOOKUP($B341,DB!$I$3:$CA$1001,51,FALSE)&amp;"","　")</f>
        <v>　</v>
      </c>
      <c r="AF341" s="18" t="str">
        <f>IFERROR(VLOOKUP($B341,DB!$I$3:$CA$1001,52,FALSE)&amp;"","　")</f>
        <v>　</v>
      </c>
      <c r="AG341" s="18" t="str">
        <f>IFERROR(VLOOKUP($B341,DB!$I$3:$CA$1001,53,FALSE)&amp;"","　")</f>
        <v>　</v>
      </c>
      <c r="AH341" s="18" t="str">
        <f>IFERROR(VLOOKUP($B341,DB!$I$3:$CA$1001,54,FALSE)&amp;"","　")</f>
        <v>　</v>
      </c>
      <c r="AI341" s="25" t="str">
        <f>IFERROR(VLOOKUP($B341,DB!$I$3:$CA$1001,55,FALSE)&amp;"","　")</f>
        <v>　</v>
      </c>
      <c r="AJ341" s="16" t="str">
        <f>IFERROR(VLOOKUP($B341,DB!$I$3:$CA$1001,56,FALSE)&amp;"","　")</f>
        <v>　</v>
      </c>
      <c r="AK341" s="18" t="str">
        <f>IFERROR(VLOOKUP($B341,DB!$I$3:$CA$1001,57,FALSE)&amp;"","　")</f>
        <v>　</v>
      </c>
      <c r="AL341" s="18" t="str">
        <f>IFERROR(VLOOKUP($B341,DB!$I$3:$CA$1001,58,FALSE)&amp;"","　")</f>
        <v>　</v>
      </c>
      <c r="AM341" s="18" t="str">
        <f>IFERROR(VLOOKUP($B341,DB!$I$3:$CA$1001,59,FALSE)&amp;"","　")</f>
        <v>　</v>
      </c>
      <c r="AN341" s="18" t="str">
        <f>IFERROR(VLOOKUP($B341,DB!$I$3:$CA$1001,60,FALSE)&amp;"","　")</f>
        <v>　</v>
      </c>
      <c r="AO341" s="18" t="str">
        <f>IFERROR(VLOOKUP($B341,DB!$I$3:$CA$1001,61,FALSE)&amp;"","　")</f>
        <v>　</v>
      </c>
      <c r="AP341" s="18" t="str">
        <f>IFERROR(VLOOKUP($B341,DB!$I$3:$CA$1001,62,FALSE)&amp;"","　")</f>
        <v>　</v>
      </c>
      <c r="AQ341" s="21" t="str">
        <f>IFERROR(VLOOKUP($B341,DB!$I$3:$CA$1001,63,FALSE)&amp;"","　")</f>
        <v>　</v>
      </c>
      <c r="AR341" s="23" t="str">
        <f>IFERROR(VLOOKUP($B341,DB!$I$3:$CA$1001,64,FALSE)&amp;"","　")</f>
        <v>　</v>
      </c>
      <c r="AS341" s="18" t="str">
        <f>IFERROR(VLOOKUP($B341,DB!$I$3:$CA$1001,65,FALSE)&amp;"","　")</f>
        <v>　</v>
      </c>
      <c r="AT341" s="18" t="str">
        <f>IFERROR(VLOOKUP($B341,DB!$I$3:$CA$1001,66,FALSE)&amp;"","　")</f>
        <v>　</v>
      </c>
      <c r="AU341" s="18" t="str">
        <f>IFERROR(VLOOKUP($B341,DB!$I$3:$CA$1001,67,FALSE)&amp;"","　")</f>
        <v>　</v>
      </c>
      <c r="AV341" s="18" t="str">
        <f>IFERROR(VLOOKUP($B341,DB!$I$3:$CA$1001,68,FALSE)&amp;"","　")</f>
        <v>　</v>
      </c>
      <c r="AW341" s="18" t="str">
        <f>IFERROR(VLOOKUP($B341,DB!$I$3:$CA$1001,69,FALSE)&amp;"","　")</f>
        <v>　</v>
      </c>
      <c r="AX341" s="18" t="str">
        <f>IFERROR(VLOOKUP($B341,DB!$I$3:$CA$1001,70,FALSE)&amp;"","　")</f>
        <v>　</v>
      </c>
      <c r="AY341" s="21" t="str">
        <f>IFERROR(VLOOKUP($B341,DB!$I$3:$CA$1001,71,FALSE)&amp;"","　")</f>
        <v>　</v>
      </c>
      <c r="AZ341" s="29"/>
    </row>
    <row r="342" spans="2:52" ht="20.100000000000001" customHeight="1">
      <c r="B342" s="6"/>
      <c r="C342" s="8" t="str">
        <f>IFERROR(VLOOKUP(B342,DB!$I$3:$Z$1001,4,FALSE)&amp;"","")</f>
        <v/>
      </c>
      <c r="D342" s="10" t="str">
        <f>IFERROR(VLOOKUP(B342,DB!$I$2:$CD$1001,7,FALSE)&amp;"","")</f>
        <v/>
      </c>
      <c r="E342" s="11" t="str">
        <f>IFERROR(VLOOKUP(B342,DB!$I$2:$CD$1001,8,FALSE)&amp;"","")</f>
        <v/>
      </c>
      <c r="F342" s="12" t="str">
        <f>IFERROR(VLOOKUP(B342,DB!$I$2:$CD$1001,10,FALSE)&amp;"","")</f>
        <v/>
      </c>
      <c r="G342" s="11" t="str">
        <f>IFERROR(VLOOKUP(B342,DB!$I$2:$CD$1001,11,FALSE)&amp;"","")</f>
        <v/>
      </c>
      <c r="H342" s="14" t="str">
        <f>IFERROR(IF(VLOOKUP(B342,DB!$I$2:$CD$1001,20,FALSE)&amp;""="","","○"),"")</f>
        <v/>
      </c>
      <c r="I342" s="16" t="str">
        <f>IFERROR(VLOOKUP($B342,DB!$I$3:$CA$1001,29,FALSE)&amp;"","　")</f>
        <v>　</v>
      </c>
      <c r="J342" s="18" t="str">
        <f>IFERROR(VLOOKUP($B342,DB!$I$3:$CA$1001,30,FALSE)&amp;"","　")</f>
        <v>　</v>
      </c>
      <c r="K342" s="18" t="str">
        <f>IFERROR(VLOOKUP($B342,DB!$I$3:$CA$1001,31,FALSE)&amp;"","　")</f>
        <v>　</v>
      </c>
      <c r="L342" s="18" t="str">
        <f>IFERROR(VLOOKUP($B342,DB!$I$3:$CA$1001,32,FALSE)&amp;"","　")</f>
        <v>　</v>
      </c>
      <c r="M342" s="18" t="str">
        <f>IFERROR(VLOOKUP($B342,DB!$I$3:$CA$1001,33,FALSE)&amp;"","　")</f>
        <v>　</v>
      </c>
      <c r="N342" s="21" t="str">
        <f>IFERROR(VLOOKUP($B342,DB!$I$3:$CA$1001,34,FALSE)&amp;"","　")</f>
        <v>　</v>
      </c>
      <c r="O342" s="23" t="str">
        <f>IFERROR(VLOOKUP($B342,DB!$I$3:$CA$1001,35,FALSE)&amp;"","　")</f>
        <v>　</v>
      </c>
      <c r="P342" s="18" t="str">
        <f>IFERROR(VLOOKUP($B342,DB!$I$3:$CA$1001,36,FALSE)&amp;"","　")</f>
        <v>　</v>
      </c>
      <c r="Q342" s="18" t="str">
        <f>IFERROR(VLOOKUP($B342,DB!$I$3:$CA$1001,37,FALSE)&amp;"","　")</f>
        <v>　</v>
      </c>
      <c r="R342" s="18" t="str">
        <f>IFERROR(VLOOKUP($B342,DB!$I$3:$CA$1001,38,FALSE)&amp;"","　")</f>
        <v>　</v>
      </c>
      <c r="S342" s="18" t="str">
        <f>IFERROR(VLOOKUP($B342,DB!$I$3:$CA$1001,39,FALSE)&amp;"","　")</f>
        <v>　</v>
      </c>
      <c r="T342" s="18" t="str">
        <f>IFERROR(VLOOKUP($B342,DB!$I$3:$CA$1001,40,FALSE)&amp;"","　")</f>
        <v>　</v>
      </c>
      <c r="U342" s="18" t="str">
        <f>IFERROR(VLOOKUP($B342,DB!$I$3:$CA$1001,41,FALSE)&amp;"","　")</f>
        <v>　</v>
      </c>
      <c r="V342" s="18" t="str">
        <f>IFERROR(VLOOKUP($B342,DB!$I$3:$CA$1001,42,FALSE)&amp;"","　")</f>
        <v>　</v>
      </c>
      <c r="W342" s="18" t="str">
        <f>IFERROR(VLOOKUP($B342,DB!$I$3:$CA$1001,43,FALSE)&amp;"","　")</f>
        <v>　</v>
      </c>
      <c r="X342" s="18" t="str">
        <f>IFERROR(VLOOKUP($B342,DB!$I$3:$CA$1001,44,FALSE)&amp;"","　")</f>
        <v>　</v>
      </c>
      <c r="Y342" s="18" t="str">
        <f>IFERROR(VLOOKUP($B342,DB!$I$3:$CA$1001,45,FALSE)&amp;"","　")</f>
        <v>　</v>
      </c>
      <c r="Z342" s="18" t="str">
        <f>IFERROR(VLOOKUP($B342,DB!$I$3:$CA$1001,46,FALSE)&amp;"","　")</f>
        <v>　</v>
      </c>
      <c r="AA342" s="18" t="str">
        <f>IFERROR(VLOOKUP($B342,DB!$I$3:$CA$1001,47,FALSE)&amp;"","　")</f>
        <v>　</v>
      </c>
      <c r="AB342" s="18" t="str">
        <f>IFERROR(VLOOKUP($B342,DB!$I$3:$CA$1001,48,FALSE)&amp;"","　")</f>
        <v>　</v>
      </c>
      <c r="AC342" s="18" t="str">
        <f>IFERROR(VLOOKUP($B342,DB!$I$3:$CA$1001,49,FALSE)&amp;"","　")</f>
        <v>　</v>
      </c>
      <c r="AD342" s="18" t="str">
        <f>IFERROR(VLOOKUP($B342,DB!$I$3:$CA$1001,50,FALSE)&amp;"","　")</f>
        <v>　</v>
      </c>
      <c r="AE342" s="18" t="str">
        <f>IFERROR(VLOOKUP($B342,DB!$I$3:$CA$1001,51,FALSE)&amp;"","　")</f>
        <v>　</v>
      </c>
      <c r="AF342" s="18" t="str">
        <f>IFERROR(VLOOKUP($B342,DB!$I$3:$CA$1001,52,FALSE)&amp;"","　")</f>
        <v>　</v>
      </c>
      <c r="AG342" s="18" t="str">
        <f>IFERROR(VLOOKUP($B342,DB!$I$3:$CA$1001,53,FALSE)&amp;"","　")</f>
        <v>　</v>
      </c>
      <c r="AH342" s="18" t="str">
        <f>IFERROR(VLOOKUP($B342,DB!$I$3:$CA$1001,54,FALSE)&amp;"","　")</f>
        <v>　</v>
      </c>
      <c r="AI342" s="25" t="str">
        <f>IFERROR(VLOOKUP($B342,DB!$I$3:$CA$1001,55,FALSE)&amp;"","　")</f>
        <v>　</v>
      </c>
      <c r="AJ342" s="16" t="str">
        <f>IFERROR(VLOOKUP($B342,DB!$I$3:$CA$1001,56,FALSE)&amp;"","　")</f>
        <v>　</v>
      </c>
      <c r="AK342" s="18" t="str">
        <f>IFERROR(VLOOKUP($B342,DB!$I$3:$CA$1001,57,FALSE)&amp;"","　")</f>
        <v>　</v>
      </c>
      <c r="AL342" s="18" t="str">
        <f>IFERROR(VLOOKUP($B342,DB!$I$3:$CA$1001,58,FALSE)&amp;"","　")</f>
        <v>　</v>
      </c>
      <c r="AM342" s="18" t="str">
        <f>IFERROR(VLOOKUP($B342,DB!$I$3:$CA$1001,59,FALSE)&amp;"","　")</f>
        <v>　</v>
      </c>
      <c r="AN342" s="18" t="str">
        <f>IFERROR(VLOOKUP($B342,DB!$I$3:$CA$1001,60,FALSE)&amp;"","　")</f>
        <v>　</v>
      </c>
      <c r="AO342" s="18" t="str">
        <f>IFERROR(VLOOKUP($B342,DB!$I$3:$CA$1001,61,FALSE)&amp;"","　")</f>
        <v>　</v>
      </c>
      <c r="AP342" s="18" t="str">
        <f>IFERROR(VLOOKUP($B342,DB!$I$3:$CA$1001,62,FALSE)&amp;"","　")</f>
        <v>　</v>
      </c>
      <c r="AQ342" s="21" t="str">
        <f>IFERROR(VLOOKUP($B342,DB!$I$3:$CA$1001,63,FALSE)&amp;"","　")</f>
        <v>　</v>
      </c>
      <c r="AR342" s="23" t="str">
        <f>IFERROR(VLOOKUP($B342,DB!$I$3:$CA$1001,64,FALSE)&amp;"","　")</f>
        <v>　</v>
      </c>
      <c r="AS342" s="18" t="str">
        <f>IFERROR(VLOOKUP($B342,DB!$I$3:$CA$1001,65,FALSE)&amp;"","　")</f>
        <v>　</v>
      </c>
      <c r="AT342" s="18" t="str">
        <f>IFERROR(VLOOKUP($B342,DB!$I$3:$CA$1001,66,FALSE)&amp;"","　")</f>
        <v>　</v>
      </c>
      <c r="AU342" s="18" t="str">
        <f>IFERROR(VLOOKUP($B342,DB!$I$3:$CA$1001,67,FALSE)&amp;"","　")</f>
        <v>　</v>
      </c>
      <c r="AV342" s="18" t="str">
        <f>IFERROR(VLOOKUP($B342,DB!$I$3:$CA$1001,68,FALSE)&amp;"","　")</f>
        <v>　</v>
      </c>
      <c r="AW342" s="18" t="str">
        <f>IFERROR(VLOOKUP($B342,DB!$I$3:$CA$1001,69,FALSE)&amp;"","　")</f>
        <v>　</v>
      </c>
      <c r="AX342" s="18" t="str">
        <f>IFERROR(VLOOKUP($B342,DB!$I$3:$CA$1001,70,FALSE)&amp;"","　")</f>
        <v>　</v>
      </c>
      <c r="AY342" s="21" t="str">
        <f>IFERROR(VLOOKUP($B342,DB!$I$3:$CA$1001,71,FALSE)&amp;"","　")</f>
        <v>　</v>
      </c>
      <c r="AZ342" s="29"/>
    </row>
    <row r="343" spans="2:52" ht="20.100000000000001" customHeight="1">
      <c r="B343" s="6"/>
      <c r="C343" s="8" t="str">
        <f>IFERROR(VLOOKUP(B343,DB!$I$3:$Z$1001,4,FALSE)&amp;"","")</f>
        <v/>
      </c>
      <c r="D343" s="10" t="str">
        <f>IFERROR(VLOOKUP(B343,DB!$I$2:$CD$1001,7,FALSE)&amp;"","")</f>
        <v/>
      </c>
      <c r="E343" s="11" t="str">
        <f>IFERROR(VLOOKUP(B343,DB!$I$2:$CD$1001,8,FALSE)&amp;"","")</f>
        <v/>
      </c>
      <c r="F343" s="12" t="str">
        <f>IFERROR(VLOOKUP(B343,DB!$I$2:$CD$1001,10,FALSE)&amp;"","")</f>
        <v/>
      </c>
      <c r="G343" s="11" t="str">
        <f>IFERROR(VLOOKUP(B343,DB!$I$2:$CD$1001,11,FALSE)&amp;"","")</f>
        <v/>
      </c>
      <c r="H343" s="14" t="str">
        <f>IFERROR(IF(VLOOKUP(B343,DB!$I$2:$CD$1001,20,FALSE)&amp;""="","","○"),"")</f>
        <v/>
      </c>
      <c r="I343" s="16" t="str">
        <f>IFERROR(VLOOKUP($B343,DB!$I$3:$CA$1001,29,FALSE)&amp;"","　")</f>
        <v>　</v>
      </c>
      <c r="J343" s="18" t="str">
        <f>IFERROR(VLOOKUP($B343,DB!$I$3:$CA$1001,30,FALSE)&amp;"","　")</f>
        <v>　</v>
      </c>
      <c r="K343" s="18" t="str">
        <f>IFERROR(VLOOKUP($B343,DB!$I$3:$CA$1001,31,FALSE)&amp;"","　")</f>
        <v>　</v>
      </c>
      <c r="L343" s="18" t="str">
        <f>IFERROR(VLOOKUP($B343,DB!$I$3:$CA$1001,32,FALSE)&amp;"","　")</f>
        <v>　</v>
      </c>
      <c r="M343" s="18" t="str">
        <f>IFERROR(VLOOKUP($B343,DB!$I$3:$CA$1001,33,FALSE)&amp;"","　")</f>
        <v>　</v>
      </c>
      <c r="N343" s="21" t="str">
        <f>IFERROR(VLOOKUP($B343,DB!$I$3:$CA$1001,34,FALSE)&amp;"","　")</f>
        <v>　</v>
      </c>
      <c r="O343" s="23" t="str">
        <f>IFERROR(VLOOKUP($B343,DB!$I$3:$CA$1001,35,FALSE)&amp;"","　")</f>
        <v>　</v>
      </c>
      <c r="P343" s="18" t="str">
        <f>IFERROR(VLOOKUP($B343,DB!$I$3:$CA$1001,36,FALSE)&amp;"","　")</f>
        <v>　</v>
      </c>
      <c r="Q343" s="18" t="str">
        <f>IFERROR(VLOOKUP($B343,DB!$I$3:$CA$1001,37,FALSE)&amp;"","　")</f>
        <v>　</v>
      </c>
      <c r="R343" s="18" t="str">
        <f>IFERROR(VLOOKUP($B343,DB!$I$3:$CA$1001,38,FALSE)&amp;"","　")</f>
        <v>　</v>
      </c>
      <c r="S343" s="18" t="str">
        <f>IFERROR(VLOOKUP($B343,DB!$I$3:$CA$1001,39,FALSE)&amp;"","　")</f>
        <v>　</v>
      </c>
      <c r="T343" s="18" t="str">
        <f>IFERROR(VLOOKUP($B343,DB!$I$3:$CA$1001,40,FALSE)&amp;"","　")</f>
        <v>　</v>
      </c>
      <c r="U343" s="18" t="str">
        <f>IFERROR(VLOOKUP($B343,DB!$I$3:$CA$1001,41,FALSE)&amp;"","　")</f>
        <v>　</v>
      </c>
      <c r="V343" s="18" t="str">
        <f>IFERROR(VLOOKUP($B343,DB!$I$3:$CA$1001,42,FALSE)&amp;"","　")</f>
        <v>　</v>
      </c>
      <c r="W343" s="18" t="str">
        <f>IFERROR(VLOOKUP($B343,DB!$I$3:$CA$1001,43,FALSE)&amp;"","　")</f>
        <v>　</v>
      </c>
      <c r="X343" s="18" t="str">
        <f>IFERROR(VLOOKUP($B343,DB!$I$3:$CA$1001,44,FALSE)&amp;"","　")</f>
        <v>　</v>
      </c>
      <c r="Y343" s="18" t="str">
        <f>IFERROR(VLOOKUP($B343,DB!$I$3:$CA$1001,45,FALSE)&amp;"","　")</f>
        <v>　</v>
      </c>
      <c r="Z343" s="18" t="str">
        <f>IFERROR(VLOOKUP($B343,DB!$I$3:$CA$1001,46,FALSE)&amp;"","　")</f>
        <v>　</v>
      </c>
      <c r="AA343" s="18" t="str">
        <f>IFERROR(VLOOKUP($B343,DB!$I$3:$CA$1001,47,FALSE)&amp;"","　")</f>
        <v>　</v>
      </c>
      <c r="AB343" s="18" t="str">
        <f>IFERROR(VLOOKUP($B343,DB!$I$3:$CA$1001,48,FALSE)&amp;"","　")</f>
        <v>　</v>
      </c>
      <c r="AC343" s="18" t="str">
        <f>IFERROR(VLOOKUP($B343,DB!$I$3:$CA$1001,49,FALSE)&amp;"","　")</f>
        <v>　</v>
      </c>
      <c r="AD343" s="18" t="str">
        <f>IFERROR(VLOOKUP($B343,DB!$I$3:$CA$1001,50,FALSE)&amp;"","　")</f>
        <v>　</v>
      </c>
      <c r="AE343" s="18" t="str">
        <f>IFERROR(VLOOKUP($B343,DB!$I$3:$CA$1001,51,FALSE)&amp;"","　")</f>
        <v>　</v>
      </c>
      <c r="AF343" s="18" t="str">
        <f>IFERROR(VLOOKUP($B343,DB!$I$3:$CA$1001,52,FALSE)&amp;"","　")</f>
        <v>　</v>
      </c>
      <c r="AG343" s="18" t="str">
        <f>IFERROR(VLOOKUP($B343,DB!$I$3:$CA$1001,53,FALSE)&amp;"","　")</f>
        <v>　</v>
      </c>
      <c r="AH343" s="18" t="str">
        <f>IFERROR(VLOOKUP($B343,DB!$I$3:$CA$1001,54,FALSE)&amp;"","　")</f>
        <v>　</v>
      </c>
      <c r="AI343" s="25" t="str">
        <f>IFERROR(VLOOKUP($B343,DB!$I$3:$CA$1001,55,FALSE)&amp;"","　")</f>
        <v>　</v>
      </c>
      <c r="AJ343" s="16" t="str">
        <f>IFERROR(VLOOKUP($B343,DB!$I$3:$CA$1001,56,FALSE)&amp;"","　")</f>
        <v>　</v>
      </c>
      <c r="AK343" s="18" t="str">
        <f>IFERROR(VLOOKUP($B343,DB!$I$3:$CA$1001,57,FALSE)&amp;"","　")</f>
        <v>　</v>
      </c>
      <c r="AL343" s="18" t="str">
        <f>IFERROR(VLOOKUP($B343,DB!$I$3:$CA$1001,58,FALSE)&amp;"","　")</f>
        <v>　</v>
      </c>
      <c r="AM343" s="18" t="str">
        <f>IFERROR(VLOOKUP($B343,DB!$I$3:$CA$1001,59,FALSE)&amp;"","　")</f>
        <v>　</v>
      </c>
      <c r="AN343" s="18" t="str">
        <f>IFERROR(VLOOKUP($B343,DB!$I$3:$CA$1001,60,FALSE)&amp;"","　")</f>
        <v>　</v>
      </c>
      <c r="AO343" s="18" t="str">
        <f>IFERROR(VLOOKUP($B343,DB!$I$3:$CA$1001,61,FALSE)&amp;"","　")</f>
        <v>　</v>
      </c>
      <c r="AP343" s="18" t="str">
        <f>IFERROR(VLOOKUP($B343,DB!$I$3:$CA$1001,62,FALSE)&amp;"","　")</f>
        <v>　</v>
      </c>
      <c r="AQ343" s="21" t="str">
        <f>IFERROR(VLOOKUP($B343,DB!$I$3:$CA$1001,63,FALSE)&amp;"","　")</f>
        <v>　</v>
      </c>
      <c r="AR343" s="23" t="str">
        <f>IFERROR(VLOOKUP($B343,DB!$I$3:$CA$1001,64,FALSE)&amp;"","　")</f>
        <v>　</v>
      </c>
      <c r="AS343" s="18" t="str">
        <f>IFERROR(VLOOKUP($B343,DB!$I$3:$CA$1001,65,FALSE)&amp;"","　")</f>
        <v>　</v>
      </c>
      <c r="AT343" s="18" t="str">
        <f>IFERROR(VLOOKUP($B343,DB!$I$3:$CA$1001,66,FALSE)&amp;"","　")</f>
        <v>　</v>
      </c>
      <c r="AU343" s="18" t="str">
        <f>IFERROR(VLOOKUP($B343,DB!$I$3:$CA$1001,67,FALSE)&amp;"","　")</f>
        <v>　</v>
      </c>
      <c r="AV343" s="18" t="str">
        <f>IFERROR(VLOOKUP($B343,DB!$I$3:$CA$1001,68,FALSE)&amp;"","　")</f>
        <v>　</v>
      </c>
      <c r="AW343" s="18" t="str">
        <f>IFERROR(VLOOKUP($B343,DB!$I$3:$CA$1001,69,FALSE)&amp;"","　")</f>
        <v>　</v>
      </c>
      <c r="AX343" s="18" t="str">
        <f>IFERROR(VLOOKUP($B343,DB!$I$3:$CA$1001,70,FALSE)&amp;"","　")</f>
        <v>　</v>
      </c>
      <c r="AY343" s="21" t="str">
        <f>IFERROR(VLOOKUP($B343,DB!$I$3:$CA$1001,71,FALSE)&amp;"","　")</f>
        <v>　</v>
      </c>
      <c r="AZ343" s="29"/>
    </row>
    <row r="344" spans="2:52" ht="20.100000000000001" customHeight="1">
      <c r="B344" s="6"/>
      <c r="C344" s="8" t="str">
        <f>IFERROR(VLOOKUP(B344,DB!$I$3:$Z$1001,4,FALSE)&amp;"","")</f>
        <v/>
      </c>
      <c r="D344" s="10" t="str">
        <f>IFERROR(VLOOKUP(B344,DB!$I$2:$CD$1001,7,FALSE)&amp;"","")</f>
        <v/>
      </c>
      <c r="E344" s="11" t="str">
        <f>IFERROR(VLOOKUP(B344,DB!$I$2:$CD$1001,8,FALSE)&amp;"","")</f>
        <v/>
      </c>
      <c r="F344" s="12" t="str">
        <f>IFERROR(VLOOKUP(B344,DB!$I$2:$CD$1001,10,FALSE)&amp;"","")</f>
        <v/>
      </c>
      <c r="G344" s="11" t="str">
        <f>IFERROR(VLOOKUP(B344,DB!$I$2:$CD$1001,11,FALSE)&amp;"","")</f>
        <v/>
      </c>
      <c r="H344" s="14" t="str">
        <f>IFERROR(IF(VLOOKUP(B344,DB!$I$2:$CD$1001,20,FALSE)&amp;""="","","○"),"")</f>
        <v/>
      </c>
      <c r="I344" s="16" t="str">
        <f>IFERROR(VLOOKUP($B344,DB!$I$3:$CA$1001,29,FALSE)&amp;"","　")</f>
        <v>　</v>
      </c>
      <c r="J344" s="18" t="str">
        <f>IFERROR(VLOOKUP($B344,DB!$I$3:$CA$1001,30,FALSE)&amp;"","　")</f>
        <v>　</v>
      </c>
      <c r="K344" s="18" t="str">
        <f>IFERROR(VLOOKUP($B344,DB!$I$3:$CA$1001,31,FALSE)&amp;"","　")</f>
        <v>　</v>
      </c>
      <c r="L344" s="18" t="str">
        <f>IFERROR(VLOOKUP($B344,DB!$I$3:$CA$1001,32,FALSE)&amp;"","　")</f>
        <v>　</v>
      </c>
      <c r="M344" s="18" t="str">
        <f>IFERROR(VLOOKUP($B344,DB!$I$3:$CA$1001,33,FALSE)&amp;"","　")</f>
        <v>　</v>
      </c>
      <c r="N344" s="21" t="str">
        <f>IFERROR(VLOOKUP($B344,DB!$I$3:$CA$1001,34,FALSE)&amp;"","　")</f>
        <v>　</v>
      </c>
      <c r="O344" s="23" t="str">
        <f>IFERROR(VLOOKUP($B344,DB!$I$3:$CA$1001,35,FALSE)&amp;"","　")</f>
        <v>　</v>
      </c>
      <c r="P344" s="18" t="str">
        <f>IFERROR(VLOOKUP($B344,DB!$I$3:$CA$1001,36,FALSE)&amp;"","　")</f>
        <v>　</v>
      </c>
      <c r="Q344" s="18" t="str">
        <f>IFERROR(VLOOKUP($B344,DB!$I$3:$CA$1001,37,FALSE)&amp;"","　")</f>
        <v>　</v>
      </c>
      <c r="R344" s="18" t="str">
        <f>IFERROR(VLOOKUP($B344,DB!$I$3:$CA$1001,38,FALSE)&amp;"","　")</f>
        <v>　</v>
      </c>
      <c r="S344" s="18" t="str">
        <f>IFERROR(VLOOKUP($B344,DB!$I$3:$CA$1001,39,FALSE)&amp;"","　")</f>
        <v>　</v>
      </c>
      <c r="T344" s="18" t="str">
        <f>IFERROR(VLOOKUP($B344,DB!$I$3:$CA$1001,40,FALSE)&amp;"","　")</f>
        <v>　</v>
      </c>
      <c r="U344" s="18" t="str">
        <f>IFERROR(VLOOKUP($B344,DB!$I$3:$CA$1001,41,FALSE)&amp;"","　")</f>
        <v>　</v>
      </c>
      <c r="V344" s="18" t="str">
        <f>IFERROR(VLOOKUP($B344,DB!$I$3:$CA$1001,42,FALSE)&amp;"","　")</f>
        <v>　</v>
      </c>
      <c r="W344" s="18" t="str">
        <f>IFERROR(VLOOKUP($B344,DB!$I$3:$CA$1001,43,FALSE)&amp;"","　")</f>
        <v>　</v>
      </c>
      <c r="X344" s="18" t="str">
        <f>IFERROR(VLOOKUP($B344,DB!$I$3:$CA$1001,44,FALSE)&amp;"","　")</f>
        <v>　</v>
      </c>
      <c r="Y344" s="18" t="str">
        <f>IFERROR(VLOOKUP($B344,DB!$I$3:$CA$1001,45,FALSE)&amp;"","　")</f>
        <v>　</v>
      </c>
      <c r="Z344" s="18" t="str">
        <f>IFERROR(VLOOKUP($B344,DB!$I$3:$CA$1001,46,FALSE)&amp;"","　")</f>
        <v>　</v>
      </c>
      <c r="AA344" s="18" t="str">
        <f>IFERROR(VLOOKUP($B344,DB!$I$3:$CA$1001,47,FALSE)&amp;"","　")</f>
        <v>　</v>
      </c>
      <c r="AB344" s="18" t="str">
        <f>IFERROR(VLOOKUP($B344,DB!$I$3:$CA$1001,48,FALSE)&amp;"","　")</f>
        <v>　</v>
      </c>
      <c r="AC344" s="18" t="str">
        <f>IFERROR(VLOOKUP($B344,DB!$I$3:$CA$1001,49,FALSE)&amp;"","　")</f>
        <v>　</v>
      </c>
      <c r="AD344" s="18" t="str">
        <f>IFERROR(VLOOKUP($B344,DB!$I$3:$CA$1001,50,FALSE)&amp;"","　")</f>
        <v>　</v>
      </c>
      <c r="AE344" s="18" t="str">
        <f>IFERROR(VLOOKUP($B344,DB!$I$3:$CA$1001,51,FALSE)&amp;"","　")</f>
        <v>　</v>
      </c>
      <c r="AF344" s="18" t="str">
        <f>IFERROR(VLOOKUP($B344,DB!$I$3:$CA$1001,52,FALSE)&amp;"","　")</f>
        <v>　</v>
      </c>
      <c r="AG344" s="18" t="str">
        <f>IFERROR(VLOOKUP($B344,DB!$I$3:$CA$1001,53,FALSE)&amp;"","　")</f>
        <v>　</v>
      </c>
      <c r="AH344" s="18" t="str">
        <f>IFERROR(VLOOKUP($B344,DB!$I$3:$CA$1001,54,FALSE)&amp;"","　")</f>
        <v>　</v>
      </c>
      <c r="AI344" s="25" t="str">
        <f>IFERROR(VLOOKUP($B344,DB!$I$3:$CA$1001,55,FALSE)&amp;"","　")</f>
        <v>　</v>
      </c>
      <c r="AJ344" s="16" t="str">
        <f>IFERROR(VLOOKUP($B344,DB!$I$3:$CA$1001,56,FALSE)&amp;"","　")</f>
        <v>　</v>
      </c>
      <c r="AK344" s="18" t="str">
        <f>IFERROR(VLOOKUP($B344,DB!$I$3:$CA$1001,57,FALSE)&amp;"","　")</f>
        <v>　</v>
      </c>
      <c r="AL344" s="18" t="str">
        <f>IFERROR(VLOOKUP($B344,DB!$I$3:$CA$1001,58,FALSE)&amp;"","　")</f>
        <v>　</v>
      </c>
      <c r="AM344" s="18" t="str">
        <f>IFERROR(VLOOKUP($B344,DB!$I$3:$CA$1001,59,FALSE)&amp;"","　")</f>
        <v>　</v>
      </c>
      <c r="AN344" s="18" t="str">
        <f>IFERROR(VLOOKUP($B344,DB!$I$3:$CA$1001,60,FALSE)&amp;"","　")</f>
        <v>　</v>
      </c>
      <c r="AO344" s="18" t="str">
        <f>IFERROR(VLOOKUP($B344,DB!$I$3:$CA$1001,61,FALSE)&amp;"","　")</f>
        <v>　</v>
      </c>
      <c r="AP344" s="18" t="str">
        <f>IFERROR(VLOOKUP($B344,DB!$I$3:$CA$1001,62,FALSE)&amp;"","　")</f>
        <v>　</v>
      </c>
      <c r="AQ344" s="21" t="str">
        <f>IFERROR(VLOOKUP($B344,DB!$I$3:$CA$1001,63,FALSE)&amp;"","　")</f>
        <v>　</v>
      </c>
      <c r="AR344" s="23" t="str">
        <f>IFERROR(VLOOKUP($B344,DB!$I$3:$CA$1001,64,FALSE)&amp;"","　")</f>
        <v>　</v>
      </c>
      <c r="AS344" s="18" t="str">
        <f>IFERROR(VLOOKUP($B344,DB!$I$3:$CA$1001,65,FALSE)&amp;"","　")</f>
        <v>　</v>
      </c>
      <c r="AT344" s="18" t="str">
        <f>IFERROR(VLOOKUP($B344,DB!$I$3:$CA$1001,66,FALSE)&amp;"","　")</f>
        <v>　</v>
      </c>
      <c r="AU344" s="18" t="str">
        <f>IFERROR(VLOOKUP($B344,DB!$I$3:$CA$1001,67,FALSE)&amp;"","　")</f>
        <v>　</v>
      </c>
      <c r="AV344" s="18" t="str">
        <f>IFERROR(VLOOKUP($B344,DB!$I$3:$CA$1001,68,FALSE)&amp;"","　")</f>
        <v>　</v>
      </c>
      <c r="AW344" s="18" t="str">
        <f>IFERROR(VLOOKUP($B344,DB!$I$3:$CA$1001,69,FALSE)&amp;"","　")</f>
        <v>　</v>
      </c>
      <c r="AX344" s="18" t="str">
        <f>IFERROR(VLOOKUP($B344,DB!$I$3:$CA$1001,70,FALSE)&amp;"","　")</f>
        <v>　</v>
      </c>
      <c r="AY344" s="21" t="str">
        <f>IFERROR(VLOOKUP($B344,DB!$I$3:$CA$1001,71,FALSE)&amp;"","　")</f>
        <v>　</v>
      </c>
      <c r="AZ344" s="29"/>
    </row>
    <row r="345" spans="2:52" ht="20.100000000000001" customHeight="1">
      <c r="B345" s="6"/>
      <c r="C345" s="8" t="str">
        <f>IFERROR(VLOOKUP(B345,DB!$I$3:$Z$1001,4,FALSE)&amp;"","")</f>
        <v/>
      </c>
      <c r="D345" s="10" t="str">
        <f>IFERROR(VLOOKUP(B345,DB!$I$2:$CD$1001,7,FALSE)&amp;"","")</f>
        <v/>
      </c>
      <c r="E345" s="11" t="str">
        <f>IFERROR(VLOOKUP(B345,DB!$I$2:$CD$1001,8,FALSE)&amp;"","")</f>
        <v/>
      </c>
      <c r="F345" s="12" t="str">
        <f>IFERROR(VLOOKUP(B345,DB!$I$2:$CD$1001,10,FALSE)&amp;"","")</f>
        <v/>
      </c>
      <c r="G345" s="11" t="str">
        <f>IFERROR(VLOOKUP(B345,DB!$I$2:$CD$1001,11,FALSE)&amp;"","")</f>
        <v/>
      </c>
      <c r="H345" s="14" t="str">
        <f>IFERROR(IF(VLOOKUP(B345,DB!$I$2:$CD$1001,20,FALSE)&amp;""="","","○"),"")</f>
        <v/>
      </c>
      <c r="I345" s="16" t="str">
        <f>IFERROR(VLOOKUP($B345,DB!$I$3:$CA$1001,29,FALSE)&amp;"","　")</f>
        <v>　</v>
      </c>
      <c r="J345" s="18" t="str">
        <f>IFERROR(VLOOKUP($B345,DB!$I$3:$CA$1001,30,FALSE)&amp;"","　")</f>
        <v>　</v>
      </c>
      <c r="K345" s="18" t="str">
        <f>IFERROR(VLOOKUP($B345,DB!$I$3:$CA$1001,31,FALSE)&amp;"","　")</f>
        <v>　</v>
      </c>
      <c r="L345" s="18" t="str">
        <f>IFERROR(VLOOKUP($B345,DB!$I$3:$CA$1001,32,FALSE)&amp;"","　")</f>
        <v>　</v>
      </c>
      <c r="M345" s="18" t="str">
        <f>IFERROR(VLOOKUP($B345,DB!$I$3:$CA$1001,33,FALSE)&amp;"","　")</f>
        <v>　</v>
      </c>
      <c r="N345" s="21" t="str">
        <f>IFERROR(VLOOKUP($B345,DB!$I$3:$CA$1001,34,FALSE)&amp;"","　")</f>
        <v>　</v>
      </c>
      <c r="O345" s="23" t="str">
        <f>IFERROR(VLOOKUP($B345,DB!$I$3:$CA$1001,35,FALSE)&amp;"","　")</f>
        <v>　</v>
      </c>
      <c r="P345" s="18" t="str">
        <f>IFERROR(VLOOKUP($B345,DB!$I$3:$CA$1001,36,FALSE)&amp;"","　")</f>
        <v>　</v>
      </c>
      <c r="Q345" s="18" t="str">
        <f>IFERROR(VLOOKUP($B345,DB!$I$3:$CA$1001,37,FALSE)&amp;"","　")</f>
        <v>　</v>
      </c>
      <c r="R345" s="18" t="str">
        <f>IFERROR(VLOOKUP($B345,DB!$I$3:$CA$1001,38,FALSE)&amp;"","　")</f>
        <v>　</v>
      </c>
      <c r="S345" s="18" t="str">
        <f>IFERROR(VLOOKUP($B345,DB!$I$3:$CA$1001,39,FALSE)&amp;"","　")</f>
        <v>　</v>
      </c>
      <c r="T345" s="18" t="str">
        <f>IFERROR(VLOOKUP($B345,DB!$I$3:$CA$1001,40,FALSE)&amp;"","　")</f>
        <v>　</v>
      </c>
      <c r="U345" s="18" t="str">
        <f>IFERROR(VLOOKUP($B345,DB!$I$3:$CA$1001,41,FALSE)&amp;"","　")</f>
        <v>　</v>
      </c>
      <c r="V345" s="18" t="str">
        <f>IFERROR(VLOOKUP($B345,DB!$I$3:$CA$1001,42,FALSE)&amp;"","　")</f>
        <v>　</v>
      </c>
      <c r="W345" s="18" t="str">
        <f>IFERROR(VLOOKUP($B345,DB!$I$3:$CA$1001,43,FALSE)&amp;"","　")</f>
        <v>　</v>
      </c>
      <c r="X345" s="18" t="str">
        <f>IFERROR(VLOOKUP($B345,DB!$I$3:$CA$1001,44,FALSE)&amp;"","　")</f>
        <v>　</v>
      </c>
      <c r="Y345" s="18" t="str">
        <f>IFERROR(VLOOKUP($B345,DB!$I$3:$CA$1001,45,FALSE)&amp;"","　")</f>
        <v>　</v>
      </c>
      <c r="Z345" s="18" t="str">
        <f>IFERROR(VLOOKUP($B345,DB!$I$3:$CA$1001,46,FALSE)&amp;"","　")</f>
        <v>　</v>
      </c>
      <c r="AA345" s="18" t="str">
        <f>IFERROR(VLOOKUP($B345,DB!$I$3:$CA$1001,47,FALSE)&amp;"","　")</f>
        <v>　</v>
      </c>
      <c r="AB345" s="18" t="str">
        <f>IFERROR(VLOOKUP($B345,DB!$I$3:$CA$1001,48,FALSE)&amp;"","　")</f>
        <v>　</v>
      </c>
      <c r="AC345" s="18" t="str">
        <f>IFERROR(VLOOKUP($B345,DB!$I$3:$CA$1001,49,FALSE)&amp;"","　")</f>
        <v>　</v>
      </c>
      <c r="AD345" s="18" t="str">
        <f>IFERROR(VLOOKUP($B345,DB!$I$3:$CA$1001,50,FALSE)&amp;"","　")</f>
        <v>　</v>
      </c>
      <c r="AE345" s="18" t="str">
        <f>IFERROR(VLOOKUP($B345,DB!$I$3:$CA$1001,51,FALSE)&amp;"","　")</f>
        <v>　</v>
      </c>
      <c r="AF345" s="18" t="str">
        <f>IFERROR(VLOOKUP($B345,DB!$I$3:$CA$1001,52,FALSE)&amp;"","　")</f>
        <v>　</v>
      </c>
      <c r="AG345" s="18" t="str">
        <f>IFERROR(VLOOKUP($B345,DB!$I$3:$CA$1001,53,FALSE)&amp;"","　")</f>
        <v>　</v>
      </c>
      <c r="AH345" s="18" t="str">
        <f>IFERROR(VLOOKUP($B345,DB!$I$3:$CA$1001,54,FALSE)&amp;"","　")</f>
        <v>　</v>
      </c>
      <c r="AI345" s="25" t="str">
        <f>IFERROR(VLOOKUP($B345,DB!$I$3:$CA$1001,55,FALSE)&amp;"","　")</f>
        <v>　</v>
      </c>
      <c r="AJ345" s="16" t="str">
        <f>IFERROR(VLOOKUP($B345,DB!$I$3:$CA$1001,56,FALSE)&amp;"","　")</f>
        <v>　</v>
      </c>
      <c r="AK345" s="18" t="str">
        <f>IFERROR(VLOOKUP($B345,DB!$I$3:$CA$1001,57,FALSE)&amp;"","　")</f>
        <v>　</v>
      </c>
      <c r="AL345" s="18" t="str">
        <f>IFERROR(VLOOKUP($B345,DB!$I$3:$CA$1001,58,FALSE)&amp;"","　")</f>
        <v>　</v>
      </c>
      <c r="AM345" s="18" t="str">
        <f>IFERROR(VLOOKUP($B345,DB!$I$3:$CA$1001,59,FALSE)&amp;"","　")</f>
        <v>　</v>
      </c>
      <c r="AN345" s="18" t="str">
        <f>IFERROR(VLOOKUP($B345,DB!$I$3:$CA$1001,60,FALSE)&amp;"","　")</f>
        <v>　</v>
      </c>
      <c r="AO345" s="18" t="str">
        <f>IFERROR(VLOOKUP($B345,DB!$I$3:$CA$1001,61,FALSE)&amp;"","　")</f>
        <v>　</v>
      </c>
      <c r="AP345" s="18" t="str">
        <f>IFERROR(VLOOKUP($B345,DB!$I$3:$CA$1001,62,FALSE)&amp;"","　")</f>
        <v>　</v>
      </c>
      <c r="AQ345" s="21" t="str">
        <f>IFERROR(VLOOKUP($B345,DB!$I$3:$CA$1001,63,FALSE)&amp;"","　")</f>
        <v>　</v>
      </c>
      <c r="AR345" s="23" t="str">
        <f>IFERROR(VLOOKUP($B345,DB!$I$3:$CA$1001,64,FALSE)&amp;"","　")</f>
        <v>　</v>
      </c>
      <c r="AS345" s="18" t="str">
        <f>IFERROR(VLOOKUP($B345,DB!$I$3:$CA$1001,65,FALSE)&amp;"","　")</f>
        <v>　</v>
      </c>
      <c r="AT345" s="18" t="str">
        <f>IFERROR(VLOOKUP($B345,DB!$I$3:$CA$1001,66,FALSE)&amp;"","　")</f>
        <v>　</v>
      </c>
      <c r="AU345" s="18" t="str">
        <f>IFERROR(VLOOKUP($B345,DB!$I$3:$CA$1001,67,FALSE)&amp;"","　")</f>
        <v>　</v>
      </c>
      <c r="AV345" s="18" t="str">
        <f>IFERROR(VLOOKUP($B345,DB!$I$3:$CA$1001,68,FALSE)&amp;"","　")</f>
        <v>　</v>
      </c>
      <c r="AW345" s="18" t="str">
        <f>IFERROR(VLOOKUP($B345,DB!$I$3:$CA$1001,69,FALSE)&amp;"","　")</f>
        <v>　</v>
      </c>
      <c r="AX345" s="18" t="str">
        <f>IFERROR(VLOOKUP($B345,DB!$I$3:$CA$1001,70,FALSE)&amp;"","　")</f>
        <v>　</v>
      </c>
      <c r="AY345" s="21" t="str">
        <f>IFERROR(VLOOKUP($B345,DB!$I$3:$CA$1001,71,FALSE)&amp;"","　")</f>
        <v>　</v>
      </c>
      <c r="AZ345" s="29"/>
    </row>
    <row r="346" spans="2:52" ht="20.100000000000001" customHeight="1">
      <c r="B346" s="6"/>
      <c r="C346" s="8" t="str">
        <f>IFERROR(VLOOKUP(B346,DB!$I$3:$Z$1001,4,FALSE)&amp;"","")</f>
        <v/>
      </c>
      <c r="D346" s="10" t="str">
        <f>IFERROR(VLOOKUP(B346,DB!$I$2:$CD$1001,7,FALSE)&amp;"","")</f>
        <v/>
      </c>
      <c r="E346" s="11" t="str">
        <f>IFERROR(VLOOKUP(B346,DB!$I$2:$CD$1001,8,FALSE)&amp;"","")</f>
        <v/>
      </c>
      <c r="F346" s="12" t="str">
        <f>IFERROR(VLOOKUP(B346,DB!$I$2:$CD$1001,10,FALSE)&amp;"","")</f>
        <v/>
      </c>
      <c r="G346" s="11" t="str">
        <f>IFERROR(VLOOKUP(B346,DB!$I$2:$CD$1001,11,FALSE)&amp;"","")</f>
        <v/>
      </c>
      <c r="H346" s="14" t="str">
        <f>IFERROR(IF(VLOOKUP(B346,DB!$I$2:$CD$1001,20,FALSE)&amp;""="","","○"),"")</f>
        <v/>
      </c>
      <c r="I346" s="16" t="str">
        <f>IFERROR(VLOOKUP($B346,DB!$I$3:$CA$1001,29,FALSE)&amp;"","　")</f>
        <v>　</v>
      </c>
      <c r="J346" s="18" t="str">
        <f>IFERROR(VLOOKUP($B346,DB!$I$3:$CA$1001,30,FALSE)&amp;"","　")</f>
        <v>　</v>
      </c>
      <c r="K346" s="18" t="str">
        <f>IFERROR(VLOOKUP($B346,DB!$I$3:$CA$1001,31,FALSE)&amp;"","　")</f>
        <v>　</v>
      </c>
      <c r="L346" s="18" t="str">
        <f>IFERROR(VLOOKUP($B346,DB!$I$3:$CA$1001,32,FALSE)&amp;"","　")</f>
        <v>　</v>
      </c>
      <c r="M346" s="18" t="str">
        <f>IFERROR(VLOOKUP($B346,DB!$I$3:$CA$1001,33,FALSE)&amp;"","　")</f>
        <v>　</v>
      </c>
      <c r="N346" s="21" t="str">
        <f>IFERROR(VLOOKUP($B346,DB!$I$3:$CA$1001,34,FALSE)&amp;"","　")</f>
        <v>　</v>
      </c>
      <c r="O346" s="23" t="str">
        <f>IFERROR(VLOOKUP($B346,DB!$I$3:$CA$1001,35,FALSE)&amp;"","　")</f>
        <v>　</v>
      </c>
      <c r="P346" s="18" t="str">
        <f>IFERROR(VLOOKUP($B346,DB!$I$3:$CA$1001,36,FALSE)&amp;"","　")</f>
        <v>　</v>
      </c>
      <c r="Q346" s="18" t="str">
        <f>IFERROR(VLOOKUP($B346,DB!$I$3:$CA$1001,37,FALSE)&amp;"","　")</f>
        <v>　</v>
      </c>
      <c r="R346" s="18" t="str">
        <f>IFERROR(VLOOKUP($B346,DB!$I$3:$CA$1001,38,FALSE)&amp;"","　")</f>
        <v>　</v>
      </c>
      <c r="S346" s="18" t="str">
        <f>IFERROR(VLOOKUP($B346,DB!$I$3:$CA$1001,39,FALSE)&amp;"","　")</f>
        <v>　</v>
      </c>
      <c r="T346" s="18" t="str">
        <f>IFERROR(VLOOKUP($B346,DB!$I$3:$CA$1001,40,FALSE)&amp;"","　")</f>
        <v>　</v>
      </c>
      <c r="U346" s="18" t="str">
        <f>IFERROR(VLOOKUP($B346,DB!$I$3:$CA$1001,41,FALSE)&amp;"","　")</f>
        <v>　</v>
      </c>
      <c r="V346" s="18" t="str">
        <f>IFERROR(VLOOKUP($B346,DB!$I$3:$CA$1001,42,FALSE)&amp;"","　")</f>
        <v>　</v>
      </c>
      <c r="W346" s="18" t="str">
        <f>IFERROR(VLOOKUP($B346,DB!$I$3:$CA$1001,43,FALSE)&amp;"","　")</f>
        <v>　</v>
      </c>
      <c r="X346" s="18" t="str">
        <f>IFERROR(VLOOKUP($B346,DB!$I$3:$CA$1001,44,FALSE)&amp;"","　")</f>
        <v>　</v>
      </c>
      <c r="Y346" s="18" t="str">
        <f>IFERROR(VLOOKUP($B346,DB!$I$3:$CA$1001,45,FALSE)&amp;"","　")</f>
        <v>　</v>
      </c>
      <c r="Z346" s="18" t="str">
        <f>IFERROR(VLOOKUP($B346,DB!$I$3:$CA$1001,46,FALSE)&amp;"","　")</f>
        <v>　</v>
      </c>
      <c r="AA346" s="18" t="str">
        <f>IFERROR(VLOOKUP($B346,DB!$I$3:$CA$1001,47,FALSE)&amp;"","　")</f>
        <v>　</v>
      </c>
      <c r="AB346" s="18" t="str">
        <f>IFERROR(VLOOKUP($B346,DB!$I$3:$CA$1001,48,FALSE)&amp;"","　")</f>
        <v>　</v>
      </c>
      <c r="AC346" s="18" t="str">
        <f>IFERROR(VLOOKUP($B346,DB!$I$3:$CA$1001,49,FALSE)&amp;"","　")</f>
        <v>　</v>
      </c>
      <c r="AD346" s="18" t="str">
        <f>IFERROR(VLOOKUP($B346,DB!$I$3:$CA$1001,50,FALSE)&amp;"","　")</f>
        <v>　</v>
      </c>
      <c r="AE346" s="18" t="str">
        <f>IFERROR(VLOOKUP($B346,DB!$I$3:$CA$1001,51,FALSE)&amp;"","　")</f>
        <v>　</v>
      </c>
      <c r="AF346" s="18" t="str">
        <f>IFERROR(VLOOKUP($B346,DB!$I$3:$CA$1001,52,FALSE)&amp;"","　")</f>
        <v>　</v>
      </c>
      <c r="AG346" s="18" t="str">
        <f>IFERROR(VLOOKUP($B346,DB!$I$3:$CA$1001,53,FALSE)&amp;"","　")</f>
        <v>　</v>
      </c>
      <c r="AH346" s="18" t="str">
        <f>IFERROR(VLOOKUP($B346,DB!$I$3:$CA$1001,54,FALSE)&amp;"","　")</f>
        <v>　</v>
      </c>
      <c r="AI346" s="25" t="str">
        <f>IFERROR(VLOOKUP($B346,DB!$I$3:$CA$1001,55,FALSE)&amp;"","　")</f>
        <v>　</v>
      </c>
      <c r="AJ346" s="16" t="str">
        <f>IFERROR(VLOOKUP($B346,DB!$I$3:$CA$1001,56,FALSE)&amp;"","　")</f>
        <v>　</v>
      </c>
      <c r="AK346" s="18" t="str">
        <f>IFERROR(VLOOKUP($B346,DB!$I$3:$CA$1001,57,FALSE)&amp;"","　")</f>
        <v>　</v>
      </c>
      <c r="AL346" s="18" t="str">
        <f>IFERROR(VLOOKUP($B346,DB!$I$3:$CA$1001,58,FALSE)&amp;"","　")</f>
        <v>　</v>
      </c>
      <c r="AM346" s="18" t="str">
        <f>IFERROR(VLOOKUP($B346,DB!$I$3:$CA$1001,59,FALSE)&amp;"","　")</f>
        <v>　</v>
      </c>
      <c r="AN346" s="18" t="str">
        <f>IFERROR(VLOOKUP($B346,DB!$I$3:$CA$1001,60,FALSE)&amp;"","　")</f>
        <v>　</v>
      </c>
      <c r="AO346" s="18" t="str">
        <f>IFERROR(VLOOKUP($B346,DB!$I$3:$CA$1001,61,FALSE)&amp;"","　")</f>
        <v>　</v>
      </c>
      <c r="AP346" s="18" t="str">
        <f>IFERROR(VLOOKUP($B346,DB!$I$3:$CA$1001,62,FALSE)&amp;"","　")</f>
        <v>　</v>
      </c>
      <c r="AQ346" s="21" t="str">
        <f>IFERROR(VLOOKUP($B346,DB!$I$3:$CA$1001,63,FALSE)&amp;"","　")</f>
        <v>　</v>
      </c>
      <c r="AR346" s="23" t="str">
        <f>IFERROR(VLOOKUP($B346,DB!$I$3:$CA$1001,64,FALSE)&amp;"","　")</f>
        <v>　</v>
      </c>
      <c r="AS346" s="18" t="str">
        <f>IFERROR(VLOOKUP($B346,DB!$I$3:$CA$1001,65,FALSE)&amp;"","　")</f>
        <v>　</v>
      </c>
      <c r="AT346" s="18" t="str">
        <f>IFERROR(VLOOKUP($B346,DB!$I$3:$CA$1001,66,FALSE)&amp;"","　")</f>
        <v>　</v>
      </c>
      <c r="AU346" s="18" t="str">
        <f>IFERROR(VLOOKUP($B346,DB!$I$3:$CA$1001,67,FALSE)&amp;"","　")</f>
        <v>　</v>
      </c>
      <c r="AV346" s="18" t="str">
        <f>IFERROR(VLOOKUP($B346,DB!$I$3:$CA$1001,68,FALSE)&amp;"","　")</f>
        <v>　</v>
      </c>
      <c r="AW346" s="18" t="str">
        <f>IFERROR(VLOOKUP($B346,DB!$I$3:$CA$1001,69,FALSE)&amp;"","　")</f>
        <v>　</v>
      </c>
      <c r="AX346" s="18" t="str">
        <f>IFERROR(VLOOKUP($B346,DB!$I$3:$CA$1001,70,FALSE)&amp;"","　")</f>
        <v>　</v>
      </c>
      <c r="AY346" s="21" t="str">
        <f>IFERROR(VLOOKUP($B346,DB!$I$3:$CA$1001,71,FALSE)&amp;"","　")</f>
        <v>　</v>
      </c>
      <c r="AZ346" s="29"/>
    </row>
    <row r="347" spans="2:52" ht="20.100000000000001" customHeight="1">
      <c r="B347" s="6"/>
      <c r="C347" s="8" t="str">
        <f>IFERROR(VLOOKUP(B347,DB!$I$3:$Z$1001,4,FALSE)&amp;"","")</f>
        <v/>
      </c>
      <c r="D347" s="10" t="str">
        <f>IFERROR(VLOOKUP(B347,DB!$I$2:$CD$1001,7,FALSE)&amp;"","")</f>
        <v/>
      </c>
      <c r="E347" s="11" t="str">
        <f>IFERROR(VLOOKUP(B347,DB!$I$2:$CD$1001,8,FALSE)&amp;"","")</f>
        <v/>
      </c>
      <c r="F347" s="12" t="str">
        <f>IFERROR(VLOOKUP(B347,DB!$I$2:$CD$1001,10,FALSE)&amp;"","")</f>
        <v/>
      </c>
      <c r="G347" s="11" t="str">
        <f>IFERROR(VLOOKUP(B347,DB!$I$2:$CD$1001,11,FALSE)&amp;"","")</f>
        <v/>
      </c>
      <c r="H347" s="14" t="str">
        <f>IFERROR(IF(VLOOKUP(B347,DB!$I$2:$CD$1001,20,FALSE)&amp;""="","","○"),"")</f>
        <v/>
      </c>
      <c r="I347" s="16" t="str">
        <f>IFERROR(VLOOKUP($B347,DB!$I$3:$CA$1001,29,FALSE)&amp;"","　")</f>
        <v>　</v>
      </c>
      <c r="J347" s="18" t="str">
        <f>IFERROR(VLOOKUP($B347,DB!$I$3:$CA$1001,30,FALSE)&amp;"","　")</f>
        <v>　</v>
      </c>
      <c r="K347" s="18" t="str">
        <f>IFERROR(VLOOKUP($B347,DB!$I$3:$CA$1001,31,FALSE)&amp;"","　")</f>
        <v>　</v>
      </c>
      <c r="L347" s="18" t="str">
        <f>IFERROR(VLOOKUP($B347,DB!$I$3:$CA$1001,32,FALSE)&amp;"","　")</f>
        <v>　</v>
      </c>
      <c r="M347" s="18" t="str">
        <f>IFERROR(VLOOKUP($B347,DB!$I$3:$CA$1001,33,FALSE)&amp;"","　")</f>
        <v>　</v>
      </c>
      <c r="N347" s="21" t="str">
        <f>IFERROR(VLOOKUP($B347,DB!$I$3:$CA$1001,34,FALSE)&amp;"","　")</f>
        <v>　</v>
      </c>
      <c r="O347" s="23" t="str">
        <f>IFERROR(VLOOKUP($B347,DB!$I$3:$CA$1001,35,FALSE)&amp;"","　")</f>
        <v>　</v>
      </c>
      <c r="P347" s="18" t="str">
        <f>IFERROR(VLOOKUP($B347,DB!$I$3:$CA$1001,36,FALSE)&amp;"","　")</f>
        <v>　</v>
      </c>
      <c r="Q347" s="18" t="str">
        <f>IFERROR(VLOOKUP($B347,DB!$I$3:$CA$1001,37,FALSE)&amp;"","　")</f>
        <v>　</v>
      </c>
      <c r="R347" s="18" t="str">
        <f>IFERROR(VLOOKUP($B347,DB!$I$3:$CA$1001,38,FALSE)&amp;"","　")</f>
        <v>　</v>
      </c>
      <c r="S347" s="18" t="str">
        <f>IFERROR(VLOOKUP($B347,DB!$I$3:$CA$1001,39,FALSE)&amp;"","　")</f>
        <v>　</v>
      </c>
      <c r="T347" s="18" t="str">
        <f>IFERROR(VLOOKUP($B347,DB!$I$3:$CA$1001,40,FALSE)&amp;"","　")</f>
        <v>　</v>
      </c>
      <c r="U347" s="18" t="str">
        <f>IFERROR(VLOOKUP($B347,DB!$I$3:$CA$1001,41,FALSE)&amp;"","　")</f>
        <v>　</v>
      </c>
      <c r="V347" s="18" t="str">
        <f>IFERROR(VLOOKUP($B347,DB!$I$3:$CA$1001,42,FALSE)&amp;"","　")</f>
        <v>　</v>
      </c>
      <c r="W347" s="18" t="str">
        <f>IFERROR(VLOOKUP($B347,DB!$I$3:$CA$1001,43,FALSE)&amp;"","　")</f>
        <v>　</v>
      </c>
      <c r="X347" s="18" t="str">
        <f>IFERROR(VLOOKUP($B347,DB!$I$3:$CA$1001,44,FALSE)&amp;"","　")</f>
        <v>　</v>
      </c>
      <c r="Y347" s="18" t="str">
        <f>IFERROR(VLOOKUP($B347,DB!$I$3:$CA$1001,45,FALSE)&amp;"","　")</f>
        <v>　</v>
      </c>
      <c r="Z347" s="18" t="str">
        <f>IFERROR(VLOOKUP($B347,DB!$I$3:$CA$1001,46,FALSE)&amp;"","　")</f>
        <v>　</v>
      </c>
      <c r="AA347" s="18" t="str">
        <f>IFERROR(VLOOKUP($B347,DB!$I$3:$CA$1001,47,FALSE)&amp;"","　")</f>
        <v>　</v>
      </c>
      <c r="AB347" s="18" t="str">
        <f>IFERROR(VLOOKUP($B347,DB!$I$3:$CA$1001,48,FALSE)&amp;"","　")</f>
        <v>　</v>
      </c>
      <c r="AC347" s="18" t="str">
        <f>IFERROR(VLOOKUP($B347,DB!$I$3:$CA$1001,49,FALSE)&amp;"","　")</f>
        <v>　</v>
      </c>
      <c r="AD347" s="18" t="str">
        <f>IFERROR(VLOOKUP($B347,DB!$I$3:$CA$1001,50,FALSE)&amp;"","　")</f>
        <v>　</v>
      </c>
      <c r="AE347" s="18" t="str">
        <f>IFERROR(VLOOKUP($B347,DB!$I$3:$CA$1001,51,FALSE)&amp;"","　")</f>
        <v>　</v>
      </c>
      <c r="AF347" s="18" t="str">
        <f>IFERROR(VLOOKUP($B347,DB!$I$3:$CA$1001,52,FALSE)&amp;"","　")</f>
        <v>　</v>
      </c>
      <c r="AG347" s="18" t="str">
        <f>IFERROR(VLOOKUP($B347,DB!$I$3:$CA$1001,53,FALSE)&amp;"","　")</f>
        <v>　</v>
      </c>
      <c r="AH347" s="18" t="str">
        <f>IFERROR(VLOOKUP($B347,DB!$I$3:$CA$1001,54,FALSE)&amp;"","　")</f>
        <v>　</v>
      </c>
      <c r="AI347" s="25" t="str">
        <f>IFERROR(VLOOKUP($B347,DB!$I$3:$CA$1001,55,FALSE)&amp;"","　")</f>
        <v>　</v>
      </c>
      <c r="AJ347" s="16" t="str">
        <f>IFERROR(VLOOKUP($B347,DB!$I$3:$CA$1001,56,FALSE)&amp;"","　")</f>
        <v>　</v>
      </c>
      <c r="AK347" s="18" t="str">
        <f>IFERROR(VLOOKUP($B347,DB!$I$3:$CA$1001,57,FALSE)&amp;"","　")</f>
        <v>　</v>
      </c>
      <c r="AL347" s="18" t="str">
        <f>IFERROR(VLOOKUP($B347,DB!$I$3:$CA$1001,58,FALSE)&amp;"","　")</f>
        <v>　</v>
      </c>
      <c r="AM347" s="18" t="str">
        <f>IFERROR(VLOOKUP($B347,DB!$I$3:$CA$1001,59,FALSE)&amp;"","　")</f>
        <v>　</v>
      </c>
      <c r="AN347" s="18" t="str">
        <f>IFERROR(VLOOKUP($B347,DB!$I$3:$CA$1001,60,FALSE)&amp;"","　")</f>
        <v>　</v>
      </c>
      <c r="AO347" s="18" t="str">
        <f>IFERROR(VLOOKUP($B347,DB!$I$3:$CA$1001,61,FALSE)&amp;"","　")</f>
        <v>　</v>
      </c>
      <c r="AP347" s="18" t="str">
        <f>IFERROR(VLOOKUP($B347,DB!$I$3:$CA$1001,62,FALSE)&amp;"","　")</f>
        <v>　</v>
      </c>
      <c r="AQ347" s="21" t="str">
        <f>IFERROR(VLOOKUP($B347,DB!$I$3:$CA$1001,63,FALSE)&amp;"","　")</f>
        <v>　</v>
      </c>
      <c r="AR347" s="23" t="str">
        <f>IFERROR(VLOOKUP($B347,DB!$I$3:$CA$1001,64,FALSE)&amp;"","　")</f>
        <v>　</v>
      </c>
      <c r="AS347" s="18" t="str">
        <f>IFERROR(VLOOKUP($B347,DB!$I$3:$CA$1001,65,FALSE)&amp;"","　")</f>
        <v>　</v>
      </c>
      <c r="AT347" s="18" t="str">
        <f>IFERROR(VLOOKUP($B347,DB!$I$3:$CA$1001,66,FALSE)&amp;"","　")</f>
        <v>　</v>
      </c>
      <c r="AU347" s="18" t="str">
        <f>IFERROR(VLOOKUP($B347,DB!$I$3:$CA$1001,67,FALSE)&amp;"","　")</f>
        <v>　</v>
      </c>
      <c r="AV347" s="18" t="str">
        <f>IFERROR(VLOOKUP($B347,DB!$I$3:$CA$1001,68,FALSE)&amp;"","　")</f>
        <v>　</v>
      </c>
      <c r="AW347" s="18" t="str">
        <f>IFERROR(VLOOKUP($B347,DB!$I$3:$CA$1001,69,FALSE)&amp;"","　")</f>
        <v>　</v>
      </c>
      <c r="AX347" s="18" t="str">
        <f>IFERROR(VLOOKUP($B347,DB!$I$3:$CA$1001,70,FALSE)&amp;"","　")</f>
        <v>　</v>
      </c>
      <c r="AY347" s="21" t="str">
        <f>IFERROR(VLOOKUP($B347,DB!$I$3:$CA$1001,71,FALSE)&amp;"","　")</f>
        <v>　</v>
      </c>
      <c r="AZ347" s="29"/>
    </row>
    <row r="348" spans="2:52" ht="20.100000000000001" customHeight="1">
      <c r="B348" s="6"/>
      <c r="C348" s="8" t="str">
        <f>IFERROR(VLOOKUP(B348,DB!$I$3:$Z$1001,4,FALSE)&amp;"","")</f>
        <v/>
      </c>
      <c r="D348" s="10" t="str">
        <f>IFERROR(VLOOKUP(B348,DB!$I$2:$CD$1001,7,FALSE)&amp;"","")</f>
        <v/>
      </c>
      <c r="E348" s="11" t="str">
        <f>IFERROR(VLOOKUP(B348,DB!$I$2:$CD$1001,8,FALSE)&amp;"","")</f>
        <v/>
      </c>
      <c r="F348" s="12" t="str">
        <f>IFERROR(VLOOKUP(B348,DB!$I$2:$CD$1001,10,FALSE)&amp;"","")</f>
        <v/>
      </c>
      <c r="G348" s="11" t="str">
        <f>IFERROR(VLOOKUP(B348,DB!$I$2:$CD$1001,11,FALSE)&amp;"","")</f>
        <v/>
      </c>
      <c r="H348" s="14" t="str">
        <f>IFERROR(IF(VLOOKUP(B348,DB!$I$2:$CD$1001,20,FALSE)&amp;""="","","○"),"")</f>
        <v/>
      </c>
      <c r="I348" s="16" t="str">
        <f>IFERROR(VLOOKUP($B348,DB!$I$3:$CA$1001,29,FALSE)&amp;"","　")</f>
        <v>　</v>
      </c>
      <c r="J348" s="18" t="str">
        <f>IFERROR(VLOOKUP($B348,DB!$I$3:$CA$1001,30,FALSE)&amp;"","　")</f>
        <v>　</v>
      </c>
      <c r="K348" s="18" t="str">
        <f>IFERROR(VLOOKUP($B348,DB!$I$3:$CA$1001,31,FALSE)&amp;"","　")</f>
        <v>　</v>
      </c>
      <c r="L348" s="18" t="str">
        <f>IFERROR(VLOOKUP($B348,DB!$I$3:$CA$1001,32,FALSE)&amp;"","　")</f>
        <v>　</v>
      </c>
      <c r="M348" s="18" t="str">
        <f>IFERROR(VLOOKUP($B348,DB!$I$3:$CA$1001,33,FALSE)&amp;"","　")</f>
        <v>　</v>
      </c>
      <c r="N348" s="21" t="str">
        <f>IFERROR(VLOOKUP($B348,DB!$I$3:$CA$1001,34,FALSE)&amp;"","　")</f>
        <v>　</v>
      </c>
      <c r="O348" s="23" t="str">
        <f>IFERROR(VLOOKUP($B348,DB!$I$3:$CA$1001,35,FALSE)&amp;"","　")</f>
        <v>　</v>
      </c>
      <c r="P348" s="18" t="str">
        <f>IFERROR(VLOOKUP($B348,DB!$I$3:$CA$1001,36,FALSE)&amp;"","　")</f>
        <v>　</v>
      </c>
      <c r="Q348" s="18" t="str">
        <f>IFERROR(VLOOKUP($B348,DB!$I$3:$CA$1001,37,FALSE)&amp;"","　")</f>
        <v>　</v>
      </c>
      <c r="R348" s="18" t="str">
        <f>IFERROR(VLOOKUP($B348,DB!$I$3:$CA$1001,38,FALSE)&amp;"","　")</f>
        <v>　</v>
      </c>
      <c r="S348" s="18" t="str">
        <f>IFERROR(VLOOKUP($B348,DB!$I$3:$CA$1001,39,FALSE)&amp;"","　")</f>
        <v>　</v>
      </c>
      <c r="T348" s="18" t="str">
        <f>IFERROR(VLOOKUP($B348,DB!$I$3:$CA$1001,40,FALSE)&amp;"","　")</f>
        <v>　</v>
      </c>
      <c r="U348" s="18" t="str">
        <f>IFERROR(VLOOKUP($B348,DB!$I$3:$CA$1001,41,FALSE)&amp;"","　")</f>
        <v>　</v>
      </c>
      <c r="V348" s="18" t="str">
        <f>IFERROR(VLOOKUP($B348,DB!$I$3:$CA$1001,42,FALSE)&amp;"","　")</f>
        <v>　</v>
      </c>
      <c r="W348" s="18" t="str">
        <f>IFERROR(VLOOKUP($B348,DB!$I$3:$CA$1001,43,FALSE)&amp;"","　")</f>
        <v>　</v>
      </c>
      <c r="X348" s="18" t="str">
        <f>IFERROR(VLOOKUP($B348,DB!$I$3:$CA$1001,44,FALSE)&amp;"","　")</f>
        <v>　</v>
      </c>
      <c r="Y348" s="18" t="str">
        <f>IFERROR(VLOOKUP($B348,DB!$I$3:$CA$1001,45,FALSE)&amp;"","　")</f>
        <v>　</v>
      </c>
      <c r="Z348" s="18" t="str">
        <f>IFERROR(VLOOKUP($B348,DB!$I$3:$CA$1001,46,FALSE)&amp;"","　")</f>
        <v>　</v>
      </c>
      <c r="AA348" s="18" t="str">
        <f>IFERROR(VLOOKUP($B348,DB!$I$3:$CA$1001,47,FALSE)&amp;"","　")</f>
        <v>　</v>
      </c>
      <c r="AB348" s="18" t="str">
        <f>IFERROR(VLOOKUP($B348,DB!$I$3:$CA$1001,48,FALSE)&amp;"","　")</f>
        <v>　</v>
      </c>
      <c r="AC348" s="18" t="str">
        <f>IFERROR(VLOOKUP($B348,DB!$I$3:$CA$1001,49,FALSE)&amp;"","　")</f>
        <v>　</v>
      </c>
      <c r="AD348" s="18" t="str">
        <f>IFERROR(VLOOKUP($B348,DB!$I$3:$CA$1001,50,FALSE)&amp;"","　")</f>
        <v>　</v>
      </c>
      <c r="AE348" s="18" t="str">
        <f>IFERROR(VLOOKUP($B348,DB!$I$3:$CA$1001,51,FALSE)&amp;"","　")</f>
        <v>　</v>
      </c>
      <c r="AF348" s="18" t="str">
        <f>IFERROR(VLOOKUP($B348,DB!$I$3:$CA$1001,52,FALSE)&amp;"","　")</f>
        <v>　</v>
      </c>
      <c r="AG348" s="18" t="str">
        <f>IFERROR(VLOOKUP($B348,DB!$I$3:$CA$1001,53,FALSE)&amp;"","　")</f>
        <v>　</v>
      </c>
      <c r="AH348" s="18" t="str">
        <f>IFERROR(VLOOKUP($B348,DB!$I$3:$CA$1001,54,FALSE)&amp;"","　")</f>
        <v>　</v>
      </c>
      <c r="AI348" s="25" t="str">
        <f>IFERROR(VLOOKUP($B348,DB!$I$3:$CA$1001,55,FALSE)&amp;"","　")</f>
        <v>　</v>
      </c>
      <c r="AJ348" s="16" t="str">
        <f>IFERROR(VLOOKUP($B348,DB!$I$3:$CA$1001,56,FALSE)&amp;"","　")</f>
        <v>　</v>
      </c>
      <c r="AK348" s="18" t="str">
        <f>IFERROR(VLOOKUP($B348,DB!$I$3:$CA$1001,57,FALSE)&amp;"","　")</f>
        <v>　</v>
      </c>
      <c r="AL348" s="18" t="str">
        <f>IFERROR(VLOOKUP($B348,DB!$I$3:$CA$1001,58,FALSE)&amp;"","　")</f>
        <v>　</v>
      </c>
      <c r="AM348" s="18" t="str">
        <f>IFERROR(VLOOKUP($B348,DB!$I$3:$CA$1001,59,FALSE)&amp;"","　")</f>
        <v>　</v>
      </c>
      <c r="AN348" s="18" t="str">
        <f>IFERROR(VLOOKUP($B348,DB!$I$3:$CA$1001,60,FALSE)&amp;"","　")</f>
        <v>　</v>
      </c>
      <c r="AO348" s="18" t="str">
        <f>IFERROR(VLOOKUP($B348,DB!$I$3:$CA$1001,61,FALSE)&amp;"","　")</f>
        <v>　</v>
      </c>
      <c r="AP348" s="18" t="str">
        <f>IFERROR(VLOOKUP($B348,DB!$I$3:$CA$1001,62,FALSE)&amp;"","　")</f>
        <v>　</v>
      </c>
      <c r="AQ348" s="21" t="str">
        <f>IFERROR(VLOOKUP($B348,DB!$I$3:$CA$1001,63,FALSE)&amp;"","　")</f>
        <v>　</v>
      </c>
      <c r="AR348" s="23" t="str">
        <f>IFERROR(VLOOKUP($B348,DB!$I$3:$CA$1001,64,FALSE)&amp;"","　")</f>
        <v>　</v>
      </c>
      <c r="AS348" s="18" t="str">
        <f>IFERROR(VLOOKUP($B348,DB!$I$3:$CA$1001,65,FALSE)&amp;"","　")</f>
        <v>　</v>
      </c>
      <c r="AT348" s="18" t="str">
        <f>IFERROR(VLOOKUP($B348,DB!$I$3:$CA$1001,66,FALSE)&amp;"","　")</f>
        <v>　</v>
      </c>
      <c r="AU348" s="18" t="str">
        <f>IFERROR(VLOOKUP($B348,DB!$I$3:$CA$1001,67,FALSE)&amp;"","　")</f>
        <v>　</v>
      </c>
      <c r="AV348" s="18" t="str">
        <f>IFERROR(VLOOKUP($B348,DB!$I$3:$CA$1001,68,FALSE)&amp;"","　")</f>
        <v>　</v>
      </c>
      <c r="AW348" s="18" t="str">
        <f>IFERROR(VLOOKUP($B348,DB!$I$3:$CA$1001,69,FALSE)&amp;"","　")</f>
        <v>　</v>
      </c>
      <c r="AX348" s="18" t="str">
        <f>IFERROR(VLOOKUP($B348,DB!$I$3:$CA$1001,70,FALSE)&amp;"","　")</f>
        <v>　</v>
      </c>
      <c r="AY348" s="21" t="str">
        <f>IFERROR(VLOOKUP($B348,DB!$I$3:$CA$1001,71,FALSE)&amp;"","　")</f>
        <v>　</v>
      </c>
      <c r="AZ348" s="29"/>
    </row>
    <row r="349" spans="2:52" ht="20.100000000000001" customHeight="1">
      <c r="B349" s="6"/>
      <c r="C349" s="8" t="str">
        <f>IFERROR(VLOOKUP(B349,DB!$I$3:$Z$1001,4,FALSE)&amp;"","")</f>
        <v/>
      </c>
      <c r="D349" s="10" t="str">
        <f>IFERROR(VLOOKUP(B349,DB!$I$2:$CD$1001,7,FALSE)&amp;"","")</f>
        <v/>
      </c>
      <c r="E349" s="11" t="str">
        <f>IFERROR(VLOOKUP(B349,DB!$I$2:$CD$1001,8,FALSE)&amp;"","")</f>
        <v/>
      </c>
      <c r="F349" s="12" t="str">
        <f>IFERROR(VLOOKUP(B349,DB!$I$2:$CD$1001,10,FALSE)&amp;"","")</f>
        <v/>
      </c>
      <c r="G349" s="11" t="str">
        <f>IFERROR(VLOOKUP(B349,DB!$I$2:$CD$1001,11,FALSE)&amp;"","")</f>
        <v/>
      </c>
      <c r="H349" s="14" t="str">
        <f>IFERROR(IF(VLOOKUP(B349,DB!$I$2:$CD$1001,20,FALSE)&amp;""="","","○"),"")</f>
        <v/>
      </c>
      <c r="I349" s="16" t="str">
        <f>IFERROR(VLOOKUP($B349,DB!$I$3:$CA$1001,29,FALSE)&amp;"","　")</f>
        <v>　</v>
      </c>
      <c r="J349" s="18" t="str">
        <f>IFERROR(VLOOKUP($B349,DB!$I$3:$CA$1001,30,FALSE)&amp;"","　")</f>
        <v>　</v>
      </c>
      <c r="K349" s="18" t="str">
        <f>IFERROR(VLOOKUP($B349,DB!$I$3:$CA$1001,31,FALSE)&amp;"","　")</f>
        <v>　</v>
      </c>
      <c r="L349" s="18" t="str">
        <f>IFERROR(VLOOKUP($B349,DB!$I$3:$CA$1001,32,FALSE)&amp;"","　")</f>
        <v>　</v>
      </c>
      <c r="M349" s="18" t="str">
        <f>IFERROR(VLOOKUP($B349,DB!$I$3:$CA$1001,33,FALSE)&amp;"","　")</f>
        <v>　</v>
      </c>
      <c r="N349" s="21" t="str">
        <f>IFERROR(VLOOKUP($B349,DB!$I$3:$CA$1001,34,FALSE)&amp;"","　")</f>
        <v>　</v>
      </c>
      <c r="O349" s="23" t="str">
        <f>IFERROR(VLOOKUP($B349,DB!$I$3:$CA$1001,35,FALSE)&amp;"","　")</f>
        <v>　</v>
      </c>
      <c r="P349" s="18" t="str">
        <f>IFERROR(VLOOKUP($B349,DB!$I$3:$CA$1001,36,FALSE)&amp;"","　")</f>
        <v>　</v>
      </c>
      <c r="Q349" s="18" t="str">
        <f>IFERROR(VLOOKUP($B349,DB!$I$3:$CA$1001,37,FALSE)&amp;"","　")</f>
        <v>　</v>
      </c>
      <c r="R349" s="18" t="str">
        <f>IFERROR(VLOOKUP($B349,DB!$I$3:$CA$1001,38,FALSE)&amp;"","　")</f>
        <v>　</v>
      </c>
      <c r="S349" s="18" t="str">
        <f>IFERROR(VLOOKUP($B349,DB!$I$3:$CA$1001,39,FALSE)&amp;"","　")</f>
        <v>　</v>
      </c>
      <c r="T349" s="18" t="str">
        <f>IFERROR(VLOOKUP($B349,DB!$I$3:$CA$1001,40,FALSE)&amp;"","　")</f>
        <v>　</v>
      </c>
      <c r="U349" s="18" t="str">
        <f>IFERROR(VLOOKUP($B349,DB!$I$3:$CA$1001,41,FALSE)&amp;"","　")</f>
        <v>　</v>
      </c>
      <c r="V349" s="18" t="str">
        <f>IFERROR(VLOOKUP($B349,DB!$I$3:$CA$1001,42,FALSE)&amp;"","　")</f>
        <v>　</v>
      </c>
      <c r="W349" s="18" t="str">
        <f>IFERROR(VLOOKUP($B349,DB!$I$3:$CA$1001,43,FALSE)&amp;"","　")</f>
        <v>　</v>
      </c>
      <c r="X349" s="18" t="str">
        <f>IFERROR(VLOOKUP($B349,DB!$I$3:$CA$1001,44,FALSE)&amp;"","　")</f>
        <v>　</v>
      </c>
      <c r="Y349" s="18" t="str">
        <f>IFERROR(VLOOKUP($B349,DB!$I$3:$CA$1001,45,FALSE)&amp;"","　")</f>
        <v>　</v>
      </c>
      <c r="Z349" s="18" t="str">
        <f>IFERROR(VLOOKUP($B349,DB!$I$3:$CA$1001,46,FALSE)&amp;"","　")</f>
        <v>　</v>
      </c>
      <c r="AA349" s="18" t="str">
        <f>IFERROR(VLOOKUP($B349,DB!$I$3:$CA$1001,47,FALSE)&amp;"","　")</f>
        <v>　</v>
      </c>
      <c r="AB349" s="18" t="str">
        <f>IFERROR(VLOOKUP($B349,DB!$I$3:$CA$1001,48,FALSE)&amp;"","　")</f>
        <v>　</v>
      </c>
      <c r="AC349" s="18" t="str">
        <f>IFERROR(VLOOKUP($B349,DB!$I$3:$CA$1001,49,FALSE)&amp;"","　")</f>
        <v>　</v>
      </c>
      <c r="AD349" s="18" t="str">
        <f>IFERROR(VLOOKUP($B349,DB!$I$3:$CA$1001,50,FALSE)&amp;"","　")</f>
        <v>　</v>
      </c>
      <c r="AE349" s="18" t="str">
        <f>IFERROR(VLOOKUP($B349,DB!$I$3:$CA$1001,51,FALSE)&amp;"","　")</f>
        <v>　</v>
      </c>
      <c r="AF349" s="18" t="str">
        <f>IFERROR(VLOOKUP($B349,DB!$I$3:$CA$1001,52,FALSE)&amp;"","　")</f>
        <v>　</v>
      </c>
      <c r="AG349" s="18" t="str">
        <f>IFERROR(VLOOKUP($B349,DB!$I$3:$CA$1001,53,FALSE)&amp;"","　")</f>
        <v>　</v>
      </c>
      <c r="AH349" s="18" t="str">
        <f>IFERROR(VLOOKUP($B349,DB!$I$3:$CA$1001,54,FALSE)&amp;"","　")</f>
        <v>　</v>
      </c>
      <c r="AI349" s="25" t="str">
        <f>IFERROR(VLOOKUP($B349,DB!$I$3:$CA$1001,55,FALSE)&amp;"","　")</f>
        <v>　</v>
      </c>
      <c r="AJ349" s="16" t="str">
        <f>IFERROR(VLOOKUP($B349,DB!$I$3:$CA$1001,56,FALSE)&amp;"","　")</f>
        <v>　</v>
      </c>
      <c r="AK349" s="18" t="str">
        <f>IFERROR(VLOOKUP($B349,DB!$I$3:$CA$1001,57,FALSE)&amp;"","　")</f>
        <v>　</v>
      </c>
      <c r="AL349" s="18" t="str">
        <f>IFERROR(VLOOKUP($B349,DB!$I$3:$CA$1001,58,FALSE)&amp;"","　")</f>
        <v>　</v>
      </c>
      <c r="AM349" s="18" t="str">
        <f>IFERROR(VLOOKUP($B349,DB!$I$3:$CA$1001,59,FALSE)&amp;"","　")</f>
        <v>　</v>
      </c>
      <c r="AN349" s="18" t="str">
        <f>IFERROR(VLOOKUP($B349,DB!$I$3:$CA$1001,60,FALSE)&amp;"","　")</f>
        <v>　</v>
      </c>
      <c r="AO349" s="18" t="str">
        <f>IFERROR(VLOOKUP($B349,DB!$I$3:$CA$1001,61,FALSE)&amp;"","　")</f>
        <v>　</v>
      </c>
      <c r="AP349" s="18" t="str">
        <f>IFERROR(VLOOKUP($B349,DB!$I$3:$CA$1001,62,FALSE)&amp;"","　")</f>
        <v>　</v>
      </c>
      <c r="AQ349" s="21" t="str">
        <f>IFERROR(VLOOKUP($B349,DB!$I$3:$CA$1001,63,FALSE)&amp;"","　")</f>
        <v>　</v>
      </c>
      <c r="AR349" s="23" t="str">
        <f>IFERROR(VLOOKUP($B349,DB!$I$3:$CA$1001,64,FALSE)&amp;"","　")</f>
        <v>　</v>
      </c>
      <c r="AS349" s="18" t="str">
        <f>IFERROR(VLOOKUP($B349,DB!$I$3:$CA$1001,65,FALSE)&amp;"","　")</f>
        <v>　</v>
      </c>
      <c r="AT349" s="18" t="str">
        <f>IFERROR(VLOOKUP($B349,DB!$I$3:$CA$1001,66,FALSE)&amp;"","　")</f>
        <v>　</v>
      </c>
      <c r="AU349" s="18" t="str">
        <f>IFERROR(VLOOKUP($B349,DB!$I$3:$CA$1001,67,FALSE)&amp;"","　")</f>
        <v>　</v>
      </c>
      <c r="AV349" s="18" t="str">
        <f>IFERROR(VLOOKUP($B349,DB!$I$3:$CA$1001,68,FALSE)&amp;"","　")</f>
        <v>　</v>
      </c>
      <c r="AW349" s="18" t="str">
        <f>IFERROR(VLOOKUP($B349,DB!$I$3:$CA$1001,69,FALSE)&amp;"","　")</f>
        <v>　</v>
      </c>
      <c r="AX349" s="18" t="str">
        <f>IFERROR(VLOOKUP($B349,DB!$I$3:$CA$1001,70,FALSE)&amp;"","　")</f>
        <v>　</v>
      </c>
      <c r="AY349" s="21" t="str">
        <f>IFERROR(VLOOKUP($B349,DB!$I$3:$CA$1001,71,FALSE)&amp;"","　")</f>
        <v>　</v>
      </c>
      <c r="AZ349" s="29"/>
    </row>
    <row r="350" spans="2:52" ht="20.100000000000001" customHeight="1">
      <c r="B350" s="6"/>
      <c r="C350" s="8" t="str">
        <f>IFERROR(VLOOKUP(B350,DB!$I$3:$Z$1001,4,FALSE)&amp;"","")</f>
        <v/>
      </c>
      <c r="D350" s="10" t="str">
        <f>IFERROR(VLOOKUP(B350,DB!$I$2:$CD$1001,7,FALSE)&amp;"","")</f>
        <v/>
      </c>
      <c r="E350" s="11" t="str">
        <f>IFERROR(VLOOKUP(B350,DB!$I$2:$CD$1001,8,FALSE)&amp;"","")</f>
        <v/>
      </c>
      <c r="F350" s="12" t="str">
        <f>IFERROR(VLOOKUP(B350,DB!$I$2:$CD$1001,10,FALSE)&amp;"","")</f>
        <v/>
      </c>
      <c r="G350" s="11" t="str">
        <f>IFERROR(VLOOKUP(B350,DB!$I$2:$CD$1001,11,FALSE)&amp;"","")</f>
        <v/>
      </c>
      <c r="H350" s="14" t="str">
        <f>IFERROR(IF(VLOOKUP(B350,DB!$I$2:$CD$1001,20,FALSE)&amp;""="","","○"),"")</f>
        <v/>
      </c>
      <c r="I350" s="16" t="str">
        <f>IFERROR(VLOOKUP($B350,DB!$I$3:$CA$1001,29,FALSE)&amp;"","　")</f>
        <v>　</v>
      </c>
      <c r="J350" s="18" t="str">
        <f>IFERROR(VLOOKUP($B350,DB!$I$3:$CA$1001,30,FALSE)&amp;"","　")</f>
        <v>　</v>
      </c>
      <c r="K350" s="18" t="str">
        <f>IFERROR(VLOOKUP($B350,DB!$I$3:$CA$1001,31,FALSE)&amp;"","　")</f>
        <v>　</v>
      </c>
      <c r="L350" s="18" t="str">
        <f>IFERROR(VLOOKUP($B350,DB!$I$3:$CA$1001,32,FALSE)&amp;"","　")</f>
        <v>　</v>
      </c>
      <c r="M350" s="18" t="str">
        <f>IFERROR(VLOOKUP($B350,DB!$I$3:$CA$1001,33,FALSE)&amp;"","　")</f>
        <v>　</v>
      </c>
      <c r="N350" s="21" t="str">
        <f>IFERROR(VLOOKUP($B350,DB!$I$3:$CA$1001,34,FALSE)&amp;"","　")</f>
        <v>　</v>
      </c>
      <c r="O350" s="23" t="str">
        <f>IFERROR(VLOOKUP($B350,DB!$I$3:$CA$1001,35,FALSE)&amp;"","　")</f>
        <v>　</v>
      </c>
      <c r="P350" s="18" t="str">
        <f>IFERROR(VLOOKUP($B350,DB!$I$3:$CA$1001,36,FALSE)&amp;"","　")</f>
        <v>　</v>
      </c>
      <c r="Q350" s="18" t="str">
        <f>IFERROR(VLOOKUP($B350,DB!$I$3:$CA$1001,37,FALSE)&amp;"","　")</f>
        <v>　</v>
      </c>
      <c r="R350" s="18" t="str">
        <f>IFERROR(VLOOKUP($B350,DB!$I$3:$CA$1001,38,FALSE)&amp;"","　")</f>
        <v>　</v>
      </c>
      <c r="S350" s="18" t="str">
        <f>IFERROR(VLOOKUP($B350,DB!$I$3:$CA$1001,39,FALSE)&amp;"","　")</f>
        <v>　</v>
      </c>
      <c r="T350" s="18" t="str">
        <f>IFERROR(VLOOKUP($B350,DB!$I$3:$CA$1001,40,FALSE)&amp;"","　")</f>
        <v>　</v>
      </c>
      <c r="U350" s="18" t="str">
        <f>IFERROR(VLOOKUP($B350,DB!$I$3:$CA$1001,41,FALSE)&amp;"","　")</f>
        <v>　</v>
      </c>
      <c r="V350" s="18" t="str">
        <f>IFERROR(VLOOKUP($B350,DB!$I$3:$CA$1001,42,FALSE)&amp;"","　")</f>
        <v>　</v>
      </c>
      <c r="W350" s="18" t="str">
        <f>IFERROR(VLOOKUP($B350,DB!$I$3:$CA$1001,43,FALSE)&amp;"","　")</f>
        <v>　</v>
      </c>
      <c r="X350" s="18" t="str">
        <f>IFERROR(VLOOKUP($B350,DB!$I$3:$CA$1001,44,FALSE)&amp;"","　")</f>
        <v>　</v>
      </c>
      <c r="Y350" s="18" t="str">
        <f>IFERROR(VLOOKUP($B350,DB!$I$3:$CA$1001,45,FALSE)&amp;"","　")</f>
        <v>　</v>
      </c>
      <c r="Z350" s="18" t="str">
        <f>IFERROR(VLOOKUP($B350,DB!$I$3:$CA$1001,46,FALSE)&amp;"","　")</f>
        <v>　</v>
      </c>
      <c r="AA350" s="18" t="str">
        <f>IFERROR(VLOOKUP($B350,DB!$I$3:$CA$1001,47,FALSE)&amp;"","　")</f>
        <v>　</v>
      </c>
      <c r="AB350" s="18" t="str">
        <f>IFERROR(VLOOKUP($B350,DB!$I$3:$CA$1001,48,FALSE)&amp;"","　")</f>
        <v>　</v>
      </c>
      <c r="AC350" s="18" t="str">
        <f>IFERROR(VLOOKUP($B350,DB!$I$3:$CA$1001,49,FALSE)&amp;"","　")</f>
        <v>　</v>
      </c>
      <c r="AD350" s="18" t="str">
        <f>IFERROR(VLOOKUP($B350,DB!$I$3:$CA$1001,50,FALSE)&amp;"","　")</f>
        <v>　</v>
      </c>
      <c r="AE350" s="18" t="str">
        <f>IFERROR(VLOOKUP($B350,DB!$I$3:$CA$1001,51,FALSE)&amp;"","　")</f>
        <v>　</v>
      </c>
      <c r="AF350" s="18" t="str">
        <f>IFERROR(VLOOKUP($B350,DB!$I$3:$CA$1001,52,FALSE)&amp;"","　")</f>
        <v>　</v>
      </c>
      <c r="AG350" s="18" t="str">
        <f>IFERROR(VLOOKUP($B350,DB!$I$3:$CA$1001,53,FALSE)&amp;"","　")</f>
        <v>　</v>
      </c>
      <c r="AH350" s="18" t="str">
        <f>IFERROR(VLOOKUP($B350,DB!$I$3:$CA$1001,54,FALSE)&amp;"","　")</f>
        <v>　</v>
      </c>
      <c r="AI350" s="25" t="str">
        <f>IFERROR(VLOOKUP($B350,DB!$I$3:$CA$1001,55,FALSE)&amp;"","　")</f>
        <v>　</v>
      </c>
      <c r="AJ350" s="16" t="str">
        <f>IFERROR(VLOOKUP($B350,DB!$I$3:$CA$1001,56,FALSE)&amp;"","　")</f>
        <v>　</v>
      </c>
      <c r="AK350" s="18" t="str">
        <f>IFERROR(VLOOKUP($B350,DB!$I$3:$CA$1001,57,FALSE)&amp;"","　")</f>
        <v>　</v>
      </c>
      <c r="AL350" s="18" t="str">
        <f>IFERROR(VLOOKUP($B350,DB!$I$3:$CA$1001,58,FALSE)&amp;"","　")</f>
        <v>　</v>
      </c>
      <c r="AM350" s="18" t="str">
        <f>IFERROR(VLOOKUP($B350,DB!$I$3:$CA$1001,59,FALSE)&amp;"","　")</f>
        <v>　</v>
      </c>
      <c r="AN350" s="18" t="str">
        <f>IFERROR(VLOOKUP($B350,DB!$I$3:$CA$1001,60,FALSE)&amp;"","　")</f>
        <v>　</v>
      </c>
      <c r="AO350" s="18" t="str">
        <f>IFERROR(VLOOKUP($B350,DB!$I$3:$CA$1001,61,FALSE)&amp;"","　")</f>
        <v>　</v>
      </c>
      <c r="AP350" s="18" t="str">
        <f>IFERROR(VLOOKUP($B350,DB!$I$3:$CA$1001,62,FALSE)&amp;"","　")</f>
        <v>　</v>
      </c>
      <c r="AQ350" s="21" t="str">
        <f>IFERROR(VLOOKUP($B350,DB!$I$3:$CA$1001,63,FALSE)&amp;"","　")</f>
        <v>　</v>
      </c>
      <c r="AR350" s="23" t="str">
        <f>IFERROR(VLOOKUP($B350,DB!$I$3:$CA$1001,64,FALSE)&amp;"","　")</f>
        <v>　</v>
      </c>
      <c r="AS350" s="18" t="str">
        <f>IFERROR(VLOOKUP($B350,DB!$I$3:$CA$1001,65,FALSE)&amp;"","　")</f>
        <v>　</v>
      </c>
      <c r="AT350" s="18" t="str">
        <f>IFERROR(VLOOKUP($B350,DB!$I$3:$CA$1001,66,FALSE)&amp;"","　")</f>
        <v>　</v>
      </c>
      <c r="AU350" s="18" t="str">
        <f>IFERROR(VLOOKUP($B350,DB!$I$3:$CA$1001,67,FALSE)&amp;"","　")</f>
        <v>　</v>
      </c>
      <c r="AV350" s="18" t="str">
        <f>IFERROR(VLOOKUP($B350,DB!$I$3:$CA$1001,68,FALSE)&amp;"","　")</f>
        <v>　</v>
      </c>
      <c r="AW350" s="18" t="str">
        <f>IFERROR(VLOOKUP($B350,DB!$I$3:$CA$1001,69,FALSE)&amp;"","　")</f>
        <v>　</v>
      </c>
      <c r="AX350" s="18" t="str">
        <f>IFERROR(VLOOKUP($B350,DB!$I$3:$CA$1001,70,FALSE)&amp;"","　")</f>
        <v>　</v>
      </c>
      <c r="AY350" s="21" t="str">
        <f>IFERROR(VLOOKUP($B350,DB!$I$3:$CA$1001,71,FALSE)&amp;"","　")</f>
        <v>　</v>
      </c>
      <c r="AZ350" s="29"/>
    </row>
    <row r="351" spans="2:52" ht="20.100000000000001" customHeight="1">
      <c r="B351" s="6"/>
      <c r="C351" s="8" t="str">
        <f>IFERROR(VLOOKUP(B351,DB!$I$3:$Z$1001,4,FALSE)&amp;"","")</f>
        <v/>
      </c>
      <c r="D351" s="10" t="str">
        <f>IFERROR(VLOOKUP(B351,DB!$I$2:$CD$1001,7,FALSE)&amp;"","")</f>
        <v/>
      </c>
      <c r="E351" s="11" t="str">
        <f>IFERROR(VLOOKUP(B351,DB!$I$2:$CD$1001,8,FALSE)&amp;"","")</f>
        <v/>
      </c>
      <c r="F351" s="12" t="str">
        <f>IFERROR(VLOOKUP(B351,DB!$I$2:$CD$1001,10,FALSE)&amp;"","")</f>
        <v/>
      </c>
      <c r="G351" s="11" t="str">
        <f>IFERROR(VLOOKUP(B351,DB!$I$2:$CD$1001,11,FALSE)&amp;"","")</f>
        <v/>
      </c>
      <c r="H351" s="14" t="str">
        <f>IFERROR(IF(VLOOKUP(B351,DB!$I$2:$CD$1001,20,FALSE)&amp;""="","","○"),"")</f>
        <v/>
      </c>
      <c r="I351" s="16" t="str">
        <f>IFERROR(VLOOKUP($B351,DB!$I$3:$CA$1001,29,FALSE)&amp;"","　")</f>
        <v>　</v>
      </c>
      <c r="J351" s="18" t="str">
        <f>IFERROR(VLOOKUP($B351,DB!$I$3:$CA$1001,30,FALSE)&amp;"","　")</f>
        <v>　</v>
      </c>
      <c r="K351" s="18" t="str">
        <f>IFERROR(VLOOKUP($B351,DB!$I$3:$CA$1001,31,FALSE)&amp;"","　")</f>
        <v>　</v>
      </c>
      <c r="L351" s="18" t="str">
        <f>IFERROR(VLOOKUP($B351,DB!$I$3:$CA$1001,32,FALSE)&amp;"","　")</f>
        <v>　</v>
      </c>
      <c r="M351" s="18" t="str">
        <f>IFERROR(VLOOKUP($B351,DB!$I$3:$CA$1001,33,FALSE)&amp;"","　")</f>
        <v>　</v>
      </c>
      <c r="N351" s="21" t="str">
        <f>IFERROR(VLOOKUP($B351,DB!$I$3:$CA$1001,34,FALSE)&amp;"","　")</f>
        <v>　</v>
      </c>
      <c r="O351" s="23" t="str">
        <f>IFERROR(VLOOKUP($B351,DB!$I$3:$CA$1001,35,FALSE)&amp;"","　")</f>
        <v>　</v>
      </c>
      <c r="P351" s="18" t="str">
        <f>IFERROR(VLOOKUP($B351,DB!$I$3:$CA$1001,36,FALSE)&amp;"","　")</f>
        <v>　</v>
      </c>
      <c r="Q351" s="18" t="str">
        <f>IFERROR(VLOOKUP($B351,DB!$I$3:$CA$1001,37,FALSE)&amp;"","　")</f>
        <v>　</v>
      </c>
      <c r="R351" s="18" t="str">
        <f>IFERROR(VLOOKUP($B351,DB!$I$3:$CA$1001,38,FALSE)&amp;"","　")</f>
        <v>　</v>
      </c>
      <c r="S351" s="18" t="str">
        <f>IFERROR(VLOOKUP($B351,DB!$I$3:$CA$1001,39,FALSE)&amp;"","　")</f>
        <v>　</v>
      </c>
      <c r="T351" s="18" t="str">
        <f>IFERROR(VLOOKUP($B351,DB!$I$3:$CA$1001,40,FALSE)&amp;"","　")</f>
        <v>　</v>
      </c>
      <c r="U351" s="18" t="str">
        <f>IFERROR(VLOOKUP($B351,DB!$I$3:$CA$1001,41,FALSE)&amp;"","　")</f>
        <v>　</v>
      </c>
      <c r="V351" s="18" t="str">
        <f>IFERROR(VLOOKUP($B351,DB!$I$3:$CA$1001,42,FALSE)&amp;"","　")</f>
        <v>　</v>
      </c>
      <c r="W351" s="18" t="str">
        <f>IFERROR(VLOOKUP($B351,DB!$I$3:$CA$1001,43,FALSE)&amp;"","　")</f>
        <v>　</v>
      </c>
      <c r="X351" s="18" t="str">
        <f>IFERROR(VLOOKUP($B351,DB!$I$3:$CA$1001,44,FALSE)&amp;"","　")</f>
        <v>　</v>
      </c>
      <c r="Y351" s="18" t="str">
        <f>IFERROR(VLOOKUP($B351,DB!$I$3:$CA$1001,45,FALSE)&amp;"","　")</f>
        <v>　</v>
      </c>
      <c r="Z351" s="18" t="str">
        <f>IFERROR(VLOOKUP($B351,DB!$I$3:$CA$1001,46,FALSE)&amp;"","　")</f>
        <v>　</v>
      </c>
      <c r="AA351" s="18" t="str">
        <f>IFERROR(VLOOKUP($B351,DB!$I$3:$CA$1001,47,FALSE)&amp;"","　")</f>
        <v>　</v>
      </c>
      <c r="AB351" s="18" t="str">
        <f>IFERROR(VLOOKUP($B351,DB!$I$3:$CA$1001,48,FALSE)&amp;"","　")</f>
        <v>　</v>
      </c>
      <c r="AC351" s="18" t="str">
        <f>IFERROR(VLOOKUP($B351,DB!$I$3:$CA$1001,49,FALSE)&amp;"","　")</f>
        <v>　</v>
      </c>
      <c r="AD351" s="18" t="str">
        <f>IFERROR(VLOOKUP($B351,DB!$I$3:$CA$1001,50,FALSE)&amp;"","　")</f>
        <v>　</v>
      </c>
      <c r="AE351" s="18" t="str">
        <f>IFERROR(VLOOKUP($B351,DB!$I$3:$CA$1001,51,FALSE)&amp;"","　")</f>
        <v>　</v>
      </c>
      <c r="AF351" s="18" t="str">
        <f>IFERROR(VLOOKUP($B351,DB!$I$3:$CA$1001,52,FALSE)&amp;"","　")</f>
        <v>　</v>
      </c>
      <c r="AG351" s="18" t="str">
        <f>IFERROR(VLOOKUP($B351,DB!$I$3:$CA$1001,53,FALSE)&amp;"","　")</f>
        <v>　</v>
      </c>
      <c r="AH351" s="18" t="str">
        <f>IFERROR(VLOOKUP($B351,DB!$I$3:$CA$1001,54,FALSE)&amp;"","　")</f>
        <v>　</v>
      </c>
      <c r="AI351" s="25" t="str">
        <f>IFERROR(VLOOKUP($B351,DB!$I$3:$CA$1001,55,FALSE)&amp;"","　")</f>
        <v>　</v>
      </c>
      <c r="AJ351" s="16" t="str">
        <f>IFERROR(VLOOKUP($B351,DB!$I$3:$CA$1001,56,FALSE)&amp;"","　")</f>
        <v>　</v>
      </c>
      <c r="AK351" s="18" t="str">
        <f>IFERROR(VLOOKUP($B351,DB!$I$3:$CA$1001,57,FALSE)&amp;"","　")</f>
        <v>　</v>
      </c>
      <c r="AL351" s="18" t="str">
        <f>IFERROR(VLOOKUP($B351,DB!$I$3:$CA$1001,58,FALSE)&amp;"","　")</f>
        <v>　</v>
      </c>
      <c r="AM351" s="18" t="str">
        <f>IFERROR(VLOOKUP($B351,DB!$I$3:$CA$1001,59,FALSE)&amp;"","　")</f>
        <v>　</v>
      </c>
      <c r="AN351" s="18" t="str">
        <f>IFERROR(VLOOKUP($B351,DB!$I$3:$CA$1001,60,FALSE)&amp;"","　")</f>
        <v>　</v>
      </c>
      <c r="AO351" s="18" t="str">
        <f>IFERROR(VLOOKUP($B351,DB!$I$3:$CA$1001,61,FALSE)&amp;"","　")</f>
        <v>　</v>
      </c>
      <c r="AP351" s="18" t="str">
        <f>IFERROR(VLOOKUP($B351,DB!$I$3:$CA$1001,62,FALSE)&amp;"","　")</f>
        <v>　</v>
      </c>
      <c r="AQ351" s="21" t="str">
        <f>IFERROR(VLOOKUP($B351,DB!$I$3:$CA$1001,63,FALSE)&amp;"","　")</f>
        <v>　</v>
      </c>
      <c r="AR351" s="23" t="str">
        <f>IFERROR(VLOOKUP($B351,DB!$I$3:$CA$1001,64,FALSE)&amp;"","　")</f>
        <v>　</v>
      </c>
      <c r="AS351" s="18" t="str">
        <f>IFERROR(VLOOKUP($B351,DB!$I$3:$CA$1001,65,FALSE)&amp;"","　")</f>
        <v>　</v>
      </c>
      <c r="AT351" s="18" t="str">
        <f>IFERROR(VLOOKUP($B351,DB!$I$3:$CA$1001,66,FALSE)&amp;"","　")</f>
        <v>　</v>
      </c>
      <c r="AU351" s="18" t="str">
        <f>IFERROR(VLOOKUP($B351,DB!$I$3:$CA$1001,67,FALSE)&amp;"","　")</f>
        <v>　</v>
      </c>
      <c r="AV351" s="18" t="str">
        <f>IFERROR(VLOOKUP($B351,DB!$I$3:$CA$1001,68,FALSE)&amp;"","　")</f>
        <v>　</v>
      </c>
      <c r="AW351" s="18" t="str">
        <f>IFERROR(VLOOKUP($B351,DB!$I$3:$CA$1001,69,FALSE)&amp;"","　")</f>
        <v>　</v>
      </c>
      <c r="AX351" s="18" t="str">
        <f>IFERROR(VLOOKUP($B351,DB!$I$3:$CA$1001,70,FALSE)&amp;"","　")</f>
        <v>　</v>
      </c>
      <c r="AY351" s="21" t="str">
        <f>IFERROR(VLOOKUP($B351,DB!$I$3:$CA$1001,71,FALSE)&amp;"","　")</f>
        <v>　</v>
      </c>
      <c r="AZ351" s="29"/>
    </row>
    <row r="352" spans="2:52" ht="20.100000000000001" customHeight="1">
      <c r="B352" s="6"/>
      <c r="C352" s="8" t="str">
        <f>IFERROR(VLOOKUP(B352,DB!$I$3:$Z$1001,4,FALSE)&amp;"","")</f>
        <v/>
      </c>
      <c r="D352" s="10" t="str">
        <f>IFERROR(VLOOKUP(B352,DB!$I$2:$CD$1001,7,FALSE)&amp;"","")</f>
        <v/>
      </c>
      <c r="E352" s="11" t="str">
        <f>IFERROR(VLOOKUP(B352,DB!$I$2:$CD$1001,8,FALSE)&amp;"","")</f>
        <v/>
      </c>
      <c r="F352" s="12" t="str">
        <f>IFERROR(VLOOKUP(B352,DB!$I$2:$CD$1001,10,FALSE)&amp;"","")</f>
        <v/>
      </c>
      <c r="G352" s="11" t="str">
        <f>IFERROR(VLOOKUP(B352,DB!$I$2:$CD$1001,11,FALSE)&amp;"","")</f>
        <v/>
      </c>
      <c r="H352" s="14" t="str">
        <f>IFERROR(IF(VLOOKUP(B352,DB!$I$2:$CD$1001,20,FALSE)&amp;""="","","○"),"")</f>
        <v/>
      </c>
      <c r="I352" s="16" t="str">
        <f>IFERROR(VLOOKUP($B352,DB!$I$3:$CA$1001,29,FALSE)&amp;"","　")</f>
        <v>　</v>
      </c>
      <c r="J352" s="18" t="str">
        <f>IFERROR(VLOOKUP($B352,DB!$I$3:$CA$1001,30,FALSE)&amp;"","　")</f>
        <v>　</v>
      </c>
      <c r="K352" s="18" t="str">
        <f>IFERROR(VLOOKUP($B352,DB!$I$3:$CA$1001,31,FALSE)&amp;"","　")</f>
        <v>　</v>
      </c>
      <c r="L352" s="18" t="str">
        <f>IFERROR(VLOOKUP($B352,DB!$I$3:$CA$1001,32,FALSE)&amp;"","　")</f>
        <v>　</v>
      </c>
      <c r="M352" s="18" t="str">
        <f>IFERROR(VLOOKUP($B352,DB!$I$3:$CA$1001,33,FALSE)&amp;"","　")</f>
        <v>　</v>
      </c>
      <c r="N352" s="21" t="str">
        <f>IFERROR(VLOOKUP($B352,DB!$I$3:$CA$1001,34,FALSE)&amp;"","　")</f>
        <v>　</v>
      </c>
      <c r="O352" s="23" t="str">
        <f>IFERROR(VLOOKUP($B352,DB!$I$3:$CA$1001,35,FALSE)&amp;"","　")</f>
        <v>　</v>
      </c>
      <c r="P352" s="18" t="str">
        <f>IFERROR(VLOOKUP($B352,DB!$I$3:$CA$1001,36,FALSE)&amp;"","　")</f>
        <v>　</v>
      </c>
      <c r="Q352" s="18" t="str">
        <f>IFERROR(VLOOKUP($B352,DB!$I$3:$CA$1001,37,FALSE)&amp;"","　")</f>
        <v>　</v>
      </c>
      <c r="R352" s="18" t="str">
        <f>IFERROR(VLOOKUP($B352,DB!$I$3:$CA$1001,38,FALSE)&amp;"","　")</f>
        <v>　</v>
      </c>
      <c r="S352" s="18" t="str">
        <f>IFERROR(VLOOKUP($B352,DB!$I$3:$CA$1001,39,FALSE)&amp;"","　")</f>
        <v>　</v>
      </c>
      <c r="T352" s="18" t="str">
        <f>IFERROR(VLOOKUP($B352,DB!$I$3:$CA$1001,40,FALSE)&amp;"","　")</f>
        <v>　</v>
      </c>
      <c r="U352" s="18" t="str">
        <f>IFERROR(VLOOKUP($B352,DB!$I$3:$CA$1001,41,FALSE)&amp;"","　")</f>
        <v>　</v>
      </c>
      <c r="V352" s="18" t="str">
        <f>IFERROR(VLOOKUP($B352,DB!$I$3:$CA$1001,42,FALSE)&amp;"","　")</f>
        <v>　</v>
      </c>
      <c r="W352" s="18" t="str">
        <f>IFERROR(VLOOKUP($B352,DB!$I$3:$CA$1001,43,FALSE)&amp;"","　")</f>
        <v>　</v>
      </c>
      <c r="X352" s="18" t="str">
        <f>IFERROR(VLOOKUP($B352,DB!$I$3:$CA$1001,44,FALSE)&amp;"","　")</f>
        <v>　</v>
      </c>
      <c r="Y352" s="18" t="str">
        <f>IFERROR(VLOOKUP($B352,DB!$I$3:$CA$1001,45,FALSE)&amp;"","　")</f>
        <v>　</v>
      </c>
      <c r="Z352" s="18" t="str">
        <f>IFERROR(VLOOKUP($B352,DB!$I$3:$CA$1001,46,FALSE)&amp;"","　")</f>
        <v>　</v>
      </c>
      <c r="AA352" s="18" t="str">
        <f>IFERROR(VLOOKUP($B352,DB!$I$3:$CA$1001,47,FALSE)&amp;"","　")</f>
        <v>　</v>
      </c>
      <c r="AB352" s="18" t="str">
        <f>IFERROR(VLOOKUP($B352,DB!$I$3:$CA$1001,48,FALSE)&amp;"","　")</f>
        <v>　</v>
      </c>
      <c r="AC352" s="18" t="str">
        <f>IFERROR(VLOOKUP($B352,DB!$I$3:$CA$1001,49,FALSE)&amp;"","　")</f>
        <v>　</v>
      </c>
      <c r="AD352" s="18" t="str">
        <f>IFERROR(VLOOKUP($B352,DB!$I$3:$CA$1001,50,FALSE)&amp;"","　")</f>
        <v>　</v>
      </c>
      <c r="AE352" s="18" t="str">
        <f>IFERROR(VLOOKUP($B352,DB!$I$3:$CA$1001,51,FALSE)&amp;"","　")</f>
        <v>　</v>
      </c>
      <c r="AF352" s="18" t="str">
        <f>IFERROR(VLOOKUP($B352,DB!$I$3:$CA$1001,52,FALSE)&amp;"","　")</f>
        <v>　</v>
      </c>
      <c r="AG352" s="18" t="str">
        <f>IFERROR(VLOOKUP($B352,DB!$I$3:$CA$1001,53,FALSE)&amp;"","　")</f>
        <v>　</v>
      </c>
      <c r="AH352" s="18" t="str">
        <f>IFERROR(VLOOKUP($B352,DB!$I$3:$CA$1001,54,FALSE)&amp;"","　")</f>
        <v>　</v>
      </c>
      <c r="AI352" s="25" t="str">
        <f>IFERROR(VLOOKUP($B352,DB!$I$3:$CA$1001,55,FALSE)&amp;"","　")</f>
        <v>　</v>
      </c>
      <c r="AJ352" s="16" t="str">
        <f>IFERROR(VLOOKUP($B352,DB!$I$3:$CA$1001,56,FALSE)&amp;"","　")</f>
        <v>　</v>
      </c>
      <c r="AK352" s="18" t="str">
        <f>IFERROR(VLOOKUP($B352,DB!$I$3:$CA$1001,57,FALSE)&amp;"","　")</f>
        <v>　</v>
      </c>
      <c r="AL352" s="18" t="str">
        <f>IFERROR(VLOOKUP($B352,DB!$I$3:$CA$1001,58,FALSE)&amp;"","　")</f>
        <v>　</v>
      </c>
      <c r="AM352" s="18" t="str">
        <f>IFERROR(VLOOKUP($B352,DB!$I$3:$CA$1001,59,FALSE)&amp;"","　")</f>
        <v>　</v>
      </c>
      <c r="AN352" s="18" t="str">
        <f>IFERROR(VLOOKUP($B352,DB!$I$3:$CA$1001,60,FALSE)&amp;"","　")</f>
        <v>　</v>
      </c>
      <c r="AO352" s="18" t="str">
        <f>IFERROR(VLOOKUP($B352,DB!$I$3:$CA$1001,61,FALSE)&amp;"","　")</f>
        <v>　</v>
      </c>
      <c r="AP352" s="18" t="str">
        <f>IFERROR(VLOOKUP($B352,DB!$I$3:$CA$1001,62,FALSE)&amp;"","　")</f>
        <v>　</v>
      </c>
      <c r="AQ352" s="21" t="str">
        <f>IFERROR(VLOOKUP($B352,DB!$I$3:$CA$1001,63,FALSE)&amp;"","　")</f>
        <v>　</v>
      </c>
      <c r="AR352" s="23" t="str">
        <f>IFERROR(VLOOKUP($B352,DB!$I$3:$CA$1001,64,FALSE)&amp;"","　")</f>
        <v>　</v>
      </c>
      <c r="AS352" s="18" t="str">
        <f>IFERROR(VLOOKUP($B352,DB!$I$3:$CA$1001,65,FALSE)&amp;"","　")</f>
        <v>　</v>
      </c>
      <c r="AT352" s="18" t="str">
        <f>IFERROR(VLOOKUP($B352,DB!$I$3:$CA$1001,66,FALSE)&amp;"","　")</f>
        <v>　</v>
      </c>
      <c r="AU352" s="18" t="str">
        <f>IFERROR(VLOOKUP($B352,DB!$I$3:$CA$1001,67,FALSE)&amp;"","　")</f>
        <v>　</v>
      </c>
      <c r="AV352" s="18" t="str">
        <f>IFERROR(VLOOKUP($B352,DB!$I$3:$CA$1001,68,FALSE)&amp;"","　")</f>
        <v>　</v>
      </c>
      <c r="AW352" s="18" t="str">
        <f>IFERROR(VLOOKUP($B352,DB!$I$3:$CA$1001,69,FALSE)&amp;"","　")</f>
        <v>　</v>
      </c>
      <c r="AX352" s="18" t="str">
        <f>IFERROR(VLOOKUP($B352,DB!$I$3:$CA$1001,70,FALSE)&amp;"","　")</f>
        <v>　</v>
      </c>
      <c r="AY352" s="21" t="str">
        <f>IFERROR(VLOOKUP($B352,DB!$I$3:$CA$1001,71,FALSE)&amp;"","　")</f>
        <v>　</v>
      </c>
      <c r="AZ352" s="29"/>
    </row>
    <row r="353" spans="2:52" ht="20.100000000000001" customHeight="1">
      <c r="B353" s="6"/>
      <c r="C353" s="8" t="str">
        <f>IFERROR(VLOOKUP(B353,DB!$I$3:$Z$1001,4,FALSE)&amp;"","")</f>
        <v/>
      </c>
      <c r="D353" s="10" t="str">
        <f>IFERROR(VLOOKUP(B353,DB!$I$2:$CD$1001,7,FALSE)&amp;"","")</f>
        <v/>
      </c>
      <c r="E353" s="11" t="str">
        <f>IFERROR(VLOOKUP(B353,DB!$I$2:$CD$1001,8,FALSE)&amp;"","")</f>
        <v/>
      </c>
      <c r="F353" s="12" t="str">
        <f>IFERROR(VLOOKUP(B353,DB!$I$2:$CD$1001,10,FALSE)&amp;"","")</f>
        <v/>
      </c>
      <c r="G353" s="11" t="str">
        <f>IFERROR(VLOOKUP(B353,DB!$I$2:$CD$1001,11,FALSE)&amp;"","")</f>
        <v/>
      </c>
      <c r="H353" s="14" t="str">
        <f>IFERROR(IF(VLOOKUP(B353,DB!$I$2:$CD$1001,20,FALSE)&amp;""="","","○"),"")</f>
        <v/>
      </c>
      <c r="I353" s="16" t="str">
        <f>IFERROR(VLOOKUP($B353,DB!$I$3:$CA$1001,29,FALSE)&amp;"","　")</f>
        <v>　</v>
      </c>
      <c r="J353" s="18" t="str">
        <f>IFERROR(VLOOKUP($B353,DB!$I$3:$CA$1001,30,FALSE)&amp;"","　")</f>
        <v>　</v>
      </c>
      <c r="K353" s="18" t="str">
        <f>IFERROR(VLOOKUP($B353,DB!$I$3:$CA$1001,31,FALSE)&amp;"","　")</f>
        <v>　</v>
      </c>
      <c r="L353" s="18" t="str">
        <f>IFERROR(VLOOKUP($B353,DB!$I$3:$CA$1001,32,FALSE)&amp;"","　")</f>
        <v>　</v>
      </c>
      <c r="M353" s="18" t="str">
        <f>IFERROR(VLOOKUP($B353,DB!$I$3:$CA$1001,33,FALSE)&amp;"","　")</f>
        <v>　</v>
      </c>
      <c r="N353" s="21" t="str">
        <f>IFERROR(VLOOKUP($B353,DB!$I$3:$CA$1001,34,FALSE)&amp;"","　")</f>
        <v>　</v>
      </c>
      <c r="O353" s="23" t="str">
        <f>IFERROR(VLOOKUP($B353,DB!$I$3:$CA$1001,35,FALSE)&amp;"","　")</f>
        <v>　</v>
      </c>
      <c r="P353" s="18" t="str">
        <f>IFERROR(VLOOKUP($B353,DB!$I$3:$CA$1001,36,FALSE)&amp;"","　")</f>
        <v>　</v>
      </c>
      <c r="Q353" s="18" t="str">
        <f>IFERROR(VLOOKUP($B353,DB!$I$3:$CA$1001,37,FALSE)&amp;"","　")</f>
        <v>　</v>
      </c>
      <c r="R353" s="18" t="str">
        <f>IFERROR(VLOOKUP($B353,DB!$I$3:$CA$1001,38,FALSE)&amp;"","　")</f>
        <v>　</v>
      </c>
      <c r="S353" s="18" t="str">
        <f>IFERROR(VLOOKUP($B353,DB!$I$3:$CA$1001,39,FALSE)&amp;"","　")</f>
        <v>　</v>
      </c>
      <c r="T353" s="18" t="str">
        <f>IFERROR(VLOOKUP($B353,DB!$I$3:$CA$1001,40,FALSE)&amp;"","　")</f>
        <v>　</v>
      </c>
      <c r="U353" s="18" t="str">
        <f>IFERROR(VLOOKUP($B353,DB!$I$3:$CA$1001,41,FALSE)&amp;"","　")</f>
        <v>　</v>
      </c>
      <c r="V353" s="18" t="str">
        <f>IFERROR(VLOOKUP($B353,DB!$I$3:$CA$1001,42,FALSE)&amp;"","　")</f>
        <v>　</v>
      </c>
      <c r="W353" s="18" t="str">
        <f>IFERROR(VLOOKUP($B353,DB!$I$3:$CA$1001,43,FALSE)&amp;"","　")</f>
        <v>　</v>
      </c>
      <c r="X353" s="18" t="str">
        <f>IFERROR(VLOOKUP($B353,DB!$I$3:$CA$1001,44,FALSE)&amp;"","　")</f>
        <v>　</v>
      </c>
      <c r="Y353" s="18" t="str">
        <f>IFERROR(VLOOKUP($B353,DB!$I$3:$CA$1001,45,FALSE)&amp;"","　")</f>
        <v>　</v>
      </c>
      <c r="Z353" s="18" t="str">
        <f>IFERROR(VLOOKUP($B353,DB!$I$3:$CA$1001,46,FALSE)&amp;"","　")</f>
        <v>　</v>
      </c>
      <c r="AA353" s="18" t="str">
        <f>IFERROR(VLOOKUP($B353,DB!$I$3:$CA$1001,47,FALSE)&amp;"","　")</f>
        <v>　</v>
      </c>
      <c r="AB353" s="18" t="str">
        <f>IFERROR(VLOOKUP($B353,DB!$I$3:$CA$1001,48,FALSE)&amp;"","　")</f>
        <v>　</v>
      </c>
      <c r="AC353" s="18" t="str">
        <f>IFERROR(VLOOKUP($B353,DB!$I$3:$CA$1001,49,FALSE)&amp;"","　")</f>
        <v>　</v>
      </c>
      <c r="AD353" s="18" t="str">
        <f>IFERROR(VLOOKUP($B353,DB!$I$3:$CA$1001,50,FALSE)&amp;"","　")</f>
        <v>　</v>
      </c>
      <c r="AE353" s="18" t="str">
        <f>IFERROR(VLOOKUP($B353,DB!$I$3:$CA$1001,51,FALSE)&amp;"","　")</f>
        <v>　</v>
      </c>
      <c r="AF353" s="18" t="str">
        <f>IFERROR(VLOOKUP($B353,DB!$I$3:$CA$1001,52,FALSE)&amp;"","　")</f>
        <v>　</v>
      </c>
      <c r="AG353" s="18" t="str">
        <f>IFERROR(VLOOKUP($B353,DB!$I$3:$CA$1001,53,FALSE)&amp;"","　")</f>
        <v>　</v>
      </c>
      <c r="AH353" s="18" t="str">
        <f>IFERROR(VLOOKUP($B353,DB!$I$3:$CA$1001,54,FALSE)&amp;"","　")</f>
        <v>　</v>
      </c>
      <c r="AI353" s="25" t="str">
        <f>IFERROR(VLOOKUP($B353,DB!$I$3:$CA$1001,55,FALSE)&amp;"","　")</f>
        <v>　</v>
      </c>
      <c r="AJ353" s="16" t="str">
        <f>IFERROR(VLOOKUP($B353,DB!$I$3:$CA$1001,56,FALSE)&amp;"","　")</f>
        <v>　</v>
      </c>
      <c r="AK353" s="18" t="str">
        <f>IFERROR(VLOOKUP($B353,DB!$I$3:$CA$1001,57,FALSE)&amp;"","　")</f>
        <v>　</v>
      </c>
      <c r="AL353" s="18" t="str">
        <f>IFERROR(VLOOKUP($B353,DB!$I$3:$CA$1001,58,FALSE)&amp;"","　")</f>
        <v>　</v>
      </c>
      <c r="AM353" s="18" t="str">
        <f>IFERROR(VLOOKUP($B353,DB!$I$3:$CA$1001,59,FALSE)&amp;"","　")</f>
        <v>　</v>
      </c>
      <c r="AN353" s="18" t="str">
        <f>IFERROR(VLOOKUP($B353,DB!$I$3:$CA$1001,60,FALSE)&amp;"","　")</f>
        <v>　</v>
      </c>
      <c r="AO353" s="18" t="str">
        <f>IFERROR(VLOOKUP($B353,DB!$I$3:$CA$1001,61,FALSE)&amp;"","　")</f>
        <v>　</v>
      </c>
      <c r="AP353" s="18" t="str">
        <f>IFERROR(VLOOKUP($B353,DB!$I$3:$CA$1001,62,FALSE)&amp;"","　")</f>
        <v>　</v>
      </c>
      <c r="AQ353" s="21" t="str">
        <f>IFERROR(VLOOKUP($B353,DB!$I$3:$CA$1001,63,FALSE)&amp;"","　")</f>
        <v>　</v>
      </c>
      <c r="AR353" s="23" t="str">
        <f>IFERROR(VLOOKUP($B353,DB!$I$3:$CA$1001,64,FALSE)&amp;"","　")</f>
        <v>　</v>
      </c>
      <c r="AS353" s="18" t="str">
        <f>IFERROR(VLOOKUP($B353,DB!$I$3:$CA$1001,65,FALSE)&amp;"","　")</f>
        <v>　</v>
      </c>
      <c r="AT353" s="18" t="str">
        <f>IFERROR(VLOOKUP($B353,DB!$I$3:$CA$1001,66,FALSE)&amp;"","　")</f>
        <v>　</v>
      </c>
      <c r="AU353" s="18" t="str">
        <f>IFERROR(VLOOKUP($B353,DB!$I$3:$CA$1001,67,FALSE)&amp;"","　")</f>
        <v>　</v>
      </c>
      <c r="AV353" s="18" t="str">
        <f>IFERROR(VLOOKUP($B353,DB!$I$3:$CA$1001,68,FALSE)&amp;"","　")</f>
        <v>　</v>
      </c>
      <c r="AW353" s="18" t="str">
        <f>IFERROR(VLOOKUP($B353,DB!$I$3:$CA$1001,69,FALSE)&amp;"","　")</f>
        <v>　</v>
      </c>
      <c r="AX353" s="18" t="str">
        <f>IFERROR(VLOOKUP($B353,DB!$I$3:$CA$1001,70,FALSE)&amp;"","　")</f>
        <v>　</v>
      </c>
      <c r="AY353" s="21" t="str">
        <f>IFERROR(VLOOKUP($B353,DB!$I$3:$CA$1001,71,FALSE)&amp;"","　")</f>
        <v>　</v>
      </c>
      <c r="AZ353" s="29"/>
    </row>
    <row r="354" spans="2:52" ht="20.100000000000001" customHeight="1">
      <c r="D354" s="10" t="str">
        <f>IFERROR(VLOOKUP(B354,DB!$I$2:$CD$1001,7,FALSE)&amp;"","")</f>
        <v/>
      </c>
      <c r="E354" s="11" t="str">
        <f>IFERROR(VLOOKUP(B354,DB!$I$2:$CD$1001,8,FALSE)&amp;"","")</f>
        <v/>
      </c>
      <c r="F354" s="12" t="str">
        <f>IFERROR(VLOOKUP(B354,DB!$I$2:$CD$1001,10,FALSE)&amp;"","")</f>
        <v/>
      </c>
      <c r="G354" s="11" t="str">
        <f>IFERROR(VLOOKUP(B354,DB!$I$2:$CD$1001,11,FALSE)&amp;"","")</f>
        <v/>
      </c>
      <c r="H354" s="14" t="str">
        <f>IFERROR(IF(VLOOKUP(B354,DB!$I$2:$CD$1001,20,FALSE)&amp;""="","","○"),"")</f>
        <v/>
      </c>
      <c r="I354" s="16" t="str">
        <f>IFERROR(VLOOKUP($B354,DB!$I$3:$CA$1001,29,FALSE)&amp;"","　")</f>
        <v>　</v>
      </c>
      <c r="J354" s="18" t="str">
        <f>IFERROR(VLOOKUP($B354,DB!$I$3:$CA$1001,30,FALSE)&amp;"","　")</f>
        <v>　</v>
      </c>
      <c r="K354" s="18" t="str">
        <f>IFERROR(VLOOKUP($B354,DB!$I$3:$CA$1001,31,FALSE)&amp;"","　")</f>
        <v>　</v>
      </c>
      <c r="L354" s="18" t="str">
        <f>IFERROR(VLOOKUP($B354,DB!$I$3:$CA$1001,32,FALSE)&amp;"","　")</f>
        <v>　</v>
      </c>
      <c r="M354" s="18" t="str">
        <f>IFERROR(VLOOKUP($B354,DB!$I$3:$CA$1001,33,FALSE)&amp;"","　")</f>
        <v>　</v>
      </c>
      <c r="N354" s="21" t="str">
        <f>IFERROR(VLOOKUP($B354,DB!$I$3:$CA$1001,34,FALSE)&amp;"","　")</f>
        <v>　</v>
      </c>
      <c r="O354" s="23" t="str">
        <f>IFERROR(VLOOKUP($B354,DB!$I$3:$CA$1001,35,FALSE)&amp;"","　")</f>
        <v>　</v>
      </c>
      <c r="P354" s="18" t="str">
        <f>IFERROR(VLOOKUP($B354,DB!$I$3:$CA$1001,36,FALSE)&amp;"","　")</f>
        <v>　</v>
      </c>
      <c r="Q354" s="18" t="str">
        <f>IFERROR(VLOOKUP($B354,DB!$I$3:$CA$1001,37,FALSE)&amp;"","　")</f>
        <v>　</v>
      </c>
      <c r="R354" s="18" t="str">
        <f>IFERROR(VLOOKUP($B354,DB!$I$3:$CA$1001,38,FALSE)&amp;"","　")</f>
        <v>　</v>
      </c>
      <c r="S354" s="18" t="str">
        <f>IFERROR(VLOOKUP($B354,DB!$I$3:$CA$1001,39,FALSE)&amp;"","　")</f>
        <v>　</v>
      </c>
      <c r="T354" s="18" t="str">
        <f>IFERROR(VLOOKUP($B354,DB!$I$3:$CA$1001,40,FALSE)&amp;"","　")</f>
        <v>　</v>
      </c>
      <c r="U354" s="18" t="str">
        <f>IFERROR(VLOOKUP($B354,DB!$I$3:$CA$1001,41,FALSE)&amp;"","　")</f>
        <v>　</v>
      </c>
      <c r="V354" s="18" t="str">
        <f>IFERROR(VLOOKUP($B354,DB!$I$3:$CA$1001,42,FALSE)&amp;"","　")</f>
        <v>　</v>
      </c>
      <c r="W354" s="18" t="str">
        <f>IFERROR(VLOOKUP($B354,DB!$I$3:$CA$1001,43,FALSE)&amp;"","　")</f>
        <v>　</v>
      </c>
      <c r="X354" s="18" t="str">
        <f>IFERROR(VLOOKUP($B354,DB!$I$3:$CA$1001,44,FALSE)&amp;"","　")</f>
        <v>　</v>
      </c>
      <c r="Y354" s="18" t="str">
        <f>IFERROR(VLOOKUP($B354,DB!$I$3:$CA$1001,45,FALSE)&amp;"","　")</f>
        <v>　</v>
      </c>
      <c r="Z354" s="18" t="str">
        <f>IFERROR(VLOOKUP($B354,DB!$I$3:$CA$1001,46,FALSE)&amp;"","　")</f>
        <v>　</v>
      </c>
      <c r="AA354" s="18" t="str">
        <f>IFERROR(VLOOKUP($B354,DB!$I$3:$CA$1001,47,FALSE)&amp;"","　")</f>
        <v>　</v>
      </c>
      <c r="AB354" s="18" t="str">
        <f>IFERROR(VLOOKUP($B354,DB!$I$3:$CA$1001,48,FALSE)&amp;"","　")</f>
        <v>　</v>
      </c>
      <c r="AC354" s="18" t="str">
        <f>IFERROR(VLOOKUP($B354,DB!$I$3:$CA$1001,49,FALSE)&amp;"","　")</f>
        <v>　</v>
      </c>
      <c r="AD354" s="18" t="str">
        <f>IFERROR(VLOOKUP($B354,DB!$I$3:$CA$1001,50,FALSE)&amp;"","　")</f>
        <v>　</v>
      </c>
      <c r="AE354" s="18" t="str">
        <f>IFERROR(VLOOKUP($B354,DB!$I$3:$CA$1001,51,FALSE)&amp;"","　")</f>
        <v>　</v>
      </c>
      <c r="AF354" s="18" t="str">
        <f>IFERROR(VLOOKUP($B354,DB!$I$3:$CA$1001,52,FALSE)&amp;"","　")</f>
        <v>　</v>
      </c>
      <c r="AG354" s="18" t="str">
        <f>IFERROR(VLOOKUP($B354,DB!$I$3:$CA$1001,53,FALSE)&amp;"","　")</f>
        <v>　</v>
      </c>
      <c r="AH354" s="18" t="str">
        <f>IFERROR(VLOOKUP($B354,DB!$I$3:$CA$1001,54,FALSE)&amp;"","　")</f>
        <v>　</v>
      </c>
      <c r="AI354" s="25" t="str">
        <f>IFERROR(VLOOKUP($B354,DB!$I$3:$CA$1001,55,FALSE)&amp;"","　")</f>
        <v>　</v>
      </c>
      <c r="AJ354" s="16" t="str">
        <f>IFERROR(VLOOKUP($B354,DB!$I$3:$CA$1001,56,FALSE)&amp;"","　")</f>
        <v>　</v>
      </c>
      <c r="AK354" s="18" t="str">
        <f>IFERROR(VLOOKUP($B354,DB!$I$3:$CA$1001,57,FALSE)&amp;"","　")</f>
        <v>　</v>
      </c>
      <c r="AL354" s="18" t="str">
        <f>IFERROR(VLOOKUP($B354,DB!$I$3:$CA$1001,58,FALSE)&amp;"","　")</f>
        <v>　</v>
      </c>
      <c r="AM354" s="18" t="str">
        <f>IFERROR(VLOOKUP($B354,DB!$I$3:$CA$1001,59,FALSE)&amp;"","　")</f>
        <v>　</v>
      </c>
      <c r="AN354" s="18" t="str">
        <f>IFERROR(VLOOKUP($B354,DB!$I$3:$CA$1001,60,FALSE)&amp;"","　")</f>
        <v>　</v>
      </c>
      <c r="AO354" s="18" t="str">
        <f>IFERROR(VLOOKUP($B354,DB!$I$3:$CA$1001,61,FALSE)&amp;"","　")</f>
        <v>　</v>
      </c>
      <c r="AP354" s="18" t="str">
        <f>IFERROR(VLOOKUP($B354,DB!$I$3:$CA$1001,62,FALSE)&amp;"","　")</f>
        <v>　</v>
      </c>
      <c r="AQ354" s="21" t="str">
        <f>IFERROR(VLOOKUP($B354,DB!$I$3:$CA$1001,63,FALSE)&amp;"","　")</f>
        <v>　</v>
      </c>
      <c r="AR354" s="23" t="str">
        <f>IFERROR(VLOOKUP($B354,DB!$I$3:$CA$1001,64,FALSE)&amp;"","　")</f>
        <v>　</v>
      </c>
      <c r="AS354" s="18" t="str">
        <f>IFERROR(VLOOKUP($B354,DB!$I$3:$CA$1001,65,FALSE)&amp;"","　")</f>
        <v>　</v>
      </c>
      <c r="AT354" s="18" t="str">
        <f>IFERROR(VLOOKUP($B354,DB!$I$3:$CA$1001,66,FALSE)&amp;"","　")</f>
        <v>　</v>
      </c>
      <c r="AU354" s="18" t="str">
        <f>IFERROR(VLOOKUP($B354,DB!$I$3:$CA$1001,67,FALSE)&amp;"","　")</f>
        <v>　</v>
      </c>
      <c r="AV354" s="18" t="str">
        <f>IFERROR(VLOOKUP($B354,DB!$I$3:$CA$1001,68,FALSE)&amp;"","　")</f>
        <v>　</v>
      </c>
      <c r="AW354" s="18" t="str">
        <f>IFERROR(VLOOKUP($B354,DB!$I$3:$CA$1001,69,FALSE)&amp;"","　")</f>
        <v>　</v>
      </c>
      <c r="AX354" s="18" t="str">
        <f>IFERROR(VLOOKUP($B354,DB!$I$3:$CA$1001,70,FALSE)&amp;"","　")</f>
        <v>　</v>
      </c>
      <c r="AY354" s="21" t="str">
        <f>IFERROR(VLOOKUP($B354,DB!$I$3:$CA$1001,71,FALSE)&amp;"","　")</f>
        <v>　</v>
      </c>
      <c r="AZ354" s="29"/>
    </row>
    <row r="355" spans="2:52" ht="20.100000000000001" customHeight="1">
      <c r="D355" s="10" t="str">
        <f>IFERROR(VLOOKUP(B355,DB!$I$2:$CD$1001,7,FALSE)&amp;"","")</f>
        <v/>
      </c>
      <c r="E355" s="11" t="str">
        <f>IFERROR(VLOOKUP(B355,DB!$I$2:$CD$1001,8,FALSE)&amp;"","")</f>
        <v/>
      </c>
      <c r="F355" s="12" t="str">
        <f>IFERROR(VLOOKUP(B355,DB!$I$2:$CD$1001,10,FALSE)&amp;"","")</f>
        <v/>
      </c>
      <c r="G355" s="11" t="str">
        <f>IFERROR(VLOOKUP(B355,DB!$I$2:$CD$1001,11,FALSE)&amp;"","")</f>
        <v/>
      </c>
      <c r="H355" s="14" t="str">
        <f>IFERROR(IF(VLOOKUP(B355,DB!$I$2:$CD$1001,20,FALSE)&amp;""="","","○"),"")</f>
        <v/>
      </c>
      <c r="I355" s="16" t="str">
        <f>IFERROR(VLOOKUP($B355,DB!$I$3:$CA$1001,29,FALSE)&amp;"","　")</f>
        <v>　</v>
      </c>
      <c r="J355" s="18" t="str">
        <f>IFERROR(VLOOKUP($B355,DB!$I$3:$CA$1001,30,FALSE)&amp;"","　")</f>
        <v>　</v>
      </c>
      <c r="K355" s="18" t="str">
        <f>IFERROR(VLOOKUP($B355,DB!$I$3:$CA$1001,31,FALSE)&amp;"","　")</f>
        <v>　</v>
      </c>
      <c r="L355" s="18" t="str">
        <f>IFERROR(VLOOKUP($B355,DB!$I$3:$CA$1001,32,FALSE)&amp;"","　")</f>
        <v>　</v>
      </c>
      <c r="M355" s="18" t="str">
        <f>IFERROR(VLOOKUP($B355,DB!$I$3:$CA$1001,33,FALSE)&amp;"","　")</f>
        <v>　</v>
      </c>
      <c r="N355" s="21" t="str">
        <f>IFERROR(VLOOKUP($B355,DB!$I$3:$CA$1001,34,FALSE)&amp;"","　")</f>
        <v>　</v>
      </c>
      <c r="O355" s="23" t="str">
        <f>IFERROR(VLOOKUP($B355,DB!$I$3:$CA$1001,35,FALSE)&amp;"","　")</f>
        <v>　</v>
      </c>
      <c r="P355" s="18" t="str">
        <f>IFERROR(VLOOKUP($B355,DB!$I$3:$CA$1001,36,FALSE)&amp;"","　")</f>
        <v>　</v>
      </c>
      <c r="Q355" s="18" t="str">
        <f>IFERROR(VLOOKUP($B355,DB!$I$3:$CA$1001,37,FALSE)&amp;"","　")</f>
        <v>　</v>
      </c>
      <c r="R355" s="18" t="str">
        <f>IFERROR(VLOOKUP($B355,DB!$I$3:$CA$1001,38,FALSE)&amp;"","　")</f>
        <v>　</v>
      </c>
      <c r="S355" s="18" t="str">
        <f>IFERROR(VLOOKUP($B355,DB!$I$3:$CA$1001,39,FALSE)&amp;"","　")</f>
        <v>　</v>
      </c>
      <c r="T355" s="18" t="str">
        <f>IFERROR(VLOOKUP($B355,DB!$I$3:$CA$1001,40,FALSE)&amp;"","　")</f>
        <v>　</v>
      </c>
      <c r="U355" s="18" t="str">
        <f>IFERROR(VLOOKUP($B355,DB!$I$3:$CA$1001,41,FALSE)&amp;"","　")</f>
        <v>　</v>
      </c>
      <c r="V355" s="18" t="str">
        <f>IFERROR(VLOOKUP($B355,DB!$I$3:$CA$1001,42,FALSE)&amp;"","　")</f>
        <v>　</v>
      </c>
      <c r="W355" s="18" t="str">
        <f>IFERROR(VLOOKUP($B355,DB!$I$3:$CA$1001,43,FALSE)&amp;"","　")</f>
        <v>　</v>
      </c>
      <c r="X355" s="18" t="str">
        <f>IFERROR(VLOOKUP($B355,DB!$I$3:$CA$1001,44,FALSE)&amp;"","　")</f>
        <v>　</v>
      </c>
      <c r="Y355" s="18" t="str">
        <f>IFERROR(VLOOKUP($B355,DB!$I$3:$CA$1001,45,FALSE)&amp;"","　")</f>
        <v>　</v>
      </c>
      <c r="Z355" s="18" t="str">
        <f>IFERROR(VLOOKUP($B355,DB!$I$3:$CA$1001,46,FALSE)&amp;"","　")</f>
        <v>　</v>
      </c>
      <c r="AA355" s="18" t="str">
        <f>IFERROR(VLOOKUP($B355,DB!$I$3:$CA$1001,47,FALSE)&amp;"","　")</f>
        <v>　</v>
      </c>
      <c r="AB355" s="18" t="str">
        <f>IFERROR(VLOOKUP($B355,DB!$I$3:$CA$1001,48,FALSE)&amp;"","　")</f>
        <v>　</v>
      </c>
      <c r="AC355" s="18" t="str">
        <f>IFERROR(VLOOKUP($B355,DB!$I$3:$CA$1001,49,FALSE)&amp;"","　")</f>
        <v>　</v>
      </c>
      <c r="AD355" s="18" t="str">
        <f>IFERROR(VLOOKUP($B355,DB!$I$3:$CA$1001,50,FALSE)&amp;"","　")</f>
        <v>　</v>
      </c>
      <c r="AE355" s="18" t="str">
        <f>IFERROR(VLOOKUP($B355,DB!$I$3:$CA$1001,51,FALSE)&amp;"","　")</f>
        <v>　</v>
      </c>
      <c r="AF355" s="18" t="str">
        <f>IFERROR(VLOOKUP($B355,DB!$I$3:$CA$1001,52,FALSE)&amp;"","　")</f>
        <v>　</v>
      </c>
      <c r="AG355" s="18" t="str">
        <f>IFERROR(VLOOKUP($B355,DB!$I$3:$CA$1001,53,FALSE)&amp;"","　")</f>
        <v>　</v>
      </c>
      <c r="AH355" s="18" t="str">
        <f>IFERROR(VLOOKUP($B355,DB!$I$3:$CA$1001,54,FALSE)&amp;"","　")</f>
        <v>　</v>
      </c>
      <c r="AI355" s="25" t="str">
        <f>IFERROR(VLOOKUP($B355,DB!$I$3:$CA$1001,55,FALSE)&amp;"","　")</f>
        <v>　</v>
      </c>
      <c r="AJ355" s="16" t="str">
        <f>IFERROR(VLOOKUP($B355,DB!$I$3:$CA$1001,56,FALSE)&amp;"","　")</f>
        <v>　</v>
      </c>
      <c r="AK355" s="18" t="str">
        <f>IFERROR(VLOOKUP($B355,DB!$I$3:$CA$1001,57,FALSE)&amp;"","　")</f>
        <v>　</v>
      </c>
      <c r="AL355" s="18" t="str">
        <f>IFERROR(VLOOKUP($B355,DB!$I$3:$CA$1001,58,FALSE)&amp;"","　")</f>
        <v>　</v>
      </c>
      <c r="AM355" s="18" t="str">
        <f>IFERROR(VLOOKUP($B355,DB!$I$3:$CA$1001,59,FALSE)&amp;"","　")</f>
        <v>　</v>
      </c>
      <c r="AN355" s="18" t="str">
        <f>IFERROR(VLOOKUP($B355,DB!$I$3:$CA$1001,60,FALSE)&amp;"","　")</f>
        <v>　</v>
      </c>
      <c r="AO355" s="18" t="str">
        <f>IFERROR(VLOOKUP($B355,DB!$I$3:$CA$1001,61,FALSE)&amp;"","　")</f>
        <v>　</v>
      </c>
      <c r="AP355" s="18" t="str">
        <f>IFERROR(VLOOKUP($B355,DB!$I$3:$CA$1001,62,FALSE)&amp;"","　")</f>
        <v>　</v>
      </c>
      <c r="AQ355" s="21" t="str">
        <f>IFERROR(VLOOKUP($B355,DB!$I$3:$CA$1001,63,FALSE)&amp;"","　")</f>
        <v>　</v>
      </c>
      <c r="AR355" s="23" t="str">
        <f>IFERROR(VLOOKUP($B355,DB!$I$3:$CA$1001,64,FALSE)&amp;"","　")</f>
        <v>　</v>
      </c>
      <c r="AS355" s="18" t="str">
        <f>IFERROR(VLOOKUP($B355,DB!$I$3:$CA$1001,65,FALSE)&amp;"","　")</f>
        <v>　</v>
      </c>
      <c r="AT355" s="18" t="str">
        <f>IFERROR(VLOOKUP($B355,DB!$I$3:$CA$1001,66,FALSE)&amp;"","　")</f>
        <v>　</v>
      </c>
      <c r="AU355" s="18" t="str">
        <f>IFERROR(VLOOKUP($B355,DB!$I$3:$CA$1001,67,FALSE)&amp;"","　")</f>
        <v>　</v>
      </c>
      <c r="AV355" s="18" t="str">
        <f>IFERROR(VLOOKUP($B355,DB!$I$3:$CA$1001,68,FALSE)&amp;"","　")</f>
        <v>　</v>
      </c>
      <c r="AW355" s="18" t="str">
        <f>IFERROR(VLOOKUP($B355,DB!$I$3:$CA$1001,69,FALSE)&amp;"","　")</f>
        <v>　</v>
      </c>
      <c r="AX355" s="18" t="str">
        <f>IFERROR(VLOOKUP($B355,DB!$I$3:$CA$1001,70,FALSE)&amp;"","　")</f>
        <v>　</v>
      </c>
      <c r="AY355" s="21" t="str">
        <f>IFERROR(VLOOKUP($B355,DB!$I$3:$CA$1001,71,FALSE)&amp;"","　")</f>
        <v>　</v>
      </c>
      <c r="AZ355" s="29"/>
    </row>
    <row r="356" spans="2:52" ht="20.100000000000001" customHeight="1">
      <c r="D356" s="10" t="str">
        <f>IFERROR(VLOOKUP(B356,DB!$I$2:$CD$1001,7,FALSE)&amp;"","")</f>
        <v/>
      </c>
      <c r="E356" s="11" t="str">
        <f>IFERROR(VLOOKUP(B356,DB!$I$2:$CD$1001,8,FALSE)&amp;"","")</f>
        <v/>
      </c>
      <c r="F356" s="12" t="str">
        <f>IFERROR(VLOOKUP(B356,DB!$I$2:$CD$1001,10,FALSE)&amp;"","")</f>
        <v/>
      </c>
      <c r="G356" s="11" t="str">
        <f>IFERROR(VLOOKUP(B356,DB!$I$2:$CD$1001,11,FALSE)&amp;"","")</f>
        <v/>
      </c>
      <c r="H356" s="14" t="str">
        <f>IFERROR(IF(VLOOKUP(B356,DB!$I$2:$CD$1001,20,FALSE)&amp;""="","","○"),"")</f>
        <v/>
      </c>
      <c r="I356" s="16" t="str">
        <f>IFERROR(VLOOKUP($B356,DB!$I$3:$CA$1001,29,FALSE)&amp;"","　")</f>
        <v>　</v>
      </c>
      <c r="J356" s="18" t="str">
        <f>IFERROR(VLOOKUP($B356,DB!$I$3:$CA$1001,30,FALSE)&amp;"","　")</f>
        <v>　</v>
      </c>
      <c r="K356" s="18" t="str">
        <f>IFERROR(VLOOKUP($B356,DB!$I$3:$CA$1001,31,FALSE)&amp;"","　")</f>
        <v>　</v>
      </c>
      <c r="L356" s="18" t="str">
        <f>IFERROR(VLOOKUP($B356,DB!$I$3:$CA$1001,32,FALSE)&amp;"","　")</f>
        <v>　</v>
      </c>
      <c r="M356" s="18" t="str">
        <f>IFERROR(VLOOKUP($B356,DB!$I$3:$CA$1001,33,FALSE)&amp;"","　")</f>
        <v>　</v>
      </c>
      <c r="N356" s="21" t="str">
        <f>IFERROR(VLOOKUP($B356,DB!$I$3:$CA$1001,34,FALSE)&amp;"","　")</f>
        <v>　</v>
      </c>
      <c r="O356" s="23" t="str">
        <f>IFERROR(VLOOKUP($B356,DB!$I$3:$CA$1001,35,FALSE)&amp;"","　")</f>
        <v>　</v>
      </c>
      <c r="P356" s="18" t="str">
        <f>IFERROR(VLOOKUP($B356,DB!$I$3:$CA$1001,36,FALSE)&amp;"","　")</f>
        <v>　</v>
      </c>
      <c r="Q356" s="18" t="str">
        <f>IFERROR(VLOOKUP($B356,DB!$I$3:$CA$1001,37,FALSE)&amp;"","　")</f>
        <v>　</v>
      </c>
      <c r="R356" s="18" t="str">
        <f>IFERROR(VLOOKUP($B356,DB!$I$3:$CA$1001,38,FALSE)&amp;"","　")</f>
        <v>　</v>
      </c>
      <c r="S356" s="18" t="str">
        <f>IFERROR(VLOOKUP($B356,DB!$I$3:$CA$1001,39,FALSE)&amp;"","　")</f>
        <v>　</v>
      </c>
      <c r="T356" s="18" t="str">
        <f>IFERROR(VLOOKUP($B356,DB!$I$3:$CA$1001,40,FALSE)&amp;"","　")</f>
        <v>　</v>
      </c>
      <c r="U356" s="18" t="str">
        <f>IFERROR(VLOOKUP($B356,DB!$I$3:$CA$1001,41,FALSE)&amp;"","　")</f>
        <v>　</v>
      </c>
      <c r="V356" s="18" t="str">
        <f>IFERROR(VLOOKUP($B356,DB!$I$3:$CA$1001,42,FALSE)&amp;"","　")</f>
        <v>　</v>
      </c>
      <c r="W356" s="18" t="str">
        <f>IFERROR(VLOOKUP($B356,DB!$I$3:$CA$1001,43,FALSE)&amp;"","　")</f>
        <v>　</v>
      </c>
      <c r="X356" s="18" t="str">
        <f>IFERROR(VLOOKUP($B356,DB!$I$3:$CA$1001,44,FALSE)&amp;"","　")</f>
        <v>　</v>
      </c>
      <c r="Y356" s="18" t="str">
        <f>IFERROR(VLOOKUP($B356,DB!$I$3:$CA$1001,45,FALSE)&amp;"","　")</f>
        <v>　</v>
      </c>
      <c r="Z356" s="18" t="str">
        <f>IFERROR(VLOOKUP($B356,DB!$I$3:$CA$1001,46,FALSE)&amp;"","　")</f>
        <v>　</v>
      </c>
      <c r="AA356" s="18" t="str">
        <f>IFERROR(VLOOKUP($B356,DB!$I$3:$CA$1001,47,FALSE)&amp;"","　")</f>
        <v>　</v>
      </c>
      <c r="AB356" s="18" t="str">
        <f>IFERROR(VLOOKUP($B356,DB!$I$3:$CA$1001,48,FALSE)&amp;"","　")</f>
        <v>　</v>
      </c>
      <c r="AC356" s="18" t="str">
        <f>IFERROR(VLOOKUP($B356,DB!$I$3:$CA$1001,49,FALSE)&amp;"","　")</f>
        <v>　</v>
      </c>
      <c r="AD356" s="18" t="str">
        <f>IFERROR(VLOOKUP($B356,DB!$I$3:$CA$1001,50,FALSE)&amp;"","　")</f>
        <v>　</v>
      </c>
      <c r="AE356" s="18" t="str">
        <f>IFERROR(VLOOKUP($B356,DB!$I$3:$CA$1001,51,FALSE)&amp;"","　")</f>
        <v>　</v>
      </c>
      <c r="AF356" s="18" t="str">
        <f>IFERROR(VLOOKUP($B356,DB!$I$3:$CA$1001,52,FALSE)&amp;"","　")</f>
        <v>　</v>
      </c>
      <c r="AG356" s="18" t="str">
        <f>IFERROR(VLOOKUP($B356,DB!$I$3:$CA$1001,53,FALSE)&amp;"","　")</f>
        <v>　</v>
      </c>
      <c r="AH356" s="18" t="str">
        <f>IFERROR(VLOOKUP($B356,DB!$I$3:$CA$1001,54,FALSE)&amp;"","　")</f>
        <v>　</v>
      </c>
      <c r="AI356" s="25" t="str">
        <f>IFERROR(VLOOKUP($B356,DB!$I$3:$CA$1001,55,FALSE)&amp;"","　")</f>
        <v>　</v>
      </c>
      <c r="AJ356" s="16" t="str">
        <f>IFERROR(VLOOKUP($B356,DB!$I$3:$CA$1001,56,FALSE)&amp;"","　")</f>
        <v>　</v>
      </c>
      <c r="AK356" s="18" t="str">
        <f>IFERROR(VLOOKUP($B356,DB!$I$3:$CA$1001,57,FALSE)&amp;"","　")</f>
        <v>　</v>
      </c>
      <c r="AL356" s="18" t="str">
        <f>IFERROR(VLOOKUP($B356,DB!$I$3:$CA$1001,58,FALSE)&amp;"","　")</f>
        <v>　</v>
      </c>
      <c r="AM356" s="18" t="str">
        <f>IFERROR(VLOOKUP($B356,DB!$I$3:$CA$1001,59,FALSE)&amp;"","　")</f>
        <v>　</v>
      </c>
      <c r="AN356" s="18" t="str">
        <f>IFERROR(VLOOKUP($B356,DB!$I$3:$CA$1001,60,FALSE)&amp;"","　")</f>
        <v>　</v>
      </c>
      <c r="AO356" s="18" t="str">
        <f>IFERROR(VLOOKUP($B356,DB!$I$3:$CA$1001,61,FALSE)&amp;"","　")</f>
        <v>　</v>
      </c>
      <c r="AP356" s="18" t="str">
        <f>IFERROR(VLOOKUP($B356,DB!$I$3:$CA$1001,62,FALSE)&amp;"","　")</f>
        <v>　</v>
      </c>
      <c r="AQ356" s="21" t="str">
        <f>IFERROR(VLOOKUP($B356,DB!$I$3:$CA$1001,63,FALSE)&amp;"","　")</f>
        <v>　</v>
      </c>
      <c r="AR356" s="23" t="str">
        <f>IFERROR(VLOOKUP($B356,DB!$I$3:$CA$1001,64,FALSE)&amp;"","　")</f>
        <v>　</v>
      </c>
      <c r="AS356" s="18" t="str">
        <f>IFERROR(VLOOKUP($B356,DB!$I$3:$CA$1001,65,FALSE)&amp;"","　")</f>
        <v>　</v>
      </c>
      <c r="AT356" s="18" t="str">
        <f>IFERROR(VLOOKUP($B356,DB!$I$3:$CA$1001,66,FALSE)&amp;"","　")</f>
        <v>　</v>
      </c>
      <c r="AU356" s="18" t="str">
        <f>IFERROR(VLOOKUP($B356,DB!$I$3:$CA$1001,67,FALSE)&amp;"","　")</f>
        <v>　</v>
      </c>
      <c r="AV356" s="18" t="str">
        <f>IFERROR(VLOOKUP($B356,DB!$I$3:$CA$1001,68,FALSE)&amp;"","　")</f>
        <v>　</v>
      </c>
      <c r="AW356" s="18" t="str">
        <f>IFERROR(VLOOKUP($B356,DB!$I$3:$CA$1001,69,FALSE)&amp;"","　")</f>
        <v>　</v>
      </c>
      <c r="AX356" s="18" t="str">
        <f>IFERROR(VLOOKUP($B356,DB!$I$3:$CA$1001,70,FALSE)&amp;"","　")</f>
        <v>　</v>
      </c>
      <c r="AY356" s="21" t="str">
        <f>IFERROR(VLOOKUP($B356,DB!$I$3:$CA$1001,71,FALSE)&amp;"","　")</f>
        <v>　</v>
      </c>
      <c r="AZ356" s="29"/>
    </row>
    <row r="357" spans="2:52" ht="20.100000000000001" customHeight="1">
      <c r="D357" s="10" t="str">
        <f>IFERROR(VLOOKUP(B357,DB!$I$2:$CD$1001,7,FALSE)&amp;"","")</f>
        <v/>
      </c>
      <c r="E357" s="11" t="str">
        <f>IFERROR(VLOOKUP(B357,DB!$I$2:$CD$1001,8,FALSE)&amp;"","")</f>
        <v/>
      </c>
      <c r="F357" s="12" t="str">
        <f>IFERROR(VLOOKUP(B357,DB!$I$2:$CD$1001,10,FALSE)&amp;"","")</f>
        <v/>
      </c>
      <c r="G357" s="11" t="str">
        <f>IFERROR(VLOOKUP(B357,DB!$I$2:$CD$1001,11,FALSE)&amp;"","")</f>
        <v/>
      </c>
      <c r="H357" s="14" t="str">
        <f>IFERROR(IF(VLOOKUP(B357,DB!$I$2:$CD$1001,20,FALSE)&amp;""="","","○"),"")</f>
        <v/>
      </c>
      <c r="I357" s="16" t="str">
        <f>IFERROR(VLOOKUP($B357,DB!$I$3:$CA$1001,29,FALSE)&amp;"","　")</f>
        <v>　</v>
      </c>
      <c r="J357" s="18" t="str">
        <f>IFERROR(VLOOKUP($B357,DB!$I$3:$CA$1001,30,FALSE)&amp;"","　")</f>
        <v>　</v>
      </c>
      <c r="K357" s="18" t="str">
        <f>IFERROR(VLOOKUP($B357,DB!$I$3:$CA$1001,31,FALSE)&amp;"","　")</f>
        <v>　</v>
      </c>
      <c r="L357" s="18" t="str">
        <f>IFERROR(VLOOKUP($B357,DB!$I$3:$CA$1001,32,FALSE)&amp;"","　")</f>
        <v>　</v>
      </c>
      <c r="M357" s="18" t="str">
        <f>IFERROR(VLOOKUP($B357,DB!$I$3:$CA$1001,33,FALSE)&amp;"","　")</f>
        <v>　</v>
      </c>
      <c r="N357" s="21" t="str">
        <f>IFERROR(VLOOKUP($B357,DB!$I$3:$CA$1001,34,FALSE)&amp;"","　")</f>
        <v>　</v>
      </c>
      <c r="O357" s="23" t="str">
        <f>IFERROR(VLOOKUP($B357,DB!$I$3:$CA$1001,35,FALSE)&amp;"","　")</f>
        <v>　</v>
      </c>
      <c r="P357" s="18" t="str">
        <f>IFERROR(VLOOKUP($B357,DB!$I$3:$CA$1001,36,FALSE)&amp;"","　")</f>
        <v>　</v>
      </c>
      <c r="Q357" s="18" t="str">
        <f>IFERROR(VLOOKUP($B357,DB!$I$3:$CA$1001,37,FALSE)&amp;"","　")</f>
        <v>　</v>
      </c>
      <c r="R357" s="18" t="str">
        <f>IFERROR(VLOOKUP($B357,DB!$I$3:$CA$1001,38,FALSE)&amp;"","　")</f>
        <v>　</v>
      </c>
      <c r="S357" s="18" t="str">
        <f>IFERROR(VLOOKUP($B357,DB!$I$3:$CA$1001,39,FALSE)&amp;"","　")</f>
        <v>　</v>
      </c>
      <c r="T357" s="18" t="str">
        <f>IFERROR(VLOOKUP($B357,DB!$I$3:$CA$1001,40,FALSE)&amp;"","　")</f>
        <v>　</v>
      </c>
      <c r="U357" s="18" t="str">
        <f>IFERROR(VLOOKUP($B357,DB!$I$3:$CA$1001,41,FALSE)&amp;"","　")</f>
        <v>　</v>
      </c>
      <c r="V357" s="18" t="str">
        <f>IFERROR(VLOOKUP($B357,DB!$I$3:$CA$1001,42,FALSE)&amp;"","　")</f>
        <v>　</v>
      </c>
      <c r="W357" s="18" t="str">
        <f>IFERROR(VLOOKUP($B357,DB!$I$3:$CA$1001,43,FALSE)&amp;"","　")</f>
        <v>　</v>
      </c>
      <c r="X357" s="18" t="str">
        <f>IFERROR(VLOOKUP($B357,DB!$I$3:$CA$1001,44,FALSE)&amp;"","　")</f>
        <v>　</v>
      </c>
      <c r="Y357" s="18" t="str">
        <f>IFERROR(VLOOKUP($B357,DB!$I$3:$CA$1001,45,FALSE)&amp;"","　")</f>
        <v>　</v>
      </c>
      <c r="Z357" s="18" t="str">
        <f>IFERROR(VLOOKUP($B357,DB!$I$3:$CA$1001,46,FALSE)&amp;"","　")</f>
        <v>　</v>
      </c>
      <c r="AA357" s="18" t="str">
        <f>IFERROR(VLOOKUP($B357,DB!$I$3:$CA$1001,47,FALSE)&amp;"","　")</f>
        <v>　</v>
      </c>
      <c r="AB357" s="18" t="str">
        <f>IFERROR(VLOOKUP($B357,DB!$I$3:$CA$1001,48,FALSE)&amp;"","　")</f>
        <v>　</v>
      </c>
      <c r="AC357" s="18" t="str">
        <f>IFERROR(VLOOKUP($B357,DB!$I$3:$CA$1001,49,FALSE)&amp;"","　")</f>
        <v>　</v>
      </c>
      <c r="AD357" s="18" t="str">
        <f>IFERROR(VLOOKUP($B357,DB!$I$3:$CA$1001,50,FALSE)&amp;"","　")</f>
        <v>　</v>
      </c>
      <c r="AE357" s="18" t="str">
        <f>IFERROR(VLOOKUP($B357,DB!$I$3:$CA$1001,51,FALSE)&amp;"","　")</f>
        <v>　</v>
      </c>
      <c r="AF357" s="18" t="str">
        <f>IFERROR(VLOOKUP($B357,DB!$I$3:$CA$1001,52,FALSE)&amp;"","　")</f>
        <v>　</v>
      </c>
      <c r="AG357" s="18" t="str">
        <f>IFERROR(VLOOKUP($B357,DB!$I$3:$CA$1001,53,FALSE)&amp;"","　")</f>
        <v>　</v>
      </c>
      <c r="AH357" s="18" t="str">
        <f>IFERROR(VLOOKUP($B357,DB!$I$3:$CA$1001,54,FALSE)&amp;"","　")</f>
        <v>　</v>
      </c>
      <c r="AI357" s="25" t="str">
        <f>IFERROR(VLOOKUP($B357,DB!$I$3:$CA$1001,55,FALSE)&amp;"","　")</f>
        <v>　</v>
      </c>
      <c r="AJ357" s="16" t="str">
        <f>IFERROR(VLOOKUP($B357,DB!$I$3:$CA$1001,56,FALSE)&amp;"","　")</f>
        <v>　</v>
      </c>
      <c r="AK357" s="18" t="str">
        <f>IFERROR(VLOOKUP($B357,DB!$I$3:$CA$1001,57,FALSE)&amp;"","　")</f>
        <v>　</v>
      </c>
      <c r="AL357" s="18" t="str">
        <f>IFERROR(VLOOKUP($B357,DB!$I$3:$CA$1001,58,FALSE)&amp;"","　")</f>
        <v>　</v>
      </c>
      <c r="AM357" s="18" t="str">
        <f>IFERROR(VLOOKUP($B357,DB!$I$3:$CA$1001,59,FALSE)&amp;"","　")</f>
        <v>　</v>
      </c>
      <c r="AN357" s="18" t="str">
        <f>IFERROR(VLOOKUP($B357,DB!$I$3:$CA$1001,60,FALSE)&amp;"","　")</f>
        <v>　</v>
      </c>
      <c r="AO357" s="18" t="str">
        <f>IFERROR(VLOOKUP($B357,DB!$I$3:$CA$1001,61,FALSE)&amp;"","　")</f>
        <v>　</v>
      </c>
      <c r="AP357" s="18" t="str">
        <f>IFERROR(VLOOKUP($B357,DB!$I$3:$CA$1001,62,FALSE)&amp;"","　")</f>
        <v>　</v>
      </c>
      <c r="AQ357" s="21" t="str">
        <f>IFERROR(VLOOKUP($B357,DB!$I$3:$CA$1001,63,FALSE)&amp;"","　")</f>
        <v>　</v>
      </c>
      <c r="AR357" s="23" t="str">
        <f>IFERROR(VLOOKUP($B357,DB!$I$3:$CA$1001,64,FALSE)&amp;"","　")</f>
        <v>　</v>
      </c>
      <c r="AS357" s="18" t="str">
        <f>IFERROR(VLOOKUP($B357,DB!$I$3:$CA$1001,65,FALSE)&amp;"","　")</f>
        <v>　</v>
      </c>
      <c r="AT357" s="18" t="str">
        <f>IFERROR(VLOOKUP($B357,DB!$I$3:$CA$1001,66,FALSE)&amp;"","　")</f>
        <v>　</v>
      </c>
      <c r="AU357" s="18" t="str">
        <f>IFERROR(VLOOKUP($B357,DB!$I$3:$CA$1001,67,FALSE)&amp;"","　")</f>
        <v>　</v>
      </c>
      <c r="AV357" s="18" t="str">
        <f>IFERROR(VLOOKUP($B357,DB!$I$3:$CA$1001,68,FALSE)&amp;"","　")</f>
        <v>　</v>
      </c>
      <c r="AW357" s="18" t="str">
        <f>IFERROR(VLOOKUP($B357,DB!$I$3:$CA$1001,69,FALSE)&amp;"","　")</f>
        <v>　</v>
      </c>
      <c r="AX357" s="18" t="str">
        <f>IFERROR(VLOOKUP($B357,DB!$I$3:$CA$1001,70,FALSE)&amp;"","　")</f>
        <v>　</v>
      </c>
      <c r="AY357" s="21" t="str">
        <f>IFERROR(VLOOKUP($B357,DB!$I$3:$CA$1001,71,FALSE)&amp;"","　")</f>
        <v>　</v>
      </c>
      <c r="AZ357" s="29"/>
    </row>
    <row r="358" spans="2:52" ht="20.100000000000001" customHeight="1">
      <c r="D358" s="10" t="str">
        <f>IFERROR(VLOOKUP(B358,DB!$I$2:$CD$1001,7,FALSE)&amp;"","")</f>
        <v/>
      </c>
      <c r="E358" s="11" t="str">
        <f>IFERROR(VLOOKUP(B358,DB!$I$2:$CD$1001,8,FALSE)&amp;"","")</f>
        <v/>
      </c>
      <c r="F358" s="12" t="str">
        <f>IFERROR(VLOOKUP(B358,DB!$I$2:$CD$1001,10,FALSE)&amp;"","")</f>
        <v/>
      </c>
      <c r="G358" s="11" t="str">
        <f>IFERROR(VLOOKUP(B358,DB!$I$2:$CD$1001,11,FALSE)&amp;"","")</f>
        <v/>
      </c>
      <c r="H358" s="14" t="str">
        <f>IFERROR(IF(VLOOKUP(B358,DB!$I$2:$CD$1001,20,FALSE)&amp;""="","","○"),"")</f>
        <v/>
      </c>
      <c r="I358" s="16" t="str">
        <f>IFERROR(VLOOKUP($B358,DB!$I$3:$CA$1001,29,FALSE)&amp;"","　")</f>
        <v>　</v>
      </c>
      <c r="J358" s="18" t="str">
        <f>IFERROR(VLOOKUP($B358,DB!$I$3:$CA$1001,30,FALSE)&amp;"","　")</f>
        <v>　</v>
      </c>
      <c r="K358" s="18" t="str">
        <f>IFERROR(VLOOKUP($B358,DB!$I$3:$CA$1001,31,FALSE)&amp;"","　")</f>
        <v>　</v>
      </c>
      <c r="L358" s="18" t="str">
        <f>IFERROR(VLOOKUP($B358,DB!$I$3:$CA$1001,32,FALSE)&amp;"","　")</f>
        <v>　</v>
      </c>
      <c r="M358" s="18" t="str">
        <f>IFERROR(VLOOKUP($B358,DB!$I$3:$CA$1001,33,FALSE)&amp;"","　")</f>
        <v>　</v>
      </c>
      <c r="N358" s="21" t="str">
        <f>IFERROR(VLOOKUP($B358,DB!$I$3:$CA$1001,34,FALSE)&amp;"","　")</f>
        <v>　</v>
      </c>
      <c r="O358" s="23" t="str">
        <f>IFERROR(VLOOKUP($B358,DB!$I$3:$CA$1001,35,FALSE)&amp;"","　")</f>
        <v>　</v>
      </c>
      <c r="P358" s="18" t="str">
        <f>IFERROR(VLOOKUP($B358,DB!$I$3:$CA$1001,36,FALSE)&amp;"","　")</f>
        <v>　</v>
      </c>
      <c r="Q358" s="18" t="str">
        <f>IFERROR(VLOOKUP($B358,DB!$I$3:$CA$1001,37,FALSE)&amp;"","　")</f>
        <v>　</v>
      </c>
      <c r="R358" s="18" t="str">
        <f>IFERROR(VLOOKUP($B358,DB!$I$3:$CA$1001,38,FALSE)&amp;"","　")</f>
        <v>　</v>
      </c>
      <c r="S358" s="18" t="str">
        <f>IFERROR(VLOOKUP($B358,DB!$I$3:$CA$1001,39,FALSE)&amp;"","　")</f>
        <v>　</v>
      </c>
      <c r="T358" s="18" t="str">
        <f>IFERROR(VLOOKUP($B358,DB!$I$3:$CA$1001,40,FALSE)&amp;"","　")</f>
        <v>　</v>
      </c>
      <c r="U358" s="18" t="str">
        <f>IFERROR(VLOOKUP($B358,DB!$I$3:$CA$1001,41,FALSE)&amp;"","　")</f>
        <v>　</v>
      </c>
      <c r="V358" s="18" t="str">
        <f>IFERROR(VLOOKUP($B358,DB!$I$3:$CA$1001,42,FALSE)&amp;"","　")</f>
        <v>　</v>
      </c>
      <c r="W358" s="18" t="str">
        <f>IFERROR(VLOOKUP($B358,DB!$I$3:$CA$1001,43,FALSE)&amp;"","　")</f>
        <v>　</v>
      </c>
      <c r="X358" s="18" t="str">
        <f>IFERROR(VLOOKUP($B358,DB!$I$3:$CA$1001,44,FALSE)&amp;"","　")</f>
        <v>　</v>
      </c>
      <c r="Y358" s="18" t="str">
        <f>IFERROR(VLOOKUP($B358,DB!$I$3:$CA$1001,45,FALSE)&amp;"","　")</f>
        <v>　</v>
      </c>
      <c r="Z358" s="18" t="str">
        <f>IFERROR(VLOOKUP($B358,DB!$I$3:$CA$1001,46,FALSE)&amp;"","　")</f>
        <v>　</v>
      </c>
      <c r="AA358" s="18" t="str">
        <f>IFERROR(VLOOKUP($B358,DB!$I$3:$CA$1001,47,FALSE)&amp;"","　")</f>
        <v>　</v>
      </c>
      <c r="AB358" s="18" t="str">
        <f>IFERROR(VLOOKUP($B358,DB!$I$3:$CA$1001,48,FALSE)&amp;"","　")</f>
        <v>　</v>
      </c>
      <c r="AC358" s="18" t="str">
        <f>IFERROR(VLOOKUP($B358,DB!$I$3:$CA$1001,49,FALSE)&amp;"","　")</f>
        <v>　</v>
      </c>
      <c r="AD358" s="18" t="str">
        <f>IFERROR(VLOOKUP($B358,DB!$I$3:$CA$1001,50,FALSE)&amp;"","　")</f>
        <v>　</v>
      </c>
      <c r="AE358" s="18" t="str">
        <f>IFERROR(VLOOKUP($B358,DB!$I$3:$CA$1001,51,FALSE)&amp;"","　")</f>
        <v>　</v>
      </c>
      <c r="AF358" s="18" t="str">
        <f>IFERROR(VLOOKUP($B358,DB!$I$3:$CA$1001,52,FALSE)&amp;"","　")</f>
        <v>　</v>
      </c>
      <c r="AG358" s="18" t="str">
        <f>IFERROR(VLOOKUP($B358,DB!$I$3:$CA$1001,53,FALSE)&amp;"","　")</f>
        <v>　</v>
      </c>
      <c r="AH358" s="18" t="str">
        <f>IFERROR(VLOOKUP($B358,DB!$I$3:$CA$1001,54,FALSE)&amp;"","　")</f>
        <v>　</v>
      </c>
      <c r="AI358" s="25" t="str">
        <f>IFERROR(VLOOKUP($B358,DB!$I$3:$CA$1001,55,FALSE)&amp;"","　")</f>
        <v>　</v>
      </c>
      <c r="AJ358" s="16" t="str">
        <f>IFERROR(VLOOKUP($B358,DB!$I$3:$CA$1001,56,FALSE)&amp;"","　")</f>
        <v>　</v>
      </c>
      <c r="AK358" s="18" t="str">
        <f>IFERROR(VLOOKUP($B358,DB!$I$3:$CA$1001,57,FALSE)&amp;"","　")</f>
        <v>　</v>
      </c>
      <c r="AL358" s="18" t="str">
        <f>IFERROR(VLOOKUP($B358,DB!$I$3:$CA$1001,58,FALSE)&amp;"","　")</f>
        <v>　</v>
      </c>
      <c r="AM358" s="18" t="str">
        <f>IFERROR(VLOOKUP($B358,DB!$I$3:$CA$1001,59,FALSE)&amp;"","　")</f>
        <v>　</v>
      </c>
      <c r="AN358" s="18" t="str">
        <f>IFERROR(VLOOKUP($B358,DB!$I$3:$CA$1001,60,FALSE)&amp;"","　")</f>
        <v>　</v>
      </c>
      <c r="AO358" s="18" t="str">
        <f>IFERROR(VLOOKUP($B358,DB!$I$3:$CA$1001,61,FALSE)&amp;"","　")</f>
        <v>　</v>
      </c>
      <c r="AP358" s="18" t="str">
        <f>IFERROR(VLOOKUP($B358,DB!$I$3:$CA$1001,62,FALSE)&amp;"","　")</f>
        <v>　</v>
      </c>
      <c r="AQ358" s="21" t="str">
        <f>IFERROR(VLOOKUP($B358,DB!$I$3:$CA$1001,63,FALSE)&amp;"","　")</f>
        <v>　</v>
      </c>
      <c r="AR358" s="23" t="str">
        <f>IFERROR(VLOOKUP($B358,DB!$I$3:$CA$1001,64,FALSE)&amp;"","　")</f>
        <v>　</v>
      </c>
      <c r="AS358" s="18" t="str">
        <f>IFERROR(VLOOKUP($B358,DB!$I$3:$CA$1001,65,FALSE)&amp;"","　")</f>
        <v>　</v>
      </c>
      <c r="AT358" s="18" t="str">
        <f>IFERROR(VLOOKUP($B358,DB!$I$3:$CA$1001,66,FALSE)&amp;"","　")</f>
        <v>　</v>
      </c>
      <c r="AU358" s="18" t="str">
        <f>IFERROR(VLOOKUP($B358,DB!$I$3:$CA$1001,67,FALSE)&amp;"","　")</f>
        <v>　</v>
      </c>
      <c r="AV358" s="18" t="str">
        <f>IFERROR(VLOOKUP($B358,DB!$I$3:$CA$1001,68,FALSE)&amp;"","　")</f>
        <v>　</v>
      </c>
      <c r="AW358" s="18" t="str">
        <f>IFERROR(VLOOKUP($B358,DB!$I$3:$CA$1001,69,FALSE)&amp;"","　")</f>
        <v>　</v>
      </c>
      <c r="AX358" s="18" t="str">
        <f>IFERROR(VLOOKUP($B358,DB!$I$3:$CA$1001,70,FALSE)&amp;"","　")</f>
        <v>　</v>
      </c>
      <c r="AY358" s="21" t="str">
        <f>IFERROR(VLOOKUP($B358,DB!$I$3:$CA$1001,71,FALSE)&amp;"","　")</f>
        <v>　</v>
      </c>
      <c r="AZ358" s="29"/>
    </row>
    <row r="359" spans="2:52" ht="20.100000000000001" customHeight="1">
      <c r="D359" s="10" t="str">
        <f>IFERROR(VLOOKUP(B359,DB!$I$2:$CD$1001,7,FALSE)&amp;"","")</f>
        <v/>
      </c>
      <c r="E359" s="11" t="str">
        <f>IFERROR(VLOOKUP(B359,DB!$I$2:$CD$1001,8,FALSE)&amp;"","")</f>
        <v/>
      </c>
      <c r="F359" s="12" t="str">
        <f>IFERROR(VLOOKUP(B359,DB!$I$2:$CD$1001,10,FALSE)&amp;"","")</f>
        <v/>
      </c>
      <c r="G359" s="11" t="str">
        <f>IFERROR(VLOOKUP(B359,DB!$I$2:$CD$1001,11,FALSE)&amp;"","")</f>
        <v/>
      </c>
      <c r="H359" s="14" t="str">
        <f>IFERROR(IF(VLOOKUP(B359,DB!$I$2:$CD$1001,20,FALSE)&amp;""="","","○"),"")</f>
        <v/>
      </c>
      <c r="I359" s="16" t="str">
        <f>IFERROR(VLOOKUP($B359,DB!$I$3:$CA$1001,29,FALSE)&amp;"","　")</f>
        <v>　</v>
      </c>
      <c r="J359" s="18" t="str">
        <f>IFERROR(VLOOKUP($B359,DB!$I$3:$CA$1001,30,FALSE)&amp;"","　")</f>
        <v>　</v>
      </c>
      <c r="K359" s="18" t="str">
        <f>IFERROR(VLOOKUP($B359,DB!$I$3:$CA$1001,31,FALSE)&amp;"","　")</f>
        <v>　</v>
      </c>
      <c r="L359" s="18" t="str">
        <f>IFERROR(VLOOKUP($B359,DB!$I$3:$CA$1001,32,FALSE)&amp;"","　")</f>
        <v>　</v>
      </c>
      <c r="M359" s="18" t="str">
        <f>IFERROR(VLOOKUP($B359,DB!$I$3:$CA$1001,33,FALSE)&amp;"","　")</f>
        <v>　</v>
      </c>
      <c r="N359" s="21" t="str">
        <f>IFERROR(VLOOKUP($B359,DB!$I$3:$CA$1001,34,FALSE)&amp;"","　")</f>
        <v>　</v>
      </c>
      <c r="O359" s="23" t="str">
        <f>IFERROR(VLOOKUP($B359,DB!$I$3:$CA$1001,35,FALSE)&amp;"","　")</f>
        <v>　</v>
      </c>
      <c r="P359" s="18" t="str">
        <f>IFERROR(VLOOKUP($B359,DB!$I$3:$CA$1001,36,FALSE)&amp;"","　")</f>
        <v>　</v>
      </c>
      <c r="Q359" s="18" t="str">
        <f>IFERROR(VLOOKUP($B359,DB!$I$3:$CA$1001,37,FALSE)&amp;"","　")</f>
        <v>　</v>
      </c>
      <c r="R359" s="18" t="str">
        <f>IFERROR(VLOOKUP($B359,DB!$I$3:$CA$1001,38,FALSE)&amp;"","　")</f>
        <v>　</v>
      </c>
      <c r="S359" s="18" t="str">
        <f>IFERROR(VLOOKUP($B359,DB!$I$3:$CA$1001,39,FALSE)&amp;"","　")</f>
        <v>　</v>
      </c>
      <c r="T359" s="18" t="str">
        <f>IFERROR(VLOOKUP($B359,DB!$I$3:$CA$1001,40,FALSE)&amp;"","　")</f>
        <v>　</v>
      </c>
      <c r="U359" s="18" t="str">
        <f>IFERROR(VLOOKUP($B359,DB!$I$3:$CA$1001,41,FALSE)&amp;"","　")</f>
        <v>　</v>
      </c>
      <c r="V359" s="18" t="str">
        <f>IFERROR(VLOOKUP($B359,DB!$I$3:$CA$1001,42,FALSE)&amp;"","　")</f>
        <v>　</v>
      </c>
      <c r="W359" s="18" t="str">
        <f>IFERROR(VLOOKUP($B359,DB!$I$3:$CA$1001,43,FALSE)&amp;"","　")</f>
        <v>　</v>
      </c>
      <c r="X359" s="18" t="str">
        <f>IFERROR(VLOOKUP($B359,DB!$I$3:$CA$1001,44,FALSE)&amp;"","　")</f>
        <v>　</v>
      </c>
      <c r="Y359" s="18" t="str">
        <f>IFERROR(VLOOKUP($B359,DB!$I$3:$CA$1001,45,FALSE)&amp;"","　")</f>
        <v>　</v>
      </c>
      <c r="Z359" s="18" t="str">
        <f>IFERROR(VLOOKUP($B359,DB!$I$3:$CA$1001,46,FALSE)&amp;"","　")</f>
        <v>　</v>
      </c>
      <c r="AA359" s="18" t="str">
        <f>IFERROR(VLOOKUP($B359,DB!$I$3:$CA$1001,47,FALSE)&amp;"","　")</f>
        <v>　</v>
      </c>
      <c r="AB359" s="18" t="str">
        <f>IFERROR(VLOOKUP($B359,DB!$I$3:$CA$1001,48,FALSE)&amp;"","　")</f>
        <v>　</v>
      </c>
      <c r="AC359" s="18" t="str">
        <f>IFERROR(VLOOKUP($B359,DB!$I$3:$CA$1001,49,FALSE)&amp;"","　")</f>
        <v>　</v>
      </c>
      <c r="AD359" s="18" t="str">
        <f>IFERROR(VLOOKUP($B359,DB!$I$3:$CA$1001,50,FALSE)&amp;"","　")</f>
        <v>　</v>
      </c>
      <c r="AE359" s="18" t="str">
        <f>IFERROR(VLOOKUP($B359,DB!$I$3:$CA$1001,51,FALSE)&amp;"","　")</f>
        <v>　</v>
      </c>
      <c r="AF359" s="18" t="str">
        <f>IFERROR(VLOOKUP($B359,DB!$I$3:$CA$1001,52,FALSE)&amp;"","　")</f>
        <v>　</v>
      </c>
      <c r="AG359" s="18" t="str">
        <f>IFERROR(VLOOKUP($B359,DB!$I$3:$CA$1001,53,FALSE)&amp;"","　")</f>
        <v>　</v>
      </c>
      <c r="AH359" s="18" t="str">
        <f>IFERROR(VLOOKUP($B359,DB!$I$3:$CA$1001,54,FALSE)&amp;"","　")</f>
        <v>　</v>
      </c>
      <c r="AI359" s="25" t="str">
        <f>IFERROR(VLOOKUP($B359,DB!$I$3:$CA$1001,55,FALSE)&amp;"","　")</f>
        <v>　</v>
      </c>
      <c r="AJ359" s="16" t="str">
        <f>IFERROR(VLOOKUP($B359,DB!$I$3:$CA$1001,56,FALSE)&amp;"","　")</f>
        <v>　</v>
      </c>
      <c r="AK359" s="18" t="str">
        <f>IFERROR(VLOOKUP($B359,DB!$I$3:$CA$1001,57,FALSE)&amp;"","　")</f>
        <v>　</v>
      </c>
      <c r="AL359" s="18" t="str">
        <f>IFERROR(VLOOKUP($B359,DB!$I$3:$CA$1001,58,FALSE)&amp;"","　")</f>
        <v>　</v>
      </c>
      <c r="AM359" s="18" t="str">
        <f>IFERROR(VLOOKUP($B359,DB!$I$3:$CA$1001,59,FALSE)&amp;"","　")</f>
        <v>　</v>
      </c>
      <c r="AN359" s="18" t="str">
        <f>IFERROR(VLOOKUP($B359,DB!$I$3:$CA$1001,60,FALSE)&amp;"","　")</f>
        <v>　</v>
      </c>
      <c r="AO359" s="18" t="str">
        <f>IFERROR(VLOOKUP($B359,DB!$I$3:$CA$1001,61,FALSE)&amp;"","　")</f>
        <v>　</v>
      </c>
      <c r="AP359" s="18" t="str">
        <f>IFERROR(VLOOKUP($B359,DB!$I$3:$CA$1001,62,FALSE)&amp;"","　")</f>
        <v>　</v>
      </c>
      <c r="AQ359" s="21" t="str">
        <f>IFERROR(VLOOKUP($B359,DB!$I$3:$CA$1001,63,FALSE)&amp;"","　")</f>
        <v>　</v>
      </c>
      <c r="AR359" s="23" t="str">
        <f>IFERROR(VLOOKUP($B359,DB!$I$3:$CA$1001,64,FALSE)&amp;"","　")</f>
        <v>　</v>
      </c>
      <c r="AS359" s="18" t="str">
        <f>IFERROR(VLOOKUP($B359,DB!$I$3:$CA$1001,65,FALSE)&amp;"","　")</f>
        <v>　</v>
      </c>
      <c r="AT359" s="18" t="str">
        <f>IFERROR(VLOOKUP($B359,DB!$I$3:$CA$1001,66,FALSE)&amp;"","　")</f>
        <v>　</v>
      </c>
      <c r="AU359" s="18" t="str">
        <f>IFERROR(VLOOKUP($B359,DB!$I$3:$CA$1001,67,FALSE)&amp;"","　")</f>
        <v>　</v>
      </c>
      <c r="AV359" s="18" t="str">
        <f>IFERROR(VLOOKUP($B359,DB!$I$3:$CA$1001,68,FALSE)&amp;"","　")</f>
        <v>　</v>
      </c>
      <c r="AW359" s="18" t="str">
        <f>IFERROR(VLOOKUP($B359,DB!$I$3:$CA$1001,69,FALSE)&amp;"","　")</f>
        <v>　</v>
      </c>
      <c r="AX359" s="18" t="str">
        <f>IFERROR(VLOOKUP($B359,DB!$I$3:$CA$1001,70,FALSE)&amp;"","　")</f>
        <v>　</v>
      </c>
      <c r="AY359" s="21" t="str">
        <f>IFERROR(VLOOKUP($B359,DB!$I$3:$CA$1001,71,FALSE)&amp;"","　")</f>
        <v>　</v>
      </c>
      <c r="AZ359" s="29"/>
    </row>
    <row r="360" spans="2:52" ht="20.100000000000001" customHeight="1">
      <c r="D360" s="10" t="str">
        <f>IFERROR(VLOOKUP(B360,DB!$I$2:$CD$1001,7,FALSE)&amp;"","")</f>
        <v/>
      </c>
      <c r="E360" s="11" t="str">
        <f>IFERROR(VLOOKUP(B360,DB!$I$2:$CD$1001,8,FALSE)&amp;"","")</f>
        <v/>
      </c>
      <c r="F360" s="12" t="str">
        <f>IFERROR(VLOOKUP(B360,DB!$I$2:$CD$1001,10,FALSE)&amp;"","")</f>
        <v/>
      </c>
      <c r="G360" s="11" t="str">
        <f>IFERROR(VLOOKUP(B360,DB!$I$2:$CD$1001,11,FALSE)&amp;"","")</f>
        <v/>
      </c>
      <c r="H360" s="14" t="str">
        <f>IFERROR(IF(VLOOKUP(B360,DB!$I$2:$CD$1001,20,FALSE)&amp;""="","","○"),"")</f>
        <v/>
      </c>
      <c r="I360" s="16" t="str">
        <f>IFERROR(VLOOKUP($B360,DB!$I$3:$CA$1001,29,FALSE)&amp;"","　")</f>
        <v>　</v>
      </c>
      <c r="J360" s="18" t="str">
        <f>IFERROR(VLOOKUP($B360,DB!$I$3:$CA$1001,30,FALSE)&amp;"","　")</f>
        <v>　</v>
      </c>
      <c r="K360" s="18" t="str">
        <f>IFERROR(VLOOKUP($B360,DB!$I$3:$CA$1001,31,FALSE)&amp;"","　")</f>
        <v>　</v>
      </c>
      <c r="L360" s="18" t="str">
        <f>IFERROR(VLOOKUP($B360,DB!$I$3:$CA$1001,32,FALSE)&amp;"","　")</f>
        <v>　</v>
      </c>
      <c r="M360" s="18" t="str">
        <f>IFERROR(VLOOKUP($B360,DB!$I$3:$CA$1001,33,FALSE)&amp;"","　")</f>
        <v>　</v>
      </c>
      <c r="N360" s="21" t="str">
        <f>IFERROR(VLOOKUP($B360,DB!$I$3:$CA$1001,34,FALSE)&amp;"","　")</f>
        <v>　</v>
      </c>
      <c r="O360" s="23" t="str">
        <f>IFERROR(VLOOKUP($B360,DB!$I$3:$CA$1001,35,FALSE)&amp;"","　")</f>
        <v>　</v>
      </c>
      <c r="P360" s="18" t="str">
        <f>IFERROR(VLOOKUP($B360,DB!$I$3:$CA$1001,36,FALSE)&amp;"","　")</f>
        <v>　</v>
      </c>
      <c r="Q360" s="18" t="str">
        <f>IFERROR(VLOOKUP($B360,DB!$I$3:$CA$1001,37,FALSE)&amp;"","　")</f>
        <v>　</v>
      </c>
      <c r="R360" s="18" t="str">
        <f>IFERROR(VLOOKUP($B360,DB!$I$3:$CA$1001,38,FALSE)&amp;"","　")</f>
        <v>　</v>
      </c>
      <c r="S360" s="18" t="str">
        <f>IFERROR(VLOOKUP($B360,DB!$I$3:$CA$1001,39,FALSE)&amp;"","　")</f>
        <v>　</v>
      </c>
      <c r="T360" s="18" t="str">
        <f>IFERROR(VLOOKUP($B360,DB!$I$3:$CA$1001,40,FALSE)&amp;"","　")</f>
        <v>　</v>
      </c>
      <c r="U360" s="18" t="str">
        <f>IFERROR(VLOOKUP($B360,DB!$I$3:$CA$1001,41,FALSE)&amp;"","　")</f>
        <v>　</v>
      </c>
      <c r="V360" s="18" t="str">
        <f>IFERROR(VLOOKUP($B360,DB!$I$3:$CA$1001,42,FALSE)&amp;"","　")</f>
        <v>　</v>
      </c>
      <c r="W360" s="18" t="str">
        <f>IFERROR(VLOOKUP($B360,DB!$I$3:$CA$1001,43,FALSE)&amp;"","　")</f>
        <v>　</v>
      </c>
      <c r="X360" s="18" t="str">
        <f>IFERROR(VLOOKUP($B360,DB!$I$3:$CA$1001,44,FALSE)&amp;"","　")</f>
        <v>　</v>
      </c>
      <c r="Y360" s="18" t="str">
        <f>IFERROR(VLOOKUP($B360,DB!$I$3:$CA$1001,45,FALSE)&amp;"","　")</f>
        <v>　</v>
      </c>
      <c r="Z360" s="18" t="str">
        <f>IFERROR(VLOOKUP($B360,DB!$I$3:$CA$1001,46,FALSE)&amp;"","　")</f>
        <v>　</v>
      </c>
      <c r="AA360" s="18" t="str">
        <f>IFERROR(VLOOKUP($B360,DB!$I$3:$CA$1001,47,FALSE)&amp;"","　")</f>
        <v>　</v>
      </c>
      <c r="AB360" s="18" t="str">
        <f>IFERROR(VLOOKUP($B360,DB!$I$3:$CA$1001,48,FALSE)&amp;"","　")</f>
        <v>　</v>
      </c>
      <c r="AC360" s="18" t="str">
        <f>IFERROR(VLOOKUP($B360,DB!$I$3:$CA$1001,49,FALSE)&amp;"","　")</f>
        <v>　</v>
      </c>
      <c r="AD360" s="18" t="str">
        <f>IFERROR(VLOOKUP($B360,DB!$I$3:$CA$1001,50,FALSE)&amp;"","　")</f>
        <v>　</v>
      </c>
      <c r="AE360" s="18" t="str">
        <f>IFERROR(VLOOKUP($B360,DB!$I$3:$CA$1001,51,FALSE)&amp;"","　")</f>
        <v>　</v>
      </c>
      <c r="AF360" s="18" t="str">
        <f>IFERROR(VLOOKUP($B360,DB!$I$3:$CA$1001,52,FALSE)&amp;"","　")</f>
        <v>　</v>
      </c>
      <c r="AG360" s="18" t="str">
        <f>IFERROR(VLOOKUP($B360,DB!$I$3:$CA$1001,53,FALSE)&amp;"","　")</f>
        <v>　</v>
      </c>
      <c r="AH360" s="18" t="str">
        <f>IFERROR(VLOOKUP($B360,DB!$I$3:$CA$1001,54,FALSE)&amp;"","　")</f>
        <v>　</v>
      </c>
      <c r="AI360" s="25" t="str">
        <f>IFERROR(VLOOKUP($B360,DB!$I$3:$CA$1001,55,FALSE)&amp;"","　")</f>
        <v>　</v>
      </c>
      <c r="AJ360" s="16" t="str">
        <f>IFERROR(VLOOKUP($B360,DB!$I$3:$CA$1001,56,FALSE)&amp;"","　")</f>
        <v>　</v>
      </c>
      <c r="AK360" s="18" t="str">
        <f>IFERROR(VLOOKUP($B360,DB!$I$3:$CA$1001,57,FALSE)&amp;"","　")</f>
        <v>　</v>
      </c>
      <c r="AL360" s="18" t="str">
        <f>IFERROR(VLOOKUP($B360,DB!$I$3:$CA$1001,58,FALSE)&amp;"","　")</f>
        <v>　</v>
      </c>
      <c r="AM360" s="18" t="str">
        <f>IFERROR(VLOOKUP($B360,DB!$I$3:$CA$1001,59,FALSE)&amp;"","　")</f>
        <v>　</v>
      </c>
      <c r="AN360" s="18" t="str">
        <f>IFERROR(VLOOKUP($B360,DB!$I$3:$CA$1001,60,FALSE)&amp;"","　")</f>
        <v>　</v>
      </c>
      <c r="AO360" s="18" t="str">
        <f>IFERROR(VLOOKUP($B360,DB!$I$3:$CA$1001,61,FALSE)&amp;"","　")</f>
        <v>　</v>
      </c>
      <c r="AP360" s="18" t="str">
        <f>IFERROR(VLOOKUP($B360,DB!$I$3:$CA$1001,62,FALSE)&amp;"","　")</f>
        <v>　</v>
      </c>
      <c r="AQ360" s="21" t="str">
        <f>IFERROR(VLOOKUP($B360,DB!$I$3:$CA$1001,63,FALSE)&amp;"","　")</f>
        <v>　</v>
      </c>
      <c r="AR360" s="23" t="str">
        <f>IFERROR(VLOOKUP($B360,DB!$I$3:$CA$1001,64,FALSE)&amp;"","　")</f>
        <v>　</v>
      </c>
      <c r="AS360" s="18" t="str">
        <f>IFERROR(VLOOKUP($B360,DB!$I$3:$CA$1001,65,FALSE)&amp;"","　")</f>
        <v>　</v>
      </c>
      <c r="AT360" s="18" t="str">
        <f>IFERROR(VLOOKUP($B360,DB!$I$3:$CA$1001,66,FALSE)&amp;"","　")</f>
        <v>　</v>
      </c>
      <c r="AU360" s="18" t="str">
        <f>IFERROR(VLOOKUP($B360,DB!$I$3:$CA$1001,67,FALSE)&amp;"","　")</f>
        <v>　</v>
      </c>
      <c r="AV360" s="18" t="str">
        <f>IFERROR(VLOOKUP($B360,DB!$I$3:$CA$1001,68,FALSE)&amp;"","　")</f>
        <v>　</v>
      </c>
      <c r="AW360" s="18" t="str">
        <f>IFERROR(VLOOKUP($B360,DB!$I$3:$CA$1001,69,FALSE)&amp;"","　")</f>
        <v>　</v>
      </c>
      <c r="AX360" s="18" t="str">
        <f>IFERROR(VLOOKUP($B360,DB!$I$3:$CA$1001,70,FALSE)&amp;"","　")</f>
        <v>　</v>
      </c>
      <c r="AY360" s="21" t="str">
        <f>IFERROR(VLOOKUP($B360,DB!$I$3:$CA$1001,71,FALSE)&amp;"","　")</f>
        <v>　</v>
      </c>
      <c r="AZ360" s="29"/>
    </row>
    <row r="361" spans="2:52" ht="20.100000000000001" customHeight="1">
      <c r="D361" s="10" t="str">
        <f>IFERROR(VLOOKUP(B361,DB!$I$2:$CD$1001,7,FALSE)&amp;"","")</f>
        <v/>
      </c>
      <c r="E361" s="11" t="str">
        <f>IFERROR(VLOOKUP(B361,DB!$I$2:$CD$1001,8,FALSE)&amp;"","")</f>
        <v/>
      </c>
      <c r="F361" s="12" t="str">
        <f>IFERROR(VLOOKUP(B361,DB!$I$2:$CD$1001,10,FALSE)&amp;"","")</f>
        <v/>
      </c>
      <c r="G361" s="11" t="str">
        <f>IFERROR(VLOOKUP(B361,DB!$I$2:$CD$1001,11,FALSE)&amp;"","")</f>
        <v/>
      </c>
      <c r="H361" s="14" t="str">
        <f>IFERROR(IF(VLOOKUP(B361,DB!$I$2:$CD$1001,20,FALSE)&amp;""="","","○"),"")</f>
        <v/>
      </c>
      <c r="I361" s="16" t="str">
        <f>IFERROR(VLOOKUP($B361,DB!$I$3:$CA$1001,29,FALSE)&amp;"","　")</f>
        <v>　</v>
      </c>
      <c r="J361" s="18" t="str">
        <f>IFERROR(VLOOKUP($B361,DB!$I$3:$CA$1001,30,FALSE)&amp;"","　")</f>
        <v>　</v>
      </c>
      <c r="K361" s="18" t="str">
        <f>IFERROR(VLOOKUP($B361,DB!$I$3:$CA$1001,31,FALSE)&amp;"","　")</f>
        <v>　</v>
      </c>
      <c r="L361" s="18" t="str">
        <f>IFERROR(VLOOKUP($B361,DB!$I$3:$CA$1001,32,FALSE)&amp;"","　")</f>
        <v>　</v>
      </c>
      <c r="M361" s="18" t="str">
        <f>IFERROR(VLOOKUP($B361,DB!$I$3:$CA$1001,33,FALSE)&amp;"","　")</f>
        <v>　</v>
      </c>
      <c r="N361" s="21" t="str">
        <f>IFERROR(VLOOKUP($B361,DB!$I$3:$CA$1001,34,FALSE)&amp;"","　")</f>
        <v>　</v>
      </c>
      <c r="O361" s="23" t="str">
        <f>IFERROR(VLOOKUP($B361,DB!$I$3:$CA$1001,35,FALSE)&amp;"","　")</f>
        <v>　</v>
      </c>
      <c r="P361" s="18" t="str">
        <f>IFERROR(VLOOKUP($B361,DB!$I$3:$CA$1001,36,FALSE)&amp;"","　")</f>
        <v>　</v>
      </c>
      <c r="Q361" s="18" t="str">
        <f>IFERROR(VLOOKUP($B361,DB!$I$3:$CA$1001,37,FALSE)&amp;"","　")</f>
        <v>　</v>
      </c>
      <c r="R361" s="18" t="str">
        <f>IFERROR(VLOOKUP($B361,DB!$I$3:$CA$1001,38,FALSE)&amp;"","　")</f>
        <v>　</v>
      </c>
      <c r="S361" s="18" t="str">
        <f>IFERROR(VLOOKUP($B361,DB!$I$3:$CA$1001,39,FALSE)&amp;"","　")</f>
        <v>　</v>
      </c>
      <c r="T361" s="18" t="str">
        <f>IFERROR(VLOOKUP($B361,DB!$I$3:$CA$1001,40,FALSE)&amp;"","　")</f>
        <v>　</v>
      </c>
      <c r="U361" s="18" t="str">
        <f>IFERROR(VLOOKUP($B361,DB!$I$3:$CA$1001,41,FALSE)&amp;"","　")</f>
        <v>　</v>
      </c>
      <c r="V361" s="18" t="str">
        <f>IFERROR(VLOOKUP($B361,DB!$I$3:$CA$1001,42,FALSE)&amp;"","　")</f>
        <v>　</v>
      </c>
      <c r="W361" s="18" t="str">
        <f>IFERROR(VLOOKUP($B361,DB!$I$3:$CA$1001,43,FALSE)&amp;"","　")</f>
        <v>　</v>
      </c>
      <c r="X361" s="18" t="str">
        <f>IFERROR(VLOOKUP($B361,DB!$I$3:$CA$1001,44,FALSE)&amp;"","　")</f>
        <v>　</v>
      </c>
      <c r="Y361" s="18" t="str">
        <f>IFERROR(VLOOKUP($B361,DB!$I$3:$CA$1001,45,FALSE)&amp;"","　")</f>
        <v>　</v>
      </c>
      <c r="Z361" s="18" t="str">
        <f>IFERROR(VLOOKUP($B361,DB!$I$3:$CA$1001,46,FALSE)&amp;"","　")</f>
        <v>　</v>
      </c>
      <c r="AA361" s="18" t="str">
        <f>IFERROR(VLOOKUP($B361,DB!$I$3:$CA$1001,47,FALSE)&amp;"","　")</f>
        <v>　</v>
      </c>
      <c r="AB361" s="18" t="str">
        <f>IFERROR(VLOOKUP($B361,DB!$I$3:$CA$1001,48,FALSE)&amp;"","　")</f>
        <v>　</v>
      </c>
      <c r="AC361" s="18" t="str">
        <f>IFERROR(VLOOKUP($B361,DB!$I$3:$CA$1001,49,FALSE)&amp;"","　")</f>
        <v>　</v>
      </c>
      <c r="AD361" s="18" t="str">
        <f>IFERROR(VLOOKUP($B361,DB!$I$3:$CA$1001,50,FALSE)&amp;"","　")</f>
        <v>　</v>
      </c>
      <c r="AE361" s="18" t="str">
        <f>IFERROR(VLOOKUP($B361,DB!$I$3:$CA$1001,51,FALSE)&amp;"","　")</f>
        <v>　</v>
      </c>
      <c r="AF361" s="18" t="str">
        <f>IFERROR(VLOOKUP($B361,DB!$I$3:$CA$1001,52,FALSE)&amp;"","　")</f>
        <v>　</v>
      </c>
      <c r="AG361" s="18" t="str">
        <f>IFERROR(VLOOKUP($B361,DB!$I$3:$CA$1001,53,FALSE)&amp;"","　")</f>
        <v>　</v>
      </c>
      <c r="AH361" s="18" t="str">
        <f>IFERROR(VLOOKUP($B361,DB!$I$3:$CA$1001,54,FALSE)&amp;"","　")</f>
        <v>　</v>
      </c>
      <c r="AI361" s="25" t="str">
        <f>IFERROR(VLOOKUP($B361,DB!$I$3:$CA$1001,55,FALSE)&amp;"","　")</f>
        <v>　</v>
      </c>
      <c r="AJ361" s="16" t="str">
        <f>IFERROR(VLOOKUP($B361,DB!$I$3:$CA$1001,56,FALSE)&amp;"","　")</f>
        <v>　</v>
      </c>
      <c r="AK361" s="18" t="str">
        <f>IFERROR(VLOOKUP($B361,DB!$I$3:$CA$1001,57,FALSE)&amp;"","　")</f>
        <v>　</v>
      </c>
      <c r="AL361" s="18" t="str">
        <f>IFERROR(VLOOKUP($B361,DB!$I$3:$CA$1001,58,FALSE)&amp;"","　")</f>
        <v>　</v>
      </c>
      <c r="AM361" s="18" t="str">
        <f>IFERROR(VLOOKUP($B361,DB!$I$3:$CA$1001,59,FALSE)&amp;"","　")</f>
        <v>　</v>
      </c>
      <c r="AN361" s="18" t="str">
        <f>IFERROR(VLOOKUP($B361,DB!$I$3:$CA$1001,60,FALSE)&amp;"","　")</f>
        <v>　</v>
      </c>
      <c r="AO361" s="18" t="str">
        <f>IFERROR(VLOOKUP($B361,DB!$I$3:$CA$1001,61,FALSE)&amp;"","　")</f>
        <v>　</v>
      </c>
      <c r="AP361" s="18" t="str">
        <f>IFERROR(VLOOKUP($B361,DB!$I$3:$CA$1001,62,FALSE)&amp;"","　")</f>
        <v>　</v>
      </c>
      <c r="AQ361" s="21" t="str">
        <f>IFERROR(VLOOKUP($B361,DB!$I$3:$CA$1001,63,FALSE)&amp;"","　")</f>
        <v>　</v>
      </c>
      <c r="AR361" s="23" t="str">
        <f>IFERROR(VLOOKUP($B361,DB!$I$3:$CA$1001,64,FALSE)&amp;"","　")</f>
        <v>　</v>
      </c>
      <c r="AS361" s="18" t="str">
        <f>IFERROR(VLOOKUP($B361,DB!$I$3:$CA$1001,65,FALSE)&amp;"","　")</f>
        <v>　</v>
      </c>
      <c r="AT361" s="18" t="str">
        <f>IFERROR(VLOOKUP($B361,DB!$I$3:$CA$1001,66,FALSE)&amp;"","　")</f>
        <v>　</v>
      </c>
      <c r="AU361" s="18" t="str">
        <f>IFERROR(VLOOKUP($B361,DB!$I$3:$CA$1001,67,FALSE)&amp;"","　")</f>
        <v>　</v>
      </c>
      <c r="AV361" s="18" t="str">
        <f>IFERROR(VLOOKUP($B361,DB!$I$3:$CA$1001,68,FALSE)&amp;"","　")</f>
        <v>　</v>
      </c>
      <c r="AW361" s="18" t="str">
        <f>IFERROR(VLOOKUP($B361,DB!$I$3:$CA$1001,69,FALSE)&amp;"","　")</f>
        <v>　</v>
      </c>
      <c r="AX361" s="18" t="str">
        <f>IFERROR(VLOOKUP($B361,DB!$I$3:$CA$1001,70,FALSE)&amp;"","　")</f>
        <v>　</v>
      </c>
      <c r="AY361" s="21" t="str">
        <f>IFERROR(VLOOKUP($B361,DB!$I$3:$CA$1001,71,FALSE)&amp;"","　")</f>
        <v>　</v>
      </c>
      <c r="AZ361" s="29"/>
    </row>
    <row r="362" spans="2:52" ht="20.100000000000001" customHeight="1">
      <c r="D362" s="10" t="str">
        <f>IFERROR(VLOOKUP(B362,DB!$I$2:$CD$1001,7,FALSE)&amp;"","")</f>
        <v/>
      </c>
      <c r="E362" s="11" t="str">
        <f>IFERROR(VLOOKUP(B362,DB!$I$2:$CD$1001,8,FALSE)&amp;"","")</f>
        <v/>
      </c>
      <c r="F362" s="12" t="str">
        <f>IFERROR(VLOOKUP(B362,DB!$I$2:$CD$1001,10,FALSE)&amp;"","")</f>
        <v/>
      </c>
      <c r="G362" s="11" t="str">
        <f>IFERROR(VLOOKUP(B362,DB!$I$2:$CD$1001,11,FALSE)&amp;"","")</f>
        <v/>
      </c>
      <c r="H362" s="14" t="str">
        <f>IFERROR(IF(VLOOKUP(B362,DB!$I$2:$CD$1001,20,FALSE)&amp;""="","","○"),"")</f>
        <v/>
      </c>
      <c r="I362" s="16" t="str">
        <f>IFERROR(VLOOKUP($B362,DB!$I$3:$CA$1001,29,FALSE)&amp;"","　")</f>
        <v>　</v>
      </c>
      <c r="J362" s="18" t="str">
        <f>IFERROR(VLOOKUP($B362,DB!$I$3:$CA$1001,30,FALSE)&amp;"","　")</f>
        <v>　</v>
      </c>
      <c r="K362" s="18" t="str">
        <f>IFERROR(VLOOKUP($B362,DB!$I$3:$CA$1001,31,FALSE)&amp;"","　")</f>
        <v>　</v>
      </c>
      <c r="L362" s="18" t="str">
        <f>IFERROR(VLOOKUP($B362,DB!$I$3:$CA$1001,32,FALSE)&amp;"","　")</f>
        <v>　</v>
      </c>
      <c r="M362" s="18" t="str">
        <f>IFERROR(VLOOKUP($B362,DB!$I$3:$CA$1001,33,FALSE)&amp;"","　")</f>
        <v>　</v>
      </c>
      <c r="N362" s="21" t="str">
        <f>IFERROR(VLOOKUP($B362,DB!$I$3:$CA$1001,34,FALSE)&amp;"","　")</f>
        <v>　</v>
      </c>
      <c r="O362" s="23" t="str">
        <f>IFERROR(VLOOKUP($B362,DB!$I$3:$CA$1001,35,FALSE)&amp;"","　")</f>
        <v>　</v>
      </c>
      <c r="P362" s="18" t="str">
        <f>IFERROR(VLOOKUP($B362,DB!$I$3:$CA$1001,36,FALSE)&amp;"","　")</f>
        <v>　</v>
      </c>
      <c r="Q362" s="18" t="str">
        <f>IFERROR(VLOOKUP($B362,DB!$I$3:$CA$1001,37,FALSE)&amp;"","　")</f>
        <v>　</v>
      </c>
      <c r="R362" s="18" t="str">
        <f>IFERROR(VLOOKUP($B362,DB!$I$3:$CA$1001,38,FALSE)&amp;"","　")</f>
        <v>　</v>
      </c>
      <c r="S362" s="18" t="str">
        <f>IFERROR(VLOOKUP($B362,DB!$I$3:$CA$1001,39,FALSE)&amp;"","　")</f>
        <v>　</v>
      </c>
      <c r="T362" s="18" t="str">
        <f>IFERROR(VLOOKUP($B362,DB!$I$3:$CA$1001,40,FALSE)&amp;"","　")</f>
        <v>　</v>
      </c>
      <c r="U362" s="18" t="str">
        <f>IFERROR(VLOOKUP($B362,DB!$I$3:$CA$1001,41,FALSE)&amp;"","　")</f>
        <v>　</v>
      </c>
      <c r="V362" s="18" t="str">
        <f>IFERROR(VLOOKUP($B362,DB!$I$3:$CA$1001,42,FALSE)&amp;"","　")</f>
        <v>　</v>
      </c>
      <c r="W362" s="18" t="str">
        <f>IFERROR(VLOOKUP($B362,DB!$I$3:$CA$1001,43,FALSE)&amp;"","　")</f>
        <v>　</v>
      </c>
      <c r="X362" s="18" t="str">
        <f>IFERROR(VLOOKUP($B362,DB!$I$3:$CA$1001,44,FALSE)&amp;"","　")</f>
        <v>　</v>
      </c>
      <c r="Y362" s="18" t="str">
        <f>IFERROR(VLOOKUP($B362,DB!$I$3:$CA$1001,45,FALSE)&amp;"","　")</f>
        <v>　</v>
      </c>
      <c r="Z362" s="18" t="str">
        <f>IFERROR(VLOOKUP($B362,DB!$I$3:$CA$1001,46,FALSE)&amp;"","　")</f>
        <v>　</v>
      </c>
      <c r="AA362" s="18" t="str">
        <f>IFERROR(VLOOKUP($B362,DB!$I$3:$CA$1001,47,FALSE)&amp;"","　")</f>
        <v>　</v>
      </c>
      <c r="AB362" s="18" t="str">
        <f>IFERROR(VLOOKUP($B362,DB!$I$3:$CA$1001,48,FALSE)&amp;"","　")</f>
        <v>　</v>
      </c>
      <c r="AC362" s="18" t="str">
        <f>IFERROR(VLOOKUP($B362,DB!$I$3:$CA$1001,49,FALSE)&amp;"","　")</f>
        <v>　</v>
      </c>
      <c r="AD362" s="18" t="str">
        <f>IFERROR(VLOOKUP($B362,DB!$I$3:$CA$1001,50,FALSE)&amp;"","　")</f>
        <v>　</v>
      </c>
      <c r="AE362" s="18" t="str">
        <f>IFERROR(VLOOKUP($B362,DB!$I$3:$CA$1001,51,FALSE)&amp;"","　")</f>
        <v>　</v>
      </c>
      <c r="AF362" s="18" t="str">
        <f>IFERROR(VLOOKUP($B362,DB!$I$3:$CA$1001,52,FALSE)&amp;"","　")</f>
        <v>　</v>
      </c>
      <c r="AG362" s="18" t="str">
        <f>IFERROR(VLOOKUP($B362,DB!$I$3:$CA$1001,53,FALSE)&amp;"","　")</f>
        <v>　</v>
      </c>
      <c r="AH362" s="18" t="str">
        <f>IFERROR(VLOOKUP($B362,DB!$I$3:$CA$1001,54,FALSE)&amp;"","　")</f>
        <v>　</v>
      </c>
      <c r="AI362" s="25" t="str">
        <f>IFERROR(VLOOKUP($B362,DB!$I$3:$CA$1001,55,FALSE)&amp;"","　")</f>
        <v>　</v>
      </c>
      <c r="AJ362" s="16" t="str">
        <f>IFERROR(VLOOKUP($B362,DB!$I$3:$CA$1001,56,FALSE)&amp;"","　")</f>
        <v>　</v>
      </c>
      <c r="AK362" s="18" t="str">
        <f>IFERROR(VLOOKUP($B362,DB!$I$3:$CA$1001,57,FALSE)&amp;"","　")</f>
        <v>　</v>
      </c>
      <c r="AL362" s="18" t="str">
        <f>IFERROR(VLOOKUP($B362,DB!$I$3:$CA$1001,58,FALSE)&amp;"","　")</f>
        <v>　</v>
      </c>
      <c r="AM362" s="18" t="str">
        <f>IFERROR(VLOOKUP($B362,DB!$I$3:$CA$1001,59,FALSE)&amp;"","　")</f>
        <v>　</v>
      </c>
      <c r="AN362" s="18" t="str">
        <f>IFERROR(VLOOKUP($B362,DB!$I$3:$CA$1001,60,FALSE)&amp;"","　")</f>
        <v>　</v>
      </c>
      <c r="AO362" s="18" t="str">
        <f>IFERROR(VLOOKUP($B362,DB!$I$3:$CA$1001,61,FALSE)&amp;"","　")</f>
        <v>　</v>
      </c>
      <c r="AP362" s="18" t="str">
        <f>IFERROR(VLOOKUP($B362,DB!$I$3:$CA$1001,62,FALSE)&amp;"","　")</f>
        <v>　</v>
      </c>
      <c r="AQ362" s="21" t="str">
        <f>IFERROR(VLOOKUP($B362,DB!$I$3:$CA$1001,63,FALSE)&amp;"","　")</f>
        <v>　</v>
      </c>
      <c r="AR362" s="23" t="str">
        <f>IFERROR(VLOOKUP($B362,DB!$I$3:$CA$1001,64,FALSE)&amp;"","　")</f>
        <v>　</v>
      </c>
      <c r="AS362" s="18" t="str">
        <f>IFERROR(VLOOKUP($B362,DB!$I$3:$CA$1001,65,FALSE)&amp;"","　")</f>
        <v>　</v>
      </c>
      <c r="AT362" s="18" t="str">
        <f>IFERROR(VLOOKUP($B362,DB!$I$3:$CA$1001,66,FALSE)&amp;"","　")</f>
        <v>　</v>
      </c>
      <c r="AU362" s="18" t="str">
        <f>IFERROR(VLOOKUP($B362,DB!$I$3:$CA$1001,67,FALSE)&amp;"","　")</f>
        <v>　</v>
      </c>
      <c r="AV362" s="18" t="str">
        <f>IFERROR(VLOOKUP($B362,DB!$I$3:$CA$1001,68,FALSE)&amp;"","　")</f>
        <v>　</v>
      </c>
      <c r="AW362" s="18" t="str">
        <f>IFERROR(VLOOKUP($B362,DB!$I$3:$CA$1001,69,FALSE)&amp;"","　")</f>
        <v>　</v>
      </c>
      <c r="AX362" s="18" t="str">
        <f>IFERROR(VLOOKUP($B362,DB!$I$3:$CA$1001,70,FALSE)&amp;"","　")</f>
        <v>　</v>
      </c>
      <c r="AY362" s="21" t="str">
        <f>IFERROR(VLOOKUP($B362,DB!$I$3:$CA$1001,71,FALSE)&amp;"","　")</f>
        <v>　</v>
      </c>
      <c r="AZ362" s="29"/>
    </row>
    <row r="363" spans="2:52" ht="20.100000000000001" customHeight="1">
      <c r="D363" s="10" t="str">
        <f>IFERROR(VLOOKUP(B363,DB!$I$2:$CD$1001,7,FALSE)&amp;"","")</f>
        <v/>
      </c>
      <c r="E363" s="11" t="str">
        <f>IFERROR(VLOOKUP(B363,DB!$I$2:$CD$1001,8,FALSE)&amp;"","")</f>
        <v/>
      </c>
      <c r="F363" s="12" t="str">
        <f>IFERROR(VLOOKUP(B363,DB!$I$2:$CD$1001,10,FALSE)&amp;"","")</f>
        <v/>
      </c>
      <c r="G363" s="11" t="str">
        <f>IFERROR(VLOOKUP(B363,DB!$I$2:$CD$1001,11,FALSE)&amp;"","")</f>
        <v/>
      </c>
      <c r="H363" s="14" t="str">
        <f>IFERROR(IF(VLOOKUP(B363,DB!$I$2:$CD$1001,20,FALSE)&amp;""="","","○"),"")</f>
        <v/>
      </c>
      <c r="I363" s="16" t="str">
        <f>IFERROR(VLOOKUP($B363,DB!$I$3:$CA$1001,29,FALSE)&amp;"","　")</f>
        <v>　</v>
      </c>
      <c r="J363" s="18" t="str">
        <f>IFERROR(VLOOKUP($B363,DB!$I$3:$CA$1001,30,FALSE)&amp;"","　")</f>
        <v>　</v>
      </c>
      <c r="K363" s="18" t="str">
        <f>IFERROR(VLOOKUP($B363,DB!$I$3:$CA$1001,31,FALSE)&amp;"","　")</f>
        <v>　</v>
      </c>
      <c r="L363" s="18" t="str">
        <f>IFERROR(VLOOKUP($B363,DB!$I$3:$CA$1001,32,FALSE)&amp;"","　")</f>
        <v>　</v>
      </c>
      <c r="M363" s="18" t="str">
        <f>IFERROR(VLOOKUP($B363,DB!$I$3:$CA$1001,33,FALSE)&amp;"","　")</f>
        <v>　</v>
      </c>
      <c r="N363" s="21" t="str">
        <f>IFERROR(VLOOKUP($B363,DB!$I$3:$CA$1001,34,FALSE)&amp;"","　")</f>
        <v>　</v>
      </c>
      <c r="O363" s="23" t="str">
        <f>IFERROR(VLOOKUP($B363,DB!$I$3:$CA$1001,35,FALSE)&amp;"","　")</f>
        <v>　</v>
      </c>
      <c r="P363" s="18" t="str">
        <f>IFERROR(VLOOKUP($B363,DB!$I$3:$CA$1001,36,FALSE)&amp;"","　")</f>
        <v>　</v>
      </c>
      <c r="Q363" s="18" t="str">
        <f>IFERROR(VLOOKUP($B363,DB!$I$3:$CA$1001,37,FALSE)&amp;"","　")</f>
        <v>　</v>
      </c>
      <c r="R363" s="18" t="str">
        <f>IFERROR(VLOOKUP($B363,DB!$I$3:$CA$1001,38,FALSE)&amp;"","　")</f>
        <v>　</v>
      </c>
      <c r="S363" s="18" t="str">
        <f>IFERROR(VLOOKUP($B363,DB!$I$3:$CA$1001,39,FALSE)&amp;"","　")</f>
        <v>　</v>
      </c>
      <c r="T363" s="18" t="str">
        <f>IFERROR(VLOOKUP($B363,DB!$I$3:$CA$1001,40,FALSE)&amp;"","　")</f>
        <v>　</v>
      </c>
      <c r="U363" s="18" t="str">
        <f>IFERROR(VLOOKUP($B363,DB!$I$3:$CA$1001,41,FALSE)&amp;"","　")</f>
        <v>　</v>
      </c>
      <c r="V363" s="18" t="str">
        <f>IFERROR(VLOOKUP($B363,DB!$I$3:$CA$1001,42,FALSE)&amp;"","　")</f>
        <v>　</v>
      </c>
      <c r="W363" s="18" t="str">
        <f>IFERROR(VLOOKUP($B363,DB!$I$3:$CA$1001,43,FALSE)&amp;"","　")</f>
        <v>　</v>
      </c>
      <c r="X363" s="18" t="str">
        <f>IFERROR(VLOOKUP($B363,DB!$I$3:$CA$1001,44,FALSE)&amp;"","　")</f>
        <v>　</v>
      </c>
      <c r="Y363" s="18" t="str">
        <f>IFERROR(VLOOKUP($B363,DB!$I$3:$CA$1001,45,FALSE)&amp;"","　")</f>
        <v>　</v>
      </c>
      <c r="Z363" s="18" t="str">
        <f>IFERROR(VLOOKUP($B363,DB!$I$3:$CA$1001,46,FALSE)&amp;"","　")</f>
        <v>　</v>
      </c>
      <c r="AA363" s="18" t="str">
        <f>IFERROR(VLOOKUP($B363,DB!$I$3:$CA$1001,47,FALSE)&amp;"","　")</f>
        <v>　</v>
      </c>
      <c r="AB363" s="18" t="str">
        <f>IFERROR(VLOOKUP($B363,DB!$I$3:$CA$1001,48,FALSE)&amp;"","　")</f>
        <v>　</v>
      </c>
      <c r="AC363" s="18" t="str">
        <f>IFERROR(VLOOKUP($B363,DB!$I$3:$CA$1001,49,FALSE)&amp;"","　")</f>
        <v>　</v>
      </c>
      <c r="AD363" s="18" t="str">
        <f>IFERROR(VLOOKUP($B363,DB!$I$3:$CA$1001,50,FALSE)&amp;"","　")</f>
        <v>　</v>
      </c>
      <c r="AE363" s="18" t="str">
        <f>IFERROR(VLOOKUP($B363,DB!$I$3:$CA$1001,51,FALSE)&amp;"","　")</f>
        <v>　</v>
      </c>
      <c r="AF363" s="18" t="str">
        <f>IFERROR(VLOOKUP($B363,DB!$I$3:$CA$1001,52,FALSE)&amp;"","　")</f>
        <v>　</v>
      </c>
      <c r="AG363" s="18" t="str">
        <f>IFERROR(VLOOKUP($B363,DB!$I$3:$CA$1001,53,FALSE)&amp;"","　")</f>
        <v>　</v>
      </c>
      <c r="AH363" s="18" t="str">
        <f>IFERROR(VLOOKUP($B363,DB!$I$3:$CA$1001,54,FALSE)&amp;"","　")</f>
        <v>　</v>
      </c>
      <c r="AI363" s="25" t="str">
        <f>IFERROR(VLOOKUP($B363,DB!$I$3:$CA$1001,55,FALSE)&amp;"","　")</f>
        <v>　</v>
      </c>
      <c r="AJ363" s="16" t="str">
        <f>IFERROR(VLOOKUP($B363,DB!$I$3:$CA$1001,56,FALSE)&amp;"","　")</f>
        <v>　</v>
      </c>
      <c r="AK363" s="18" t="str">
        <f>IFERROR(VLOOKUP($B363,DB!$I$3:$CA$1001,57,FALSE)&amp;"","　")</f>
        <v>　</v>
      </c>
      <c r="AL363" s="18" t="str">
        <f>IFERROR(VLOOKUP($B363,DB!$I$3:$CA$1001,58,FALSE)&amp;"","　")</f>
        <v>　</v>
      </c>
      <c r="AM363" s="18" t="str">
        <f>IFERROR(VLOOKUP($B363,DB!$I$3:$CA$1001,59,FALSE)&amp;"","　")</f>
        <v>　</v>
      </c>
      <c r="AN363" s="18" t="str">
        <f>IFERROR(VLOOKUP($B363,DB!$I$3:$CA$1001,60,FALSE)&amp;"","　")</f>
        <v>　</v>
      </c>
      <c r="AO363" s="18" t="str">
        <f>IFERROR(VLOOKUP($B363,DB!$I$3:$CA$1001,61,FALSE)&amp;"","　")</f>
        <v>　</v>
      </c>
      <c r="AP363" s="18" t="str">
        <f>IFERROR(VLOOKUP($B363,DB!$I$3:$CA$1001,62,FALSE)&amp;"","　")</f>
        <v>　</v>
      </c>
      <c r="AQ363" s="21" t="str">
        <f>IFERROR(VLOOKUP($B363,DB!$I$3:$CA$1001,63,FALSE)&amp;"","　")</f>
        <v>　</v>
      </c>
      <c r="AR363" s="23" t="str">
        <f>IFERROR(VLOOKUP($B363,DB!$I$3:$CA$1001,64,FALSE)&amp;"","　")</f>
        <v>　</v>
      </c>
      <c r="AS363" s="18" t="str">
        <f>IFERROR(VLOOKUP($B363,DB!$I$3:$CA$1001,65,FALSE)&amp;"","　")</f>
        <v>　</v>
      </c>
      <c r="AT363" s="18" t="str">
        <f>IFERROR(VLOOKUP($B363,DB!$I$3:$CA$1001,66,FALSE)&amp;"","　")</f>
        <v>　</v>
      </c>
      <c r="AU363" s="18" t="str">
        <f>IFERROR(VLOOKUP($B363,DB!$I$3:$CA$1001,67,FALSE)&amp;"","　")</f>
        <v>　</v>
      </c>
      <c r="AV363" s="18" t="str">
        <f>IFERROR(VLOOKUP($B363,DB!$I$3:$CA$1001,68,FALSE)&amp;"","　")</f>
        <v>　</v>
      </c>
      <c r="AW363" s="18" t="str">
        <f>IFERROR(VLOOKUP($B363,DB!$I$3:$CA$1001,69,FALSE)&amp;"","　")</f>
        <v>　</v>
      </c>
      <c r="AX363" s="18" t="str">
        <f>IFERROR(VLOOKUP($B363,DB!$I$3:$CA$1001,70,FALSE)&amp;"","　")</f>
        <v>　</v>
      </c>
      <c r="AY363" s="21" t="str">
        <f>IFERROR(VLOOKUP($B363,DB!$I$3:$CA$1001,71,FALSE)&amp;"","　")</f>
        <v>　</v>
      </c>
      <c r="AZ363" s="29"/>
    </row>
    <row r="364" spans="2:52" ht="20.100000000000001" customHeight="1">
      <c r="D364" s="10" t="str">
        <f>IFERROR(VLOOKUP(B364,DB!$I$2:$CD$1001,7,FALSE)&amp;"","")</f>
        <v/>
      </c>
      <c r="E364" s="11" t="str">
        <f>IFERROR(VLOOKUP(B364,DB!$I$2:$CD$1001,8,FALSE)&amp;"","")</f>
        <v/>
      </c>
      <c r="F364" s="12" t="str">
        <f>IFERROR(VLOOKUP(B364,DB!$I$2:$CD$1001,10,FALSE)&amp;"","")</f>
        <v/>
      </c>
      <c r="G364" s="11" t="str">
        <f>IFERROR(VLOOKUP(B364,DB!$I$2:$CD$1001,11,FALSE)&amp;"","")</f>
        <v/>
      </c>
      <c r="H364" s="14" t="str">
        <f>IFERROR(IF(VLOOKUP(B364,DB!$I$2:$CD$1001,20,FALSE)&amp;""="","","○"),"")</f>
        <v/>
      </c>
      <c r="I364" s="16" t="str">
        <f>IFERROR(VLOOKUP($B364,DB!$I$3:$CA$1001,29,FALSE)&amp;"","　")</f>
        <v>　</v>
      </c>
      <c r="J364" s="18" t="str">
        <f>IFERROR(VLOOKUP($B364,DB!$I$3:$CA$1001,30,FALSE)&amp;"","　")</f>
        <v>　</v>
      </c>
      <c r="K364" s="18" t="str">
        <f>IFERROR(VLOOKUP($B364,DB!$I$3:$CA$1001,31,FALSE)&amp;"","　")</f>
        <v>　</v>
      </c>
      <c r="L364" s="18" t="str">
        <f>IFERROR(VLOOKUP($B364,DB!$I$3:$CA$1001,32,FALSE)&amp;"","　")</f>
        <v>　</v>
      </c>
      <c r="M364" s="18" t="str">
        <f>IFERROR(VLOOKUP($B364,DB!$I$3:$CA$1001,33,FALSE)&amp;"","　")</f>
        <v>　</v>
      </c>
      <c r="N364" s="21" t="str">
        <f>IFERROR(VLOOKUP($B364,DB!$I$3:$CA$1001,34,FALSE)&amp;"","　")</f>
        <v>　</v>
      </c>
      <c r="O364" s="23" t="str">
        <f>IFERROR(VLOOKUP($B364,DB!$I$3:$CA$1001,35,FALSE)&amp;"","　")</f>
        <v>　</v>
      </c>
      <c r="P364" s="18" t="str">
        <f>IFERROR(VLOOKUP($B364,DB!$I$3:$CA$1001,36,FALSE)&amp;"","　")</f>
        <v>　</v>
      </c>
      <c r="Q364" s="18" t="str">
        <f>IFERROR(VLOOKUP($B364,DB!$I$3:$CA$1001,37,FALSE)&amp;"","　")</f>
        <v>　</v>
      </c>
      <c r="R364" s="18" t="str">
        <f>IFERROR(VLOOKUP($B364,DB!$I$3:$CA$1001,38,FALSE)&amp;"","　")</f>
        <v>　</v>
      </c>
      <c r="S364" s="18" t="str">
        <f>IFERROR(VLOOKUP($B364,DB!$I$3:$CA$1001,39,FALSE)&amp;"","　")</f>
        <v>　</v>
      </c>
      <c r="T364" s="18" t="str">
        <f>IFERROR(VLOOKUP($B364,DB!$I$3:$CA$1001,40,FALSE)&amp;"","　")</f>
        <v>　</v>
      </c>
      <c r="U364" s="18" t="str">
        <f>IFERROR(VLOOKUP($B364,DB!$I$3:$CA$1001,41,FALSE)&amp;"","　")</f>
        <v>　</v>
      </c>
      <c r="V364" s="18" t="str">
        <f>IFERROR(VLOOKUP($B364,DB!$I$3:$CA$1001,42,FALSE)&amp;"","　")</f>
        <v>　</v>
      </c>
      <c r="W364" s="18" t="str">
        <f>IFERROR(VLOOKUP($B364,DB!$I$3:$CA$1001,43,FALSE)&amp;"","　")</f>
        <v>　</v>
      </c>
      <c r="X364" s="18" t="str">
        <f>IFERROR(VLOOKUP($B364,DB!$I$3:$CA$1001,44,FALSE)&amp;"","　")</f>
        <v>　</v>
      </c>
      <c r="Y364" s="18" t="str">
        <f>IFERROR(VLOOKUP($B364,DB!$I$3:$CA$1001,45,FALSE)&amp;"","　")</f>
        <v>　</v>
      </c>
      <c r="Z364" s="18" t="str">
        <f>IFERROR(VLOOKUP($B364,DB!$I$3:$CA$1001,46,FALSE)&amp;"","　")</f>
        <v>　</v>
      </c>
      <c r="AA364" s="18" t="str">
        <f>IFERROR(VLOOKUP($B364,DB!$I$3:$CA$1001,47,FALSE)&amp;"","　")</f>
        <v>　</v>
      </c>
      <c r="AB364" s="18" t="str">
        <f>IFERROR(VLOOKUP($B364,DB!$I$3:$CA$1001,48,FALSE)&amp;"","　")</f>
        <v>　</v>
      </c>
      <c r="AC364" s="18" t="str">
        <f>IFERROR(VLOOKUP($B364,DB!$I$3:$CA$1001,49,FALSE)&amp;"","　")</f>
        <v>　</v>
      </c>
      <c r="AD364" s="18" t="str">
        <f>IFERROR(VLOOKUP($B364,DB!$I$3:$CA$1001,50,FALSE)&amp;"","　")</f>
        <v>　</v>
      </c>
      <c r="AE364" s="18" t="str">
        <f>IFERROR(VLOOKUP($B364,DB!$I$3:$CA$1001,51,FALSE)&amp;"","　")</f>
        <v>　</v>
      </c>
      <c r="AF364" s="18" t="str">
        <f>IFERROR(VLOOKUP($B364,DB!$I$3:$CA$1001,52,FALSE)&amp;"","　")</f>
        <v>　</v>
      </c>
      <c r="AG364" s="18" t="str">
        <f>IFERROR(VLOOKUP($B364,DB!$I$3:$CA$1001,53,FALSE)&amp;"","　")</f>
        <v>　</v>
      </c>
      <c r="AH364" s="18" t="str">
        <f>IFERROR(VLOOKUP($B364,DB!$I$3:$CA$1001,54,FALSE)&amp;"","　")</f>
        <v>　</v>
      </c>
      <c r="AI364" s="25" t="str">
        <f>IFERROR(VLOOKUP($B364,DB!$I$3:$CA$1001,55,FALSE)&amp;"","　")</f>
        <v>　</v>
      </c>
      <c r="AJ364" s="16" t="str">
        <f>IFERROR(VLOOKUP($B364,DB!$I$3:$CA$1001,56,FALSE)&amp;"","　")</f>
        <v>　</v>
      </c>
      <c r="AK364" s="18" t="str">
        <f>IFERROR(VLOOKUP($B364,DB!$I$3:$CA$1001,57,FALSE)&amp;"","　")</f>
        <v>　</v>
      </c>
      <c r="AL364" s="18" t="str">
        <f>IFERROR(VLOOKUP($B364,DB!$I$3:$CA$1001,58,FALSE)&amp;"","　")</f>
        <v>　</v>
      </c>
      <c r="AM364" s="18" t="str">
        <f>IFERROR(VLOOKUP($B364,DB!$I$3:$CA$1001,59,FALSE)&amp;"","　")</f>
        <v>　</v>
      </c>
      <c r="AN364" s="18" t="str">
        <f>IFERROR(VLOOKUP($B364,DB!$I$3:$CA$1001,60,FALSE)&amp;"","　")</f>
        <v>　</v>
      </c>
      <c r="AO364" s="18" t="str">
        <f>IFERROR(VLOOKUP($B364,DB!$I$3:$CA$1001,61,FALSE)&amp;"","　")</f>
        <v>　</v>
      </c>
      <c r="AP364" s="18" t="str">
        <f>IFERROR(VLOOKUP($B364,DB!$I$3:$CA$1001,62,FALSE)&amp;"","　")</f>
        <v>　</v>
      </c>
      <c r="AQ364" s="21" t="str">
        <f>IFERROR(VLOOKUP($B364,DB!$I$3:$CA$1001,63,FALSE)&amp;"","　")</f>
        <v>　</v>
      </c>
      <c r="AR364" s="23" t="str">
        <f>IFERROR(VLOOKUP($B364,DB!$I$3:$CA$1001,64,FALSE)&amp;"","　")</f>
        <v>　</v>
      </c>
      <c r="AS364" s="18" t="str">
        <f>IFERROR(VLOOKUP($B364,DB!$I$3:$CA$1001,65,FALSE)&amp;"","　")</f>
        <v>　</v>
      </c>
      <c r="AT364" s="18" t="str">
        <f>IFERROR(VLOOKUP($B364,DB!$I$3:$CA$1001,66,FALSE)&amp;"","　")</f>
        <v>　</v>
      </c>
      <c r="AU364" s="18" t="str">
        <f>IFERROR(VLOOKUP($B364,DB!$I$3:$CA$1001,67,FALSE)&amp;"","　")</f>
        <v>　</v>
      </c>
      <c r="AV364" s="18" t="str">
        <f>IFERROR(VLOOKUP($B364,DB!$I$3:$CA$1001,68,FALSE)&amp;"","　")</f>
        <v>　</v>
      </c>
      <c r="AW364" s="18" t="str">
        <f>IFERROR(VLOOKUP($B364,DB!$I$3:$CA$1001,69,FALSE)&amp;"","　")</f>
        <v>　</v>
      </c>
      <c r="AX364" s="18" t="str">
        <f>IFERROR(VLOOKUP($B364,DB!$I$3:$CA$1001,70,FALSE)&amp;"","　")</f>
        <v>　</v>
      </c>
      <c r="AY364" s="21" t="str">
        <f>IFERROR(VLOOKUP($B364,DB!$I$3:$CA$1001,71,FALSE)&amp;"","　")</f>
        <v>　</v>
      </c>
      <c r="AZ364" s="29"/>
    </row>
    <row r="365" spans="2:52" ht="20.100000000000001" customHeight="1">
      <c r="D365" s="10" t="str">
        <f>IFERROR(VLOOKUP(B365,DB!$I$2:$CD$1001,7,FALSE)&amp;"","")</f>
        <v/>
      </c>
      <c r="E365" s="11" t="str">
        <f>IFERROR(VLOOKUP(B365,DB!$I$2:$CD$1001,8,FALSE)&amp;"","")</f>
        <v/>
      </c>
      <c r="F365" s="12" t="str">
        <f>IFERROR(VLOOKUP(B365,DB!$I$2:$CD$1001,10,FALSE)&amp;"","")</f>
        <v/>
      </c>
      <c r="G365" s="11" t="str">
        <f>IFERROR(VLOOKUP(B365,DB!$I$2:$CD$1001,11,FALSE)&amp;"","")</f>
        <v/>
      </c>
      <c r="H365" s="14" t="str">
        <f>IFERROR(IF(VLOOKUP(B365,DB!$I$2:$CD$1001,20,FALSE)&amp;""="","","○"),"")</f>
        <v/>
      </c>
      <c r="I365" s="16" t="str">
        <f>IFERROR(VLOOKUP($B365,DB!$I$3:$CA$1001,29,FALSE)&amp;"","　")</f>
        <v>　</v>
      </c>
      <c r="J365" s="18" t="str">
        <f>IFERROR(VLOOKUP($B365,DB!$I$3:$CA$1001,30,FALSE)&amp;"","　")</f>
        <v>　</v>
      </c>
      <c r="K365" s="18" t="str">
        <f>IFERROR(VLOOKUP($B365,DB!$I$3:$CA$1001,31,FALSE)&amp;"","　")</f>
        <v>　</v>
      </c>
      <c r="L365" s="18" t="str">
        <f>IFERROR(VLOOKUP($B365,DB!$I$3:$CA$1001,32,FALSE)&amp;"","　")</f>
        <v>　</v>
      </c>
      <c r="M365" s="18" t="str">
        <f>IFERROR(VLOOKUP($B365,DB!$I$3:$CA$1001,33,FALSE)&amp;"","　")</f>
        <v>　</v>
      </c>
      <c r="N365" s="21" t="str">
        <f>IFERROR(VLOOKUP($B365,DB!$I$3:$CA$1001,34,FALSE)&amp;"","　")</f>
        <v>　</v>
      </c>
      <c r="O365" s="23" t="str">
        <f>IFERROR(VLOOKUP($B365,DB!$I$3:$CA$1001,35,FALSE)&amp;"","　")</f>
        <v>　</v>
      </c>
      <c r="P365" s="18" t="str">
        <f>IFERROR(VLOOKUP($B365,DB!$I$3:$CA$1001,36,FALSE)&amp;"","　")</f>
        <v>　</v>
      </c>
      <c r="Q365" s="18" t="str">
        <f>IFERROR(VLOOKUP($B365,DB!$I$3:$CA$1001,37,FALSE)&amp;"","　")</f>
        <v>　</v>
      </c>
      <c r="R365" s="18" t="str">
        <f>IFERROR(VLOOKUP($B365,DB!$I$3:$CA$1001,38,FALSE)&amp;"","　")</f>
        <v>　</v>
      </c>
      <c r="S365" s="18" t="str">
        <f>IFERROR(VLOOKUP($B365,DB!$I$3:$CA$1001,39,FALSE)&amp;"","　")</f>
        <v>　</v>
      </c>
      <c r="T365" s="18" t="str">
        <f>IFERROR(VLOOKUP($B365,DB!$I$3:$CA$1001,40,FALSE)&amp;"","　")</f>
        <v>　</v>
      </c>
      <c r="U365" s="18" t="str">
        <f>IFERROR(VLOOKUP($B365,DB!$I$3:$CA$1001,41,FALSE)&amp;"","　")</f>
        <v>　</v>
      </c>
      <c r="V365" s="18" t="str">
        <f>IFERROR(VLOOKUP($B365,DB!$I$3:$CA$1001,42,FALSE)&amp;"","　")</f>
        <v>　</v>
      </c>
      <c r="W365" s="18" t="str">
        <f>IFERROR(VLOOKUP($B365,DB!$I$3:$CA$1001,43,FALSE)&amp;"","　")</f>
        <v>　</v>
      </c>
      <c r="X365" s="18" t="str">
        <f>IFERROR(VLOOKUP($B365,DB!$I$3:$CA$1001,44,FALSE)&amp;"","　")</f>
        <v>　</v>
      </c>
      <c r="Y365" s="18" t="str">
        <f>IFERROR(VLOOKUP($B365,DB!$I$3:$CA$1001,45,FALSE)&amp;"","　")</f>
        <v>　</v>
      </c>
      <c r="Z365" s="18" t="str">
        <f>IFERROR(VLOOKUP($B365,DB!$I$3:$CA$1001,46,FALSE)&amp;"","　")</f>
        <v>　</v>
      </c>
      <c r="AA365" s="18" t="str">
        <f>IFERROR(VLOOKUP($B365,DB!$I$3:$CA$1001,47,FALSE)&amp;"","　")</f>
        <v>　</v>
      </c>
      <c r="AB365" s="18" t="str">
        <f>IFERROR(VLOOKUP($B365,DB!$I$3:$CA$1001,48,FALSE)&amp;"","　")</f>
        <v>　</v>
      </c>
      <c r="AC365" s="18" t="str">
        <f>IFERROR(VLOOKUP($B365,DB!$I$3:$CA$1001,49,FALSE)&amp;"","　")</f>
        <v>　</v>
      </c>
      <c r="AD365" s="18" t="str">
        <f>IFERROR(VLOOKUP($B365,DB!$I$3:$CA$1001,50,FALSE)&amp;"","　")</f>
        <v>　</v>
      </c>
      <c r="AE365" s="18" t="str">
        <f>IFERROR(VLOOKUP($B365,DB!$I$3:$CA$1001,51,FALSE)&amp;"","　")</f>
        <v>　</v>
      </c>
      <c r="AF365" s="18" t="str">
        <f>IFERROR(VLOOKUP($B365,DB!$I$3:$CA$1001,52,FALSE)&amp;"","　")</f>
        <v>　</v>
      </c>
      <c r="AG365" s="18" t="str">
        <f>IFERROR(VLOOKUP($B365,DB!$I$3:$CA$1001,53,FALSE)&amp;"","　")</f>
        <v>　</v>
      </c>
      <c r="AH365" s="18" t="str">
        <f>IFERROR(VLOOKUP($B365,DB!$I$3:$CA$1001,54,FALSE)&amp;"","　")</f>
        <v>　</v>
      </c>
      <c r="AI365" s="25" t="str">
        <f>IFERROR(VLOOKUP($B365,DB!$I$3:$CA$1001,55,FALSE)&amp;"","　")</f>
        <v>　</v>
      </c>
      <c r="AJ365" s="16" t="str">
        <f>IFERROR(VLOOKUP($B365,DB!$I$3:$CA$1001,56,FALSE)&amp;"","　")</f>
        <v>　</v>
      </c>
      <c r="AK365" s="18" t="str">
        <f>IFERROR(VLOOKUP($B365,DB!$I$3:$CA$1001,57,FALSE)&amp;"","　")</f>
        <v>　</v>
      </c>
      <c r="AL365" s="18" t="str">
        <f>IFERROR(VLOOKUP($B365,DB!$I$3:$CA$1001,58,FALSE)&amp;"","　")</f>
        <v>　</v>
      </c>
      <c r="AM365" s="18" t="str">
        <f>IFERROR(VLOOKUP($B365,DB!$I$3:$CA$1001,59,FALSE)&amp;"","　")</f>
        <v>　</v>
      </c>
      <c r="AN365" s="18" t="str">
        <f>IFERROR(VLOOKUP($B365,DB!$I$3:$CA$1001,60,FALSE)&amp;"","　")</f>
        <v>　</v>
      </c>
      <c r="AO365" s="18" t="str">
        <f>IFERROR(VLOOKUP($B365,DB!$I$3:$CA$1001,61,FALSE)&amp;"","　")</f>
        <v>　</v>
      </c>
      <c r="AP365" s="18" t="str">
        <f>IFERROR(VLOOKUP($B365,DB!$I$3:$CA$1001,62,FALSE)&amp;"","　")</f>
        <v>　</v>
      </c>
      <c r="AQ365" s="21" t="str">
        <f>IFERROR(VLOOKUP($B365,DB!$I$3:$CA$1001,63,FALSE)&amp;"","　")</f>
        <v>　</v>
      </c>
      <c r="AR365" s="23" t="str">
        <f>IFERROR(VLOOKUP($B365,DB!$I$3:$CA$1001,64,FALSE)&amp;"","　")</f>
        <v>　</v>
      </c>
      <c r="AS365" s="18" t="str">
        <f>IFERROR(VLOOKUP($B365,DB!$I$3:$CA$1001,65,FALSE)&amp;"","　")</f>
        <v>　</v>
      </c>
      <c r="AT365" s="18" t="str">
        <f>IFERROR(VLOOKUP($B365,DB!$I$3:$CA$1001,66,FALSE)&amp;"","　")</f>
        <v>　</v>
      </c>
      <c r="AU365" s="18" t="str">
        <f>IFERROR(VLOOKUP($B365,DB!$I$3:$CA$1001,67,FALSE)&amp;"","　")</f>
        <v>　</v>
      </c>
      <c r="AV365" s="18" t="str">
        <f>IFERROR(VLOOKUP($B365,DB!$I$3:$CA$1001,68,FALSE)&amp;"","　")</f>
        <v>　</v>
      </c>
      <c r="AW365" s="18" t="str">
        <f>IFERROR(VLOOKUP($B365,DB!$I$3:$CA$1001,69,FALSE)&amp;"","　")</f>
        <v>　</v>
      </c>
      <c r="AX365" s="18" t="str">
        <f>IFERROR(VLOOKUP($B365,DB!$I$3:$CA$1001,70,FALSE)&amp;"","　")</f>
        <v>　</v>
      </c>
      <c r="AY365" s="21" t="str">
        <f>IFERROR(VLOOKUP($B365,DB!$I$3:$CA$1001,71,FALSE)&amp;"","　")</f>
        <v>　</v>
      </c>
      <c r="AZ365" s="29"/>
    </row>
    <row r="366" spans="2:52" ht="20.100000000000001" customHeight="1">
      <c r="D366" s="10" t="str">
        <f>IFERROR(VLOOKUP(B366,DB!$I$2:$CD$1001,7,FALSE)&amp;"","")</f>
        <v/>
      </c>
      <c r="E366" s="11" t="str">
        <f>IFERROR(VLOOKUP(B366,DB!$I$2:$CD$1001,8,FALSE)&amp;"","")</f>
        <v/>
      </c>
      <c r="F366" s="12" t="str">
        <f>IFERROR(VLOOKUP(B366,DB!$I$2:$CD$1001,10,FALSE)&amp;"","")</f>
        <v/>
      </c>
      <c r="G366" s="11" t="str">
        <f>IFERROR(VLOOKUP(B366,DB!$I$2:$CD$1001,11,FALSE)&amp;"","")</f>
        <v/>
      </c>
      <c r="H366" s="14" t="str">
        <f>IFERROR(IF(VLOOKUP(B366,DB!$I$2:$CD$1001,20,FALSE)&amp;""="","","○"),"")</f>
        <v/>
      </c>
      <c r="I366" s="16" t="str">
        <f>IFERROR(VLOOKUP($B366,DB!$I$3:$CA$1001,29,FALSE)&amp;"","　")</f>
        <v>　</v>
      </c>
      <c r="J366" s="18" t="str">
        <f>IFERROR(VLOOKUP($B366,DB!$I$3:$CA$1001,30,FALSE)&amp;"","　")</f>
        <v>　</v>
      </c>
      <c r="K366" s="18" t="str">
        <f>IFERROR(VLOOKUP($B366,DB!$I$3:$CA$1001,31,FALSE)&amp;"","　")</f>
        <v>　</v>
      </c>
      <c r="L366" s="18" t="str">
        <f>IFERROR(VLOOKUP($B366,DB!$I$3:$CA$1001,32,FALSE)&amp;"","　")</f>
        <v>　</v>
      </c>
      <c r="M366" s="18" t="str">
        <f>IFERROR(VLOOKUP($B366,DB!$I$3:$CA$1001,33,FALSE)&amp;"","　")</f>
        <v>　</v>
      </c>
      <c r="N366" s="21" t="str">
        <f>IFERROR(VLOOKUP($B366,DB!$I$3:$CA$1001,34,FALSE)&amp;"","　")</f>
        <v>　</v>
      </c>
      <c r="O366" s="23" t="str">
        <f>IFERROR(VLOOKUP($B366,DB!$I$3:$CA$1001,35,FALSE)&amp;"","　")</f>
        <v>　</v>
      </c>
      <c r="P366" s="18" t="str">
        <f>IFERROR(VLOOKUP($B366,DB!$I$3:$CA$1001,36,FALSE)&amp;"","　")</f>
        <v>　</v>
      </c>
      <c r="Q366" s="18" t="str">
        <f>IFERROR(VLOOKUP($B366,DB!$I$3:$CA$1001,37,FALSE)&amp;"","　")</f>
        <v>　</v>
      </c>
      <c r="R366" s="18" t="str">
        <f>IFERROR(VLOOKUP($B366,DB!$I$3:$CA$1001,38,FALSE)&amp;"","　")</f>
        <v>　</v>
      </c>
      <c r="S366" s="18" t="str">
        <f>IFERROR(VLOOKUP($B366,DB!$I$3:$CA$1001,39,FALSE)&amp;"","　")</f>
        <v>　</v>
      </c>
      <c r="T366" s="18" t="str">
        <f>IFERROR(VLOOKUP($B366,DB!$I$3:$CA$1001,40,FALSE)&amp;"","　")</f>
        <v>　</v>
      </c>
      <c r="U366" s="18" t="str">
        <f>IFERROR(VLOOKUP($B366,DB!$I$3:$CA$1001,41,FALSE)&amp;"","　")</f>
        <v>　</v>
      </c>
      <c r="V366" s="18" t="str">
        <f>IFERROR(VLOOKUP($B366,DB!$I$3:$CA$1001,42,FALSE)&amp;"","　")</f>
        <v>　</v>
      </c>
      <c r="W366" s="18" t="str">
        <f>IFERROR(VLOOKUP($B366,DB!$I$3:$CA$1001,43,FALSE)&amp;"","　")</f>
        <v>　</v>
      </c>
      <c r="X366" s="18" t="str">
        <f>IFERROR(VLOOKUP($B366,DB!$I$3:$CA$1001,44,FALSE)&amp;"","　")</f>
        <v>　</v>
      </c>
      <c r="Y366" s="18" t="str">
        <f>IFERROR(VLOOKUP($B366,DB!$I$3:$CA$1001,45,FALSE)&amp;"","　")</f>
        <v>　</v>
      </c>
      <c r="Z366" s="18" t="str">
        <f>IFERROR(VLOOKUP($B366,DB!$I$3:$CA$1001,46,FALSE)&amp;"","　")</f>
        <v>　</v>
      </c>
      <c r="AA366" s="18" t="str">
        <f>IFERROR(VLOOKUP($B366,DB!$I$3:$CA$1001,47,FALSE)&amp;"","　")</f>
        <v>　</v>
      </c>
      <c r="AB366" s="18" t="str">
        <f>IFERROR(VLOOKUP($B366,DB!$I$3:$CA$1001,48,FALSE)&amp;"","　")</f>
        <v>　</v>
      </c>
      <c r="AC366" s="18" t="str">
        <f>IFERROR(VLOOKUP($B366,DB!$I$3:$CA$1001,49,FALSE)&amp;"","　")</f>
        <v>　</v>
      </c>
      <c r="AD366" s="18" t="str">
        <f>IFERROR(VLOOKUP($B366,DB!$I$3:$CA$1001,50,FALSE)&amp;"","　")</f>
        <v>　</v>
      </c>
      <c r="AE366" s="18" t="str">
        <f>IFERROR(VLOOKUP($B366,DB!$I$3:$CA$1001,51,FALSE)&amp;"","　")</f>
        <v>　</v>
      </c>
      <c r="AF366" s="18" t="str">
        <f>IFERROR(VLOOKUP($B366,DB!$I$3:$CA$1001,52,FALSE)&amp;"","　")</f>
        <v>　</v>
      </c>
      <c r="AG366" s="18" t="str">
        <f>IFERROR(VLOOKUP($B366,DB!$I$3:$CA$1001,53,FALSE)&amp;"","　")</f>
        <v>　</v>
      </c>
      <c r="AH366" s="18" t="str">
        <f>IFERROR(VLOOKUP($B366,DB!$I$3:$CA$1001,54,FALSE)&amp;"","　")</f>
        <v>　</v>
      </c>
      <c r="AI366" s="25" t="str">
        <f>IFERROR(VLOOKUP($B366,DB!$I$3:$CA$1001,55,FALSE)&amp;"","　")</f>
        <v>　</v>
      </c>
      <c r="AJ366" s="16" t="str">
        <f>IFERROR(VLOOKUP($B366,DB!$I$3:$CA$1001,56,FALSE)&amp;"","　")</f>
        <v>　</v>
      </c>
      <c r="AK366" s="18" t="str">
        <f>IFERROR(VLOOKUP($B366,DB!$I$3:$CA$1001,57,FALSE)&amp;"","　")</f>
        <v>　</v>
      </c>
      <c r="AL366" s="18" t="str">
        <f>IFERROR(VLOOKUP($B366,DB!$I$3:$CA$1001,58,FALSE)&amp;"","　")</f>
        <v>　</v>
      </c>
      <c r="AM366" s="18" t="str">
        <f>IFERROR(VLOOKUP($B366,DB!$I$3:$CA$1001,59,FALSE)&amp;"","　")</f>
        <v>　</v>
      </c>
      <c r="AN366" s="18" t="str">
        <f>IFERROR(VLOOKUP($B366,DB!$I$3:$CA$1001,60,FALSE)&amp;"","　")</f>
        <v>　</v>
      </c>
      <c r="AO366" s="18" t="str">
        <f>IFERROR(VLOOKUP($B366,DB!$I$3:$CA$1001,61,FALSE)&amp;"","　")</f>
        <v>　</v>
      </c>
      <c r="AP366" s="18" t="str">
        <f>IFERROR(VLOOKUP($B366,DB!$I$3:$CA$1001,62,FALSE)&amp;"","　")</f>
        <v>　</v>
      </c>
      <c r="AQ366" s="21" t="str">
        <f>IFERROR(VLOOKUP($B366,DB!$I$3:$CA$1001,63,FALSE)&amp;"","　")</f>
        <v>　</v>
      </c>
      <c r="AR366" s="23" t="str">
        <f>IFERROR(VLOOKUP($B366,DB!$I$3:$CA$1001,64,FALSE)&amp;"","　")</f>
        <v>　</v>
      </c>
      <c r="AS366" s="18" t="str">
        <f>IFERROR(VLOOKUP($B366,DB!$I$3:$CA$1001,65,FALSE)&amp;"","　")</f>
        <v>　</v>
      </c>
      <c r="AT366" s="18" t="str">
        <f>IFERROR(VLOOKUP($B366,DB!$I$3:$CA$1001,66,FALSE)&amp;"","　")</f>
        <v>　</v>
      </c>
      <c r="AU366" s="18" t="str">
        <f>IFERROR(VLOOKUP($B366,DB!$I$3:$CA$1001,67,FALSE)&amp;"","　")</f>
        <v>　</v>
      </c>
      <c r="AV366" s="18" t="str">
        <f>IFERROR(VLOOKUP($B366,DB!$I$3:$CA$1001,68,FALSE)&amp;"","　")</f>
        <v>　</v>
      </c>
      <c r="AW366" s="18" t="str">
        <f>IFERROR(VLOOKUP($B366,DB!$I$3:$CA$1001,69,FALSE)&amp;"","　")</f>
        <v>　</v>
      </c>
      <c r="AX366" s="18" t="str">
        <f>IFERROR(VLOOKUP($B366,DB!$I$3:$CA$1001,70,FALSE)&amp;"","　")</f>
        <v>　</v>
      </c>
      <c r="AY366" s="21" t="str">
        <f>IFERROR(VLOOKUP($B366,DB!$I$3:$CA$1001,71,FALSE)&amp;"","　")</f>
        <v>　</v>
      </c>
      <c r="AZ366" s="29"/>
    </row>
    <row r="367" spans="2:52" ht="20.100000000000001" customHeight="1">
      <c r="D367" s="10" t="str">
        <f>IFERROR(VLOOKUP(B367,DB!$I$2:$CD$1001,7,FALSE)&amp;"","")</f>
        <v/>
      </c>
      <c r="E367" s="11" t="str">
        <f>IFERROR(VLOOKUP(B367,DB!$I$2:$CD$1001,8,FALSE)&amp;"","")</f>
        <v/>
      </c>
      <c r="F367" s="12" t="str">
        <f>IFERROR(VLOOKUP(B367,DB!$I$2:$CD$1001,10,FALSE)&amp;"","")</f>
        <v/>
      </c>
      <c r="G367" s="11" t="str">
        <f>IFERROR(VLOOKUP(B367,DB!$I$2:$CD$1001,11,FALSE)&amp;"","")</f>
        <v/>
      </c>
      <c r="H367" s="14" t="str">
        <f>IFERROR(IF(VLOOKUP(B367,DB!$I$2:$CD$1001,20,FALSE)&amp;""="","","○"),"")</f>
        <v/>
      </c>
      <c r="I367" s="16" t="str">
        <f>IFERROR(VLOOKUP($B367,DB!$I$3:$CA$1001,29,FALSE)&amp;"","　")</f>
        <v>　</v>
      </c>
      <c r="J367" s="18" t="str">
        <f>IFERROR(VLOOKUP($B367,DB!$I$3:$CA$1001,30,FALSE)&amp;"","　")</f>
        <v>　</v>
      </c>
      <c r="K367" s="18" t="str">
        <f>IFERROR(VLOOKUP($B367,DB!$I$3:$CA$1001,31,FALSE)&amp;"","　")</f>
        <v>　</v>
      </c>
      <c r="L367" s="18" t="str">
        <f>IFERROR(VLOOKUP($B367,DB!$I$3:$CA$1001,32,FALSE)&amp;"","　")</f>
        <v>　</v>
      </c>
      <c r="M367" s="18" t="str">
        <f>IFERROR(VLOOKUP($B367,DB!$I$3:$CA$1001,33,FALSE)&amp;"","　")</f>
        <v>　</v>
      </c>
      <c r="N367" s="21" t="str">
        <f>IFERROR(VLOOKUP($B367,DB!$I$3:$CA$1001,34,FALSE)&amp;"","　")</f>
        <v>　</v>
      </c>
      <c r="O367" s="23" t="str">
        <f>IFERROR(VLOOKUP($B367,DB!$I$3:$CA$1001,35,FALSE)&amp;"","　")</f>
        <v>　</v>
      </c>
      <c r="P367" s="18" t="str">
        <f>IFERROR(VLOOKUP($B367,DB!$I$3:$CA$1001,36,FALSE)&amp;"","　")</f>
        <v>　</v>
      </c>
      <c r="Q367" s="18" t="str">
        <f>IFERROR(VLOOKUP($B367,DB!$I$3:$CA$1001,37,FALSE)&amp;"","　")</f>
        <v>　</v>
      </c>
      <c r="R367" s="18" t="str">
        <f>IFERROR(VLOOKUP($B367,DB!$I$3:$CA$1001,38,FALSE)&amp;"","　")</f>
        <v>　</v>
      </c>
      <c r="S367" s="18" t="str">
        <f>IFERROR(VLOOKUP($B367,DB!$I$3:$CA$1001,39,FALSE)&amp;"","　")</f>
        <v>　</v>
      </c>
      <c r="T367" s="18" t="str">
        <f>IFERROR(VLOOKUP($B367,DB!$I$3:$CA$1001,40,FALSE)&amp;"","　")</f>
        <v>　</v>
      </c>
      <c r="U367" s="18" t="str">
        <f>IFERROR(VLOOKUP($B367,DB!$I$3:$CA$1001,41,FALSE)&amp;"","　")</f>
        <v>　</v>
      </c>
      <c r="V367" s="18" t="str">
        <f>IFERROR(VLOOKUP($B367,DB!$I$3:$CA$1001,42,FALSE)&amp;"","　")</f>
        <v>　</v>
      </c>
      <c r="W367" s="18" t="str">
        <f>IFERROR(VLOOKUP($B367,DB!$I$3:$CA$1001,43,FALSE)&amp;"","　")</f>
        <v>　</v>
      </c>
      <c r="X367" s="18" t="str">
        <f>IFERROR(VLOOKUP($B367,DB!$I$3:$CA$1001,44,FALSE)&amp;"","　")</f>
        <v>　</v>
      </c>
      <c r="Y367" s="18" t="str">
        <f>IFERROR(VLOOKUP($B367,DB!$I$3:$CA$1001,45,FALSE)&amp;"","　")</f>
        <v>　</v>
      </c>
      <c r="Z367" s="18" t="str">
        <f>IFERROR(VLOOKUP($B367,DB!$I$3:$CA$1001,46,FALSE)&amp;"","　")</f>
        <v>　</v>
      </c>
      <c r="AA367" s="18" t="str">
        <f>IFERROR(VLOOKUP($B367,DB!$I$3:$CA$1001,47,FALSE)&amp;"","　")</f>
        <v>　</v>
      </c>
      <c r="AB367" s="18" t="str">
        <f>IFERROR(VLOOKUP($B367,DB!$I$3:$CA$1001,48,FALSE)&amp;"","　")</f>
        <v>　</v>
      </c>
      <c r="AC367" s="18" t="str">
        <f>IFERROR(VLOOKUP($B367,DB!$I$3:$CA$1001,49,FALSE)&amp;"","　")</f>
        <v>　</v>
      </c>
      <c r="AD367" s="18" t="str">
        <f>IFERROR(VLOOKUP($B367,DB!$I$3:$CA$1001,50,FALSE)&amp;"","　")</f>
        <v>　</v>
      </c>
      <c r="AE367" s="18" t="str">
        <f>IFERROR(VLOOKUP($B367,DB!$I$3:$CA$1001,51,FALSE)&amp;"","　")</f>
        <v>　</v>
      </c>
      <c r="AF367" s="18" t="str">
        <f>IFERROR(VLOOKUP($B367,DB!$I$3:$CA$1001,52,FALSE)&amp;"","　")</f>
        <v>　</v>
      </c>
      <c r="AG367" s="18" t="str">
        <f>IFERROR(VLOOKUP($B367,DB!$I$3:$CA$1001,53,FALSE)&amp;"","　")</f>
        <v>　</v>
      </c>
      <c r="AH367" s="18" t="str">
        <f>IFERROR(VLOOKUP($B367,DB!$I$3:$CA$1001,54,FALSE)&amp;"","　")</f>
        <v>　</v>
      </c>
      <c r="AI367" s="25" t="str">
        <f>IFERROR(VLOOKUP($B367,DB!$I$3:$CA$1001,55,FALSE)&amp;"","　")</f>
        <v>　</v>
      </c>
      <c r="AJ367" s="16" t="str">
        <f>IFERROR(VLOOKUP($B367,DB!$I$3:$CA$1001,56,FALSE)&amp;"","　")</f>
        <v>　</v>
      </c>
      <c r="AK367" s="18" t="str">
        <f>IFERROR(VLOOKUP($B367,DB!$I$3:$CA$1001,57,FALSE)&amp;"","　")</f>
        <v>　</v>
      </c>
      <c r="AL367" s="18" t="str">
        <f>IFERROR(VLOOKUP($B367,DB!$I$3:$CA$1001,58,FALSE)&amp;"","　")</f>
        <v>　</v>
      </c>
      <c r="AM367" s="18" t="str">
        <f>IFERROR(VLOOKUP($B367,DB!$I$3:$CA$1001,59,FALSE)&amp;"","　")</f>
        <v>　</v>
      </c>
      <c r="AN367" s="18" t="str">
        <f>IFERROR(VLOOKUP($B367,DB!$I$3:$CA$1001,60,FALSE)&amp;"","　")</f>
        <v>　</v>
      </c>
      <c r="AO367" s="18" t="str">
        <f>IFERROR(VLOOKUP($B367,DB!$I$3:$CA$1001,61,FALSE)&amp;"","　")</f>
        <v>　</v>
      </c>
      <c r="AP367" s="18" t="str">
        <f>IFERROR(VLOOKUP($B367,DB!$I$3:$CA$1001,62,FALSE)&amp;"","　")</f>
        <v>　</v>
      </c>
      <c r="AQ367" s="21" t="str">
        <f>IFERROR(VLOOKUP($B367,DB!$I$3:$CA$1001,63,FALSE)&amp;"","　")</f>
        <v>　</v>
      </c>
      <c r="AR367" s="23" t="str">
        <f>IFERROR(VLOOKUP($B367,DB!$I$3:$CA$1001,64,FALSE)&amp;"","　")</f>
        <v>　</v>
      </c>
      <c r="AS367" s="18" t="str">
        <f>IFERROR(VLOOKUP($B367,DB!$I$3:$CA$1001,65,FALSE)&amp;"","　")</f>
        <v>　</v>
      </c>
      <c r="AT367" s="18" t="str">
        <f>IFERROR(VLOOKUP($B367,DB!$I$3:$CA$1001,66,FALSE)&amp;"","　")</f>
        <v>　</v>
      </c>
      <c r="AU367" s="18" t="str">
        <f>IFERROR(VLOOKUP($B367,DB!$I$3:$CA$1001,67,FALSE)&amp;"","　")</f>
        <v>　</v>
      </c>
      <c r="AV367" s="18" t="str">
        <f>IFERROR(VLOOKUP($B367,DB!$I$3:$CA$1001,68,FALSE)&amp;"","　")</f>
        <v>　</v>
      </c>
      <c r="AW367" s="18" t="str">
        <f>IFERROR(VLOOKUP($B367,DB!$I$3:$CA$1001,69,FALSE)&amp;"","　")</f>
        <v>　</v>
      </c>
      <c r="AX367" s="18" t="str">
        <f>IFERROR(VLOOKUP($B367,DB!$I$3:$CA$1001,70,FALSE)&amp;"","　")</f>
        <v>　</v>
      </c>
      <c r="AY367" s="21" t="str">
        <f>IFERROR(VLOOKUP($B367,DB!$I$3:$CA$1001,71,FALSE)&amp;"","　")</f>
        <v>　</v>
      </c>
      <c r="AZ367" s="29"/>
    </row>
    <row r="368" spans="2:52" ht="20.100000000000001" customHeight="1">
      <c r="D368" s="10" t="str">
        <f>IFERROR(VLOOKUP(B368,DB!$I$2:$CD$1001,7,FALSE)&amp;"","")</f>
        <v/>
      </c>
      <c r="E368" s="11" t="str">
        <f>IFERROR(VLOOKUP(B368,DB!$I$2:$CD$1001,8,FALSE)&amp;"","")</f>
        <v/>
      </c>
      <c r="F368" s="12" t="str">
        <f>IFERROR(VLOOKUP(B368,DB!$I$2:$CD$1001,10,FALSE)&amp;"","")</f>
        <v/>
      </c>
      <c r="G368" s="11" t="str">
        <f>IFERROR(VLOOKUP(B368,DB!$I$2:$CD$1001,11,FALSE)&amp;"","")</f>
        <v/>
      </c>
      <c r="H368" s="14" t="str">
        <f>IFERROR(IF(VLOOKUP(B368,DB!$I$2:$CD$1001,20,FALSE)&amp;""="","","○"),"")</f>
        <v/>
      </c>
      <c r="I368" s="16" t="str">
        <f>IFERROR(VLOOKUP($B368,DB!$I$3:$CA$1001,29,FALSE)&amp;"","　")</f>
        <v>　</v>
      </c>
      <c r="J368" s="18" t="str">
        <f>IFERROR(VLOOKUP($B368,DB!$I$3:$CA$1001,30,FALSE)&amp;"","　")</f>
        <v>　</v>
      </c>
      <c r="K368" s="18" t="str">
        <f>IFERROR(VLOOKUP($B368,DB!$I$3:$CA$1001,31,FALSE)&amp;"","　")</f>
        <v>　</v>
      </c>
      <c r="L368" s="18" t="str">
        <f>IFERROR(VLOOKUP($B368,DB!$I$3:$CA$1001,32,FALSE)&amp;"","　")</f>
        <v>　</v>
      </c>
      <c r="M368" s="18" t="str">
        <f>IFERROR(VLOOKUP($B368,DB!$I$3:$CA$1001,33,FALSE)&amp;"","　")</f>
        <v>　</v>
      </c>
      <c r="N368" s="21" t="str">
        <f>IFERROR(VLOOKUP($B368,DB!$I$3:$CA$1001,34,FALSE)&amp;"","　")</f>
        <v>　</v>
      </c>
      <c r="O368" s="23" t="str">
        <f>IFERROR(VLOOKUP($B368,DB!$I$3:$CA$1001,35,FALSE)&amp;"","　")</f>
        <v>　</v>
      </c>
      <c r="P368" s="18" t="str">
        <f>IFERROR(VLOOKUP($B368,DB!$I$3:$CA$1001,36,FALSE)&amp;"","　")</f>
        <v>　</v>
      </c>
      <c r="Q368" s="18" t="str">
        <f>IFERROR(VLOOKUP($B368,DB!$I$3:$CA$1001,37,FALSE)&amp;"","　")</f>
        <v>　</v>
      </c>
      <c r="R368" s="18" t="str">
        <f>IFERROR(VLOOKUP($B368,DB!$I$3:$CA$1001,38,FALSE)&amp;"","　")</f>
        <v>　</v>
      </c>
      <c r="S368" s="18" t="str">
        <f>IFERROR(VLOOKUP($B368,DB!$I$3:$CA$1001,39,FALSE)&amp;"","　")</f>
        <v>　</v>
      </c>
      <c r="T368" s="18" t="str">
        <f>IFERROR(VLOOKUP($B368,DB!$I$3:$CA$1001,40,FALSE)&amp;"","　")</f>
        <v>　</v>
      </c>
      <c r="U368" s="18" t="str">
        <f>IFERROR(VLOOKUP($B368,DB!$I$3:$CA$1001,41,FALSE)&amp;"","　")</f>
        <v>　</v>
      </c>
      <c r="V368" s="18" t="str">
        <f>IFERROR(VLOOKUP($B368,DB!$I$3:$CA$1001,42,FALSE)&amp;"","　")</f>
        <v>　</v>
      </c>
      <c r="W368" s="18" t="str">
        <f>IFERROR(VLOOKUP($B368,DB!$I$3:$CA$1001,43,FALSE)&amp;"","　")</f>
        <v>　</v>
      </c>
      <c r="X368" s="18" t="str">
        <f>IFERROR(VLOOKUP($B368,DB!$I$3:$CA$1001,44,FALSE)&amp;"","　")</f>
        <v>　</v>
      </c>
      <c r="Y368" s="18" t="str">
        <f>IFERROR(VLOOKUP($B368,DB!$I$3:$CA$1001,45,FALSE)&amp;"","　")</f>
        <v>　</v>
      </c>
      <c r="Z368" s="18" t="str">
        <f>IFERROR(VLOOKUP($B368,DB!$I$3:$CA$1001,46,FALSE)&amp;"","　")</f>
        <v>　</v>
      </c>
      <c r="AA368" s="18" t="str">
        <f>IFERROR(VLOOKUP($B368,DB!$I$3:$CA$1001,47,FALSE)&amp;"","　")</f>
        <v>　</v>
      </c>
      <c r="AB368" s="18" t="str">
        <f>IFERROR(VLOOKUP($B368,DB!$I$3:$CA$1001,48,FALSE)&amp;"","　")</f>
        <v>　</v>
      </c>
      <c r="AC368" s="18" t="str">
        <f>IFERROR(VLOOKUP($B368,DB!$I$3:$CA$1001,49,FALSE)&amp;"","　")</f>
        <v>　</v>
      </c>
      <c r="AD368" s="18" t="str">
        <f>IFERROR(VLOOKUP($B368,DB!$I$3:$CA$1001,50,FALSE)&amp;"","　")</f>
        <v>　</v>
      </c>
      <c r="AE368" s="18" t="str">
        <f>IFERROR(VLOOKUP($B368,DB!$I$3:$CA$1001,51,FALSE)&amp;"","　")</f>
        <v>　</v>
      </c>
      <c r="AF368" s="18" t="str">
        <f>IFERROR(VLOOKUP($B368,DB!$I$3:$CA$1001,52,FALSE)&amp;"","　")</f>
        <v>　</v>
      </c>
      <c r="AG368" s="18" t="str">
        <f>IFERROR(VLOOKUP($B368,DB!$I$3:$CA$1001,53,FALSE)&amp;"","　")</f>
        <v>　</v>
      </c>
      <c r="AH368" s="18" t="str">
        <f>IFERROR(VLOOKUP($B368,DB!$I$3:$CA$1001,54,FALSE)&amp;"","　")</f>
        <v>　</v>
      </c>
      <c r="AI368" s="25" t="str">
        <f>IFERROR(VLOOKUP($B368,DB!$I$3:$CA$1001,55,FALSE)&amp;"","　")</f>
        <v>　</v>
      </c>
      <c r="AJ368" s="16" t="str">
        <f>IFERROR(VLOOKUP($B368,DB!$I$3:$CA$1001,56,FALSE)&amp;"","　")</f>
        <v>　</v>
      </c>
      <c r="AK368" s="18" t="str">
        <f>IFERROR(VLOOKUP($B368,DB!$I$3:$CA$1001,57,FALSE)&amp;"","　")</f>
        <v>　</v>
      </c>
      <c r="AL368" s="18" t="str">
        <f>IFERROR(VLOOKUP($B368,DB!$I$3:$CA$1001,58,FALSE)&amp;"","　")</f>
        <v>　</v>
      </c>
      <c r="AM368" s="18" t="str">
        <f>IFERROR(VLOOKUP($B368,DB!$I$3:$CA$1001,59,FALSE)&amp;"","　")</f>
        <v>　</v>
      </c>
      <c r="AN368" s="18" t="str">
        <f>IFERROR(VLOOKUP($B368,DB!$I$3:$CA$1001,60,FALSE)&amp;"","　")</f>
        <v>　</v>
      </c>
      <c r="AO368" s="18" t="str">
        <f>IFERROR(VLOOKUP($B368,DB!$I$3:$CA$1001,61,FALSE)&amp;"","　")</f>
        <v>　</v>
      </c>
      <c r="AP368" s="18" t="str">
        <f>IFERROR(VLOOKUP($B368,DB!$I$3:$CA$1001,62,FALSE)&amp;"","　")</f>
        <v>　</v>
      </c>
      <c r="AQ368" s="21" t="str">
        <f>IFERROR(VLOOKUP($B368,DB!$I$3:$CA$1001,63,FALSE)&amp;"","　")</f>
        <v>　</v>
      </c>
      <c r="AR368" s="23" t="str">
        <f>IFERROR(VLOOKUP($B368,DB!$I$3:$CA$1001,64,FALSE)&amp;"","　")</f>
        <v>　</v>
      </c>
      <c r="AS368" s="18" t="str">
        <f>IFERROR(VLOOKUP($B368,DB!$I$3:$CA$1001,65,FALSE)&amp;"","　")</f>
        <v>　</v>
      </c>
      <c r="AT368" s="18" t="str">
        <f>IFERROR(VLOOKUP($B368,DB!$I$3:$CA$1001,66,FALSE)&amp;"","　")</f>
        <v>　</v>
      </c>
      <c r="AU368" s="18" t="str">
        <f>IFERROR(VLOOKUP($B368,DB!$I$3:$CA$1001,67,FALSE)&amp;"","　")</f>
        <v>　</v>
      </c>
      <c r="AV368" s="18" t="str">
        <f>IFERROR(VLOOKUP($B368,DB!$I$3:$CA$1001,68,FALSE)&amp;"","　")</f>
        <v>　</v>
      </c>
      <c r="AW368" s="18" t="str">
        <f>IFERROR(VLOOKUP($B368,DB!$I$3:$CA$1001,69,FALSE)&amp;"","　")</f>
        <v>　</v>
      </c>
      <c r="AX368" s="18" t="str">
        <f>IFERROR(VLOOKUP($B368,DB!$I$3:$CA$1001,70,FALSE)&amp;"","　")</f>
        <v>　</v>
      </c>
      <c r="AY368" s="21" t="str">
        <f>IFERROR(VLOOKUP($B368,DB!$I$3:$CA$1001,71,FALSE)&amp;"","　")</f>
        <v>　</v>
      </c>
      <c r="AZ368" s="29"/>
    </row>
    <row r="369" spans="4:52" ht="20.100000000000001" customHeight="1">
      <c r="D369" s="10" t="str">
        <f>IFERROR(VLOOKUP(B369,DB!$I$2:$CD$1001,7,FALSE)&amp;"","")</f>
        <v/>
      </c>
      <c r="E369" s="11" t="str">
        <f>IFERROR(VLOOKUP(B369,DB!$I$2:$CD$1001,8,FALSE)&amp;"","")</f>
        <v/>
      </c>
      <c r="F369" s="12" t="str">
        <f>IFERROR(VLOOKUP(B369,DB!$I$2:$CD$1001,10,FALSE)&amp;"","")</f>
        <v/>
      </c>
      <c r="G369" s="11" t="str">
        <f>IFERROR(VLOOKUP(B369,DB!$I$2:$CD$1001,11,FALSE)&amp;"","")</f>
        <v/>
      </c>
      <c r="H369" s="14" t="str">
        <f>IFERROR(IF(VLOOKUP(B369,DB!$I$2:$CD$1001,20,FALSE)&amp;""="","","○"),"")</f>
        <v/>
      </c>
      <c r="I369" s="16" t="str">
        <f>IFERROR(VLOOKUP($B369,DB!$I$3:$CA$1001,29,FALSE)&amp;"","　")</f>
        <v>　</v>
      </c>
      <c r="J369" s="18" t="str">
        <f>IFERROR(VLOOKUP($B369,DB!$I$3:$CA$1001,30,FALSE)&amp;"","　")</f>
        <v>　</v>
      </c>
      <c r="K369" s="18" t="str">
        <f>IFERROR(VLOOKUP($B369,DB!$I$3:$CA$1001,31,FALSE)&amp;"","　")</f>
        <v>　</v>
      </c>
      <c r="L369" s="18" t="str">
        <f>IFERROR(VLOOKUP($B369,DB!$I$3:$CA$1001,32,FALSE)&amp;"","　")</f>
        <v>　</v>
      </c>
      <c r="M369" s="18" t="str">
        <f>IFERROR(VLOOKUP($B369,DB!$I$3:$CA$1001,33,FALSE)&amp;"","　")</f>
        <v>　</v>
      </c>
      <c r="N369" s="21" t="str">
        <f>IFERROR(VLOOKUP($B369,DB!$I$3:$CA$1001,34,FALSE)&amp;"","　")</f>
        <v>　</v>
      </c>
      <c r="O369" s="23" t="str">
        <f>IFERROR(VLOOKUP($B369,DB!$I$3:$CA$1001,35,FALSE)&amp;"","　")</f>
        <v>　</v>
      </c>
      <c r="P369" s="18" t="str">
        <f>IFERROR(VLOOKUP($B369,DB!$I$3:$CA$1001,36,FALSE)&amp;"","　")</f>
        <v>　</v>
      </c>
      <c r="Q369" s="18" t="str">
        <f>IFERROR(VLOOKUP($B369,DB!$I$3:$CA$1001,37,FALSE)&amp;"","　")</f>
        <v>　</v>
      </c>
      <c r="R369" s="18" t="str">
        <f>IFERROR(VLOOKUP($B369,DB!$I$3:$CA$1001,38,FALSE)&amp;"","　")</f>
        <v>　</v>
      </c>
      <c r="S369" s="18" t="str">
        <f>IFERROR(VLOOKUP($B369,DB!$I$3:$CA$1001,39,FALSE)&amp;"","　")</f>
        <v>　</v>
      </c>
      <c r="T369" s="18" t="str">
        <f>IFERROR(VLOOKUP($B369,DB!$I$3:$CA$1001,40,FALSE)&amp;"","　")</f>
        <v>　</v>
      </c>
      <c r="U369" s="18" t="str">
        <f>IFERROR(VLOOKUP($B369,DB!$I$3:$CA$1001,41,FALSE)&amp;"","　")</f>
        <v>　</v>
      </c>
      <c r="V369" s="18" t="str">
        <f>IFERROR(VLOOKUP($B369,DB!$I$3:$CA$1001,42,FALSE)&amp;"","　")</f>
        <v>　</v>
      </c>
      <c r="W369" s="18" t="str">
        <f>IFERROR(VLOOKUP($B369,DB!$I$3:$CA$1001,43,FALSE)&amp;"","　")</f>
        <v>　</v>
      </c>
      <c r="X369" s="18" t="str">
        <f>IFERROR(VLOOKUP($B369,DB!$I$3:$CA$1001,44,FALSE)&amp;"","　")</f>
        <v>　</v>
      </c>
      <c r="Y369" s="18" t="str">
        <f>IFERROR(VLOOKUP($B369,DB!$I$3:$CA$1001,45,FALSE)&amp;"","　")</f>
        <v>　</v>
      </c>
      <c r="Z369" s="18" t="str">
        <f>IFERROR(VLOOKUP($B369,DB!$I$3:$CA$1001,46,FALSE)&amp;"","　")</f>
        <v>　</v>
      </c>
      <c r="AA369" s="18" t="str">
        <f>IFERROR(VLOOKUP($B369,DB!$I$3:$CA$1001,47,FALSE)&amp;"","　")</f>
        <v>　</v>
      </c>
      <c r="AB369" s="18" t="str">
        <f>IFERROR(VLOOKUP($B369,DB!$I$3:$CA$1001,48,FALSE)&amp;"","　")</f>
        <v>　</v>
      </c>
      <c r="AC369" s="18" t="str">
        <f>IFERROR(VLOOKUP($B369,DB!$I$3:$CA$1001,49,FALSE)&amp;"","　")</f>
        <v>　</v>
      </c>
      <c r="AD369" s="18" t="str">
        <f>IFERROR(VLOOKUP($B369,DB!$I$3:$CA$1001,50,FALSE)&amp;"","　")</f>
        <v>　</v>
      </c>
      <c r="AE369" s="18" t="str">
        <f>IFERROR(VLOOKUP($B369,DB!$I$3:$CA$1001,51,FALSE)&amp;"","　")</f>
        <v>　</v>
      </c>
      <c r="AF369" s="18" t="str">
        <f>IFERROR(VLOOKUP($B369,DB!$I$3:$CA$1001,52,FALSE)&amp;"","　")</f>
        <v>　</v>
      </c>
      <c r="AG369" s="18" t="str">
        <f>IFERROR(VLOOKUP($B369,DB!$I$3:$CA$1001,53,FALSE)&amp;"","　")</f>
        <v>　</v>
      </c>
      <c r="AH369" s="18" t="str">
        <f>IFERROR(VLOOKUP($B369,DB!$I$3:$CA$1001,54,FALSE)&amp;"","　")</f>
        <v>　</v>
      </c>
      <c r="AI369" s="25" t="str">
        <f>IFERROR(VLOOKUP($B369,DB!$I$3:$CA$1001,55,FALSE)&amp;"","　")</f>
        <v>　</v>
      </c>
      <c r="AJ369" s="16" t="str">
        <f>IFERROR(VLOOKUP($B369,DB!$I$3:$CA$1001,56,FALSE)&amp;"","　")</f>
        <v>　</v>
      </c>
      <c r="AK369" s="18" t="str">
        <f>IFERROR(VLOOKUP($B369,DB!$I$3:$CA$1001,57,FALSE)&amp;"","　")</f>
        <v>　</v>
      </c>
      <c r="AL369" s="18" t="str">
        <f>IFERROR(VLOOKUP($B369,DB!$I$3:$CA$1001,58,FALSE)&amp;"","　")</f>
        <v>　</v>
      </c>
      <c r="AM369" s="18" t="str">
        <f>IFERROR(VLOOKUP($B369,DB!$I$3:$CA$1001,59,FALSE)&amp;"","　")</f>
        <v>　</v>
      </c>
      <c r="AN369" s="18" t="str">
        <f>IFERROR(VLOOKUP($B369,DB!$I$3:$CA$1001,60,FALSE)&amp;"","　")</f>
        <v>　</v>
      </c>
      <c r="AO369" s="18" t="str">
        <f>IFERROR(VLOOKUP($B369,DB!$I$3:$CA$1001,61,FALSE)&amp;"","　")</f>
        <v>　</v>
      </c>
      <c r="AP369" s="18" t="str">
        <f>IFERROR(VLOOKUP($B369,DB!$I$3:$CA$1001,62,FALSE)&amp;"","　")</f>
        <v>　</v>
      </c>
      <c r="AQ369" s="21" t="str">
        <f>IFERROR(VLOOKUP($B369,DB!$I$3:$CA$1001,63,FALSE)&amp;"","　")</f>
        <v>　</v>
      </c>
      <c r="AR369" s="23" t="str">
        <f>IFERROR(VLOOKUP($B369,DB!$I$3:$CA$1001,64,FALSE)&amp;"","　")</f>
        <v>　</v>
      </c>
      <c r="AS369" s="18" t="str">
        <f>IFERROR(VLOOKUP($B369,DB!$I$3:$CA$1001,65,FALSE)&amp;"","　")</f>
        <v>　</v>
      </c>
      <c r="AT369" s="18" t="str">
        <f>IFERROR(VLOOKUP($B369,DB!$I$3:$CA$1001,66,FALSE)&amp;"","　")</f>
        <v>　</v>
      </c>
      <c r="AU369" s="18" t="str">
        <f>IFERROR(VLOOKUP($B369,DB!$I$3:$CA$1001,67,FALSE)&amp;"","　")</f>
        <v>　</v>
      </c>
      <c r="AV369" s="18" t="str">
        <f>IFERROR(VLOOKUP($B369,DB!$I$3:$CA$1001,68,FALSE)&amp;"","　")</f>
        <v>　</v>
      </c>
      <c r="AW369" s="18" t="str">
        <f>IFERROR(VLOOKUP($B369,DB!$I$3:$CA$1001,69,FALSE)&amp;"","　")</f>
        <v>　</v>
      </c>
      <c r="AX369" s="18" t="str">
        <f>IFERROR(VLOOKUP($B369,DB!$I$3:$CA$1001,70,FALSE)&amp;"","　")</f>
        <v>　</v>
      </c>
      <c r="AY369" s="21" t="str">
        <f>IFERROR(VLOOKUP($B369,DB!$I$3:$CA$1001,71,FALSE)&amp;"","　")</f>
        <v>　</v>
      </c>
      <c r="AZ369" s="29"/>
    </row>
    <row r="370" spans="4:52" ht="20.100000000000001" customHeight="1">
      <c r="D370" s="10" t="str">
        <f>IFERROR(VLOOKUP(B370,DB!$I$2:$CD$1001,7,FALSE)&amp;"","")</f>
        <v/>
      </c>
      <c r="E370" s="11" t="str">
        <f>IFERROR(VLOOKUP(B370,DB!$I$2:$CD$1001,8,FALSE)&amp;"","")</f>
        <v/>
      </c>
      <c r="F370" s="12" t="str">
        <f>IFERROR(VLOOKUP(B370,DB!$I$2:$CD$1001,10,FALSE)&amp;"","")</f>
        <v/>
      </c>
      <c r="G370" s="11" t="str">
        <f>IFERROR(VLOOKUP(B370,DB!$I$2:$CD$1001,11,FALSE)&amp;"","")</f>
        <v/>
      </c>
      <c r="H370" s="14" t="str">
        <f>IFERROR(IF(VLOOKUP(B370,DB!$I$2:$CD$1001,20,FALSE)&amp;""="","","○"),"")</f>
        <v/>
      </c>
      <c r="I370" s="16" t="str">
        <f>IFERROR(VLOOKUP($B370,DB!$I$3:$CA$1001,29,FALSE)&amp;"","　")</f>
        <v>　</v>
      </c>
      <c r="J370" s="18" t="str">
        <f>IFERROR(VLOOKUP($B370,DB!$I$3:$CA$1001,30,FALSE)&amp;"","　")</f>
        <v>　</v>
      </c>
      <c r="K370" s="18" t="str">
        <f>IFERROR(VLOOKUP($B370,DB!$I$3:$CA$1001,31,FALSE)&amp;"","　")</f>
        <v>　</v>
      </c>
      <c r="L370" s="18" t="str">
        <f>IFERROR(VLOOKUP($B370,DB!$I$3:$CA$1001,32,FALSE)&amp;"","　")</f>
        <v>　</v>
      </c>
      <c r="M370" s="18" t="str">
        <f>IFERROR(VLOOKUP($B370,DB!$I$3:$CA$1001,33,FALSE)&amp;"","　")</f>
        <v>　</v>
      </c>
      <c r="N370" s="21" t="str">
        <f>IFERROR(VLOOKUP($B370,DB!$I$3:$CA$1001,34,FALSE)&amp;"","　")</f>
        <v>　</v>
      </c>
      <c r="O370" s="23" t="str">
        <f>IFERROR(VLOOKUP($B370,DB!$I$3:$CA$1001,35,FALSE)&amp;"","　")</f>
        <v>　</v>
      </c>
      <c r="P370" s="18" t="str">
        <f>IFERROR(VLOOKUP($B370,DB!$I$3:$CA$1001,36,FALSE)&amp;"","　")</f>
        <v>　</v>
      </c>
      <c r="Q370" s="18" t="str">
        <f>IFERROR(VLOOKUP($B370,DB!$I$3:$CA$1001,37,FALSE)&amp;"","　")</f>
        <v>　</v>
      </c>
      <c r="R370" s="18" t="str">
        <f>IFERROR(VLOOKUP($B370,DB!$I$3:$CA$1001,38,FALSE)&amp;"","　")</f>
        <v>　</v>
      </c>
      <c r="S370" s="18" t="str">
        <f>IFERROR(VLOOKUP($B370,DB!$I$3:$CA$1001,39,FALSE)&amp;"","　")</f>
        <v>　</v>
      </c>
      <c r="T370" s="18" t="str">
        <f>IFERROR(VLOOKUP($B370,DB!$I$3:$CA$1001,40,FALSE)&amp;"","　")</f>
        <v>　</v>
      </c>
      <c r="U370" s="18" t="str">
        <f>IFERROR(VLOOKUP($B370,DB!$I$3:$CA$1001,41,FALSE)&amp;"","　")</f>
        <v>　</v>
      </c>
      <c r="V370" s="18" t="str">
        <f>IFERROR(VLOOKUP($B370,DB!$I$3:$CA$1001,42,FALSE)&amp;"","　")</f>
        <v>　</v>
      </c>
      <c r="W370" s="18" t="str">
        <f>IFERROR(VLOOKUP($B370,DB!$I$3:$CA$1001,43,FALSE)&amp;"","　")</f>
        <v>　</v>
      </c>
      <c r="X370" s="18" t="str">
        <f>IFERROR(VLOOKUP($B370,DB!$I$3:$CA$1001,44,FALSE)&amp;"","　")</f>
        <v>　</v>
      </c>
      <c r="Y370" s="18" t="str">
        <f>IFERROR(VLOOKUP($B370,DB!$I$3:$CA$1001,45,FALSE)&amp;"","　")</f>
        <v>　</v>
      </c>
      <c r="Z370" s="18" t="str">
        <f>IFERROR(VLOOKUP($B370,DB!$I$3:$CA$1001,46,FALSE)&amp;"","　")</f>
        <v>　</v>
      </c>
      <c r="AA370" s="18" t="str">
        <f>IFERROR(VLOOKUP($B370,DB!$I$3:$CA$1001,47,FALSE)&amp;"","　")</f>
        <v>　</v>
      </c>
      <c r="AB370" s="18" t="str">
        <f>IFERROR(VLOOKUP($B370,DB!$I$3:$CA$1001,48,FALSE)&amp;"","　")</f>
        <v>　</v>
      </c>
      <c r="AC370" s="18" t="str">
        <f>IFERROR(VLOOKUP($B370,DB!$I$3:$CA$1001,49,FALSE)&amp;"","　")</f>
        <v>　</v>
      </c>
      <c r="AD370" s="18" t="str">
        <f>IFERROR(VLOOKUP($B370,DB!$I$3:$CA$1001,50,FALSE)&amp;"","　")</f>
        <v>　</v>
      </c>
      <c r="AE370" s="18" t="str">
        <f>IFERROR(VLOOKUP($B370,DB!$I$3:$CA$1001,51,FALSE)&amp;"","　")</f>
        <v>　</v>
      </c>
      <c r="AF370" s="18" t="str">
        <f>IFERROR(VLOOKUP($B370,DB!$I$3:$CA$1001,52,FALSE)&amp;"","　")</f>
        <v>　</v>
      </c>
      <c r="AG370" s="18" t="str">
        <f>IFERROR(VLOOKUP($B370,DB!$I$3:$CA$1001,53,FALSE)&amp;"","　")</f>
        <v>　</v>
      </c>
      <c r="AH370" s="18" t="str">
        <f>IFERROR(VLOOKUP($B370,DB!$I$3:$CA$1001,54,FALSE)&amp;"","　")</f>
        <v>　</v>
      </c>
      <c r="AI370" s="25" t="str">
        <f>IFERROR(VLOOKUP($B370,DB!$I$3:$CA$1001,55,FALSE)&amp;"","　")</f>
        <v>　</v>
      </c>
      <c r="AJ370" s="16" t="str">
        <f>IFERROR(VLOOKUP($B370,DB!$I$3:$CA$1001,56,FALSE)&amp;"","　")</f>
        <v>　</v>
      </c>
      <c r="AK370" s="18" t="str">
        <f>IFERROR(VLOOKUP($B370,DB!$I$3:$CA$1001,57,FALSE)&amp;"","　")</f>
        <v>　</v>
      </c>
      <c r="AL370" s="18" t="str">
        <f>IFERROR(VLOOKUP($B370,DB!$I$3:$CA$1001,58,FALSE)&amp;"","　")</f>
        <v>　</v>
      </c>
      <c r="AM370" s="18" t="str">
        <f>IFERROR(VLOOKUP($B370,DB!$I$3:$CA$1001,59,FALSE)&amp;"","　")</f>
        <v>　</v>
      </c>
      <c r="AN370" s="18" t="str">
        <f>IFERROR(VLOOKUP($B370,DB!$I$3:$CA$1001,60,FALSE)&amp;"","　")</f>
        <v>　</v>
      </c>
      <c r="AO370" s="18" t="str">
        <f>IFERROR(VLOOKUP($B370,DB!$I$3:$CA$1001,61,FALSE)&amp;"","　")</f>
        <v>　</v>
      </c>
      <c r="AP370" s="18" t="str">
        <f>IFERROR(VLOOKUP($B370,DB!$I$3:$CA$1001,62,FALSE)&amp;"","　")</f>
        <v>　</v>
      </c>
      <c r="AQ370" s="21" t="str">
        <f>IFERROR(VLOOKUP($B370,DB!$I$3:$CA$1001,63,FALSE)&amp;"","　")</f>
        <v>　</v>
      </c>
      <c r="AR370" s="23" t="str">
        <f>IFERROR(VLOOKUP($B370,DB!$I$3:$CA$1001,64,FALSE)&amp;"","　")</f>
        <v>　</v>
      </c>
      <c r="AS370" s="18" t="str">
        <f>IFERROR(VLOOKUP($B370,DB!$I$3:$CA$1001,65,FALSE)&amp;"","　")</f>
        <v>　</v>
      </c>
      <c r="AT370" s="18" t="str">
        <f>IFERROR(VLOOKUP($B370,DB!$I$3:$CA$1001,66,FALSE)&amp;"","　")</f>
        <v>　</v>
      </c>
      <c r="AU370" s="18" t="str">
        <f>IFERROR(VLOOKUP($B370,DB!$I$3:$CA$1001,67,FALSE)&amp;"","　")</f>
        <v>　</v>
      </c>
      <c r="AV370" s="18" t="str">
        <f>IFERROR(VLOOKUP($B370,DB!$I$3:$CA$1001,68,FALSE)&amp;"","　")</f>
        <v>　</v>
      </c>
      <c r="AW370" s="18" t="str">
        <f>IFERROR(VLOOKUP($B370,DB!$I$3:$CA$1001,69,FALSE)&amp;"","　")</f>
        <v>　</v>
      </c>
      <c r="AX370" s="18" t="str">
        <f>IFERROR(VLOOKUP($B370,DB!$I$3:$CA$1001,70,FALSE)&amp;"","　")</f>
        <v>　</v>
      </c>
      <c r="AY370" s="21" t="str">
        <f>IFERROR(VLOOKUP($B370,DB!$I$3:$CA$1001,71,FALSE)&amp;"","　")</f>
        <v>　</v>
      </c>
      <c r="AZ370" s="29"/>
    </row>
    <row r="371" spans="4:52" ht="20.100000000000001" customHeight="1">
      <c r="D371" s="10" t="str">
        <f>IFERROR(VLOOKUP(B371,DB!$I$2:$CD$1001,7,FALSE)&amp;"","")</f>
        <v/>
      </c>
      <c r="E371" s="11" t="str">
        <f>IFERROR(VLOOKUP(B371,DB!$I$2:$CD$1001,8,FALSE)&amp;"","")</f>
        <v/>
      </c>
      <c r="F371" s="12" t="str">
        <f>IFERROR(VLOOKUP(B371,DB!$I$2:$CD$1001,10,FALSE)&amp;"","")</f>
        <v/>
      </c>
      <c r="G371" s="11" t="str">
        <f>IFERROR(VLOOKUP(B371,DB!$I$2:$CD$1001,11,FALSE)&amp;"","")</f>
        <v/>
      </c>
      <c r="H371" s="14" t="str">
        <f>IFERROR(IF(VLOOKUP(B371,DB!$I$2:$CD$1001,20,FALSE)&amp;""="","","○"),"")</f>
        <v/>
      </c>
      <c r="I371" s="16" t="str">
        <f>IFERROR(VLOOKUP($B371,DB!$I$3:$CA$1001,29,FALSE)&amp;"","　")</f>
        <v>　</v>
      </c>
      <c r="J371" s="18" t="str">
        <f>IFERROR(VLOOKUP($B371,DB!$I$3:$CA$1001,30,FALSE)&amp;"","　")</f>
        <v>　</v>
      </c>
      <c r="K371" s="18" t="str">
        <f>IFERROR(VLOOKUP($B371,DB!$I$3:$CA$1001,31,FALSE)&amp;"","　")</f>
        <v>　</v>
      </c>
      <c r="L371" s="18" t="str">
        <f>IFERROR(VLOOKUP($B371,DB!$I$3:$CA$1001,32,FALSE)&amp;"","　")</f>
        <v>　</v>
      </c>
      <c r="M371" s="18" t="str">
        <f>IFERROR(VLOOKUP($B371,DB!$I$3:$CA$1001,33,FALSE)&amp;"","　")</f>
        <v>　</v>
      </c>
      <c r="N371" s="21" t="str">
        <f>IFERROR(VLOOKUP($B371,DB!$I$3:$CA$1001,34,FALSE)&amp;"","　")</f>
        <v>　</v>
      </c>
      <c r="O371" s="23" t="str">
        <f>IFERROR(VLOOKUP($B371,DB!$I$3:$CA$1001,35,FALSE)&amp;"","　")</f>
        <v>　</v>
      </c>
      <c r="P371" s="18" t="str">
        <f>IFERROR(VLOOKUP($B371,DB!$I$3:$CA$1001,36,FALSE)&amp;"","　")</f>
        <v>　</v>
      </c>
      <c r="Q371" s="18" t="str">
        <f>IFERROR(VLOOKUP($B371,DB!$I$3:$CA$1001,37,FALSE)&amp;"","　")</f>
        <v>　</v>
      </c>
      <c r="R371" s="18" t="str">
        <f>IFERROR(VLOOKUP($B371,DB!$I$3:$CA$1001,38,FALSE)&amp;"","　")</f>
        <v>　</v>
      </c>
      <c r="S371" s="18" t="str">
        <f>IFERROR(VLOOKUP($B371,DB!$I$3:$CA$1001,39,FALSE)&amp;"","　")</f>
        <v>　</v>
      </c>
      <c r="T371" s="18" t="str">
        <f>IFERROR(VLOOKUP($B371,DB!$I$3:$CA$1001,40,FALSE)&amp;"","　")</f>
        <v>　</v>
      </c>
      <c r="U371" s="18" t="str">
        <f>IFERROR(VLOOKUP($B371,DB!$I$3:$CA$1001,41,FALSE)&amp;"","　")</f>
        <v>　</v>
      </c>
      <c r="V371" s="18" t="str">
        <f>IFERROR(VLOOKUP($B371,DB!$I$3:$CA$1001,42,FALSE)&amp;"","　")</f>
        <v>　</v>
      </c>
      <c r="W371" s="18" t="str">
        <f>IFERROR(VLOOKUP($B371,DB!$I$3:$CA$1001,43,FALSE)&amp;"","　")</f>
        <v>　</v>
      </c>
      <c r="X371" s="18" t="str">
        <f>IFERROR(VLOOKUP($B371,DB!$I$3:$CA$1001,44,FALSE)&amp;"","　")</f>
        <v>　</v>
      </c>
      <c r="Y371" s="18" t="str">
        <f>IFERROR(VLOOKUP($B371,DB!$I$3:$CA$1001,45,FALSE)&amp;"","　")</f>
        <v>　</v>
      </c>
      <c r="Z371" s="18" t="str">
        <f>IFERROR(VLOOKUP($B371,DB!$I$3:$CA$1001,46,FALSE)&amp;"","　")</f>
        <v>　</v>
      </c>
      <c r="AA371" s="18" t="str">
        <f>IFERROR(VLOOKUP($B371,DB!$I$3:$CA$1001,47,FALSE)&amp;"","　")</f>
        <v>　</v>
      </c>
      <c r="AB371" s="18" t="str">
        <f>IFERROR(VLOOKUP($B371,DB!$I$3:$CA$1001,48,FALSE)&amp;"","　")</f>
        <v>　</v>
      </c>
      <c r="AC371" s="18" t="str">
        <f>IFERROR(VLOOKUP($B371,DB!$I$3:$CA$1001,49,FALSE)&amp;"","　")</f>
        <v>　</v>
      </c>
      <c r="AD371" s="18" t="str">
        <f>IFERROR(VLOOKUP($B371,DB!$I$3:$CA$1001,50,FALSE)&amp;"","　")</f>
        <v>　</v>
      </c>
      <c r="AE371" s="18" t="str">
        <f>IFERROR(VLOOKUP($B371,DB!$I$3:$CA$1001,51,FALSE)&amp;"","　")</f>
        <v>　</v>
      </c>
      <c r="AF371" s="18" t="str">
        <f>IFERROR(VLOOKUP($B371,DB!$I$3:$CA$1001,52,FALSE)&amp;"","　")</f>
        <v>　</v>
      </c>
      <c r="AG371" s="18" t="str">
        <f>IFERROR(VLOOKUP($B371,DB!$I$3:$CA$1001,53,FALSE)&amp;"","　")</f>
        <v>　</v>
      </c>
      <c r="AH371" s="18" t="str">
        <f>IFERROR(VLOOKUP($B371,DB!$I$3:$CA$1001,54,FALSE)&amp;"","　")</f>
        <v>　</v>
      </c>
      <c r="AI371" s="25" t="str">
        <f>IFERROR(VLOOKUP($B371,DB!$I$3:$CA$1001,55,FALSE)&amp;"","　")</f>
        <v>　</v>
      </c>
      <c r="AJ371" s="16" t="str">
        <f>IFERROR(VLOOKUP($B371,DB!$I$3:$CA$1001,56,FALSE)&amp;"","　")</f>
        <v>　</v>
      </c>
      <c r="AK371" s="18" t="str">
        <f>IFERROR(VLOOKUP($B371,DB!$I$3:$CA$1001,57,FALSE)&amp;"","　")</f>
        <v>　</v>
      </c>
      <c r="AL371" s="18" t="str">
        <f>IFERROR(VLOOKUP($B371,DB!$I$3:$CA$1001,58,FALSE)&amp;"","　")</f>
        <v>　</v>
      </c>
      <c r="AM371" s="18" t="str">
        <f>IFERROR(VLOOKUP($B371,DB!$I$3:$CA$1001,59,FALSE)&amp;"","　")</f>
        <v>　</v>
      </c>
      <c r="AN371" s="18" t="str">
        <f>IFERROR(VLOOKUP($B371,DB!$I$3:$CA$1001,60,FALSE)&amp;"","　")</f>
        <v>　</v>
      </c>
      <c r="AO371" s="18" t="str">
        <f>IFERROR(VLOOKUP($B371,DB!$I$3:$CA$1001,61,FALSE)&amp;"","　")</f>
        <v>　</v>
      </c>
      <c r="AP371" s="18" t="str">
        <f>IFERROR(VLOOKUP($B371,DB!$I$3:$CA$1001,62,FALSE)&amp;"","　")</f>
        <v>　</v>
      </c>
      <c r="AQ371" s="21" t="str">
        <f>IFERROR(VLOOKUP($B371,DB!$I$3:$CA$1001,63,FALSE)&amp;"","　")</f>
        <v>　</v>
      </c>
      <c r="AR371" s="23" t="str">
        <f>IFERROR(VLOOKUP($B371,DB!$I$3:$CA$1001,64,FALSE)&amp;"","　")</f>
        <v>　</v>
      </c>
      <c r="AS371" s="18" t="str">
        <f>IFERROR(VLOOKUP($B371,DB!$I$3:$CA$1001,65,FALSE)&amp;"","　")</f>
        <v>　</v>
      </c>
      <c r="AT371" s="18" t="str">
        <f>IFERROR(VLOOKUP($B371,DB!$I$3:$CA$1001,66,FALSE)&amp;"","　")</f>
        <v>　</v>
      </c>
      <c r="AU371" s="18" t="str">
        <f>IFERROR(VLOOKUP($B371,DB!$I$3:$CA$1001,67,FALSE)&amp;"","　")</f>
        <v>　</v>
      </c>
      <c r="AV371" s="18" t="str">
        <f>IFERROR(VLOOKUP($B371,DB!$I$3:$CA$1001,68,FALSE)&amp;"","　")</f>
        <v>　</v>
      </c>
      <c r="AW371" s="18" t="str">
        <f>IFERROR(VLOOKUP($B371,DB!$I$3:$CA$1001,69,FALSE)&amp;"","　")</f>
        <v>　</v>
      </c>
      <c r="AX371" s="18" t="str">
        <f>IFERROR(VLOOKUP($B371,DB!$I$3:$CA$1001,70,FALSE)&amp;"","　")</f>
        <v>　</v>
      </c>
      <c r="AY371" s="21" t="str">
        <f>IFERROR(VLOOKUP($B371,DB!$I$3:$CA$1001,71,FALSE)&amp;"","　")</f>
        <v>　</v>
      </c>
      <c r="AZ371" s="29"/>
    </row>
    <row r="372" spans="4:52" ht="20.100000000000001" customHeight="1">
      <c r="D372" s="10" t="str">
        <f>IFERROR(VLOOKUP(B372,DB!$I$2:$CD$1001,7,FALSE)&amp;"","")</f>
        <v/>
      </c>
      <c r="E372" s="11" t="str">
        <f>IFERROR(VLOOKUP(B372,DB!$I$2:$CD$1001,8,FALSE)&amp;"","")</f>
        <v/>
      </c>
      <c r="F372" s="12" t="str">
        <f>IFERROR(VLOOKUP(B372,DB!$I$2:$CD$1001,10,FALSE)&amp;"","")</f>
        <v/>
      </c>
      <c r="G372" s="11" t="str">
        <f>IFERROR(VLOOKUP(B372,DB!$I$2:$CD$1001,11,FALSE)&amp;"","")</f>
        <v/>
      </c>
      <c r="H372" s="14" t="str">
        <f>IFERROR(IF(VLOOKUP(B372,DB!$I$2:$CD$1001,20,FALSE)&amp;""="","","○"),"")</f>
        <v/>
      </c>
      <c r="I372" s="16" t="str">
        <f>IFERROR(VLOOKUP($B372,DB!$I$3:$CA$1001,29,FALSE)&amp;"","　")</f>
        <v>　</v>
      </c>
      <c r="J372" s="18" t="str">
        <f>IFERROR(VLOOKUP($B372,DB!$I$3:$CA$1001,30,FALSE)&amp;"","　")</f>
        <v>　</v>
      </c>
      <c r="K372" s="18" t="str">
        <f>IFERROR(VLOOKUP($B372,DB!$I$3:$CA$1001,31,FALSE)&amp;"","　")</f>
        <v>　</v>
      </c>
      <c r="L372" s="18" t="str">
        <f>IFERROR(VLOOKUP($B372,DB!$I$3:$CA$1001,32,FALSE)&amp;"","　")</f>
        <v>　</v>
      </c>
      <c r="M372" s="18" t="str">
        <f>IFERROR(VLOOKUP($B372,DB!$I$3:$CA$1001,33,FALSE)&amp;"","　")</f>
        <v>　</v>
      </c>
      <c r="N372" s="21" t="str">
        <f>IFERROR(VLOOKUP($B372,DB!$I$3:$CA$1001,34,FALSE)&amp;"","　")</f>
        <v>　</v>
      </c>
      <c r="O372" s="23" t="str">
        <f>IFERROR(VLOOKUP($B372,DB!$I$3:$CA$1001,35,FALSE)&amp;"","　")</f>
        <v>　</v>
      </c>
      <c r="P372" s="18" t="str">
        <f>IFERROR(VLOOKUP($B372,DB!$I$3:$CA$1001,36,FALSE)&amp;"","　")</f>
        <v>　</v>
      </c>
      <c r="Q372" s="18" t="str">
        <f>IFERROR(VLOOKUP($B372,DB!$I$3:$CA$1001,37,FALSE)&amp;"","　")</f>
        <v>　</v>
      </c>
      <c r="R372" s="18" t="str">
        <f>IFERROR(VLOOKUP($B372,DB!$I$3:$CA$1001,38,FALSE)&amp;"","　")</f>
        <v>　</v>
      </c>
      <c r="S372" s="18" t="str">
        <f>IFERROR(VLOOKUP($B372,DB!$I$3:$CA$1001,39,FALSE)&amp;"","　")</f>
        <v>　</v>
      </c>
      <c r="T372" s="18" t="str">
        <f>IFERROR(VLOOKUP($B372,DB!$I$3:$CA$1001,40,FALSE)&amp;"","　")</f>
        <v>　</v>
      </c>
      <c r="U372" s="18" t="str">
        <f>IFERROR(VLOOKUP($B372,DB!$I$3:$CA$1001,41,FALSE)&amp;"","　")</f>
        <v>　</v>
      </c>
      <c r="V372" s="18" t="str">
        <f>IFERROR(VLOOKUP($B372,DB!$I$3:$CA$1001,42,FALSE)&amp;"","　")</f>
        <v>　</v>
      </c>
      <c r="W372" s="18" t="str">
        <f>IFERROR(VLOOKUP($B372,DB!$I$3:$CA$1001,43,FALSE)&amp;"","　")</f>
        <v>　</v>
      </c>
      <c r="X372" s="18" t="str">
        <f>IFERROR(VLOOKUP($B372,DB!$I$3:$CA$1001,44,FALSE)&amp;"","　")</f>
        <v>　</v>
      </c>
      <c r="Y372" s="18" t="str">
        <f>IFERROR(VLOOKUP($B372,DB!$I$3:$CA$1001,45,FALSE)&amp;"","　")</f>
        <v>　</v>
      </c>
      <c r="Z372" s="18" t="str">
        <f>IFERROR(VLOOKUP($B372,DB!$I$3:$CA$1001,46,FALSE)&amp;"","　")</f>
        <v>　</v>
      </c>
      <c r="AA372" s="18" t="str">
        <f>IFERROR(VLOOKUP($B372,DB!$I$3:$CA$1001,47,FALSE)&amp;"","　")</f>
        <v>　</v>
      </c>
      <c r="AB372" s="18" t="str">
        <f>IFERROR(VLOOKUP($B372,DB!$I$3:$CA$1001,48,FALSE)&amp;"","　")</f>
        <v>　</v>
      </c>
      <c r="AC372" s="18" t="str">
        <f>IFERROR(VLOOKUP($B372,DB!$I$3:$CA$1001,49,FALSE)&amp;"","　")</f>
        <v>　</v>
      </c>
      <c r="AD372" s="18" t="str">
        <f>IFERROR(VLOOKUP($B372,DB!$I$3:$CA$1001,50,FALSE)&amp;"","　")</f>
        <v>　</v>
      </c>
      <c r="AE372" s="18" t="str">
        <f>IFERROR(VLOOKUP($B372,DB!$I$3:$CA$1001,51,FALSE)&amp;"","　")</f>
        <v>　</v>
      </c>
      <c r="AF372" s="18" t="str">
        <f>IFERROR(VLOOKUP($B372,DB!$I$3:$CA$1001,52,FALSE)&amp;"","　")</f>
        <v>　</v>
      </c>
      <c r="AG372" s="18" t="str">
        <f>IFERROR(VLOOKUP($B372,DB!$I$3:$CA$1001,53,FALSE)&amp;"","　")</f>
        <v>　</v>
      </c>
      <c r="AH372" s="18" t="str">
        <f>IFERROR(VLOOKUP($B372,DB!$I$3:$CA$1001,54,FALSE)&amp;"","　")</f>
        <v>　</v>
      </c>
      <c r="AI372" s="25" t="str">
        <f>IFERROR(VLOOKUP($B372,DB!$I$3:$CA$1001,55,FALSE)&amp;"","　")</f>
        <v>　</v>
      </c>
      <c r="AJ372" s="16" t="str">
        <f>IFERROR(VLOOKUP($B372,DB!$I$3:$CA$1001,56,FALSE)&amp;"","　")</f>
        <v>　</v>
      </c>
      <c r="AK372" s="18" t="str">
        <f>IFERROR(VLOOKUP($B372,DB!$I$3:$CA$1001,57,FALSE)&amp;"","　")</f>
        <v>　</v>
      </c>
      <c r="AL372" s="18" t="str">
        <f>IFERROR(VLOOKUP($B372,DB!$I$3:$CA$1001,58,FALSE)&amp;"","　")</f>
        <v>　</v>
      </c>
      <c r="AM372" s="18" t="str">
        <f>IFERROR(VLOOKUP($B372,DB!$I$3:$CA$1001,59,FALSE)&amp;"","　")</f>
        <v>　</v>
      </c>
      <c r="AN372" s="18" t="str">
        <f>IFERROR(VLOOKUP($B372,DB!$I$3:$CA$1001,60,FALSE)&amp;"","　")</f>
        <v>　</v>
      </c>
      <c r="AO372" s="18" t="str">
        <f>IFERROR(VLOOKUP($B372,DB!$I$3:$CA$1001,61,FALSE)&amp;"","　")</f>
        <v>　</v>
      </c>
      <c r="AP372" s="18" t="str">
        <f>IFERROR(VLOOKUP($B372,DB!$I$3:$CA$1001,62,FALSE)&amp;"","　")</f>
        <v>　</v>
      </c>
      <c r="AQ372" s="21" t="str">
        <f>IFERROR(VLOOKUP($B372,DB!$I$3:$CA$1001,63,FALSE)&amp;"","　")</f>
        <v>　</v>
      </c>
      <c r="AR372" s="23" t="str">
        <f>IFERROR(VLOOKUP($B372,DB!$I$3:$CA$1001,64,FALSE)&amp;"","　")</f>
        <v>　</v>
      </c>
      <c r="AS372" s="18" t="str">
        <f>IFERROR(VLOOKUP($B372,DB!$I$3:$CA$1001,65,FALSE)&amp;"","　")</f>
        <v>　</v>
      </c>
      <c r="AT372" s="18" t="str">
        <f>IFERROR(VLOOKUP($B372,DB!$I$3:$CA$1001,66,FALSE)&amp;"","　")</f>
        <v>　</v>
      </c>
      <c r="AU372" s="18" t="str">
        <f>IFERROR(VLOOKUP($B372,DB!$I$3:$CA$1001,67,FALSE)&amp;"","　")</f>
        <v>　</v>
      </c>
      <c r="AV372" s="18" t="str">
        <f>IFERROR(VLOOKUP($B372,DB!$I$3:$CA$1001,68,FALSE)&amp;"","　")</f>
        <v>　</v>
      </c>
      <c r="AW372" s="18" t="str">
        <f>IFERROR(VLOOKUP($B372,DB!$I$3:$CA$1001,69,FALSE)&amp;"","　")</f>
        <v>　</v>
      </c>
      <c r="AX372" s="18" t="str">
        <f>IFERROR(VLOOKUP($B372,DB!$I$3:$CA$1001,70,FALSE)&amp;"","　")</f>
        <v>　</v>
      </c>
      <c r="AY372" s="21" t="str">
        <f>IFERROR(VLOOKUP($B372,DB!$I$3:$CA$1001,71,FALSE)&amp;"","　")</f>
        <v>　</v>
      </c>
      <c r="AZ372" s="29"/>
    </row>
    <row r="373" spans="4:52" ht="20.100000000000001" customHeight="1">
      <c r="D373" s="10" t="str">
        <f>IFERROR(VLOOKUP(B373,DB!$I$2:$CD$1001,7,FALSE)&amp;"","")</f>
        <v/>
      </c>
      <c r="E373" s="11" t="str">
        <f>IFERROR(VLOOKUP(B373,DB!$I$2:$CD$1001,8,FALSE)&amp;"","")</f>
        <v/>
      </c>
      <c r="F373" s="12" t="str">
        <f>IFERROR(VLOOKUP(B373,DB!$I$2:$CD$1001,10,FALSE)&amp;"","")</f>
        <v/>
      </c>
      <c r="G373" s="11" t="str">
        <f>IFERROR(VLOOKUP(B373,DB!$I$2:$CD$1001,11,FALSE)&amp;"","")</f>
        <v/>
      </c>
      <c r="H373" s="14" t="str">
        <f>IFERROR(IF(VLOOKUP(B373,DB!$I$2:$CD$1001,20,FALSE)&amp;""="","","○"),"")</f>
        <v/>
      </c>
      <c r="I373" s="16" t="str">
        <f>IFERROR(VLOOKUP($B373,DB!$I$3:$CA$1001,29,FALSE)&amp;"","　")</f>
        <v>　</v>
      </c>
      <c r="J373" s="18" t="str">
        <f>IFERROR(VLOOKUP($B373,DB!$I$3:$CA$1001,30,FALSE)&amp;"","　")</f>
        <v>　</v>
      </c>
      <c r="K373" s="18" t="str">
        <f>IFERROR(VLOOKUP($B373,DB!$I$3:$CA$1001,31,FALSE)&amp;"","　")</f>
        <v>　</v>
      </c>
      <c r="L373" s="18" t="str">
        <f>IFERROR(VLOOKUP($B373,DB!$I$3:$CA$1001,32,FALSE)&amp;"","　")</f>
        <v>　</v>
      </c>
      <c r="M373" s="18" t="str">
        <f>IFERROR(VLOOKUP($B373,DB!$I$3:$CA$1001,33,FALSE)&amp;"","　")</f>
        <v>　</v>
      </c>
      <c r="N373" s="21" t="str">
        <f>IFERROR(VLOOKUP($B373,DB!$I$3:$CA$1001,34,FALSE)&amp;"","　")</f>
        <v>　</v>
      </c>
      <c r="O373" s="23" t="str">
        <f>IFERROR(VLOOKUP($B373,DB!$I$3:$CA$1001,35,FALSE)&amp;"","　")</f>
        <v>　</v>
      </c>
      <c r="P373" s="18" t="str">
        <f>IFERROR(VLOOKUP($B373,DB!$I$3:$CA$1001,36,FALSE)&amp;"","　")</f>
        <v>　</v>
      </c>
      <c r="Q373" s="18" t="str">
        <f>IFERROR(VLOOKUP($B373,DB!$I$3:$CA$1001,37,FALSE)&amp;"","　")</f>
        <v>　</v>
      </c>
      <c r="R373" s="18" t="str">
        <f>IFERROR(VLOOKUP($B373,DB!$I$3:$CA$1001,38,FALSE)&amp;"","　")</f>
        <v>　</v>
      </c>
      <c r="S373" s="18" t="str">
        <f>IFERROR(VLOOKUP($B373,DB!$I$3:$CA$1001,39,FALSE)&amp;"","　")</f>
        <v>　</v>
      </c>
      <c r="T373" s="18" t="str">
        <f>IFERROR(VLOOKUP($B373,DB!$I$3:$CA$1001,40,FALSE)&amp;"","　")</f>
        <v>　</v>
      </c>
      <c r="U373" s="18" t="str">
        <f>IFERROR(VLOOKUP($B373,DB!$I$3:$CA$1001,41,FALSE)&amp;"","　")</f>
        <v>　</v>
      </c>
      <c r="V373" s="18" t="str">
        <f>IFERROR(VLOOKUP($B373,DB!$I$3:$CA$1001,42,FALSE)&amp;"","　")</f>
        <v>　</v>
      </c>
      <c r="W373" s="18" t="str">
        <f>IFERROR(VLOOKUP($B373,DB!$I$3:$CA$1001,43,FALSE)&amp;"","　")</f>
        <v>　</v>
      </c>
      <c r="X373" s="18" t="str">
        <f>IFERROR(VLOOKUP($B373,DB!$I$3:$CA$1001,44,FALSE)&amp;"","　")</f>
        <v>　</v>
      </c>
      <c r="Y373" s="18" t="str">
        <f>IFERROR(VLOOKUP($B373,DB!$I$3:$CA$1001,45,FALSE)&amp;"","　")</f>
        <v>　</v>
      </c>
      <c r="Z373" s="18" t="str">
        <f>IFERROR(VLOOKUP($B373,DB!$I$3:$CA$1001,46,FALSE)&amp;"","　")</f>
        <v>　</v>
      </c>
      <c r="AA373" s="18" t="str">
        <f>IFERROR(VLOOKUP($B373,DB!$I$3:$CA$1001,47,FALSE)&amp;"","　")</f>
        <v>　</v>
      </c>
      <c r="AB373" s="18" t="str">
        <f>IFERROR(VLOOKUP($B373,DB!$I$3:$CA$1001,48,FALSE)&amp;"","　")</f>
        <v>　</v>
      </c>
      <c r="AC373" s="18" t="str">
        <f>IFERROR(VLOOKUP($B373,DB!$I$3:$CA$1001,49,FALSE)&amp;"","　")</f>
        <v>　</v>
      </c>
      <c r="AD373" s="18" t="str">
        <f>IFERROR(VLOOKUP($B373,DB!$I$3:$CA$1001,50,FALSE)&amp;"","　")</f>
        <v>　</v>
      </c>
      <c r="AE373" s="18" t="str">
        <f>IFERROR(VLOOKUP($B373,DB!$I$3:$CA$1001,51,FALSE)&amp;"","　")</f>
        <v>　</v>
      </c>
      <c r="AF373" s="18" t="str">
        <f>IFERROR(VLOOKUP($B373,DB!$I$3:$CA$1001,52,FALSE)&amp;"","　")</f>
        <v>　</v>
      </c>
      <c r="AG373" s="18" t="str">
        <f>IFERROR(VLOOKUP($B373,DB!$I$3:$CA$1001,53,FALSE)&amp;"","　")</f>
        <v>　</v>
      </c>
      <c r="AH373" s="18" t="str">
        <f>IFERROR(VLOOKUP($B373,DB!$I$3:$CA$1001,54,FALSE)&amp;"","　")</f>
        <v>　</v>
      </c>
      <c r="AI373" s="25" t="str">
        <f>IFERROR(VLOOKUP($B373,DB!$I$3:$CA$1001,55,FALSE)&amp;"","　")</f>
        <v>　</v>
      </c>
      <c r="AJ373" s="16" t="str">
        <f>IFERROR(VLOOKUP($B373,DB!$I$3:$CA$1001,56,FALSE)&amp;"","　")</f>
        <v>　</v>
      </c>
      <c r="AK373" s="18" t="str">
        <f>IFERROR(VLOOKUP($B373,DB!$I$3:$CA$1001,57,FALSE)&amp;"","　")</f>
        <v>　</v>
      </c>
      <c r="AL373" s="18" t="str">
        <f>IFERROR(VLOOKUP($B373,DB!$I$3:$CA$1001,58,FALSE)&amp;"","　")</f>
        <v>　</v>
      </c>
      <c r="AM373" s="18" t="str">
        <f>IFERROR(VLOOKUP($B373,DB!$I$3:$CA$1001,59,FALSE)&amp;"","　")</f>
        <v>　</v>
      </c>
      <c r="AN373" s="18" t="str">
        <f>IFERROR(VLOOKUP($B373,DB!$I$3:$CA$1001,60,FALSE)&amp;"","　")</f>
        <v>　</v>
      </c>
      <c r="AO373" s="18" t="str">
        <f>IFERROR(VLOOKUP($B373,DB!$I$3:$CA$1001,61,FALSE)&amp;"","　")</f>
        <v>　</v>
      </c>
      <c r="AP373" s="18" t="str">
        <f>IFERROR(VLOOKUP($B373,DB!$I$3:$CA$1001,62,FALSE)&amp;"","　")</f>
        <v>　</v>
      </c>
      <c r="AQ373" s="21" t="str">
        <f>IFERROR(VLOOKUP($B373,DB!$I$3:$CA$1001,63,FALSE)&amp;"","　")</f>
        <v>　</v>
      </c>
      <c r="AR373" s="23" t="str">
        <f>IFERROR(VLOOKUP($B373,DB!$I$3:$CA$1001,64,FALSE)&amp;"","　")</f>
        <v>　</v>
      </c>
      <c r="AS373" s="18" t="str">
        <f>IFERROR(VLOOKUP($B373,DB!$I$3:$CA$1001,65,FALSE)&amp;"","　")</f>
        <v>　</v>
      </c>
      <c r="AT373" s="18" t="str">
        <f>IFERROR(VLOOKUP($B373,DB!$I$3:$CA$1001,66,FALSE)&amp;"","　")</f>
        <v>　</v>
      </c>
      <c r="AU373" s="18" t="str">
        <f>IFERROR(VLOOKUP($B373,DB!$I$3:$CA$1001,67,FALSE)&amp;"","　")</f>
        <v>　</v>
      </c>
      <c r="AV373" s="18" t="str">
        <f>IFERROR(VLOOKUP($B373,DB!$I$3:$CA$1001,68,FALSE)&amp;"","　")</f>
        <v>　</v>
      </c>
      <c r="AW373" s="18" t="str">
        <f>IFERROR(VLOOKUP($B373,DB!$I$3:$CA$1001,69,FALSE)&amp;"","　")</f>
        <v>　</v>
      </c>
      <c r="AX373" s="18" t="str">
        <f>IFERROR(VLOOKUP($B373,DB!$I$3:$CA$1001,70,FALSE)&amp;"","　")</f>
        <v>　</v>
      </c>
      <c r="AY373" s="21" t="str">
        <f>IFERROR(VLOOKUP($B373,DB!$I$3:$CA$1001,71,FALSE)&amp;"","　")</f>
        <v>　</v>
      </c>
      <c r="AZ373" s="29"/>
    </row>
    <row r="374" spans="4:52" ht="20.100000000000001" customHeight="1">
      <c r="D374" s="10" t="str">
        <f>IFERROR(VLOOKUP(B374,DB!$I$2:$CD$1001,7,FALSE)&amp;"","")</f>
        <v/>
      </c>
      <c r="E374" s="11" t="str">
        <f>IFERROR(VLOOKUP(B374,DB!$I$2:$CD$1001,8,FALSE)&amp;"","")</f>
        <v/>
      </c>
      <c r="F374" s="12" t="str">
        <f>IFERROR(VLOOKUP(B374,DB!$I$2:$CD$1001,10,FALSE)&amp;"","")</f>
        <v/>
      </c>
      <c r="G374" s="11" t="str">
        <f>IFERROR(VLOOKUP(B374,DB!$I$2:$CD$1001,11,FALSE)&amp;"","")</f>
        <v/>
      </c>
      <c r="H374" s="14" t="str">
        <f>IFERROR(IF(VLOOKUP(B374,DB!$I$2:$CD$1001,20,FALSE)&amp;""="","","○"),"")</f>
        <v/>
      </c>
      <c r="I374" s="16" t="str">
        <f>IFERROR(VLOOKUP($B374,DB!$I$3:$CA$1001,29,FALSE)&amp;"","　")</f>
        <v>　</v>
      </c>
      <c r="J374" s="18" t="str">
        <f>IFERROR(VLOOKUP($B374,DB!$I$3:$CA$1001,30,FALSE)&amp;"","　")</f>
        <v>　</v>
      </c>
      <c r="K374" s="18" t="str">
        <f>IFERROR(VLOOKUP($B374,DB!$I$3:$CA$1001,31,FALSE)&amp;"","　")</f>
        <v>　</v>
      </c>
      <c r="L374" s="18" t="str">
        <f>IFERROR(VLOOKUP($B374,DB!$I$3:$CA$1001,32,FALSE)&amp;"","　")</f>
        <v>　</v>
      </c>
      <c r="M374" s="18" t="str">
        <f>IFERROR(VLOOKUP($B374,DB!$I$3:$CA$1001,33,FALSE)&amp;"","　")</f>
        <v>　</v>
      </c>
      <c r="N374" s="21" t="str">
        <f>IFERROR(VLOOKUP($B374,DB!$I$3:$CA$1001,34,FALSE)&amp;"","　")</f>
        <v>　</v>
      </c>
      <c r="O374" s="23" t="str">
        <f>IFERROR(VLOOKUP($B374,DB!$I$3:$CA$1001,35,FALSE)&amp;"","　")</f>
        <v>　</v>
      </c>
      <c r="P374" s="18" t="str">
        <f>IFERROR(VLOOKUP($B374,DB!$I$3:$CA$1001,36,FALSE)&amp;"","　")</f>
        <v>　</v>
      </c>
      <c r="Q374" s="18" t="str">
        <f>IFERROR(VLOOKUP($B374,DB!$I$3:$CA$1001,37,FALSE)&amp;"","　")</f>
        <v>　</v>
      </c>
      <c r="R374" s="18" t="str">
        <f>IFERROR(VLOOKUP($B374,DB!$I$3:$CA$1001,38,FALSE)&amp;"","　")</f>
        <v>　</v>
      </c>
      <c r="S374" s="18" t="str">
        <f>IFERROR(VLOOKUP($B374,DB!$I$3:$CA$1001,39,FALSE)&amp;"","　")</f>
        <v>　</v>
      </c>
      <c r="T374" s="18" t="str">
        <f>IFERROR(VLOOKUP($B374,DB!$I$3:$CA$1001,40,FALSE)&amp;"","　")</f>
        <v>　</v>
      </c>
      <c r="U374" s="18" t="str">
        <f>IFERROR(VLOOKUP($B374,DB!$I$3:$CA$1001,41,FALSE)&amp;"","　")</f>
        <v>　</v>
      </c>
      <c r="V374" s="18" t="str">
        <f>IFERROR(VLOOKUP($B374,DB!$I$3:$CA$1001,42,FALSE)&amp;"","　")</f>
        <v>　</v>
      </c>
      <c r="W374" s="18" t="str">
        <f>IFERROR(VLOOKUP($B374,DB!$I$3:$CA$1001,43,FALSE)&amp;"","　")</f>
        <v>　</v>
      </c>
      <c r="X374" s="18" t="str">
        <f>IFERROR(VLOOKUP($B374,DB!$I$3:$CA$1001,44,FALSE)&amp;"","　")</f>
        <v>　</v>
      </c>
      <c r="Y374" s="18" t="str">
        <f>IFERROR(VLOOKUP($B374,DB!$I$3:$CA$1001,45,FALSE)&amp;"","　")</f>
        <v>　</v>
      </c>
      <c r="Z374" s="18" t="str">
        <f>IFERROR(VLOOKUP($B374,DB!$I$3:$CA$1001,46,FALSE)&amp;"","　")</f>
        <v>　</v>
      </c>
      <c r="AA374" s="18" t="str">
        <f>IFERROR(VLOOKUP($B374,DB!$I$3:$CA$1001,47,FALSE)&amp;"","　")</f>
        <v>　</v>
      </c>
      <c r="AB374" s="18" t="str">
        <f>IFERROR(VLOOKUP($B374,DB!$I$3:$CA$1001,48,FALSE)&amp;"","　")</f>
        <v>　</v>
      </c>
      <c r="AC374" s="18" t="str">
        <f>IFERROR(VLOOKUP($B374,DB!$I$3:$CA$1001,49,FALSE)&amp;"","　")</f>
        <v>　</v>
      </c>
      <c r="AD374" s="18" t="str">
        <f>IFERROR(VLOOKUP($B374,DB!$I$3:$CA$1001,50,FALSE)&amp;"","　")</f>
        <v>　</v>
      </c>
      <c r="AE374" s="18" t="str">
        <f>IFERROR(VLOOKUP($B374,DB!$I$3:$CA$1001,51,FALSE)&amp;"","　")</f>
        <v>　</v>
      </c>
      <c r="AF374" s="18" t="str">
        <f>IFERROR(VLOOKUP($B374,DB!$I$3:$CA$1001,52,FALSE)&amp;"","　")</f>
        <v>　</v>
      </c>
      <c r="AG374" s="18" t="str">
        <f>IFERROR(VLOOKUP($B374,DB!$I$3:$CA$1001,53,FALSE)&amp;"","　")</f>
        <v>　</v>
      </c>
      <c r="AH374" s="18" t="str">
        <f>IFERROR(VLOOKUP($B374,DB!$I$3:$CA$1001,54,FALSE)&amp;"","　")</f>
        <v>　</v>
      </c>
      <c r="AI374" s="25" t="str">
        <f>IFERROR(VLOOKUP($B374,DB!$I$3:$CA$1001,55,FALSE)&amp;"","　")</f>
        <v>　</v>
      </c>
      <c r="AJ374" s="16" t="str">
        <f>IFERROR(VLOOKUP($B374,DB!$I$3:$CA$1001,56,FALSE)&amp;"","　")</f>
        <v>　</v>
      </c>
      <c r="AK374" s="18" t="str">
        <f>IFERROR(VLOOKUP($B374,DB!$I$3:$CA$1001,57,FALSE)&amp;"","　")</f>
        <v>　</v>
      </c>
      <c r="AL374" s="18" t="str">
        <f>IFERROR(VLOOKUP($B374,DB!$I$3:$CA$1001,58,FALSE)&amp;"","　")</f>
        <v>　</v>
      </c>
      <c r="AM374" s="18" t="str">
        <f>IFERROR(VLOOKUP($B374,DB!$I$3:$CA$1001,59,FALSE)&amp;"","　")</f>
        <v>　</v>
      </c>
      <c r="AN374" s="18" t="str">
        <f>IFERROR(VLOOKUP($B374,DB!$I$3:$CA$1001,60,FALSE)&amp;"","　")</f>
        <v>　</v>
      </c>
      <c r="AO374" s="18" t="str">
        <f>IFERROR(VLOOKUP($B374,DB!$I$3:$CA$1001,61,FALSE)&amp;"","　")</f>
        <v>　</v>
      </c>
      <c r="AP374" s="18" t="str">
        <f>IFERROR(VLOOKUP($B374,DB!$I$3:$CA$1001,62,FALSE)&amp;"","　")</f>
        <v>　</v>
      </c>
      <c r="AQ374" s="21" t="str">
        <f>IFERROR(VLOOKUP($B374,DB!$I$3:$CA$1001,63,FALSE)&amp;"","　")</f>
        <v>　</v>
      </c>
      <c r="AR374" s="23" t="str">
        <f>IFERROR(VLOOKUP($B374,DB!$I$3:$CA$1001,64,FALSE)&amp;"","　")</f>
        <v>　</v>
      </c>
      <c r="AS374" s="18" t="str">
        <f>IFERROR(VLOOKUP($B374,DB!$I$3:$CA$1001,65,FALSE)&amp;"","　")</f>
        <v>　</v>
      </c>
      <c r="AT374" s="18" t="str">
        <f>IFERROR(VLOOKUP($B374,DB!$I$3:$CA$1001,66,FALSE)&amp;"","　")</f>
        <v>　</v>
      </c>
      <c r="AU374" s="18" t="str">
        <f>IFERROR(VLOOKUP($B374,DB!$I$3:$CA$1001,67,FALSE)&amp;"","　")</f>
        <v>　</v>
      </c>
      <c r="AV374" s="18" t="str">
        <f>IFERROR(VLOOKUP($B374,DB!$I$3:$CA$1001,68,FALSE)&amp;"","　")</f>
        <v>　</v>
      </c>
      <c r="AW374" s="18" t="str">
        <f>IFERROR(VLOOKUP($B374,DB!$I$3:$CA$1001,69,FALSE)&amp;"","　")</f>
        <v>　</v>
      </c>
      <c r="AX374" s="18" t="str">
        <f>IFERROR(VLOOKUP($B374,DB!$I$3:$CA$1001,70,FALSE)&amp;"","　")</f>
        <v>　</v>
      </c>
      <c r="AY374" s="21" t="str">
        <f>IFERROR(VLOOKUP($B374,DB!$I$3:$CA$1001,71,FALSE)&amp;"","　")</f>
        <v>　</v>
      </c>
      <c r="AZ374" s="29"/>
    </row>
    <row r="375" spans="4:52" ht="20.100000000000001" customHeight="1">
      <c r="D375" s="10" t="str">
        <f>IFERROR(VLOOKUP(B375,DB!$I$2:$CD$1001,7,FALSE)&amp;"","")</f>
        <v/>
      </c>
      <c r="E375" s="11" t="str">
        <f>IFERROR(VLOOKUP(B375,DB!$I$2:$CD$1001,8,FALSE)&amp;"","")</f>
        <v/>
      </c>
      <c r="F375" s="12" t="str">
        <f>IFERROR(VLOOKUP(B375,DB!$I$2:$CD$1001,10,FALSE)&amp;"","")</f>
        <v/>
      </c>
      <c r="G375" s="11" t="str">
        <f>IFERROR(VLOOKUP(B375,DB!$I$2:$CD$1001,11,FALSE)&amp;"","")</f>
        <v/>
      </c>
      <c r="H375" s="14" t="str">
        <f>IFERROR(IF(VLOOKUP(B375,DB!$I$2:$CD$1001,20,FALSE)&amp;""="","","○"),"")</f>
        <v/>
      </c>
      <c r="I375" s="16" t="str">
        <f>IFERROR(VLOOKUP($B375,DB!$I$3:$CA$1001,29,FALSE)&amp;"","　")</f>
        <v>　</v>
      </c>
      <c r="J375" s="18" t="str">
        <f>IFERROR(VLOOKUP($B375,DB!$I$3:$CA$1001,30,FALSE)&amp;"","　")</f>
        <v>　</v>
      </c>
      <c r="K375" s="18" t="str">
        <f>IFERROR(VLOOKUP($B375,DB!$I$3:$CA$1001,31,FALSE)&amp;"","　")</f>
        <v>　</v>
      </c>
      <c r="L375" s="18" t="str">
        <f>IFERROR(VLOOKUP($B375,DB!$I$3:$CA$1001,32,FALSE)&amp;"","　")</f>
        <v>　</v>
      </c>
      <c r="M375" s="18" t="str">
        <f>IFERROR(VLOOKUP($B375,DB!$I$3:$CA$1001,33,FALSE)&amp;"","　")</f>
        <v>　</v>
      </c>
      <c r="N375" s="21" t="str">
        <f>IFERROR(VLOOKUP($B375,DB!$I$3:$CA$1001,34,FALSE)&amp;"","　")</f>
        <v>　</v>
      </c>
      <c r="O375" s="23" t="str">
        <f>IFERROR(VLOOKUP($B375,DB!$I$3:$CA$1001,35,FALSE)&amp;"","　")</f>
        <v>　</v>
      </c>
      <c r="P375" s="18" t="str">
        <f>IFERROR(VLOOKUP($B375,DB!$I$3:$CA$1001,36,FALSE)&amp;"","　")</f>
        <v>　</v>
      </c>
      <c r="Q375" s="18" t="str">
        <f>IFERROR(VLOOKUP($B375,DB!$I$3:$CA$1001,37,FALSE)&amp;"","　")</f>
        <v>　</v>
      </c>
      <c r="R375" s="18" t="str">
        <f>IFERROR(VLOOKUP($B375,DB!$I$3:$CA$1001,38,FALSE)&amp;"","　")</f>
        <v>　</v>
      </c>
      <c r="S375" s="18" t="str">
        <f>IFERROR(VLOOKUP($B375,DB!$I$3:$CA$1001,39,FALSE)&amp;"","　")</f>
        <v>　</v>
      </c>
      <c r="T375" s="18" t="str">
        <f>IFERROR(VLOOKUP($B375,DB!$I$3:$CA$1001,40,FALSE)&amp;"","　")</f>
        <v>　</v>
      </c>
      <c r="U375" s="18" t="str">
        <f>IFERROR(VLOOKUP($B375,DB!$I$3:$CA$1001,41,FALSE)&amp;"","　")</f>
        <v>　</v>
      </c>
      <c r="V375" s="18" t="str">
        <f>IFERROR(VLOOKUP($B375,DB!$I$3:$CA$1001,42,FALSE)&amp;"","　")</f>
        <v>　</v>
      </c>
      <c r="W375" s="18" t="str">
        <f>IFERROR(VLOOKUP($B375,DB!$I$3:$CA$1001,43,FALSE)&amp;"","　")</f>
        <v>　</v>
      </c>
      <c r="X375" s="18" t="str">
        <f>IFERROR(VLOOKUP($B375,DB!$I$3:$CA$1001,44,FALSE)&amp;"","　")</f>
        <v>　</v>
      </c>
      <c r="Y375" s="18" t="str">
        <f>IFERROR(VLOOKUP($B375,DB!$I$3:$CA$1001,45,FALSE)&amp;"","　")</f>
        <v>　</v>
      </c>
      <c r="Z375" s="18" t="str">
        <f>IFERROR(VLOOKUP($B375,DB!$I$3:$CA$1001,46,FALSE)&amp;"","　")</f>
        <v>　</v>
      </c>
      <c r="AA375" s="18" t="str">
        <f>IFERROR(VLOOKUP($B375,DB!$I$3:$CA$1001,47,FALSE)&amp;"","　")</f>
        <v>　</v>
      </c>
      <c r="AB375" s="18" t="str">
        <f>IFERROR(VLOOKUP($B375,DB!$I$3:$CA$1001,48,FALSE)&amp;"","　")</f>
        <v>　</v>
      </c>
      <c r="AC375" s="18" t="str">
        <f>IFERROR(VLOOKUP($B375,DB!$I$3:$CA$1001,49,FALSE)&amp;"","　")</f>
        <v>　</v>
      </c>
      <c r="AD375" s="18" t="str">
        <f>IFERROR(VLOOKUP($B375,DB!$I$3:$CA$1001,50,FALSE)&amp;"","　")</f>
        <v>　</v>
      </c>
      <c r="AE375" s="18" t="str">
        <f>IFERROR(VLOOKUP($B375,DB!$I$3:$CA$1001,51,FALSE)&amp;"","　")</f>
        <v>　</v>
      </c>
      <c r="AF375" s="18" t="str">
        <f>IFERROR(VLOOKUP($B375,DB!$I$3:$CA$1001,52,FALSE)&amp;"","　")</f>
        <v>　</v>
      </c>
      <c r="AG375" s="18" t="str">
        <f>IFERROR(VLOOKUP($B375,DB!$I$3:$CA$1001,53,FALSE)&amp;"","　")</f>
        <v>　</v>
      </c>
      <c r="AH375" s="18" t="str">
        <f>IFERROR(VLOOKUP($B375,DB!$I$3:$CA$1001,54,FALSE)&amp;"","　")</f>
        <v>　</v>
      </c>
      <c r="AI375" s="25" t="str">
        <f>IFERROR(VLOOKUP($B375,DB!$I$3:$CA$1001,55,FALSE)&amp;"","　")</f>
        <v>　</v>
      </c>
      <c r="AJ375" s="16" t="str">
        <f>IFERROR(VLOOKUP($B375,DB!$I$3:$CA$1001,56,FALSE)&amp;"","　")</f>
        <v>　</v>
      </c>
      <c r="AK375" s="18" t="str">
        <f>IFERROR(VLOOKUP($B375,DB!$I$3:$CA$1001,57,FALSE)&amp;"","　")</f>
        <v>　</v>
      </c>
      <c r="AL375" s="18" t="str">
        <f>IFERROR(VLOOKUP($B375,DB!$I$3:$CA$1001,58,FALSE)&amp;"","　")</f>
        <v>　</v>
      </c>
      <c r="AM375" s="18" t="str">
        <f>IFERROR(VLOOKUP($B375,DB!$I$3:$CA$1001,59,FALSE)&amp;"","　")</f>
        <v>　</v>
      </c>
      <c r="AN375" s="18" t="str">
        <f>IFERROR(VLOOKUP($B375,DB!$I$3:$CA$1001,60,FALSE)&amp;"","　")</f>
        <v>　</v>
      </c>
      <c r="AO375" s="18" t="str">
        <f>IFERROR(VLOOKUP($B375,DB!$I$3:$CA$1001,61,FALSE)&amp;"","　")</f>
        <v>　</v>
      </c>
      <c r="AP375" s="18" t="str">
        <f>IFERROR(VLOOKUP($B375,DB!$I$3:$CA$1001,62,FALSE)&amp;"","　")</f>
        <v>　</v>
      </c>
      <c r="AQ375" s="21" t="str">
        <f>IFERROR(VLOOKUP($B375,DB!$I$3:$CA$1001,63,FALSE)&amp;"","　")</f>
        <v>　</v>
      </c>
      <c r="AR375" s="23" t="str">
        <f>IFERROR(VLOOKUP($B375,DB!$I$3:$CA$1001,64,FALSE)&amp;"","　")</f>
        <v>　</v>
      </c>
      <c r="AS375" s="18" t="str">
        <f>IFERROR(VLOOKUP($B375,DB!$I$3:$CA$1001,65,FALSE)&amp;"","　")</f>
        <v>　</v>
      </c>
      <c r="AT375" s="18" t="str">
        <f>IFERROR(VLOOKUP($B375,DB!$I$3:$CA$1001,66,FALSE)&amp;"","　")</f>
        <v>　</v>
      </c>
      <c r="AU375" s="18" t="str">
        <f>IFERROR(VLOOKUP($B375,DB!$I$3:$CA$1001,67,FALSE)&amp;"","　")</f>
        <v>　</v>
      </c>
      <c r="AV375" s="18" t="str">
        <f>IFERROR(VLOOKUP($B375,DB!$I$3:$CA$1001,68,FALSE)&amp;"","　")</f>
        <v>　</v>
      </c>
      <c r="AW375" s="18" t="str">
        <f>IFERROR(VLOOKUP($B375,DB!$I$3:$CA$1001,69,FALSE)&amp;"","　")</f>
        <v>　</v>
      </c>
      <c r="AX375" s="18" t="str">
        <f>IFERROR(VLOOKUP($B375,DB!$I$3:$CA$1001,70,FALSE)&amp;"","　")</f>
        <v>　</v>
      </c>
      <c r="AY375" s="21" t="str">
        <f>IFERROR(VLOOKUP($B375,DB!$I$3:$CA$1001,71,FALSE)&amp;"","　")</f>
        <v>　</v>
      </c>
      <c r="AZ375" s="29"/>
    </row>
    <row r="376" spans="4:52" ht="20.100000000000001" customHeight="1">
      <c r="D376" s="10" t="str">
        <f>IFERROR(VLOOKUP(B376,DB!$I$2:$CD$1001,7,FALSE)&amp;"","")</f>
        <v/>
      </c>
      <c r="E376" s="11" t="str">
        <f>IFERROR(VLOOKUP(B376,DB!$I$2:$CD$1001,8,FALSE)&amp;"","")</f>
        <v/>
      </c>
      <c r="F376" s="12" t="str">
        <f>IFERROR(VLOOKUP(B376,DB!$I$2:$CD$1001,10,FALSE)&amp;"","")</f>
        <v/>
      </c>
      <c r="G376" s="11" t="str">
        <f>IFERROR(VLOOKUP(B376,DB!$I$2:$CD$1001,11,FALSE)&amp;"","")</f>
        <v/>
      </c>
      <c r="H376" s="14" t="str">
        <f>IFERROR(IF(VLOOKUP(B376,DB!$I$2:$CD$1001,20,FALSE)&amp;""="","","○"),"")</f>
        <v/>
      </c>
      <c r="I376" s="16" t="str">
        <f>IFERROR(VLOOKUP($B376,DB!$I$3:$CA$1001,29,FALSE)&amp;"","　")</f>
        <v>　</v>
      </c>
      <c r="J376" s="18" t="str">
        <f>IFERROR(VLOOKUP($B376,DB!$I$3:$CA$1001,30,FALSE)&amp;"","　")</f>
        <v>　</v>
      </c>
      <c r="K376" s="18" t="str">
        <f>IFERROR(VLOOKUP($B376,DB!$I$3:$CA$1001,31,FALSE)&amp;"","　")</f>
        <v>　</v>
      </c>
      <c r="L376" s="18" t="str">
        <f>IFERROR(VLOOKUP($B376,DB!$I$3:$CA$1001,32,FALSE)&amp;"","　")</f>
        <v>　</v>
      </c>
      <c r="M376" s="18" t="str">
        <f>IFERROR(VLOOKUP($B376,DB!$I$3:$CA$1001,33,FALSE)&amp;"","　")</f>
        <v>　</v>
      </c>
      <c r="N376" s="21" t="str">
        <f>IFERROR(VLOOKUP($B376,DB!$I$3:$CA$1001,34,FALSE)&amp;"","　")</f>
        <v>　</v>
      </c>
      <c r="O376" s="23" t="str">
        <f>IFERROR(VLOOKUP($B376,DB!$I$3:$CA$1001,35,FALSE)&amp;"","　")</f>
        <v>　</v>
      </c>
      <c r="P376" s="18" t="str">
        <f>IFERROR(VLOOKUP($B376,DB!$I$3:$CA$1001,36,FALSE)&amp;"","　")</f>
        <v>　</v>
      </c>
      <c r="Q376" s="18" t="str">
        <f>IFERROR(VLOOKUP($B376,DB!$I$3:$CA$1001,37,FALSE)&amp;"","　")</f>
        <v>　</v>
      </c>
      <c r="R376" s="18" t="str">
        <f>IFERROR(VLOOKUP($B376,DB!$I$3:$CA$1001,38,FALSE)&amp;"","　")</f>
        <v>　</v>
      </c>
      <c r="S376" s="18" t="str">
        <f>IFERROR(VLOOKUP($B376,DB!$I$3:$CA$1001,39,FALSE)&amp;"","　")</f>
        <v>　</v>
      </c>
      <c r="T376" s="18" t="str">
        <f>IFERROR(VLOOKUP($B376,DB!$I$3:$CA$1001,40,FALSE)&amp;"","　")</f>
        <v>　</v>
      </c>
      <c r="U376" s="18" t="str">
        <f>IFERROR(VLOOKUP($B376,DB!$I$3:$CA$1001,41,FALSE)&amp;"","　")</f>
        <v>　</v>
      </c>
      <c r="V376" s="18" t="str">
        <f>IFERROR(VLOOKUP($B376,DB!$I$3:$CA$1001,42,FALSE)&amp;"","　")</f>
        <v>　</v>
      </c>
      <c r="W376" s="18" t="str">
        <f>IFERROR(VLOOKUP($B376,DB!$I$3:$CA$1001,43,FALSE)&amp;"","　")</f>
        <v>　</v>
      </c>
      <c r="X376" s="18" t="str">
        <f>IFERROR(VLOOKUP($B376,DB!$I$3:$CA$1001,44,FALSE)&amp;"","　")</f>
        <v>　</v>
      </c>
      <c r="Y376" s="18" t="str">
        <f>IFERROR(VLOOKUP($B376,DB!$I$3:$CA$1001,45,FALSE)&amp;"","　")</f>
        <v>　</v>
      </c>
      <c r="Z376" s="18" t="str">
        <f>IFERROR(VLOOKUP($B376,DB!$I$3:$CA$1001,46,FALSE)&amp;"","　")</f>
        <v>　</v>
      </c>
      <c r="AA376" s="18" t="str">
        <f>IFERROR(VLOOKUP($B376,DB!$I$3:$CA$1001,47,FALSE)&amp;"","　")</f>
        <v>　</v>
      </c>
      <c r="AB376" s="18" t="str">
        <f>IFERROR(VLOOKUP($B376,DB!$I$3:$CA$1001,48,FALSE)&amp;"","　")</f>
        <v>　</v>
      </c>
      <c r="AC376" s="18" t="str">
        <f>IFERROR(VLOOKUP($B376,DB!$I$3:$CA$1001,49,FALSE)&amp;"","　")</f>
        <v>　</v>
      </c>
      <c r="AD376" s="18" t="str">
        <f>IFERROR(VLOOKUP($B376,DB!$I$3:$CA$1001,50,FALSE)&amp;"","　")</f>
        <v>　</v>
      </c>
      <c r="AE376" s="18" t="str">
        <f>IFERROR(VLOOKUP($B376,DB!$I$3:$CA$1001,51,FALSE)&amp;"","　")</f>
        <v>　</v>
      </c>
      <c r="AF376" s="18" t="str">
        <f>IFERROR(VLOOKUP($B376,DB!$I$3:$CA$1001,52,FALSE)&amp;"","　")</f>
        <v>　</v>
      </c>
      <c r="AG376" s="18" t="str">
        <f>IFERROR(VLOOKUP($B376,DB!$I$3:$CA$1001,53,FALSE)&amp;"","　")</f>
        <v>　</v>
      </c>
      <c r="AH376" s="18" t="str">
        <f>IFERROR(VLOOKUP($B376,DB!$I$3:$CA$1001,54,FALSE)&amp;"","　")</f>
        <v>　</v>
      </c>
      <c r="AI376" s="25" t="str">
        <f>IFERROR(VLOOKUP($B376,DB!$I$3:$CA$1001,55,FALSE)&amp;"","　")</f>
        <v>　</v>
      </c>
      <c r="AJ376" s="16" t="str">
        <f>IFERROR(VLOOKUP($B376,DB!$I$3:$CA$1001,56,FALSE)&amp;"","　")</f>
        <v>　</v>
      </c>
      <c r="AK376" s="18" t="str">
        <f>IFERROR(VLOOKUP($B376,DB!$I$3:$CA$1001,57,FALSE)&amp;"","　")</f>
        <v>　</v>
      </c>
      <c r="AL376" s="18" t="str">
        <f>IFERROR(VLOOKUP($B376,DB!$I$3:$CA$1001,58,FALSE)&amp;"","　")</f>
        <v>　</v>
      </c>
      <c r="AM376" s="18" t="str">
        <f>IFERROR(VLOOKUP($B376,DB!$I$3:$CA$1001,59,FALSE)&amp;"","　")</f>
        <v>　</v>
      </c>
      <c r="AN376" s="18" t="str">
        <f>IFERROR(VLOOKUP($B376,DB!$I$3:$CA$1001,60,FALSE)&amp;"","　")</f>
        <v>　</v>
      </c>
      <c r="AO376" s="18" t="str">
        <f>IFERROR(VLOOKUP($B376,DB!$I$3:$CA$1001,61,FALSE)&amp;"","　")</f>
        <v>　</v>
      </c>
      <c r="AP376" s="18" t="str">
        <f>IFERROR(VLOOKUP($B376,DB!$I$3:$CA$1001,62,FALSE)&amp;"","　")</f>
        <v>　</v>
      </c>
      <c r="AQ376" s="21" t="str">
        <f>IFERROR(VLOOKUP($B376,DB!$I$3:$CA$1001,63,FALSE)&amp;"","　")</f>
        <v>　</v>
      </c>
      <c r="AR376" s="23" t="str">
        <f>IFERROR(VLOOKUP($B376,DB!$I$3:$CA$1001,64,FALSE)&amp;"","　")</f>
        <v>　</v>
      </c>
      <c r="AS376" s="18" t="str">
        <f>IFERROR(VLOOKUP($B376,DB!$I$3:$CA$1001,65,FALSE)&amp;"","　")</f>
        <v>　</v>
      </c>
      <c r="AT376" s="18" t="str">
        <f>IFERROR(VLOOKUP($B376,DB!$I$3:$CA$1001,66,FALSE)&amp;"","　")</f>
        <v>　</v>
      </c>
      <c r="AU376" s="18" t="str">
        <f>IFERROR(VLOOKUP($B376,DB!$I$3:$CA$1001,67,FALSE)&amp;"","　")</f>
        <v>　</v>
      </c>
      <c r="AV376" s="18" t="str">
        <f>IFERROR(VLOOKUP($B376,DB!$I$3:$CA$1001,68,FALSE)&amp;"","　")</f>
        <v>　</v>
      </c>
      <c r="AW376" s="18" t="str">
        <f>IFERROR(VLOOKUP($B376,DB!$I$3:$CA$1001,69,FALSE)&amp;"","　")</f>
        <v>　</v>
      </c>
      <c r="AX376" s="18" t="str">
        <f>IFERROR(VLOOKUP($B376,DB!$I$3:$CA$1001,70,FALSE)&amp;"","　")</f>
        <v>　</v>
      </c>
      <c r="AY376" s="21" t="str">
        <f>IFERROR(VLOOKUP($B376,DB!$I$3:$CA$1001,71,FALSE)&amp;"","　")</f>
        <v>　</v>
      </c>
      <c r="AZ376" s="29"/>
    </row>
    <row r="377" spans="4:52" ht="20.100000000000001" customHeight="1">
      <c r="D377" s="10" t="str">
        <f>IFERROR(VLOOKUP(B377,DB!$I$2:$CD$1001,7,FALSE)&amp;"","")</f>
        <v/>
      </c>
      <c r="E377" s="11" t="str">
        <f>IFERROR(VLOOKUP(B377,DB!$I$2:$CD$1001,8,FALSE)&amp;"","")</f>
        <v/>
      </c>
      <c r="F377" s="12" t="str">
        <f>IFERROR(VLOOKUP(B377,DB!$I$2:$CD$1001,10,FALSE)&amp;"","")</f>
        <v/>
      </c>
      <c r="G377" s="11" t="str">
        <f>IFERROR(VLOOKUP(B377,DB!$I$2:$CD$1001,11,FALSE)&amp;"","")</f>
        <v/>
      </c>
      <c r="H377" s="14" t="str">
        <f>IFERROR(IF(VLOOKUP(B377,DB!$I$2:$CD$1001,20,FALSE)&amp;""="","","○"),"")</f>
        <v/>
      </c>
      <c r="I377" s="16" t="str">
        <f>IFERROR(VLOOKUP($B377,DB!$I$3:$CA$1001,29,FALSE)&amp;"","　")</f>
        <v>　</v>
      </c>
      <c r="J377" s="18" t="str">
        <f>IFERROR(VLOOKUP($B377,DB!$I$3:$CA$1001,30,FALSE)&amp;"","　")</f>
        <v>　</v>
      </c>
      <c r="K377" s="18" t="str">
        <f>IFERROR(VLOOKUP($B377,DB!$I$3:$CA$1001,31,FALSE)&amp;"","　")</f>
        <v>　</v>
      </c>
      <c r="L377" s="18" t="str">
        <f>IFERROR(VLOOKUP($B377,DB!$I$3:$CA$1001,32,FALSE)&amp;"","　")</f>
        <v>　</v>
      </c>
      <c r="M377" s="18" t="str">
        <f>IFERROR(VLOOKUP($B377,DB!$I$3:$CA$1001,33,FALSE)&amp;"","　")</f>
        <v>　</v>
      </c>
      <c r="N377" s="21" t="str">
        <f>IFERROR(VLOOKUP($B377,DB!$I$3:$CA$1001,34,FALSE)&amp;"","　")</f>
        <v>　</v>
      </c>
      <c r="O377" s="23" t="str">
        <f>IFERROR(VLOOKUP($B377,DB!$I$3:$CA$1001,35,FALSE)&amp;"","　")</f>
        <v>　</v>
      </c>
      <c r="P377" s="18" t="str">
        <f>IFERROR(VLOOKUP($B377,DB!$I$3:$CA$1001,36,FALSE)&amp;"","　")</f>
        <v>　</v>
      </c>
      <c r="Q377" s="18" t="str">
        <f>IFERROR(VLOOKUP($B377,DB!$I$3:$CA$1001,37,FALSE)&amp;"","　")</f>
        <v>　</v>
      </c>
      <c r="R377" s="18" t="str">
        <f>IFERROR(VLOOKUP($B377,DB!$I$3:$CA$1001,38,FALSE)&amp;"","　")</f>
        <v>　</v>
      </c>
      <c r="S377" s="18" t="str">
        <f>IFERROR(VLOOKUP($B377,DB!$I$3:$CA$1001,39,FALSE)&amp;"","　")</f>
        <v>　</v>
      </c>
      <c r="T377" s="18" t="str">
        <f>IFERROR(VLOOKUP($B377,DB!$I$3:$CA$1001,40,FALSE)&amp;"","　")</f>
        <v>　</v>
      </c>
      <c r="U377" s="18" t="str">
        <f>IFERROR(VLOOKUP($B377,DB!$I$3:$CA$1001,41,FALSE)&amp;"","　")</f>
        <v>　</v>
      </c>
      <c r="V377" s="18" t="str">
        <f>IFERROR(VLOOKUP($B377,DB!$I$3:$CA$1001,42,FALSE)&amp;"","　")</f>
        <v>　</v>
      </c>
      <c r="W377" s="18" t="str">
        <f>IFERROR(VLOOKUP($B377,DB!$I$3:$CA$1001,43,FALSE)&amp;"","　")</f>
        <v>　</v>
      </c>
      <c r="X377" s="18" t="str">
        <f>IFERROR(VLOOKUP($B377,DB!$I$3:$CA$1001,44,FALSE)&amp;"","　")</f>
        <v>　</v>
      </c>
      <c r="Y377" s="18" t="str">
        <f>IFERROR(VLOOKUP($B377,DB!$I$3:$CA$1001,45,FALSE)&amp;"","　")</f>
        <v>　</v>
      </c>
      <c r="Z377" s="18" t="str">
        <f>IFERROR(VLOOKUP($B377,DB!$I$3:$CA$1001,46,FALSE)&amp;"","　")</f>
        <v>　</v>
      </c>
      <c r="AA377" s="18" t="str">
        <f>IFERROR(VLOOKUP($B377,DB!$I$3:$CA$1001,47,FALSE)&amp;"","　")</f>
        <v>　</v>
      </c>
      <c r="AB377" s="18" t="str">
        <f>IFERROR(VLOOKUP($B377,DB!$I$3:$CA$1001,48,FALSE)&amp;"","　")</f>
        <v>　</v>
      </c>
      <c r="AC377" s="18" t="str">
        <f>IFERROR(VLOOKUP($B377,DB!$I$3:$CA$1001,49,FALSE)&amp;"","　")</f>
        <v>　</v>
      </c>
      <c r="AD377" s="18" t="str">
        <f>IFERROR(VLOOKUP($B377,DB!$I$3:$CA$1001,50,FALSE)&amp;"","　")</f>
        <v>　</v>
      </c>
      <c r="AE377" s="18" t="str">
        <f>IFERROR(VLOOKUP($B377,DB!$I$3:$CA$1001,51,FALSE)&amp;"","　")</f>
        <v>　</v>
      </c>
      <c r="AF377" s="18" t="str">
        <f>IFERROR(VLOOKUP($B377,DB!$I$3:$CA$1001,52,FALSE)&amp;"","　")</f>
        <v>　</v>
      </c>
      <c r="AG377" s="18" t="str">
        <f>IFERROR(VLOOKUP($B377,DB!$I$3:$CA$1001,53,FALSE)&amp;"","　")</f>
        <v>　</v>
      </c>
      <c r="AH377" s="18" t="str">
        <f>IFERROR(VLOOKUP($B377,DB!$I$3:$CA$1001,54,FALSE)&amp;"","　")</f>
        <v>　</v>
      </c>
      <c r="AI377" s="25" t="str">
        <f>IFERROR(VLOOKUP($B377,DB!$I$3:$CA$1001,55,FALSE)&amp;"","　")</f>
        <v>　</v>
      </c>
      <c r="AJ377" s="16" t="str">
        <f>IFERROR(VLOOKUP($B377,DB!$I$3:$CA$1001,56,FALSE)&amp;"","　")</f>
        <v>　</v>
      </c>
      <c r="AK377" s="18" t="str">
        <f>IFERROR(VLOOKUP($B377,DB!$I$3:$CA$1001,57,FALSE)&amp;"","　")</f>
        <v>　</v>
      </c>
      <c r="AL377" s="18" t="str">
        <f>IFERROR(VLOOKUP($B377,DB!$I$3:$CA$1001,58,FALSE)&amp;"","　")</f>
        <v>　</v>
      </c>
      <c r="AM377" s="18" t="str">
        <f>IFERROR(VLOOKUP($B377,DB!$I$3:$CA$1001,59,FALSE)&amp;"","　")</f>
        <v>　</v>
      </c>
      <c r="AN377" s="18" t="str">
        <f>IFERROR(VLOOKUP($B377,DB!$I$3:$CA$1001,60,FALSE)&amp;"","　")</f>
        <v>　</v>
      </c>
      <c r="AO377" s="18" t="str">
        <f>IFERROR(VLOOKUP($B377,DB!$I$3:$CA$1001,61,FALSE)&amp;"","　")</f>
        <v>　</v>
      </c>
      <c r="AP377" s="18" t="str">
        <f>IFERROR(VLOOKUP($B377,DB!$I$3:$CA$1001,62,FALSE)&amp;"","　")</f>
        <v>　</v>
      </c>
      <c r="AQ377" s="21" t="str">
        <f>IFERROR(VLOOKUP($B377,DB!$I$3:$CA$1001,63,FALSE)&amp;"","　")</f>
        <v>　</v>
      </c>
      <c r="AR377" s="23" t="str">
        <f>IFERROR(VLOOKUP($B377,DB!$I$3:$CA$1001,64,FALSE)&amp;"","　")</f>
        <v>　</v>
      </c>
      <c r="AS377" s="18" t="str">
        <f>IFERROR(VLOOKUP($B377,DB!$I$3:$CA$1001,65,FALSE)&amp;"","　")</f>
        <v>　</v>
      </c>
      <c r="AT377" s="18" t="str">
        <f>IFERROR(VLOOKUP($B377,DB!$I$3:$CA$1001,66,FALSE)&amp;"","　")</f>
        <v>　</v>
      </c>
      <c r="AU377" s="18" t="str">
        <f>IFERROR(VLOOKUP($B377,DB!$I$3:$CA$1001,67,FALSE)&amp;"","　")</f>
        <v>　</v>
      </c>
      <c r="AV377" s="18" t="str">
        <f>IFERROR(VLOOKUP($B377,DB!$I$3:$CA$1001,68,FALSE)&amp;"","　")</f>
        <v>　</v>
      </c>
      <c r="AW377" s="18" t="str">
        <f>IFERROR(VLOOKUP($B377,DB!$I$3:$CA$1001,69,FALSE)&amp;"","　")</f>
        <v>　</v>
      </c>
      <c r="AX377" s="18" t="str">
        <f>IFERROR(VLOOKUP($B377,DB!$I$3:$CA$1001,70,FALSE)&amp;"","　")</f>
        <v>　</v>
      </c>
      <c r="AY377" s="21" t="str">
        <f>IFERROR(VLOOKUP($B377,DB!$I$3:$CA$1001,71,FALSE)&amp;"","　")</f>
        <v>　</v>
      </c>
      <c r="AZ377" s="29"/>
    </row>
  </sheetData>
  <sheetProtection algorithmName="SHA-512" hashValue="aZXihkY/qGSGBiFHuBxH8Ur3gM7g4Hnn5qYQdlM5MRwNV90TqjD2fzNKIkE3sXv1ipZxjgTALuQVpvJEJfKVZA==" saltValue="mw9yz7d5y2XrVGXa11Hf7Q==" spinCount="100000" sheet="1" objects="1" scenarios="1" autoFilter="0"/>
  <autoFilter ref="B1:AZ286" xr:uid="{00000000-0009-0000-0000-000001000000}"/>
  <mergeCells count="9">
    <mergeCell ref="I2:N2"/>
    <mergeCell ref="O2:AI2"/>
    <mergeCell ref="AJ2:AQ2"/>
    <mergeCell ref="AR2:AY2"/>
    <mergeCell ref="B2:B3"/>
    <mergeCell ref="C2:C3"/>
    <mergeCell ref="D2:E3"/>
    <mergeCell ref="F2:G3"/>
    <mergeCell ref="H2:H3"/>
  </mergeCells>
  <phoneticPr fontId="2"/>
  <printOptions horizontalCentered="1" verticalCentered="1"/>
  <pageMargins left="0.47244094488188981" right="0.47244094488188981" top="0.59055118110236227" bottom="0.47244094488188981" header="0.31496062992125984" footer="0.31496062992125984"/>
  <pageSetup paperSize="9" scale="37" fitToHeight="0" orientation="landscape" r:id="rId1"/>
  <headerFooter>
    <oddFooter>&amp;R&amp;8&amp;P/&amp;N</oddFooter>
  </headerFooter>
  <rowBreaks count="4" manualBreakCount="4">
    <brk id="66" min="1" max="52" man="1"/>
    <brk id="125" min="1" max="52" man="1"/>
    <brk id="188" min="1" max="52" man="1"/>
    <brk id="251" min="1" max="5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S1006"/>
  <sheetViews>
    <sheetView zoomScale="80" zoomScaleNormal="80" workbookViewId="0">
      <pane xSplit="12" ySplit="2" topLeftCell="M3" activePane="bottomRight" state="frozen"/>
      <selection pane="topRight"/>
      <selection pane="bottomLeft"/>
      <selection pane="bottomRight" activeCell="L20" sqref="L20"/>
    </sheetView>
  </sheetViews>
  <sheetFormatPr defaultColWidth="9" defaultRowHeight="18" customHeight="1"/>
  <cols>
    <col min="1" max="1" width="8.19921875" style="107" customWidth="1"/>
    <col min="2" max="4" width="7.5" style="55" customWidth="1"/>
    <col min="5" max="6" width="7.59765625" style="55" hidden="1" customWidth="1"/>
    <col min="7" max="7" width="7.59765625" style="55" customWidth="1"/>
    <col min="8" max="8" width="10" style="55" customWidth="1"/>
    <col min="9" max="9" width="7.59765625" style="55" customWidth="1"/>
    <col min="10" max="10" width="5.59765625" style="59" customWidth="1"/>
    <col min="11" max="11" width="3.09765625" style="59" customWidth="1"/>
    <col min="12" max="12" width="35.69921875" style="55" bestFit="1" customWidth="1"/>
    <col min="13" max="13" width="35.59765625" style="55" bestFit="1" customWidth="1"/>
    <col min="14" max="14" width="8.59765625" style="55" customWidth="1"/>
    <col min="15" max="15" width="14.19921875" style="55" bestFit="1" customWidth="1"/>
    <col min="16" max="16" width="15.3984375" style="55" bestFit="1" customWidth="1"/>
    <col min="17" max="17" width="49.59765625" style="55" bestFit="1" customWidth="1"/>
    <col min="18" max="18" width="14.19921875" style="55" bestFit="1" customWidth="1"/>
    <col min="19" max="20" width="12.69921875" style="55" bestFit="1" customWidth="1"/>
    <col min="21" max="21" width="12.5" style="55" bestFit="1" customWidth="1"/>
    <col min="22" max="22" width="26.5" style="55" bestFit="1" customWidth="1"/>
    <col min="23" max="23" width="12.69921875" style="55" bestFit="1" customWidth="1"/>
    <col min="24" max="24" width="14.19921875" style="55" bestFit="1" customWidth="1"/>
    <col min="25" max="25" width="12.69921875" style="55" bestFit="1" customWidth="1"/>
    <col min="26" max="26" width="48" style="55" bestFit="1" customWidth="1"/>
    <col min="27" max="28" width="11.69921875" style="55" bestFit="1" customWidth="1"/>
    <col min="29" max="30" width="12.19921875" style="55" bestFit="1" customWidth="1"/>
    <col min="31" max="32" width="10.19921875" style="55" bestFit="1" customWidth="1"/>
    <col min="33" max="33" width="11.69921875" style="55" bestFit="1" customWidth="1"/>
    <col min="34" max="34" width="42.19921875" style="55" bestFit="1" customWidth="1"/>
    <col min="35" max="36" width="12.19921875" style="55" bestFit="1" customWidth="1"/>
    <col min="37" max="38" width="6.59765625" style="59" customWidth="1"/>
    <col min="39" max="39" width="6.59765625" style="93" customWidth="1"/>
    <col min="40" max="40" width="6.59765625" style="59" customWidth="1"/>
    <col min="41" max="41" width="6.59765625" style="55" customWidth="1"/>
    <col min="42" max="42" width="6.59765625" style="59" customWidth="1"/>
    <col min="43" max="43" width="5.59765625" style="55" customWidth="1"/>
    <col min="44" max="44" width="5.59765625" style="59" customWidth="1"/>
    <col min="45" max="45" width="5.59765625" style="55" customWidth="1"/>
    <col min="46" max="46" width="5.59765625" style="59" customWidth="1"/>
    <col min="47" max="47" width="5.59765625" style="55" customWidth="1"/>
    <col min="48" max="48" width="5.59765625" style="59" customWidth="1"/>
    <col min="49" max="49" width="5.59765625" style="55" customWidth="1"/>
    <col min="50" max="50" width="5.59765625" style="59" customWidth="1"/>
    <col min="51" max="51" width="5.59765625" style="55" customWidth="1"/>
    <col min="52" max="52" width="5.59765625" style="59" customWidth="1"/>
    <col min="53" max="53" width="5.59765625" style="55" customWidth="1"/>
    <col min="54" max="54" width="5.59765625" style="59" customWidth="1"/>
    <col min="55" max="55" width="5.59765625" style="55" customWidth="1"/>
    <col min="56" max="56" width="5.59765625" style="59" customWidth="1"/>
    <col min="57" max="57" width="5.59765625" style="55" customWidth="1"/>
    <col min="58" max="58" width="5.59765625" style="59" customWidth="1"/>
    <col min="59" max="59" width="5.59765625" style="55" customWidth="1"/>
    <col min="60" max="60" width="5.59765625" style="59" customWidth="1"/>
    <col min="61" max="61" width="5.59765625" style="55" customWidth="1"/>
    <col min="62" max="62" width="5.59765625" style="59" customWidth="1"/>
    <col min="63" max="63" width="5.59765625" style="55" customWidth="1"/>
    <col min="64" max="64" width="5.59765625" style="59" customWidth="1"/>
    <col min="65" max="65" width="5.59765625" style="55" customWidth="1"/>
    <col min="66" max="66" width="5.59765625" style="59" customWidth="1"/>
    <col min="67" max="67" width="5.59765625" style="55" customWidth="1"/>
    <col min="68" max="68" width="5.59765625" style="59" customWidth="1"/>
    <col min="69" max="69" width="5.59765625" style="55" customWidth="1"/>
    <col min="70" max="70" width="5.59765625" style="59" customWidth="1"/>
    <col min="71" max="71" width="5.59765625" style="55" customWidth="1"/>
    <col min="72" max="72" width="5.59765625" style="59" customWidth="1"/>
    <col min="73" max="73" width="5.59765625" style="55" customWidth="1"/>
    <col min="74" max="74" width="5.59765625" style="59" customWidth="1"/>
    <col min="75" max="75" width="5.59765625" style="55" customWidth="1"/>
    <col min="76" max="76" width="5.59765625" style="59" customWidth="1"/>
    <col min="77" max="77" width="5.59765625" style="55" customWidth="1"/>
    <col min="78" max="78" width="5.59765625" style="59" customWidth="1"/>
    <col min="79" max="79" width="5.59765625" style="55" customWidth="1"/>
    <col min="80" max="81" width="5.59765625" style="55" hidden="1" customWidth="1"/>
    <col min="82" max="83" width="9" style="55"/>
    <col min="84" max="16384" width="9" style="30"/>
  </cols>
  <sheetData>
    <row r="1" spans="1:83" s="32" customFormat="1" ht="20.100000000000001" customHeight="1">
      <c r="A1" s="42"/>
      <c r="J1" s="202" t="s">
        <v>26</v>
      </c>
      <c r="K1" s="203"/>
      <c r="L1" s="203"/>
      <c r="M1" s="203"/>
      <c r="N1" s="203"/>
      <c r="O1" s="203"/>
      <c r="P1" s="203"/>
      <c r="Q1" s="203"/>
      <c r="R1" s="203"/>
      <c r="S1" s="203"/>
      <c r="T1" s="203"/>
      <c r="U1" s="203"/>
      <c r="V1" s="204" t="s">
        <v>27</v>
      </c>
      <c r="W1" s="205"/>
      <c r="X1" s="205"/>
      <c r="Y1" s="205"/>
      <c r="Z1" s="205"/>
      <c r="AA1" s="205"/>
      <c r="AB1" s="205"/>
      <c r="AC1" s="205"/>
      <c r="AD1" s="206"/>
      <c r="AE1" s="207" t="s">
        <v>29</v>
      </c>
      <c r="AF1" s="208"/>
      <c r="AG1" s="208"/>
      <c r="AH1" s="208"/>
      <c r="AI1" s="208"/>
      <c r="AJ1" s="209"/>
      <c r="AK1" s="210" t="s">
        <v>50</v>
      </c>
      <c r="AL1" s="211"/>
      <c r="AM1" s="211"/>
      <c r="AN1" s="211"/>
      <c r="AO1" s="211"/>
      <c r="AP1" s="212"/>
      <c r="AQ1" s="213" t="s">
        <v>52</v>
      </c>
      <c r="AR1" s="213"/>
      <c r="AS1" s="213"/>
      <c r="AT1" s="213"/>
      <c r="AU1" s="213"/>
      <c r="AV1" s="213"/>
      <c r="AW1" s="213"/>
      <c r="AX1" s="213"/>
      <c r="AY1" s="213"/>
      <c r="AZ1" s="213"/>
      <c r="BA1" s="213"/>
      <c r="BB1" s="213"/>
      <c r="BC1" s="213"/>
      <c r="BD1" s="213"/>
      <c r="BE1" s="213"/>
      <c r="BF1" s="213"/>
      <c r="BG1" s="213"/>
      <c r="BH1" s="213"/>
      <c r="BI1" s="213"/>
      <c r="BJ1" s="213"/>
      <c r="BK1" s="213"/>
      <c r="BL1" s="195" t="s">
        <v>81</v>
      </c>
      <c r="BM1" s="196"/>
      <c r="BN1" s="196"/>
      <c r="BO1" s="196"/>
      <c r="BP1" s="196"/>
      <c r="BQ1" s="196"/>
      <c r="BR1" s="196"/>
      <c r="BS1" s="197"/>
      <c r="BT1" s="198" t="s">
        <v>87</v>
      </c>
      <c r="BU1" s="198"/>
      <c r="BV1" s="198"/>
      <c r="BW1" s="198"/>
      <c r="BX1" s="198"/>
      <c r="BY1" s="198"/>
      <c r="BZ1" s="198"/>
      <c r="CA1" s="199"/>
      <c r="CB1" s="200" t="s">
        <v>4</v>
      </c>
      <c r="CC1" s="201"/>
    </row>
    <row r="2" spans="1:83" s="31" customFormat="1" ht="20.100000000000001" customHeight="1">
      <c r="A2" s="58" t="s">
        <v>342</v>
      </c>
      <c r="B2" s="59" t="s">
        <v>2623</v>
      </c>
      <c r="C2" s="59" t="s">
        <v>2624</v>
      </c>
      <c r="D2" s="59" t="s">
        <v>2625</v>
      </c>
      <c r="E2" s="59" t="s">
        <v>2668</v>
      </c>
      <c r="F2" s="59" t="s">
        <v>2794</v>
      </c>
      <c r="G2" s="59" t="s">
        <v>2592</v>
      </c>
      <c r="H2" s="59" t="s">
        <v>2593</v>
      </c>
      <c r="I2" s="59" t="s">
        <v>5</v>
      </c>
      <c r="J2" s="60" t="s">
        <v>20</v>
      </c>
      <c r="K2" s="60" t="s">
        <v>11</v>
      </c>
      <c r="L2" s="60" t="s">
        <v>10</v>
      </c>
      <c r="M2" s="60" t="s">
        <v>12</v>
      </c>
      <c r="N2" s="60" t="s">
        <v>17</v>
      </c>
      <c r="O2" s="60" t="s">
        <v>21</v>
      </c>
      <c r="P2" s="60" t="s">
        <v>22</v>
      </c>
      <c r="Q2" s="60" t="s">
        <v>1</v>
      </c>
      <c r="R2" s="60" t="s">
        <v>15</v>
      </c>
      <c r="S2" s="60" t="s">
        <v>14</v>
      </c>
      <c r="T2" s="60" t="s">
        <v>23</v>
      </c>
      <c r="U2" s="61" t="s">
        <v>24</v>
      </c>
      <c r="V2" s="62" t="s">
        <v>31</v>
      </c>
      <c r="W2" s="62" t="s">
        <v>17</v>
      </c>
      <c r="X2" s="62" t="s">
        <v>21</v>
      </c>
      <c r="Y2" s="62" t="s">
        <v>22</v>
      </c>
      <c r="Z2" s="63" t="s">
        <v>1</v>
      </c>
      <c r="AA2" s="63" t="s">
        <v>33</v>
      </c>
      <c r="AB2" s="63" t="s">
        <v>35</v>
      </c>
      <c r="AC2" s="63" t="s">
        <v>23</v>
      </c>
      <c r="AD2" s="63" t="s">
        <v>24</v>
      </c>
      <c r="AE2" s="64" t="s">
        <v>31</v>
      </c>
      <c r="AF2" s="64" t="s">
        <v>17</v>
      </c>
      <c r="AG2" s="64" t="s">
        <v>22</v>
      </c>
      <c r="AH2" s="64" t="s">
        <v>1</v>
      </c>
      <c r="AI2" s="64" t="s">
        <v>23</v>
      </c>
      <c r="AJ2" s="64" t="s">
        <v>24</v>
      </c>
      <c r="AK2" s="65" t="s">
        <v>34</v>
      </c>
      <c r="AL2" s="65" t="s">
        <v>51</v>
      </c>
      <c r="AM2" s="66" t="s">
        <v>54</v>
      </c>
      <c r="AN2" s="65" t="s">
        <v>13</v>
      </c>
      <c r="AO2" s="65" t="s">
        <v>16</v>
      </c>
      <c r="AP2" s="65" t="s">
        <v>39</v>
      </c>
      <c r="AQ2" s="67" t="s">
        <v>9</v>
      </c>
      <c r="AR2" s="68" t="s">
        <v>53</v>
      </c>
      <c r="AS2" s="68" t="s">
        <v>55</v>
      </c>
      <c r="AT2" s="68" t="s">
        <v>25</v>
      </c>
      <c r="AU2" s="68" t="s">
        <v>56</v>
      </c>
      <c r="AV2" s="68" t="s">
        <v>0</v>
      </c>
      <c r="AW2" s="68" t="s">
        <v>8</v>
      </c>
      <c r="AX2" s="68" t="s">
        <v>32</v>
      </c>
      <c r="AY2" s="68" t="s">
        <v>57</v>
      </c>
      <c r="AZ2" s="68" t="s">
        <v>59</v>
      </c>
      <c r="BA2" s="68" t="s">
        <v>60</v>
      </c>
      <c r="BB2" s="68" t="s">
        <v>63</v>
      </c>
      <c r="BC2" s="68" t="s">
        <v>65</v>
      </c>
      <c r="BD2" s="68" t="s">
        <v>66</v>
      </c>
      <c r="BE2" s="68" t="s">
        <v>67</v>
      </c>
      <c r="BF2" s="68" t="s">
        <v>68</v>
      </c>
      <c r="BG2" s="68" t="s">
        <v>69</v>
      </c>
      <c r="BH2" s="68" t="s">
        <v>70</v>
      </c>
      <c r="BI2" s="68" t="s">
        <v>71</v>
      </c>
      <c r="BJ2" s="68" t="s">
        <v>72</v>
      </c>
      <c r="BK2" s="69" t="s">
        <v>73</v>
      </c>
      <c r="BL2" s="70" t="s">
        <v>75</v>
      </c>
      <c r="BM2" s="70" t="s">
        <v>44</v>
      </c>
      <c r="BN2" s="70" t="s">
        <v>2</v>
      </c>
      <c r="BO2" s="70" t="s">
        <v>76</v>
      </c>
      <c r="BP2" s="70" t="s">
        <v>77</v>
      </c>
      <c r="BQ2" s="70" t="s">
        <v>78</v>
      </c>
      <c r="BR2" s="70" t="s">
        <v>79</v>
      </c>
      <c r="BS2" s="70" t="s">
        <v>80</v>
      </c>
      <c r="BT2" s="71" t="s">
        <v>82</v>
      </c>
      <c r="BU2" s="72" t="s">
        <v>83</v>
      </c>
      <c r="BV2" s="72" t="s">
        <v>84</v>
      </c>
      <c r="BW2" s="72" t="s">
        <v>85</v>
      </c>
      <c r="BX2" s="72" t="s">
        <v>86</v>
      </c>
      <c r="BY2" s="72" t="s">
        <v>88</v>
      </c>
      <c r="BZ2" s="72" t="s">
        <v>89</v>
      </c>
      <c r="CA2" s="72" t="s">
        <v>61</v>
      </c>
      <c r="CB2" s="73" t="s">
        <v>41</v>
      </c>
      <c r="CC2" s="73" t="s">
        <v>126</v>
      </c>
      <c r="CD2" s="59" t="s">
        <v>18</v>
      </c>
      <c r="CE2" s="59" t="s">
        <v>127</v>
      </c>
    </row>
    <row r="3" spans="1:83" s="33" customFormat="1" ht="18" customHeight="1">
      <c r="A3" s="74">
        <v>45693</v>
      </c>
      <c r="B3" s="52"/>
      <c r="C3" s="52"/>
      <c r="D3" s="52"/>
      <c r="E3" s="84"/>
      <c r="F3" s="145"/>
      <c r="G3" s="111">
        <v>21941</v>
      </c>
      <c r="H3" s="111">
        <v>41</v>
      </c>
      <c r="I3" s="52">
        <v>2100</v>
      </c>
      <c r="J3" s="45" t="s">
        <v>2590</v>
      </c>
      <c r="K3" s="75" t="s">
        <v>130</v>
      </c>
      <c r="L3" s="76" t="s">
        <v>131</v>
      </c>
      <c r="M3" s="52" t="s">
        <v>155</v>
      </c>
      <c r="N3" s="45" t="s">
        <v>179</v>
      </c>
      <c r="O3" s="52" t="s">
        <v>300</v>
      </c>
      <c r="P3" s="52" t="s">
        <v>301</v>
      </c>
      <c r="Q3" s="52" t="s">
        <v>203</v>
      </c>
      <c r="R3" s="52" t="s">
        <v>226</v>
      </c>
      <c r="S3" s="52" t="s">
        <v>229</v>
      </c>
      <c r="T3" s="77" t="s">
        <v>253</v>
      </c>
      <c r="U3" s="78" t="s">
        <v>254</v>
      </c>
      <c r="V3" s="52"/>
      <c r="W3" s="52"/>
      <c r="X3" s="52"/>
      <c r="Y3" s="52"/>
      <c r="Z3" s="52"/>
      <c r="AA3" s="52"/>
      <c r="AB3" s="52"/>
      <c r="AC3" s="52"/>
      <c r="AD3" s="52"/>
      <c r="AE3" s="52"/>
      <c r="AF3" s="52"/>
      <c r="AG3" s="52"/>
      <c r="AH3" s="109"/>
      <c r="AI3" s="52"/>
      <c r="AJ3" s="52"/>
      <c r="AK3" s="45"/>
      <c r="AL3" s="45"/>
      <c r="AM3" s="45"/>
      <c r="AN3" s="45" t="s">
        <v>341</v>
      </c>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52"/>
      <c r="CC3" s="52"/>
      <c r="CD3" s="46" t="s">
        <v>2589</v>
      </c>
      <c r="CE3" s="52"/>
    </row>
    <row r="4" spans="1:83" s="33" customFormat="1" ht="18" customHeight="1">
      <c r="A4" s="74">
        <v>45693</v>
      </c>
      <c r="B4" s="52"/>
      <c r="C4" s="52"/>
      <c r="D4" s="52"/>
      <c r="E4" s="84"/>
      <c r="F4" s="145"/>
      <c r="G4" s="111">
        <v>22042</v>
      </c>
      <c r="H4" s="111">
        <v>1072</v>
      </c>
      <c r="I4" s="52">
        <v>2101</v>
      </c>
      <c r="J4" s="45" t="s">
        <v>2590</v>
      </c>
      <c r="K4" s="47" t="s">
        <v>130</v>
      </c>
      <c r="L4" s="48" t="s">
        <v>132</v>
      </c>
      <c r="M4" s="52" t="s">
        <v>156</v>
      </c>
      <c r="N4" s="56" t="s">
        <v>180</v>
      </c>
      <c r="O4" s="52" t="s">
        <v>300</v>
      </c>
      <c r="P4" s="52" t="s">
        <v>301</v>
      </c>
      <c r="Q4" s="52" t="s">
        <v>204</v>
      </c>
      <c r="R4" s="52" t="s">
        <v>227</v>
      </c>
      <c r="S4" s="52" t="s">
        <v>230</v>
      </c>
      <c r="T4" s="44" t="s">
        <v>255</v>
      </c>
      <c r="U4" s="79" t="s">
        <v>256</v>
      </c>
      <c r="V4" s="52"/>
      <c r="W4" s="52"/>
      <c r="X4" s="52"/>
      <c r="Y4" s="52"/>
      <c r="Z4" s="52"/>
      <c r="AA4" s="52"/>
      <c r="AB4" s="52"/>
      <c r="AC4" s="52"/>
      <c r="AD4" s="52"/>
      <c r="AE4" s="52"/>
      <c r="AF4" s="52"/>
      <c r="AG4" s="52"/>
      <c r="AH4" s="109"/>
      <c r="AI4" s="52"/>
      <c r="AJ4" s="52"/>
      <c r="AK4" s="45"/>
      <c r="AL4" s="45"/>
      <c r="AM4" s="45" t="s">
        <v>341</v>
      </c>
      <c r="AN4" s="45"/>
      <c r="AO4" s="80"/>
      <c r="AP4" s="45"/>
      <c r="AQ4" s="45"/>
      <c r="AR4" s="45"/>
      <c r="AS4" s="45"/>
      <c r="AT4" s="45"/>
      <c r="AU4" s="45"/>
      <c r="AV4" s="45"/>
      <c r="AW4" s="45"/>
      <c r="AX4" s="45"/>
      <c r="AY4" s="45"/>
      <c r="AZ4" s="45"/>
      <c r="BA4" s="45"/>
      <c r="BB4" s="45"/>
      <c r="BC4" s="45"/>
      <c r="BD4" s="45"/>
      <c r="BE4" s="45"/>
      <c r="BF4" s="45" t="s">
        <v>341</v>
      </c>
      <c r="BG4" s="45"/>
      <c r="BH4" s="45"/>
      <c r="BI4" s="45"/>
      <c r="BJ4" s="45"/>
      <c r="BK4" s="80"/>
      <c r="BL4" s="45"/>
      <c r="BM4" s="45"/>
      <c r="BN4" s="45"/>
      <c r="BO4" s="45"/>
      <c r="BP4" s="45"/>
      <c r="BQ4" s="45"/>
      <c r="BR4" s="45"/>
      <c r="BS4" s="45"/>
      <c r="BT4" s="45"/>
      <c r="BU4" s="45"/>
      <c r="BV4" s="45"/>
      <c r="BW4" s="45"/>
      <c r="BX4" s="45"/>
      <c r="BY4" s="45"/>
      <c r="BZ4" s="45"/>
      <c r="CA4" s="45"/>
      <c r="CB4" s="45"/>
      <c r="CC4" s="45"/>
      <c r="CD4" s="46" t="s">
        <v>2589</v>
      </c>
      <c r="CE4" s="46"/>
    </row>
    <row r="5" spans="1:83" s="33" customFormat="1" ht="18" customHeight="1">
      <c r="A5" s="74">
        <v>45693</v>
      </c>
      <c r="B5" s="114">
        <v>46055</v>
      </c>
      <c r="C5" s="114">
        <v>46143</v>
      </c>
      <c r="D5" s="52"/>
      <c r="E5" s="84"/>
      <c r="F5" s="145"/>
      <c r="G5" s="111">
        <v>22142</v>
      </c>
      <c r="H5" s="111">
        <v>545</v>
      </c>
      <c r="I5" s="52">
        <v>2102</v>
      </c>
      <c r="J5" s="45" t="s">
        <v>2590</v>
      </c>
      <c r="K5" s="47" t="s">
        <v>130</v>
      </c>
      <c r="L5" s="48" t="s">
        <v>133</v>
      </c>
      <c r="M5" s="52" t="s">
        <v>157</v>
      </c>
      <c r="N5" s="56" t="s">
        <v>181</v>
      </c>
      <c r="O5" s="52" t="s">
        <v>300</v>
      </c>
      <c r="P5" s="52" t="s">
        <v>302</v>
      </c>
      <c r="Q5" s="52" t="s">
        <v>205</v>
      </c>
      <c r="R5" s="52" t="s">
        <v>227</v>
      </c>
      <c r="S5" s="52" t="s">
        <v>231</v>
      </c>
      <c r="T5" s="44" t="s">
        <v>257</v>
      </c>
      <c r="U5" s="79" t="s">
        <v>258</v>
      </c>
      <c r="V5" s="52"/>
      <c r="W5" s="52"/>
      <c r="X5" s="52"/>
      <c r="Y5" s="52"/>
      <c r="Z5" s="52"/>
      <c r="AA5" s="52"/>
      <c r="AB5" s="52"/>
      <c r="AC5" s="52"/>
      <c r="AD5" s="52"/>
      <c r="AE5" s="52"/>
      <c r="AF5" s="52"/>
      <c r="AG5" s="52"/>
      <c r="AH5" s="109"/>
      <c r="AI5" s="52"/>
      <c r="AJ5" s="52"/>
      <c r="AK5" s="45" t="s">
        <v>341</v>
      </c>
      <c r="AL5" s="45" t="s">
        <v>341</v>
      </c>
      <c r="AM5" s="80" t="s">
        <v>341</v>
      </c>
      <c r="AN5" s="45"/>
      <c r="AO5" s="45" t="s">
        <v>341</v>
      </c>
      <c r="AP5" s="45"/>
      <c r="AQ5" s="45" t="s">
        <v>341</v>
      </c>
      <c r="AR5" s="45"/>
      <c r="AS5" s="45"/>
      <c r="AT5" s="45" t="s">
        <v>341</v>
      </c>
      <c r="AU5" s="45"/>
      <c r="AV5" s="45"/>
      <c r="AW5" s="45"/>
      <c r="AX5" s="45"/>
      <c r="AY5" s="45"/>
      <c r="AZ5" s="45"/>
      <c r="BA5" s="45"/>
      <c r="BB5" s="45"/>
      <c r="BC5" s="45"/>
      <c r="BD5" s="45"/>
      <c r="BE5" s="45"/>
      <c r="BF5" s="80" t="s">
        <v>341</v>
      </c>
      <c r="BG5" s="45"/>
      <c r="BH5" s="45"/>
      <c r="BI5" s="45"/>
      <c r="BJ5" s="45"/>
      <c r="BK5" s="45"/>
      <c r="BL5" s="45"/>
      <c r="BM5" s="45"/>
      <c r="BN5" s="45"/>
      <c r="BO5" s="45"/>
      <c r="BP5" s="45"/>
      <c r="BQ5" s="45"/>
      <c r="BR5" s="45"/>
      <c r="BS5" s="45"/>
      <c r="BT5" s="45"/>
      <c r="BU5" s="45"/>
      <c r="BV5" s="45"/>
      <c r="BW5" s="45"/>
      <c r="BX5" s="45"/>
      <c r="BY5" s="45"/>
      <c r="BZ5" s="45"/>
      <c r="CA5" s="45"/>
      <c r="CB5" s="52"/>
      <c r="CC5" s="52"/>
      <c r="CD5" s="46" t="s">
        <v>2589</v>
      </c>
      <c r="CE5" s="52"/>
    </row>
    <row r="6" spans="1:83" s="33" customFormat="1" ht="18" customHeight="1">
      <c r="A6" s="74">
        <v>45693</v>
      </c>
      <c r="B6" s="52"/>
      <c r="C6" s="52"/>
      <c r="D6" s="52"/>
      <c r="E6" s="84"/>
      <c r="F6" s="145"/>
      <c r="G6" s="111">
        <v>22143</v>
      </c>
      <c r="H6" s="111">
        <v>6510</v>
      </c>
      <c r="I6" s="52">
        <v>2103</v>
      </c>
      <c r="J6" s="45" t="s">
        <v>2590</v>
      </c>
      <c r="K6" s="45" t="s">
        <v>130</v>
      </c>
      <c r="L6" s="49" t="s">
        <v>134</v>
      </c>
      <c r="M6" s="52" t="s">
        <v>158</v>
      </c>
      <c r="N6" s="52" t="s">
        <v>182</v>
      </c>
      <c r="O6" s="52" t="s">
        <v>300</v>
      </c>
      <c r="P6" s="52" t="s">
        <v>303</v>
      </c>
      <c r="Q6" s="52" t="s">
        <v>206</v>
      </c>
      <c r="R6" s="52" t="s">
        <v>227</v>
      </c>
      <c r="S6" s="52" t="s">
        <v>232</v>
      </c>
      <c r="T6" s="52" t="s">
        <v>259</v>
      </c>
      <c r="U6" s="49" t="s">
        <v>260</v>
      </c>
      <c r="V6" s="52"/>
      <c r="W6" s="52"/>
      <c r="X6" s="52"/>
      <c r="Y6" s="52"/>
      <c r="Z6" s="52"/>
      <c r="AA6" s="52"/>
      <c r="AB6" s="52"/>
      <c r="AC6" s="52"/>
      <c r="AD6" s="52"/>
      <c r="AE6" s="52"/>
      <c r="AF6" s="52"/>
      <c r="AG6" s="52"/>
      <c r="AH6" s="109"/>
      <c r="AI6" s="52"/>
      <c r="AJ6" s="52"/>
      <c r="AK6" s="45"/>
      <c r="AL6" s="45"/>
      <c r="AM6" s="80"/>
      <c r="AN6" s="45" t="s">
        <v>341</v>
      </c>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6" t="s">
        <v>2589</v>
      </c>
      <c r="CE6" s="52"/>
    </row>
    <row r="7" spans="1:83" s="33" customFormat="1" ht="18" customHeight="1">
      <c r="A7" s="74">
        <v>45693</v>
      </c>
      <c r="B7" s="52"/>
      <c r="C7" s="52"/>
      <c r="D7" s="52"/>
      <c r="E7" s="84"/>
      <c r="F7" s="145"/>
      <c r="G7" s="111">
        <v>23373</v>
      </c>
      <c r="H7" s="111">
        <v>404</v>
      </c>
      <c r="I7" s="52">
        <v>2104</v>
      </c>
      <c r="J7" s="45" t="s">
        <v>2590</v>
      </c>
      <c r="K7" s="47" t="s">
        <v>130</v>
      </c>
      <c r="L7" s="50" t="s">
        <v>135</v>
      </c>
      <c r="M7" s="52" t="s">
        <v>159</v>
      </c>
      <c r="N7" s="56" t="s">
        <v>183</v>
      </c>
      <c r="O7" s="52" t="s">
        <v>300</v>
      </c>
      <c r="P7" s="52" t="s">
        <v>303</v>
      </c>
      <c r="Q7" s="52" t="s">
        <v>207</v>
      </c>
      <c r="R7" s="52" t="s">
        <v>227</v>
      </c>
      <c r="S7" s="52" t="s">
        <v>233</v>
      </c>
      <c r="T7" s="44" t="s">
        <v>261</v>
      </c>
      <c r="U7" s="79" t="s">
        <v>262</v>
      </c>
      <c r="V7" s="52"/>
      <c r="W7" s="52"/>
      <c r="X7" s="52"/>
      <c r="Y7" s="52"/>
      <c r="Z7" s="52"/>
      <c r="AA7" s="52"/>
      <c r="AB7" s="52"/>
      <c r="AC7" s="52"/>
      <c r="AD7" s="52"/>
      <c r="AE7" s="52"/>
      <c r="AF7" s="52"/>
      <c r="AG7" s="52"/>
      <c r="AH7" s="109"/>
      <c r="AI7" s="52"/>
      <c r="AJ7" s="52"/>
      <c r="AK7" s="45"/>
      <c r="AL7" s="45"/>
      <c r="AM7" s="80"/>
      <c r="AN7" s="45" t="s">
        <v>341</v>
      </c>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52"/>
      <c r="CC7" s="52"/>
      <c r="CD7" s="46" t="s">
        <v>2589</v>
      </c>
      <c r="CE7" s="52"/>
    </row>
    <row r="8" spans="1:83" s="33" customFormat="1" ht="18" customHeight="1">
      <c r="A8" s="74">
        <v>45693</v>
      </c>
      <c r="B8" s="52"/>
      <c r="C8" s="52"/>
      <c r="D8" s="52"/>
      <c r="E8" s="84"/>
      <c r="F8" s="145"/>
      <c r="G8" s="111">
        <v>23681</v>
      </c>
      <c r="H8" s="111">
        <v>238</v>
      </c>
      <c r="I8" s="52">
        <v>2105</v>
      </c>
      <c r="J8" s="45" t="s">
        <v>2590</v>
      </c>
      <c r="K8" s="45" t="s">
        <v>130</v>
      </c>
      <c r="L8" s="51" t="s">
        <v>136</v>
      </c>
      <c r="M8" s="52" t="s">
        <v>160</v>
      </c>
      <c r="N8" s="57" t="s">
        <v>184</v>
      </c>
      <c r="O8" s="52" t="s">
        <v>300</v>
      </c>
      <c r="P8" s="52" t="s">
        <v>304</v>
      </c>
      <c r="Q8" s="52" t="s">
        <v>208</v>
      </c>
      <c r="R8" s="52" t="s">
        <v>227</v>
      </c>
      <c r="S8" s="52" t="s">
        <v>234</v>
      </c>
      <c r="T8" s="52" t="s">
        <v>263</v>
      </c>
      <c r="U8" s="81" t="s">
        <v>264</v>
      </c>
      <c r="V8" s="52"/>
      <c r="W8" s="52"/>
      <c r="X8" s="52"/>
      <c r="Y8" s="52"/>
      <c r="Z8" s="52"/>
      <c r="AA8" s="52"/>
      <c r="AB8" s="52"/>
      <c r="AC8" s="52"/>
      <c r="AD8" s="52"/>
      <c r="AE8" s="52"/>
      <c r="AF8" s="52"/>
      <c r="AG8" s="52"/>
      <c r="AH8" s="109"/>
      <c r="AI8" s="52"/>
      <c r="AJ8" s="52"/>
      <c r="AK8" s="45"/>
      <c r="AL8" s="45" t="s">
        <v>341</v>
      </c>
      <c r="AM8" s="80" t="s">
        <v>341</v>
      </c>
      <c r="AN8" s="45"/>
      <c r="AO8" s="45" t="s">
        <v>341</v>
      </c>
      <c r="AP8" s="45"/>
      <c r="AQ8" s="45"/>
      <c r="AR8" s="45"/>
      <c r="AS8" s="45"/>
      <c r="AT8" s="45"/>
      <c r="AU8" s="45"/>
      <c r="AV8" s="45"/>
      <c r="AW8" s="45" t="s">
        <v>341</v>
      </c>
      <c r="AX8" s="45"/>
      <c r="AY8" s="45"/>
      <c r="AZ8" s="45"/>
      <c r="BA8" s="45"/>
      <c r="BB8" s="45"/>
      <c r="BC8" s="45"/>
      <c r="BD8" s="45" t="s">
        <v>341</v>
      </c>
      <c r="BE8" s="45" t="s">
        <v>341</v>
      </c>
      <c r="BF8" s="45"/>
      <c r="BG8" s="45"/>
      <c r="BH8" s="45"/>
      <c r="BI8" s="45" t="s">
        <v>341</v>
      </c>
      <c r="BJ8" s="45"/>
      <c r="BK8" s="45"/>
      <c r="BL8" s="45"/>
      <c r="BM8" s="45"/>
      <c r="BN8" s="45"/>
      <c r="BO8" s="45"/>
      <c r="BP8" s="45"/>
      <c r="BQ8" s="45"/>
      <c r="BR8" s="45"/>
      <c r="BS8" s="45"/>
      <c r="BT8" s="45"/>
      <c r="BU8" s="45"/>
      <c r="BV8" s="45"/>
      <c r="BW8" s="45"/>
      <c r="BX8" s="45"/>
      <c r="BY8" s="45"/>
      <c r="BZ8" s="45"/>
      <c r="CA8" s="45"/>
      <c r="CB8" s="52"/>
      <c r="CC8" s="52"/>
      <c r="CD8" s="46" t="s">
        <v>2589</v>
      </c>
      <c r="CE8" s="52"/>
    </row>
    <row r="9" spans="1:83" s="33" customFormat="1" ht="18" customHeight="1">
      <c r="A9" s="74">
        <v>45693</v>
      </c>
      <c r="B9" s="52"/>
      <c r="C9" s="52"/>
      <c r="D9" s="52"/>
      <c r="E9" s="84"/>
      <c r="F9" s="145"/>
      <c r="G9" s="111">
        <v>23711</v>
      </c>
      <c r="H9" s="111">
        <v>1211</v>
      </c>
      <c r="I9" s="52">
        <v>2106</v>
      </c>
      <c r="J9" s="45" t="s">
        <v>2590</v>
      </c>
      <c r="K9" s="47" t="s">
        <v>130</v>
      </c>
      <c r="L9" s="50" t="s">
        <v>137</v>
      </c>
      <c r="M9" s="52" t="s">
        <v>161</v>
      </c>
      <c r="N9" s="56" t="s">
        <v>185</v>
      </c>
      <c r="O9" s="52" t="s">
        <v>305</v>
      </c>
      <c r="P9" s="52" t="s">
        <v>306</v>
      </c>
      <c r="Q9" s="52" t="s">
        <v>209</v>
      </c>
      <c r="R9" s="52" t="s">
        <v>228</v>
      </c>
      <c r="S9" s="52" t="s">
        <v>235</v>
      </c>
      <c r="T9" s="44" t="s">
        <v>265</v>
      </c>
      <c r="U9" s="79" t="s">
        <v>266</v>
      </c>
      <c r="V9" s="52" t="s">
        <v>317</v>
      </c>
      <c r="W9" s="52" t="s">
        <v>182</v>
      </c>
      <c r="X9" s="52" t="s">
        <v>337</v>
      </c>
      <c r="Y9" s="52" t="s">
        <v>338</v>
      </c>
      <c r="Z9" s="52" t="s">
        <v>322</v>
      </c>
      <c r="AA9" s="52" t="s">
        <v>325</v>
      </c>
      <c r="AB9" s="52" t="s">
        <v>328</v>
      </c>
      <c r="AC9" s="52" t="s">
        <v>331</v>
      </c>
      <c r="AD9" s="52" t="s">
        <v>334</v>
      </c>
      <c r="AE9" s="52"/>
      <c r="AF9" s="52"/>
      <c r="AG9" s="52"/>
      <c r="AH9" s="109"/>
      <c r="AI9" s="52"/>
      <c r="AJ9" s="52"/>
      <c r="AK9" s="45"/>
      <c r="AL9" s="45"/>
      <c r="AM9" s="45"/>
      <c r="AN9" s="45" t="s">
        <v>341</v>
      </c>
      <c r="AO9" s="45" t="s">
        <v>341</v>
      </c>
      <c r="AP9" s="45"/>
      <c r="AQ9" s="45"/>
      <c r="AR9" s="45"/>
      <c r="AS9" s="45"/>
      <c r="AT9" s="45"/>
      <c r="AU9" s="45"/>
      <c r="AV9" s="45"/>
      <c r="AW9" s="45"/>
      <c r="AX9" s="45"/>
      <c r="AY9" s="45"/>
      <c r="AZ9" s="45"/>
      <c r="BA9" s="45"/>
      <c r="BB9" s="45"/>
      <c r="BC9" s="45" t="s">
        <v>341</v>
      </c>
      <c r="BD9" s="45"/>
      <c r="BE9" s="45"/>
      <c r="BF9" s="45"/>
      <c r="BG9" s="45"/>
      <c r="BH9" s="45"/>
      <c r="BI9" s="45"/>
      <c r="BJ9" s="45"/>
      <c r="BK9" s="45"/>
      <c r="BL9" s="45"/>
      <c r="BM9" s="45"/>
      <c r="BN9" s="45"/>
      <c r="BO9" s="45"/>
      <c r="BP9" s="45"/>
      <c r="BQ9" s="45"/>
      <c r="BR9" s="45"/>
      <c r="BS9" s="45"/>
      <c r="BT9" s="45"/>
      <c r="BU9" s="45"/>
      <c r="BV9" s="45"/>
      <c r="BW9" s="45"/>
      <c r="BX9" s="45"/>
      <c r="BY9" s="45"/>
      <c r="BZ9" s="45"/>
      <c r="CA9" s="45"/>
      <c r="CB9" s="52"/>
      <c r="CC9" s="52"/>
      <c r="CD9" s="46" t="s">
        <v>2589</v>
      </c>
      <c r="CE9" s="52"/>
    </row>
    <row r="10" spans="1:83" s="34" customFormat="1" ht="18" customHeight="1">
      <c r="A10" s="74">
        <v>45693</v>
      </c>
      <c r="B10" s="52"/>
      <c r="C10" s="52"/>
      <c r="D10" s="52"/>
      <c r="E10" s="84"/>
      <c r="F10" s="145"/>
      <c r="G10" s="111">
        <v>24968</v>
      </c>
      <c r="H10" s="111">
        <v>6460</v>
      </c>
      <c r="I10" s="52">
        <v>2107</v>
      </c>
      <c r="J10" s="45" t="s">
        <v>2590</v>
      </c>
      <c r="K10" s="47" t="s">
        <v>130</v>
      </c>
      <c r="L10" s="50" t="s">
        <v>138</v>
      </c>
      <c r="M10" s="52" t="s">
        <v>162</v>
      </c>
      <c r="N10" s="56" t="s">
        <v>186</v>
      </c>
      <c r="O10" s="52" t="s">
        <v>305</v>
      </c>
      <c r="P10" s="52" t="s">
        <v>307</v>
      </c>
      <c r="Q10" s="52" t="s">
        <v>210</v>
      </c>
      <c r="R10" s="52" t="s">
        <v>227</v>
      </c>
      <c r="S10" s="52" t="s">
        <v>236</v>
      </c>
      <c r="T10" s="44" t="s">
        <v>267</v>
      </c>
      <c r="U10" s="79"/>
      <c r="V10" s="52"/>
      <c r="W10" s="52"/>
      <c r="X10" s="52"/>
      <c r="Y10" s="52"/>
      <c r="Z10" s="52"/>
      <c r="AA10" s="52"/>
      <c r="AB10" s="52"/>
      <c r="AC10" s="52"/>
      <c r="AD10" s="52"/>
      <c r="AE10" s="52"/>
      <c r="AF10" s="52"/>
      <c r="AG10" s="52"/>
      <c r="AH10" s="109"/>
      <c r="AI10" s="52"/>
      <c r="AJ10" s="52"/>
      <c r="AK10" s="45"/>
      <c r="AL10" s="45"/>
      <c r="AM10" s="45"/>
      <c r="AN10" s="45" t="s">
        <v>341</v>
      </c>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52"/>
      <c r="CD10" s="46" t="s">
        <v>2589</v>
      </c>
      <c r="CE10" s="52"/>
    </row>
    <row r="11" spans="1:83" s="33" customFormat="1" ht="18" customHeight="1">
      <c r="A11" s="74">
        <v>45693</v>
      </c>
      <c r="B11" s="52"/>
      <c r="C11" s="52"/>
      <c r="D11" s="52"/>
      <c r="E11" s="84"/>
      <c r="F11" s="145"/>
      <c r="G11" s="111">
        <v>25022</v>
      </c>
      <c r="H11" s="111">
        <v>2130</v>
      </c>
      <c r="I11" s="52">
        <v>2108</v>
      </c>
      <c r="J11" s="45" t="s">
        <v>2590</v>
      </c>
      <c r="K11" s="47" t="s">
        <v>130</v>
      </c>
      <c r="L11" s="50" t="s">
        <v>139</v>
      </c>
      <c r="M11" s="52" t="s">
        <v>163</v>
      </c>
      <c r="N11" s="56" t="s">
        <v>187</v>
      </c>
      <c r="O11" s="52" t="s">
        <v>300</v>
      </c>
      <c r="P11" s="52" t="s">
        <v>301</v>
      </c>
      <c r="Q11" s="52" t="s">
        <v>211</v>
      </c>
      <c r="R11" s="52" t="s">
        <v>228</v>
      </c>
      <c r="S11" s="52" t="s">
        <v>237</v>
      </c>
      <c r="T11" s="44" t="s">
        <v>268</v>
      </c>
      <c r="U11" s="79" t="s">
        <v>269</v>
      </c>
      <c r="V11" s="52"/>
      <c r="W11" s="52"/>
      <c r="X11" s="52"/>
      <c r="Y11" s="52"/>
      <c r="Z11" s="52"/>
      <c r="AA11" s="52"/>
      <c r="AB11" s="52"/>
      <c r="AC11" s="52"/>
      <c r="AD11" s="52"/>
      <c r="AE11" s="52"/>
      <c r="AF11" s="52"/>
      <c r="AG11" s="52"/>
      <c r="AH11" s="109"/>
      <c r="AI11" s="52"/>
      <c r="AJ11" s="52"/>
      <c r="AK11" s="45" t="s">
        <v>341</v>
      </c>
      <c r="AL11" s="45"/>
      <c r="AM11" s="80" t="s">
        <v>341</v>
      </c>
      <c r="AN11" s="45"/>
      <c r="AO11" s="45" t="s">
        <v>341</v>
      </c>
      <c r="AP11" s="45"/>
      <c r="AQ11" s="45"/>
      <c r="AR11" s="45"/>
      <c r="AS11" s="45"/>
      <c r="AT11" s="45"/>
      <c r="AU11" s="45"/>
      <c r="AV11" s="45"/>
      <c r="AW11" s="45"/>
      <c r="AX11" s="45" t="s">
        <v>341</v>
      </c>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52"/>
      <c r="CC11" s="52"/>
      <c r="CD11" s="46" t="s">
        <v>2589</v>
      </c>
      <c r="CE11" s="52"/>
    </row>
    <row r="12" spans="1:83" s="33" customFormat="1" ht="18" customHeight="1">
      <c r="A12" s="74">
        <v>45693</v>
      </c>
      <c r="B12" s="52"/>
      <c r="C12" s="52"/>
      <c r="D12" s="52"/>
      <c r="E12" s="84"/>
      <c r="F12" s="145"/>
      <c r="G12" s="111">
        <v>25475</v>
      </c>
      <c r="H12" s="111">
        <v>1166</v>
      </c>
      <c r="I12" s="52">
        <v>2109</v>
      </c>
      <c r="J12" s="45" t="s">
        <v>2590</v>
      </c>
      <c r="K12" s="47" t="s">
        <v>130</v>
      </c>
      <c r="L12" s="50" t="s">
        <v>140</v>
      </c>
      <c r="M12" s="52" t="s">
        <v>164</v>
      </c>
      <c r="N12" s="56" t="s">
        <v>188</v>
      </c>
      <c r="O12" s="52" t="s">
        <v>300</v>
      </c>
      <c r="P12" s="52" t="s">
        <v>308</v>
      </c>
      <c r="Q12" s="52" t="s">
        <v>212</v>
      </c>
      <c r="R12" s="52" t="s">
        <v>227</v>
      </c>
      <c r="S12" s="52" t="s">
        <v>238</v>
      </c>
      <c r="T12" s="44" t="s">
        <v>270</v>
      </c>
      <c r="U12" s="79" t="s">
        <v>271</v>
      </c>
      <c r="V12" s="82"/>
      <c r="W12" s="57"/>
      <c r="X12" s="52"/>
      <c r="Y12" s="52"/>
      <c r="Z12" s="52"/>
      <c r="AA12" s="52"/>
      <c r="AB12" s="52"/>
      <c r="AC12" s="83"/>
      <c r="AD12" s="52"/>
      <c r="AE12" s="52"/>
      <c r="AF12" s="52"/>
      <c r="AG12" s="52"/>
      <c r="AH12" s="109"/>
      <c r="AI12" s="52"/>
      <c r="AJ12" s="52"/>
      <c r="AK12" s="45" t="s">
        <v>341</v>
      </c>
      <c r="AL12" s="45"/>
      <c r="AM12" s="80" t="s">
        <v>341</v>
      </c>
      <c r="AN12" s="45"/>
      <c r="AO12" s="45" t="s">
        <v>341</v>
      </c>
      <c r="AP12" s="45"/>
      <c r="AQ12" s="45"/>
      <c r="AR12" s="45"/>
      <c r="AS12" s="45"/>
      <c r="AT12" s="45"/>
      <c r="AU12" s="45"/>
      <c r="AV12" s="45"/>
      <c r="AW12" s="45"/>
      <c r="AX12" s="45" t="s">
        <v>341</v>
      </c>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52"/>
      <c r="CC12" s="52"/>
      <c r="CD12" s="46" t="s">
        <v>2589</v>
      </c>
      <c r="CE12" s="46"/>
    </row>
    <row r="13" spans="1:83" s="33" customFormat="1" ht="18" customHeight="1">
      <c r="A13" s="74">
        <v>45693</v>
      </c>
      <c r="B13" s="52"/>
      <c r="C13" s="52"/>
      <c r="D13" s="52"/>
      <c r="E13" s="84"/>
      <c r="F13" s="145"/>
      <c r="G13" s="111">
        <v>26096</v>
      </c>
      <c r="H13" s="111">
        <v>2045</v>
      </c>
      <c r="I13" s="52">
        <v>2110</v>
      </c>
      <c r="J13" s="45" t="s">
        <v>2590</v>
      </c>
      <c r="K13" s="47" t="s">
        <v>130</v>
      </c>
      <c r="L13" s="50" t="s">
        <v>141</v>
      </c>
      <c r="M13" s="52" t="s">
        <v>165</v>
      </c>
      <c r="N13" s="56" t="s">
        <v>189</v>
      </c>
      <c r="O13" s="52" t="s">
        <v>300</v>
      </c>
      <c r="P13" s="52" t="s">
        <v>309</v>
      </c>
      <c r="Q13" s="52" t="s">
        <v>213</v>
      </c>
      <c r="R13" s="52" t="s">
        <v>227</v>
      </c>
      <c r="S13" s="52" t="s">
        <v>239</v>
      </c>
      <c r="T13" s="44" t="s">
        <v>272</v>
      </c>
      <c r="U13" s="79" t="s">
        <v>273</v>
      </c>
      <c r="V13" s="52"/>
      <c r="W13" s="52"/>
      <c r="X13" s="52"/>
      <c r="Y13" s="52"/>
      <c r="Z13" s="52"/>
      <c r="AA13" s="52"/>
      <c r="AB13" s="52"/>
      <c r="AC13" s="52"/>
      <c r="AD13" s="52"/>
      <c r="AE13" s="52"/>
      <c r="AF13" s="52"/>
      <c r="AG13" s="52"/>
      <c r="AH13" s="109"/>
      <c r="AI13" s="52"/>
      <c r="AJ13" s="52"/>
      <c r="AK13" s="45"/>
      <c r="AL13" s="45" t="s">
        <v>341</v>
      </c>
      <c r="AM13" s="80"/>
      <c r="AN13" s="45" t="s">
        <v>341</v>
      </c>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52"/>
      <c r="CC13" s="52"/>
      <c r="CD13" s="46" t="s">
        <v>2589</v>
      </c>
      <c r="CE13" s="52"/>
    </row>
    <row r="14" spans="1:83" s="33" customFormat="1" ht="18" customHeight="1">
      <c r="A14" s="74">
        <v>45693</v>
      </c>
      <c r="B14" s="114">
        <v>45803</v>
      </c>
      <c r="C14" s="114">
        <v>45992</v>
      </c>
      <c r="D14" s="52"/>
      <c r="E14" s="84"/>
      <c r="F14" s="145"/>
      <c r="G14" s="111">
        <v>26366</v>
      </c>
      <c r="H14" s="111">
        <v>1280</v>
      </c>
      <c r="I14" s="52">
        <v>2111</v>
      </c>
      <c r="J14" s="45" t="s">
        <v>2590</v>
      </c>
      <c r="K14" s="45" t="s">
        <v>130</v>
      </c>
      <c r="L14" s="51" t="s">
        <v>142</v>
      </c>
      <c r="M14" s="52" t="s">
        <v>166</v>
      </c>
      <c r="N14" s="57" t="s">
        <v>190</v>
      </c>
      <c r="O14" s="52" t="s">
        <v>300</v>
      </c>
      <c r="P14" s="52" t="s">
        <v>310</v>
      </c>
      <c r="Q14" s="52" t="s">
        <v>214</v>
      </c>
      <c r="R14" s="52" t="s">
        <v>227</v>
      </c>
      <c r="S14" s="52" t="s">
        <v>240</v>
      </c>
      <c r="T14" s="52" t="s">
        <v>274</v>
      </c>
      <c r="U14" s="81" t="s">
        <v>275</v>
      </c>
      <c r="V14" s="52"/>
      <c r="W14" s="52"/>
      <c r="X14" s="52"/>
      <c r="Y14" s="52"/>
      <c r="Z14" s="52"/>
      <c r="AA14" s="52"/>
      <c r="AB14" s="52"/>
      <c r="AC14" s="52"/>
      <c r="AD14" s="52"/>
      <c r="AE14" s="52"/>
      <c r="AF14" s="52"/>
      <c r="AG14" s="52"/>
      <c r="AH14" s="109"/>
      <c r="AI14" s="52"/>
      <c r="AJ14" s="52"/>
      <c r="AK14" s="45" t="s">
        <v>341</v>
      </c>
      <c r="AL14" s="45" t="s">
        <v>341</v>
      </c>
      <c r="AM14" s="80" t="s">
        <v>341</v>
      </c>
      <c r="AN14" s="45"/>
      <c r="AO14" s="45" t="s">
        <v>341</v>
      </c>
      <c r="AP14" s="45"/>
      <c r="AQ14" s="45"/>
      <c r="AR14" s="45"/>
      <c r="AS14" s="45"/>
      <c r="AT14" s="45"/>
      <c r="AU14" s="45"/>
      <c r="AV14" s="45"/>
      <c r="AW14" s="45"/>
      <c r="AX14" s="45" t="s">
        <v>341</v>
      </c>
      <c r="AY14" s="45" t="s">
        <v>341</v>
      </c>
      <c r="AZ14" s="45"/>
      <c r="BA14" s="45"/>
      <c r="BB14" s="45"/>
      <c r="BC14" s="45"/>
      <c r="BD14" s="45"/>
      <c r="BE14" s="45"/>
      <c r="BF14" s="45"/>
      <c r="BG14" s="45"/>
      <c r="BH14" s="45"/>
      <c r="BI14" s="45"/>
      <c r="BJ14" s="45"/>
      <c r="BK14" s="45"/>
      <c r="BL14" s="45" t="s">
        <v>341</v>
      </c>
      <c r="BM14" s="45"/>
      <c r="BN14" s="45"/>
      <c r="BO14" s="45"/>
      <c r="BP14" s="45"/>
      <c r="BQ14" s="45"/>
      <c r="BR14" s="45"/>
      <c r="BS14" s="45"/>
      <c r="BT14" s="45"/>
      <c r="BU14" s="45"/>
      <c r="BV14" s="45"/>
      <c r="BW14" s="45"/>
      <c r="BX14" s="45"/>
      <c r="BY14" s="45"/>
      <c r="BZ14" s="45"/>
      <c r="CA14" s="45"/>
      <c r="CB14" s="45"/>
      <c r="CC14" s="45"/>
      <c r="CD14" s="46" t="s">
        <v>2589</v>
      </c>
      <c r="CE14" s="52"/>
    </row>
    <row r="15" spans="1:83" s="33" customFormat="1" ht="18" customHeight="1">
      <c r="A15" s="74">
        <v>45693</v>
      </c>
      <c r="B15" s="52"/>
      <c r="C15" s="52"/>
      <c r="D15" s="52"/>
      <c r="E15" s="84"/>
      <c r="F15" s="145"/>
      <c r="G15" s="111">
        <v>27674</v>
      </c>
      <c r="H15" s="111">
        <v>1297</v>
      </c>
      <c r="I15" s="52">
        <v>2112</v>
      </c>
      <c r="J15" s="45" t="s">
        <v>2590</v>
      </c>
      <c r="K15" s="75" t="s">
        <v>130</v>
      </c>
      <c r="L15" s="48" t="s">
        <v>143</v>
      </c>
      <c r="M15" s="52" t="s">
        <v>167</v>
      </c>
      <c r="N15" s="56" t="s">
        <v>191</v>
      </c>
      <c r="O15" s="52" t="s">
        <v>300</v>
      </c>
      <c r="P15" s="52" t="s">
        <v>303</v>
      </c>
      <c r="Q15" s="52" t="s">
        <v>215</v>
      </c>
      <c r="R15" s="52" t="s">
        <v>227</v>
      </c>
      <c r="S15" s="52" t="s">
        <v>241</v>
      </c>
      <c r="T15" s="44" t="s">
        <v>276</v>
      </c>
      <c r="U15" s="79" t="s">
        <v>277</v>
      </c>
      <c r="V15" s="52"/>
      <c r="W15" s="52"/>
      <c r="X15" s="52"/>
      <c r="Y15" s="52"/>
      <c r="Z15" s="52"/>
      <c r="AA15" s="52"/>
      <c r="AB15" s="52"/>
      <c r="AC15" s="52"/>
      <c r="AD15" s="52"/>
      <c r="AE15" s="52"/>
      <c r="AF15" s="52"/>
      <c r="AG15" s="52"/>
      <c r="AH15" s="109"/>
      <c r="AI15" s="52"/>
      <c r="AJ15" s="52"/>
      <c r="AK15" s="45"/>
      <c r="AL15" s="45"/>
      <c r="AM15" s="45"/>
      <c r="AN15" s="45" t="s">
        <v>341</v>
      </c>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52"/>
      <c r="CC15" s="52"/>
      <c r="CD15" s="46" t="s">
        <v>2589</v>
      </c>
      <c r="CE15" s="52"/>
    </row>
    <row r="16" spans="1:83" s="33" customFormat="1" ht="18" customHeight="1">
      <c r="A16" s="74">
        <v>45693</v>
      </c>
      <c r="B16" s="52"/>
      <c r="C16" s="52"/>
      <c r="D16" s="52"/>
      <c r="E16" s="84"/>
      <c r="F16" s="145"/>
      <c r="G16" s="111">
        <v>27778</v>
      </c>
      <c r="H16" s="111">
        <v>2785</v>
      </c>
      <c r="I16" s="52">
        <v>2113</v>
      </c>
      <c r="J16" s="45" t="s">
        <v>2590</v>
      </c>
      <c r="K16" s="75" t="s">
        <v>130</v>
      </c>
      <c r="L16" s="50" t="s">
        <v>144</v>
      </c>
      <c r="M16" s="52" t="s">
        <v>168</v>
      </c>
      <c r="N16" s="56" t="s">
        <v>192</v>
      </c>
      <c r="O16" s="52" t="s">
        <v>300</v>
      </c>
      <c r="P16" s="52" t="s">
        <v>310</v>
      </c>
      <c r="Q16" s="52" t="s">
        <v>216</v>
      </c>
      <c r="R16" s="52" t="s">
        <v>227</v>
      </c>
      <c r="S16" s="52" t="s">
        <v>242</v>
      </c>
      <c r="T16" s="44" t="s">
        <v>278</v>
      </c>
      <c r="U16" s="79" t="s">
        <v>279</v>
      </c>
      <c r="V16" s="52"/>
      <c r="W16" s="52"/>
      <c r="X16" s="52"/>
      <c r="Y16" s="52"/>
      <c r="Z16" s="52"/>
      <c r="AA16" s="52"/>
      <c r="AB16" s="52"/>
      <c r="AC16" s="52"/>
      <c r="AD16" s="52"/>
      <c r="AE16" s="52"/>
      <c r="AF16" s="52"/>
      <c r="AG16" s="52"/>
      <c r="AH16" s="109"/>
      <c r="AI16" s="52"/>
      <c r="AJ16" s="52"/>
      <c r="AK16" s="45"/>
      <c r="AL16" s="45"/>
      <c r="AM16" s="80"/>
      <c r="AN16" s="45" t="s">
        <v>341</v>
      </c>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52"/>
      <c r="CC16" s="52"/>
      <c r="CD16" s="46" t="s">
        <v>2589</v>
      </c>
      <c r="CE16" s="52"/>
    </row>
    <row r="17" spans="1:97" s="33" customFormat="1" ht="18" customHeight="1">
      <c r="A17" s="74">
        <v>45693</v>
      </c>
      <c r="B17" s="114">
        <v>45798</v>
      </c>
      <c r="C17" s="114"/>
      <c r="D17" s="114"/>
      <c r="E17" s="146"/>
      <c r="F17" s="180"/>
      <c r="G17" s="111">
        <v>29189</v>
      </c>
      <c r="H17" s="111">
        <v>206</v>
      </c>
      <c r="I17" s="52">
        <v>2114</v>
      </c>
      <c r="J17" s="45" t="s">
        <v>2590</v>
      </c>
      <c r="K17" s="45" t="s">
        <v>130</v>
      </c>
      <c r="L17" s="162" t="s">
        <v>145</v>
      </c>
      <c r="M17" s="134" t="s">
        <v>169</v>
      </c>
      <c r="N17" s="169" t="s">
        <v>193</v>
      </c>
      <c r="O17" s="52" t="s">
        <v>305</v>
      </c>
      <c r="P17" s="52" t="s">
        <v>311</v>
      </c>
      <c r="Q17" s="125" t="s">
        <v>217</v>
      </c>
      <c r="R17" s="125" t="s">
        <v>227</v>
      </c>
      <c r="S17" s="125" t="s">
        <v>243</v>
      </c>
      <c r="T17" s="171" t="s">
        <v>280</v>
      </c>
      <c r="U17" s="171" t="s">
        <v>281</v>
      </c>
      <c r="V17" s="52" t="s">
        <v>318</v>
      </c>
      <c r="W17" s="52" t="s">
        <v>320</v>
      </c>
      <c r="X17" s="52" t="s">
        <v>337</v>
      </c>
      <c r="Y17" s="52" t="s">
        <v>338</v>
      </c>
      <c r="Z17" s="52" t="s">
        <v>323</v>
      </c>
      <c r="AA17" s="52" t="s">
        <v>326</v>
      </c>
      <c r="AB17" s="52" t="s">
        <v>329</v>
      </c>
      <c r="AC17" s="52" t="s">
        <v>332</v>
      </c>
      <c r="AD17" s="52" t="s">
        <v>335</v>
      </c>
      <c r="AE17" s="52" t="s">
        <v>340</v>
      </c>
      <c r="AF17" s="52" t="s">
        <v>320</v>
      </c>
      <c r="AG17" s="52" t="s">
        <v>338</v>
      </c>
      <c r="AH17" s="109" t="s">
        <v>323</v>
      </c>
      <c r="AI17" s="52" t="s">
        <v>332</v>
      </c>
      <c r="AJ17" s="52" t="s">
        <v>335</v>
      </c>
      <c r="AK17" s="45" t="s">
        <v>341</v>
      </c>
      <c r="AL17" s="45" t="s">
        <v>341</v>
      </c>
      <c r="AM17" s="45" t="s">
        <v>341</v>
      </c>
      <c r="AN17" s="45"/>
      <c r="AO17" s="45" t="s">
        <v>341</v>
      </c>
      <c r="AP17" s="45"/>
      <c r="AQ17" s="45" t="s">
        <v>341</v>
      </c>
      <c r="AR17" s="45" t="s">
        <v>341</v>
      </c>
      <c r="AS17" s="105"/>
      <c r="AT17" s="45" t="s">
        <v>341</v>
      </c>
      <c r="AU17" s="105"/>
      <c r="AV17" s="45" t="s">
        <v>341</v>
      </c>
      <c r="AW17" s="105" t="s">
        <v>341</v>
      </c>
      <c r="AX17" s="45" t="s">
        <v>341</v>
      </c>
      <c r="AY17" s="45" t="s">
        <v>341</v>
      </c>
      <c r="AZ17" s="45"/>
      <c r="BA17" s="45"/>
      <c r="BB17" s="45" t="s">
        <v>341</v>
      </c>
      <c r="BC17" s="45" t="s">
        <v>341</v>
      </c>
      <c r="BD17" s="45" t="s">
        <v>341</v>
      </c>
      <c r="BE17" s="45" t="s">
        <v>341</v>
      </c>
      <c r="BF17" s="45" t="s">
        <v>341</v>
      </c>
      <c r="BG17" s="45" t="s">
        <v>341</v>
      </c>
      <c r="BH17" s="45" t="s">
        <v>341</v>
      </c>
      <c r="BI17" s="45" t="s">
        <v>341</v>
      </c>
      <c r="BJ17" s="45"/>
      <c r="BK17" s="45"/>
      <c r="BL17" s="45" t="s">
        <v>341</v>
      </c>
      <c r="BM17" s="45"/>
      <c r="BN17" s="45"/>
      <c r="BO17" s="45"/>
      <c r="BP17" s="45"/>
      <c r="BQ17" s="45"/>
      <c r="BR17" s="45"/>
      <c r="BS17" s="45"/>
      <c r="BT17" s="45"/>
      <c r="BU17" s="45"/>
      <c r="BV17" s="45"/>
      <c r="BW17" s="45"/>
      <c r="BX17" s="45"/>
      <c r="BY17" s="45"/>
      <c r="BZ17" s="45" t="s">
        <v>341</v>
      </c>
      <c r="CA17" s="45" t="s">
        <v>341</v>
      </c>
      <c r="CB17" s="52"/>
      <c r="CC17" s="52"/>
      <c r="CD17" s="46" t="s">
        <v>2589</v>
      </c>
      <c r="CE17" s="52"/>
    </row>
    <row r="18" spans="1:97" s="33" customFormat="1" ht="18" customHeight="1">
      <c r="A18" s="74">
        <v>45693</v>
      </c>
      <c r="B18" s="52"/>
      <c r="C18" s="52"/>
      <c r="D18" s="52"/>
      <c r="E18" s="84"/>
      <c r="F18" s="145"/>
      <c r="G18" s="111">
        <v>29917</v>
      </c>
      <c r="H18" s="111">
        <v>6266</v>
      </c>
      <c r="I18" s="52">
        <v>2115</v>
      </c>
      <c r="J18" s="45" t="s">
        <v>2590</v>
      </c>
      <c r="K18" s="47" t="s">
        <v>130</v>
      </c>
      <c r="L18" s="87" t="s">
        <v>146</v>
      </c>
      <c r="M18" s="52" t="s">
        <v>170</v>
      </c>
      <c r="N18" s="47" t="s">
        <v>194</v>
      </c>
      <c r="O18" s="52" t="s">
        <v>300</v>
      </c>
      <c r="P18" s="52" t="s">
        <v>303</v>
      </c>
      <c r="Q18" s="52" t="s">
        <v>218</v>
      </c>
      <c r="R18" s="52" t="s">
        <v>227</v>
      </c>
      <c r="S18" s="52" t="s">
        <v>244</v>
      </c>
      <c r="T18" s="44" t="s">
        <v>282</v>
      </c>
      <c r="U18" s="122" t="s">
        <v>283</v>
      </c>
      <c r="V18" s="52"/>
      <c r="W18" s="52"/>
      <c r="X18" s="52"/>
      <c r="Y18" s="52"/>
      <c r="Z18" s="52"/>
      <c r="AA18" s="52"/>
      <c r="AB18" s="52"/>
      <c r="AC18" s="52"/>
      <c r="AD18" s="52"/>
      <c r="AE18" s="52"/>
      <c r="AF18" s="52"/>
      <c r="AG18" s="52"/>
      <c r="AH18" s="109"/>
      <c r="AI18" s="52"/>
      <c r="AJ18" s="52"/>
      <c r="AK18" s="45"/>
      <c r="AL18" s="45"/>
      <c r="AM18" s="80"/>
      <c r="AN18" s="45" t="s">
        <v>341</v>
      </c>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52"/>
      <c r="CC18" s="52"/>
      <c r="CD18" s="46" t="s">
        <v>2589</v>
      </c>
      <c r="CE18" s="52"/>
    </row>
    <row r="19" spans="1:97" s="33" customFormat="1" ht="18" customHeight="1">
      <c r="A19" s="74">
        <v>45693</v>
      </c>
      <c r="B19" s="114">
        <v>45931</v>
      </c>
      <c r="C19" s="52"/>
      <c r="D19" s="52"/>
      <c r="E19" s="84"/>
      <c r="F19" s="145"/>
      <c r="G19" s="111">
        <v>30457</v>
      </c>
      <c r="H19" s="160">
        <v>2986</v>
      </c>
      <c r="I19" s="52">
        <v>2116</v>
      </c>
      <c r="J19" s="45" t="s">
        <v>2590</v>
      </c>
      <c r="K19" s="47" t="s">
        <v>130</v>
      </c>
      <c r="L19" s="50" t="s">
        <v>147</v>
      </c>
      <c r="M19" s="52" t="s">
        <v>171</v>
      </c>
      <c r="N19" s="56" t="s">
        <v>195</v>
      </c>
      <c r="O19" s="52" t="s">
        <v>300</v>
      </c>
      <c r="P19" s="52" t="s">
        <v>312</v>
      </c>
      <c r="Q19" s="112" t="s">
        <v>2676</v>
      </c>
      <c r="R19" s="52" t="s">
        <v>227</v>
      </c>
      <c r="S19" s="52" t="s">
        <v>245</v>
      </c>
      <c r="T19" s="44" t="s">
        <v>284</v>
      </c>
      <c r="U19" s="79" t="s">
        <v>285</v>
      </c>
      <c r="V19" s="52"/>
      <c r="W19" s="52"/>
      <c r="X19" s="52"/>
      <c r="Y19" s="52"/>
      <c r="Z19" s="52"/>
      <c r="AA19" s="52"/>
      <c r="AB19" s="52"/>
      <c r="AC19" s="52"/>
      <c r="AD19" s="52"/>
      <c r="AE19" s="52"/>
      <c r="AF19" s="52"/>
      <c r="AG19" s="52"/>
      <c r="AH19" s="109"/>
      <c r="AI19" s="52"/>
      <c r="AJ19" s="52"/>
      <c r="AK19" s="45" t="s">
        <v>341</v>
      </c>
      <c r="AL19" s="45"/>
      <c r="AM19" s="45" t="s">
        <v>341</v>
      </c>
      <c r="AN19" s="45"/>
      <c r="AO19" s="45" t="s">
        <v>341</v>
      </c>
      <c r="AP19" s="45"/>
      <c r="AQ19" s="45"/>
      <c r="AR19" s="45"/>
      <c r="AS19" s="45"/>
      <c r="AT19" s="45"/>
      <c r="AU19" s="45"/>
      <c r="AV19" s="45" t="s">
        <v>341</v>
      </c>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6" t="s">
        <v>2589</v>
      </c>
      <c r="CE19" s="46"/>
      <c r="CF19" s="34"/>
      <c r="CG19" s="34"/>
      <c r="CH19" s="34"/>
      <c r="CI19" s="34"/>
      <c r="CJ19" s="34"/>
      <c r="CK19" s="34"/>
      <c r="CL19" s="34"/>
      <c r="CM19" s="34"/>
      <c r="CN19" s="34"/>
      <c r="CO19" s="34"/>
      <c r="CP19" s="34"/>
      <c r="CQ19" s="34"/>
      <c r="CR19" s="34"/>
      <c r="CS19" s="34"/>
    </row>
    <row r="20" spans="1:97" s="34" customFormat="1" ht="18" customHeight="1">
      <c r="A20" s="74">
        <v>45693</v>
      </c>
      <c r="B20" s="52"/>
      <c r="C20" s="52"/>
      <c r="D20" s="52"/>
      <c r="E20" s="84"/>
      <c r="F20" s="145"/>
      <c r="G20" s="111">
        <v>30537</v>
      </c>
      <c r="H20" s="111">
        <v>434</v>
      </c>
      <c r="I20" s="52">
        <v>2117</v>
      </c>
      <c r="J20" s="45" t="s">
        <v>2590</v>
      </c>
      <c r="K20" s="47" t="s">
        <v>130</v>
      </c>
      <c r="L20" s="50" t="s">
        <v>148</v>
      </c>
      <c r="M20" s="52" t="s">
        <v>172</v>
      </c>
      <c r="N20" s="56" t="s">
        <v>196</v>
      </c>
      <c r="O20" s="52" t="s">
        <v>300</v>
      </c>
      <c r="P20" s="52" t="s">
        <v>301</v>
      </c>
      <c r="Q20" s="52" t="s">
        <v>219</v>
      </c>
      <c r="R20" s="52" t="s">
        <v>227</v>
      </c>
      <c r="S20" s="52" t="s">
        <v>246</v>
      </c>
      <c r="T20" s="44" t="s">
        <v>286</v>
      </c>
      <c r="U20" s="79" t="s">
        <v>287</v>
      </c>
      <c r="V20" s="52"/>
      <c r="W20" s="52"/>
      <c r="X20" s="52"/>
      <c r="Y20" s="52"/>
      <c r="Z20" s="52"/>
      <c r="AA20" s="52"/>
      <c r="AB20" s="52"/>
      <c r="AC20" s="52"/>
      <c r="AD20" s="52"/>
      <c r="AE20" s="52"/>
      <c r="AF20" s="52"/>
      <c r="AG20" s="52"/>
      <c r="AH20" s="109"/>
      <c r="AI20" s="52"/>
      <c r="AJ20" s="52"/>
      <c r="AK20" s="45"/>
      <c r="AL20" s="45"/>
      <c r="AM20" s="45"/>
      <c r="AN20" s="45"/>
      <c r="AO20" s="45" t="s">
        <v>341</v>
      </c>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6" t="s">
        <v>2589</v>
      </c>
      <c r="CE20" s="52"/>
    </row>
    <row r="21" spans="1:97" s="34" customFormat="1" ht="18" customHeight="1">
      <c r="A21" s="74">
        <v>45693</v>
      </c>
      <c r="B21" s="52"/>
      <c r="C21" s="52"/>
      <c r="D21" s="52"/>
      <c r="E21" s="84"/>
      <c r="F21" s="145"/>
      <c r="G21" s="111">
        <v>31029</v>
      </c>
      <c r="H21" s="111">
        <v>5489</v>
      </c>
      <c r="I21" s="52">
        <v>2118</v>
      </c>
      <c r="J21" s="45" t="s">
        <v>2590</v>
      </c>
      <c r="K21" s="45" t="s">
        <v>130</v>
      </c>
      <c r="L21" s="51" t="s">
        <v>149</v>
      </c>
      <c r="M21" s="52" t="s">
        <v>173</v>
      </c>
      <c r="N21" s="57" t="s">
        <v>197</v>
      </c>
      <c r="O21" s="52" t="s">
        <v>305</v>
      </c>
      <c r="P21" s="52" t="s">
        <v>313</v>
      </c>
      <c r="Q21" s="52" t="s">
        <v>220</v>
      </c>
      <c r="R21" s="52" t="s">
        <v>228</v>
      </c>
      <c r="S21" s="52" t="s">
        <v>247</v>
      </c>
      <c r="T21" s="52" t="s">
        <v>288</v>
      </c>
      <c r="U21" s="81" t="s">
        <v>289</v>
      </c>
      <c r="V21" s="52"/>
      <c r="W21" s="52"/>
      <c r="X21" s="52"/>
      <c r="Y21" s="52"/>
      <c r="Z21" s="52"/>
      <c r="AA21" s="52"/>
      <c r="AB21" s="52"/>
      <c r="AC21" s="52"/>
      <c r="AD21" s="52"/>
      <c r="AE21" s="52"/>
      <c r="AF21" s="52"/>
      <c r="AG21" s="52"/>
      <c r="AH21" s="109"/>
      <c r="AI21" s="52"/>
      <c r="AJ21" s="52"/>
      <c r="AK21" s="45"/>
      <c r="AL21" s="45"/>
      <c r="AM21" s="80" t="s">
        <v>341</v>
      </c>
      <c r="AN21" s="45" t="s">
        <v>341</v>
      </c>
      <c r="AO21" s="45"/>
      <c r="AP21" s="45"/>
      <c r="AQ21" s="45"/>
      <c r="AR21" s="45"/>
      <c r="AS21" s="45"/>
      <c r="AT21" s="45"/>
      <c r="AU21" s="45"/>
      <c r="AV21" s="45"/>
      <c r="AW21" s="45"/>
      <c r="AX21" s="45"/>
      <c r="AY21" s="45"/>
      <c r="AZ21" s="45"/>
      <c r="BA21" s="45"/>
      <c r="BB21" s="45"/>
      <c r="BC21" s="45" t="s">
        <v>341</v>
      </c>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52"/>
      <c r="CC21" s="52"/>
      <c r="CD21" s="46" t="s">
        <v>2589</v>
      </c>
      <c r="CE21" s="52"/>
      <c r="CF21" s="35"/>
      <c r="CG21" s="35"/>
      <c r="CH21" s="35"/>
      <c r="CI21" s="35"/>
      <c r="CJ21" s="35"/>
      <c r="CK21" s="35"/>
      <c r="CL21" s="35"/>
      <c r="CM21" s="35"/>
      <c r="CN21" s="35"/>
      <c r="CO21" s="35"/>
      <c r="CP21" s="35"/>
      <c r="CQ21" s="35"/>
      <c r="CR21" s="35"/>
      <c r="CS21" s="35"/>
    </row>
    <row r="22" spans="1:97" s="35" customFormat="1" ht="18" customHeight="1">
      <c r="A22" s="74">
        <v>45693</v>
      </c>
      <c r="B22" s="52"/>
      <c r="C22" s="52"/>
      <c r="D22" s="52"/>
      <c r="E22" s="84"/>
      <c r="F22" s="145"/>
      <c r="G22" s="111">
        <v>31066</v>
      </c>
      <c r="H22" s="111">
        <v>1868</v>
      </c>
      <c r="I22" s="52">
        <v>2119</v>
      </c>
      <c r="J22" s="45" t="s">
        <v>2590</v>
      </c>
      <c r="K22" s="47" t="s">
        <v>130</v>
      </c>
      <c r="L22" s="87" t="s">
        <v>150</v>
      </c>
      <c r="M22" s="52" t="s">
        <v>174</v>
      </c>
      <c r="N22" s="47" t="s">
        <v>198</v>
      </c>
      <c r="O22" s="52" t="s">
        <v>300</v>
      </c>
      <c r="P22" s="52" t="s">
        <v>314</v>
      </c>
      <c r="Q22" s="52" t="s">
        <v>221</v>
      </c>
      <c r="R22" s="52" t="s">
        <v>227</v>
      </c>
      <c r="S22" s="52" t="s">
        <v>248</v>
      </c>
      <c r="T22" s="44" t="s">
        <v>290</v>
      </c>
      <c r="U22" s="122" t="s">
        <v>291</v>
      </c>
      <c r="V22" s="52"/>
      <c r="W22" s="52"/>
      <c r="X22" s="52"/>
      <c r="Y22" s="52"/>
      <c r="Z22" s="52"/>
      <c r="AA22" s="52"/>
      <c r="AB22" s="52"/>
      <c r="AC22" s="52"/>
      <c r="AD22" s="52"/>
      <c r="AE22" s="52"/>
      <c r="AF22" s="52"/>
      <c r="AG22" s="52"/>
      <c r="AH22" s="109"/>
      <c r="AI22" s="52"/>
      <c r="AJ22" s="52"/>
      <c r="AK22" s="45"/>
      <c r="AL22" s="45"/>
      <c r="AM22" s="80"/>
      <c r="AN22" s="45" t="s">
        <v>341</v>
      </c>
      <c r="AO22" s="45" t="s">
        <v>341</v>
      </c>
      <c r="AP22" s="45"/>
      <c r="AQ22" s="45"/>
      <c r="AR22" s="45"/>
      <c r="AS22" s="45"/>
      <c r="AT22" s="45"/>
      <c r="AU22" s="45"/>
      <c r="AV22" s="45"/>
      <c r="AW22" s="45"/>
      <c r="AX22" s="45"/>
      <c r="AY22" s="45"/>
      <c r="AZ22" s="45"/>
      <c r="BA22" s="45"/>
      <c r="BB22" s="45"/>
      <c r="BC22" s="45"/>
      <c r="BD22" s="45"/>
      <c r="BE22" s="45"/>
      <c r="BF22" s="45"/>
      <c r="BG22" s="80"/>
      <c r="BH22" s="80"/>
      <c r="BI22" s="80"/>
      <c r="BJ22" s="45"/>
      <c r="BK22" s="45"/>
      <c r="BL22" s="45"/>
      <c r="BM22" s="45"/>
      <c r="BN22" s="45"/>
      <c r="BO22" s="45"/>
      <c r="BP22" s="45"/>
      <c r="BQ22" s="45"/>
      <c r="BR22" s="45"/>
      <c r="BS22" s="45"/>
      <c r="BT22" s="45"/>
      <c r="BU22" s="45"/>
      <c r="BV22" s="45"/>
      <c r="BW22" s="45"/>
      <c r="BX22" s="45"/>
      <c r="BY22" s="45"/>
      <c r="BZ22" s="45"/>
      <c r="CA22" s="45"/>
      <c r="CB22" s="45"/>
      <c r="CC22" s="45"/>
      <c r="CD22" s="46" t="s">
        <v>2589</v>
      </c>
      <c r="CE22" s="52"/>
      <c r="CF22" s="34"/>
      <c r="CG22" s="34"/>
      <c r="CH22" s="34"/>
      <c r="CI22" s="34"/>
      <c r="CJ22" s="34"/>
      <c r="CK22" s="34"/>
      <c r="CL22" s="34"/>
      <c r="CM22" s="34"/>
      <c r="CN22" s="34"/>
      <c r="CO22" s="34"/>
      <c r="CP22" s="34"/>
      <c r="CQ22" s="34"/>
      <c r="CR22" s="34"/>
      <c r="CS22" s="34"/>
    </row>
    <row r="23" spans="1:97" s="34" customFormat="1" ht="18" customHeight="1">
      <c r="A23" s="74">
        <v>45693</v>
      </c>
      <c r="B23" s="52"/>
      <c r="C23" s="52"/>
      <c r="D23" s="52"/>
      <c r="E23" s="84"/>
      <c r="F23" s="145"/>
      <c r="G23" s="111">
        <v>31807</v>
      </c>
      <c r="H23" s="111">
        <v>203</v>
      </c>
      <c r="I23" s="52">
        <v>2120</v>
      </c>
      <c r="J23" s="45" t="s">
        <v>2590</v>
      </c>
      <c r="K23" s="45" t="s">
        <v>130</v>
      </c>
      <c r="L23" s="51" t="s">
        <v>151</v>
      </c>
      <c r="M23" s="52" t="s">
        <v>175</v>
      </c>
      <c r="N23" s="57" t="s">
        <v>199</v>
      </c>
      <c r="O23" s="52" t="s">
        <v>305</v>
      </c>
      <c r="P23" s="52" t="s">
        <v>315</v>
      </c>
      <c r="Q23" s="52" t="s">
        <v>222</v>
      </c>
      <c r="R23" s="52" t="s">
        <v>227</v>
      </c>
      <c r="S23" s="52" t="s">
        <v>249</v>
      </c>
      <c r="T23" s="52" t="s">
        <v>292</v>
      </c>
      <c r="U23" s="81" t="s">
        <v>293</v>
      </c>
      <c r="V23" s="52" t="s">
        <v>319</v>
      </c>
      <c r="W23" s="52" t="s">
        <v>321</v>
      </c>
      <c r="X23" s="52" t="s">
        <v>337</v>
      </c>
      <c r="Y23" s="52" t="s">
        <v>339</v>
      </c>
      <c r="Z23" s="52" t="s">
        <v>324</v>
      </c>
      <c r="AA23" s="52" t="s">
        <v>327</v>
      </c>
      <c r="AB23" s="52" t="s">
        <v>330</v>
      </c>
      <c r="AC23" s="52" t="s">
        <v>333</v>
      </c>
      <c r="AD23" s="52" t="s">
        <v>336</v>
      </c>
      <c r="AE23" s="52"/>
      <c r="AF23" s="52"/>
      <c r="AG23" s="52"/>
      <c r="AH23" s="109"/>
      <c r="AI23" s="52"/>
      <c r="AJ23" s="52"/>
      <c r="AK23" s="45" t="s">
        <v>341</v>
      </c>
      <c r="AL23" s="45" t="s">
        <v>341</v>
      </c>
      <c r="AM23" s="80" t="s">
        <v>341</v>
      </c>
      <c r="AN23" s="45"/>
      <c r="AO23" s="45" t="s">
        <v>341</v>
      </c>
      <c r="AP23" s="45"/>
      <c r="AQ23" s="45" t="s">
        <v>341</v>
      </c>
      <c r="AR23" s="45"/>
      <c r="AS23" s="45"/>
      <c r="AT23" s="45" t="s">
        <v>341</v>
      </c>
      <c r="AU23" s="45"/>
      <c r="AV23" s="45"/>
      <c r="AW23" s="45" t="s">
        <v>341</v>
      </c>
      <c r="AX23" s="45"/>
      <c r="AY23" s="45"/>
      <c r="AZ23" s="45"/>
      <c r="BA23" s="45"/>
      <c r="BB23" s="45"/>
      <c r="BC23" s="45"/>
      <c r="BD23" s="45" t="s">
        <v>341</v>
      </c>
      <c r="BE23" s="45" t="s">
        <v>341</v>
      </c>
      <c r="BF23" s="45" t="s">
        <v>341</v>
      </c>
      <c r="BG23" s="45" t="s">
        <v>341</v>
      </c>
      <c r="BH23" s="45" t="s">
        <v>341</v>
      </c>
      <c r="BI23" s="45" t="s">
        <v>341</v>
      </c>
      <c r="BJ23" s="45"/>
      <c r="BK23" s="45"/>
      <c r="BL23" s="45"/>
      <c r="BM23" s="45"/>
      <c r="BN23" s="45"/>
      <c r="BO23" s="45"/>
      <c r="BP23" s="45"/>
      <c r="BQ23" s="45"/>
      <c r="BR23" s="45"/>
      <c r="BS23" s="45"/>
      <c r="BT23" s="45"/>
      <c r="BU23" s="45"/>
      <c r="BV23" s="45"/>
      <c r="BW23" s="45"/>
      <c r="BX23" s="45"/>
      <c r="BY23" s="45" t="s">
        <v>341</v>
      </c>
      <c r="BZ23" s="45" t="s">
        <v>341</v>
      </c>
      <c r="CA23" s="45" t="s">
        <v>341</v>
      </c>
      <c r="CB23" s="45"/>
      <c r="CC23" s="45"/>
      <c r="CD23" s="46" t="s">
        <v>2589</v>
      </c>
      <c r="CE23" s="52"/>
      <c r="CF23" s="33"/>
      <c r="CG23" s="33"/>
      <c r="CH23" s="33"/>
      <c r="CI23" s="33"/>
      <c r="CJ23" s="33"/>
      <c r="CK23" s="33"/>
      <c r="CL23" s="33"/>
      <c r="CM23" s="33"/>
      <c r="CN23" s="33"/>
      <c r="CO23" s="33"/>
      <c r="CP23" s="33"/>
      <c r="CQ23" s="33"/>
      <c r="CR23" s="33"/>
      <c r="CS23" s="33"/>
    </row>
    <row r="24" spans="1:97" s="33" customFormat="1" ht="18" customHeight="1">
      <c r="A24" s="74">
        <v>45693</v>
      </c>
      <c r="B24" s="52"/>
      <c r="C24" s="52"/>
      <c r="D24" s="52"/>
      <c r="E24" s="84"/>
      <c r="F24" s="145"/>
      <c r="G24" s="111">
        <v>32978</v>
      </c>
      <c r="H24" s="111">
        <v>1402</v>
      </c>
      <c r="I24" s="52">
        <v>2121</v>
      </c>
      <c r="J24" s="45" t="s">
        <v>2590</v>
      </c>
      <c r="K24" s="47" t="s">
        <v>130</v>
      </c>
      <c r="L24" s="50" t="s">
        <v>152</v>
      </c>
      <c r="M24" s="52" t="s">
        <v>176</v>
      </c>
      <c r="N24" s="56" t="s">
        <v>200</v>
      </c>
      <c r="O24" s="52" t="s">
        <v>300</v>
      </c>
      <c r="P24" s="52" t="s">
        <v>303</v>
      </c>
      <c r="Q24" s="52" t="s">
        <v>223</v>
      </c>
      <c r="R24" s="52" t="s">
        <v>227</v>
      </c>
      <c r="S24" s="52" t="s">
        <v>250</v>
      </c>
      <c r="T24" s="44" t="s">
        <v>294</v>
      </c>
      <c r="U24" s="79" t="s">
        <v>295</v>
      </c>
      <c r="V24" s="52"/>
      <c r="W24" s="52"/>
      <c r="X24" s="52"/>
      <c r="Y24" s="52"/>
      <c r="Z24" s="52"/>
      <c r="AA24" s="52"/>
      <c r="AB24" s="52"/>
      <c r="AC24" s="52"/>
      <c r="AD24" s="52"/>
      <c r="AE24" s="52"/>
      <c r="AF24" s="52"/>
      <c r="AG24" s="52"/>
      <c r="AH24" s="109"/>
      <c r="AI24" s="52"/>
      <c r="AJ24" s="52"/>
      <c r="AK24" s="45"/>
      <c r="AL24" s="45"/>
      <c r="AM24" s="80"/>
      <c r="AN24" s="45" t="s">
        <v>341</v>
      </c>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6" t="s">
        <v>2589</v>
      </c>
      <c r="CE24" s="46"/>
    </row>
    <row r="25" spans="1:97" s="33" customFormat="1" ht="18" customHeight="1">
      <c r="A25" s="74">
        <v>45693</v>
      </c>
      <c r="B25" s="52"/>
      <c r="C25" s="52"/>
      <c r="D25" s="52"/>
      <c r="E25" s="84"/>
      <c r="F25" s="145"/>
      <c r="G25" s="111">
        <v>33114</v>
      </c>
      <c r="H25" s="111">
        <v>65</v>
      </c>
      <c r="I25" s="52">
        <v>2122</v>
      </c>
      <c r="J25" s="45" t="s">
        <v>2590</v>
      </c>
      <c r="K25" s="47" t="s">
        <v>130</v>
      </c>
      <c r="L25" s="50" t="s">
        <v>153</v>
      </c>
      <c r="M25" s="52" t="s">
        <v>177</v>
      </c>
      <c r="N25" s="56" t="s">
        <v>201</v>
      </c>
      <c r="O25" s="52" t="s">
        <v>300</v>
      </c>
      <c r="P25" s="52" t="s">
        <v>303</v>
      </c>
      <c r="Q25" s="52" t="s">
        <v>224</v>
      </c>
      <c r="R25" s="52" t="s">
        <v>227</v>
      </c>
      <c r="S25" s="52" t="s">
        <v>251</v>
      </c>
      <c r="T25" s="44" t="s">
        <v>296</v>
      </c>
      <c r="U25" s="79" t="s">
        <v>297</v>
      </c>
      <c r="V25" s="52"/>
      <c r="W25" s="52"/>
      <c r="X25" s="52"/>
      <c r="Y25" s="52"/>
      <c r="Z25" s="52"/>
      <c r="AA25" s="52"/>
      <c r="AB25" s="52"/>
      <c r="AC25" s="52"/>
      <c r="AD25" s="52"/>
      <c r="AE25" s="52"/>
      <c r="AF25" s="52"/>
      <c r="AG25" s="52"/>
      <c r="AH25" s="109"/>
      <c r="AI25" s="52"/>
      <c r="AJ25" s="52"/>
      <c r="AK25" s="45"/>
      <c r="AL25" s="45" t="s">
        <v>341</v>
      </c>
      <c r="AM25" s="80" t="s">
        <v>341</v>
      </c>
      <c r="AN25" s="45" t="s">
        <v>341</v>
      </c>
      <c r="AO25" s="45" t="s">
        <v>341</v>
      </c>
      <c r="AP25" s="45"/>
      <c r="AQ25" s="45"/>
      <c r="AR25" s="45"/>
      <c r="AS25" s="45"/>
      <c r="AT25" s="45"/>
      <c r="AU25" s="45"/>
      <c r="AV25" s="45"/>
      <c r="AW25" s="45"/>
      <c r="AX25" s="45"/>
      <c r="AY25" s="45"/>
      <c r="AZ25" s="45"/>
      <c r="BA25" s="45"/>
      <c r="BB25" s="45"/>
      <c r="BC25" s="45" t="s">
        <v>341</v>
      </c>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6" t="s">
        <v>2589</v>
      </c>
      <c r="CE25" s="52"/>
    </row>
    <row r="26" spans="1:97" s="33" customFormat="1" ht="18" customHeight="1">
      <c r="A26" s="74">
        <v>45693</v>
      </c>
      <c r="B26" s="52"/>
      <c r="C26" s="52"/>
      <c r="D26" s="52"/>
      <c r="E26" s="84"/>
      <c r="F26" s="145"/>
      <c r="G26" s="111">
        <v>33124</v>
      </c>
      <c r="H26" s="111">
        <v>2673</v>
      </c>
      <c r="I26" s="52">
        <v>2123</v>
      </c>
      <c r="J26" s="45" t="s">
        <v>2590</v>
      </c>
      <c r="K26" s="47" t="s">
        <v>130</v>
      </c>
      <c r="L26" s="50" t="s">
        <v>154</v>
      </c>
      <c r="M26" s="52" t="s">
        <v>178</v>
      </c>
      <c r="N26" s="56" t="s">
        <v>202</v>
      </c>
      <c r="O26" s="52" t="s">
        <v>300</v>
      </c>
      <c r="P26" s="52" t="s">
        <v>316</v>
      </c>
      <c r="Q26" s="52" t="s">
        <v>225</v>
      </c>
      <c r="R26" s="52" t="s">
        <v>227</v>
      </c>
      <c r="S26" s="52" t="s">
        <v>252</v>
      </c>
      <c r="T26" s="44" t="s">
        <v>298</v>
      </c>
      <c r="U26" s="79" t="s">
        <v>299</v>
      </c>
      <c r="V26" s="82"/>
      <c r="W26" s="57"/>
      <c r="X26" s="52"/>
      <c r="Y26" s="52"/>
      <c r="Z26" s="52"/>
      <c r="AA26" s="52"/>
      <c r="AB26" s="52"/>
      <c r="AC26" s="84"/>
      <c r="AD26" s="52"/>
      <c r="AE26" s="52"/>
      <c r="AF26" s="52"/>
      <c r="AG26" s="52"/>
      <c r="AH26" s="109"/>
      <c r="AI26" s="52"/>
      <c r="AJ26" s="52"/>
      <c r="AK26" s="45"/>
      <c r="AL26" s="45" t="s">
        <v>341</v>
      </c>
      <c r="AM26" s="80"/>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6" t="s">
        <v>2589</v>
      </c>
      <c r="CE26" s="52"/>
    </row>
    <row r="27" spans="1:97" s="33" customFormat="1" ht="18" customHeight="1">
      <c r="A27" s="74">
        <v>45693</v>
      </c>
      <c r="B27" s="52"/>
      <c r="C27" s="52"/>
      <c r="D27" s="52"/>
      <c r="E27" s="84"/>
      <c r="F27" s="145"/>
      <c r="G27" s="111">
        <v>22052</v>
      </c>
      <c r="H27" s="111">
        <v>229</v>
      </c>
      <c r="I27" s="52">
        <v>2124</v>
      </c>
      <c r="J27" s="45" t="s">
        <v>2590</v>
      </c>
      <c r="K27" s="47" t="s">
        <v>344</v>
      </c>
      <c r="L27" s="50" t="s">
        <v>345</v>
      </c>
      <c r="M27" s="52" t="s">
        <v>346</v>
      </c>
      <c r="N27" s="56" t="s">
        <v>388</v>
      </c>
      <c r="O27" s="52" t="s">
        <v>300</v>
      </c>
      <c r="P27" s="52" t="s">
        <v>303</v>
      </c>
      <c r="Q27" s="52" t="s">
        <v>369</v>
      </c>
      <c r="R27" s="52" t="s">
        <v>228</v>
      </c>
      <c r="S27" s="52" t="s">
        <v>379</v>
      </c>
      <c r="T27" s="44" t="s">
        <v>397</v>
      </c>
      <c r="U27" s="79" t="s">
        <v>398</v>
      </c>
      <c r="V27" s="52"/>
      <c r="W27" s="52"/>
      <c r="X27" s="52"/>
      <c r="Y27" s="52"/>
      <c r="Z27" s="52"/>
      <c r="AA27" s="52"/>
      <c r="AB27" s="52"/>
      <c r="AC27" s="52"/>
      <c r="AD27" s="52"/>
      <c r="AE27" s="52"/>
      <c r="AF27" s="52"/>
      <c r="AG27" s="52"/>
      <c r="AH27" s="125"/>
      <c r="AI27" s="52"/>
      <c r="AJ27" s="52"/>
      <c r="AK27" s="45"/>
      <c r="AL27" s="45"/>
      <c r="AM27" s="80" t="s">
        <v>341</v>
      </c>
      <c r="AN27" s="45"/>
      <c r="AO27" s="45"/>
      <c r="AP27" s="45"/>
      <c r="AQ27" s="45"/>
      <c r="AR27" s="45"/>
      <c r="AS27" s="45"/>
      <c r="AT27" s="45"/>
      <c r="AU27" s="45"/>
      <c r="AV27" s="45"/>
      <c r="AW27" s="45"/>
      <c r="AX27" s="45"/>
      <c r="AY27" s="45"/>
      <c r="AZ27" s="45"/>
      <c r="BA27" s="45"/>
      <c r="BB27" s="45"/>
      <c r="BC27" s="45"/>
      <c r="BD27" s="45"/>
      <c r="BE27" s="45"/>
      <c r="BF27" s="45"/>
      <c r="BG27" s="45" t="s">
        <v>341</v>
      </c>
      <c r="BH27" s="45" t="s">
        <v>341</v>
      </c>
      <c r="BI27" s="45" t="s">
        <v>341</v>
      </c>
      <c r="BJ27" s="45"/>
      <c r="BK27" s="45"/>
      <c r="BL27" s="45"/>
      <c r="BM27" s="45"/>
      <c r="BN27" s="45"/>
      <c r="BO27" s="45"/>
      <c r="BP27" s="45"/>
      <c r="BQ27" s="45"/>
      <c r="BR27" s="45"/>
      <c r="BS27" s="45"/>
      <c r="BT27" s="45"/>
      <c r="BU27" s="45"/>
      <c r="BV27" s="45"/>
      <c r="BW27" s="45"/>
      <c r="BX27" s="45"/>
      <c r="BY27" s="45"/>
      <c r="BZ27" s="45"/>
      <c r="CA27" s="45"/>
      <c r="CB27" s="45"/>
      <c r="CC27" s="45"/>
      <c r="CD27" s="46" t="s">
        <v>2589</v>
      </c>
      <c r="CE27" s="52"/>
    </row>
    <row r="28" spans="1:97" s="33" customFormat="1" ht="18" customHeight="1">
      <c r="A28" s="74">
        <v>45693</v>
      </c>
      <c r="B28" s="52"/>
      <c r="C28" s="52"/>
      <c r="D28" s="52"/>
      <c r="E28" s="84"/>
      <c r="F28" s="145"/>
      <c r="G28" s="111">
        <v>22234</v>
      </c>
      <c r="H28" s="111">
        <v>3041</v>
      </c>
      <c r="I28" s="52">
        <v>2125</v>
      </c>
      <c r="J28" s="45" t="s">
        <v>2590</v>
      </c>
      <c r="K28" s="47" t="s">
        <v>344</v>
      </c>
      <c r="L28" s="50" t="s">
        <v>347</v>
      </c>
      <c r="M28" s="52" t="s">
        <v>348</v>
      </c>
      <c r="N28" s="56" t="s">
        <v>389</v>
      </c>
      <c r="O28" s="52" t="s">
        <v>300</v>
      </c>
      <c r="P28" s="52" t="s">
        <v>303</v>
      </c>
      <c r="Q28" s="52" t="s">
        <v>370</v>
      </c>
      <c r="R28" s="52" t="s">
        <v>227</v>
      </c>
      <c r="S28" s="52" t="s">
        <v>380</v>
      </c>
      <c r="T28" s="44" t="s">
        <v>399</v>
      </c>
      <c r="U28" s="79" t="s">
        <v>400</v>
      </c>
      <c r="V28" s="85"/>
      <c r="W28" s="45"/>
      <c r="X28" s="52"/>
      <c r="Y28" s="52"/>
      <c r="Z28" s="52"/>
      <c r="AA28" s="52"/>
      <c r="AB28" s="52"/>
      <c r="AC28" s="85"/>
      <c r="AD28" s="85"/>
      <c r="AE28" s="52"/>
      <c r="AF28" s="52"/>
      <c r="AG28" s="52"/>
      <c r="AH28" s="52"/>
      <c r="AI28" s="52"/>
      <c r="AJ28" s="52"/>
      <c r="AK28" s="45" t="s">
        <v>341</v>
      </c>
      <c r="AL28" s="45"/>
      <c r="AM28" s="80"/>
      <c r="AN28" s="45" t="s">
        <v>341</v>
      </c>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6" t="s">
        <v>2589</v>
      </c>
      <c r="CE28" s="52"/>
    </row>
    <row r="29" spans="1:97" s="33" customFormat="1" ht="18" customHeight="1">
      <c r="A29" s="74">
        <v>45693</v>
      </c>
      <c r="B29" s="114">
        <v>45931</v>
      </c>
      <c r="C29" s="52"/>
      <c r="D29" s="52"/>
      <c r="E29" s="84"/>
      <c r="F29" s="145"/>
      <c r="G29" s="111">
        <v>23550</v>
      </c>
      <c r="H29" s="160">
        <v>185</v>
      </c>
      <c r="I29" s="52">
        <v>2126</v>
      </c>
      <c r="J29" s="45" t="s">
        <v>2590</v>
      </c>
      <c r="K29" s="47" t="s">
        <v>344</v>
      </c>
      <c r="L29" s="50" t="s">
        <v>349</v>
      </c>
      <c r="M29" s="52" t="s">
        <v>350</v>
      </c>
      <c r="N29" s="56" t="s">
        <v>390</v>
      </c>
      <c r="O29" s="52" t="s">
        <v>305</v>
      </c>
      <c r="P29" s="52" t="s">
        <v>365</v>
      </c>
      <c r="Q29" s="52" t="s">
        <v>371</v>
      </c>
      <c r="R29" s="52" t="s">
        <v>228</v>
      </c>
      <c r="S29" s="52" t="s">
        <v>381</v>
      </c>
      <c r="T29" s="44" t="s">
        <v>401</v>
      </c>
      <c r="U29" s="79" t="s">
        <v>402</v>
      </c>
      <c r="V29" s="52" t="s">
        <v>417</v>
      </c>
      <c r="W29" s="52" t="s">
        <v>419</v>
      </c>
      <c r="X29" s="52" t="s">
        <v>337</v>
      </c>
      <c r="Y29" s="52" t="s">
        <v>423</v>
      </c>
      <c r="Z29" s="52" t="s">
        <v>421</v>
      </c>
      <c r="AA29" s="52" t="s">
        <v>424</v>
      </c>
      <c r="AB29" s="52" t="s">
        <v>425</v>
      </c>
      <c r="AC29" s="52" t="s">
        <v>427</v>
      </c>
      <c r="AD29" s="52" t="s">
        <v>428</v>
      </c>
      <c r="AE29" s="52"/>
      <c r="AF29" s="52"/>
      <c r="AG29" s="52"/>
      <c r="AH29" s="52"/>
      <c r="AI29" s="52"/>
      <c r="AJ29" s="52"/>
      <c r="AK29" s="45"/>
      <c r="AL29" s="45"/>
      <c r="AM29" s="80" t="s">
        <v>341</v>
      </c>
      <c r="AN29" s="45" t="s">
        <v>341</v>
      </c>
      <c r="AO29" s="80"/>
      <c r="AP29" s="45"/>
      <c r="AQ29" s="80"/>
      <c r="AR29" s="45"/>
      <c r="AS29" s="45"/>
      <c r="AT29" s="80"/>
      <c r="AU29" s="45"/>
      <c r="AV29" s="45"/>
      <c r="AW29" s="45"/>
      <c r="AX29" s="45"/>
      <c r="AY29" s="45"/>
      <c r="AZ29" s="45"/>
      <c r="BA29" s="45"/>
      <c r="BB29" s="45"/>
      <c r="BC29" s="45" t="s">
        <v>341</v>
      </c>
      <c r="BD29" s="80"/>
      <c r="BE29" s="80"/>
      <c r="BF29" s="80"/>
      <c r="BG29" s="80"/>
      <c r="BH29" s="80"/>
      <c r="BI29" s="80"/>
      <c r="BJ29" s="45"/>
      <c r="BK29" s="45"/>
      <c r="BL29" s="45"/>
      <c r="BM29" s="45"/>
      <c r="BN29" s="45"/>
      <c r="BO29" s="45"/>
      <c r="BP29" s="45"/>
      <c r="BQ29" s="45"/>
      <c r="BR29" s="45"/>
      <c r="BS29" s="45"/>
      <c r="BT29" s="45"/>
      <c r="BU29" s="45"/>
      <c r="BV29" s="45"/>
      <c r="BW29" s="45"/>
      <c r="BX29" s="45"/>
      <c r="BY29" s="45"/>
      <c r="BZ29" s="45"/>
      <c r="CA29" s="45"/>
      <c r="CB29" s="45"/>
      <c r="CC29" s="45"/>
      <c r="CD29" s="46" t="s">
        <v>2589</v>
      </c>
      <c r="CE29" s="52"/>
    </row>
    <row r="30" spans="1:97" s="33" customFormat="1" ht="18" customHeight="1">
      <c r="A30" s="74">
        <v>45693</v>
      </c>
      <c r="B30" s="114">
        <v>45803</v>
      </c>
      <c r="C30" s="52"/>
      <c r="D30" s="52"/>
      <c r="E30" s="84"/>
      <c r="F30" s="145"/>
      <c r="G30" s="111">
        <v>24619</v>
      </c>
      <c r="H30" s="111">
        <v>1376</v>
      </c>
      <c r="I30" s="52">
        <v>2127</v>
      </c>
      <c r="J30" s="45" t="s">
        <v>2590</v>
      </c>
      <c r="K30" s="47" t="s">
        <v>344</v>
      </c>
      <c r="L30" s="50" t="s">
        <v>351</v>
      </c>
      <c r="M30" s="52" t="s">
        <v>352</v>
      </c>
      <c r="N30" s="56" t="s">
        <v>391</v>
      </c>
      <c r="O30" s="52" t="s">
        <v>300</v>
      </c>
      <c r="P30" s="52" t="s">
        <v>366</v>
      </c>
      <c r="Q30" s="52" t="s">
        <v>372</v>
      </c>
      <c r="R30" s="52" t="s">
        <v>227</v>
      </c>
      <c r="S30" s="124" t="s">
        <v>2622</v>
      </c>
      <c r="T30" s="44" t="s">
        <v>403</v>
      </c>
      <c r="U30" s="79" t="s">
        <v>404</v>
      </c>
      <c r="V30" s="52"/>
      <c r="W30" s="52"/>
      <c r="X30" s="52"/>
      <c r="Y30" s="52"/>
      <c r="Z30" s="52"/>
      <c r="AA30" s="52"/>
      <c r="AB30" s="52"/>
      <c r="AC30" s="52"/>
      <c r="AD30" s="52"/>
      <c r="AE30" s="52"/>
      <c r="AF30" s="52"/>
      <c r="AG30" s="52"/>
      <c r="AH30" s="52"/>
      <c r="AI30" s="52"/>
      <c r="AJ30" s="52"/>
      <c r="AK30" s="45"/>
      <c r="AL30" s="45"/>
      <c r="AM30" s="80"/>
      <c r="AN30" s="45" t="s">
        <v>341</v>
      </c>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6" t="s">
        <v>2589</v>
      </c>
      <c r="CE30" s="52"/>
    </row>
    <row r="31" spans="1:97" s="33" customFormat="1" ht="18" customHeight="1">
      <c r="A31" s="74">
        <v>45693</v>
      </c>
      <c r="B31" s="52"/>
      <c r="C31" s="52"/>
      <c r="D31" s="52"/>
      <c r="E31" s="84"/>
      <c r="F31" s="145"/>
      <c r="G31" s="111">
        <v>26703</v>
      </c>
      <c r="H31" s="111">
        <v>335</v>
      </c>
      <c r="I31" s="52">
        <v>2128</v>
      </c>
      <c r="J31" s="45" t="s">
        <v>2590</v>
      </c>
      <c r="K31" s="75" t="s">
        <v>344</v>
      </c>
      <c r="L31" s="48" t="s">
        <v>353</v>
      </c>
      <c r="M31" s="52" t="s">
        <v>354</v>
      </c>
      <c r="N31" s="56" t="s">
        <v>392</v>
      </c>
      <c r="O31" s="52" t="s">
        <v>300</v>
      </c>
      <c r="P31" s="52" t="s">
        <v>301</v>
      </c>
      <c r="Q31" s="52" t="s">
        <v>373</v>
      </c>
      <c r="R31" s="52" t="s">
        <v>227</v>
      </c>
      <c r="S31" s="125" t="s">
        <v>382</v>
      </c>
      <c r="T31" s="77" t="s">
        <v>405</v>
      </c>
      <c r="U31" s="86" t="s">
        <v>406</v>
      </c>
      <c r="V31" s="52"/>
      <c r="W31" s="52"/>
      <c r="X31" s="52"/>
      <c r="Y31" s="52"/>
      <c r="Z31" s="52"/>
      <c r="AA31" s="52"/>
      <c r="AB31" s="52"/>
      <c r="AC31" s="52"/>
      <c r="AD31" s="52"/>
      <c r="AE31" s="52"/>
      <c r="AF31" s="52"/>
      <c r="AG31" s="52"/>
      <c r="AH31" s="52"/>
      <c r="AI31" s="52"/>
      <c r="AJ31" s="52"/>
      <c r="AK31" s="45" t="s">
        <v>341</v>
      </c>
      <c r="AL31" s="45" t="s">
        <v>341</v>
      </c>
      <c r="AM31" s="80" t="s">
        <v>341</v>
      </c>
      <c r="AN31" s="45"/>
      <c r="AO31" s="45" t="s">
        <v>341</v>
      </c>
      <c r="AP31" s="45"/>
      <c r="AQ31" s="45"/>
      <c r="AR31" s="45"/>
      <c r="AS31" s="45"/>
      <c r="AT31" s="45"/>
      <c r="AU31" s="45"/>
      <c r="AV31" s="45"/>
      <c r="AW31" s="45"/>
      <c r="AX31" s="45" t="s">
        <v>341</v>
      </c>
      <c r="AY31" s="45"/>
      <c r="AZ31" s="45"/>
      <c r="BA31" s="45"/>
      <c r="BB31" s="45"/>
      <c r="BC31" s="45"/>
      <c r="BD31" s="45"/>
      <c r="BE31" s="45" t="s">
        <v>341</v>
      </c>
      <c r="BF31" s="45"/>
      <c r="BG31" s="45"/>
      <c r="BH31" s="45"/>
      <c r="BI31" s="45" t="s">
        <v>341</v>
      </c>
      <c r="BJ31" s="45"/>
      <c r="BK31" s="45"/>
      <c r="BL31" s="45"/>
      <c r="BM31" s="45"/>
      <c r="BN31" s="45"/>
      <c r="BO31" s="45"/>
      <c r="BP31" s="45"/>
      <c r="BQ31" s="45" t="s">
        <v>341</v>
      </c>
      <c r="BR31" s="45"/>
      <c r="BS31" s="45"/>
      <c r="BT31" s="45"/>
      <c r="BU31" s="45"/>
      <c r="BV31" s="45"/>
      <c r="BW31" s="45"/>
      <c r="BX31" s="45"/>
      <c r="BY31" s="45" t="s">
        <v>341</v>
      </c>
      <c r="BZ31" s="45" t="s">
        <v>341</v>
      </c>
      <c r="CA31" s="45" t="s">
        <v>341</v>
      </c>
      <c r="CB31" s="45"/>
      <c r="CC31" s="45"/>
      <c r="CD31" s="46" t="s">
        <v>2589</v>
      </c>
      <c r="CE31" s="52"/>
    </row>
    <row r="32" spans="1:97" s="33" customFormat="1" ht="18" customHeight="1">
      <c r="A32" s="74">
        <v>45693</v>
      </c>
      <c r="B32" s="52"/>
      <c r="C32" s="52"/>
      <c r="D32" s="52"/>
      <c r="E32" s="84"/>
      <c r="F32" s="145"/>
      <c r="G32" s="111">
        <v>27952</v>
      </c>
      <c r="H32" s="111">
        <v>1539</v>
      </c>
      <c r="I32" s="52">
        <v>2129</v>
      </c>
      <c r="J32" s="45" t="s">
        <v>2590</v>
      </c>
      <c r="K32" s="47" t="s">
        <v>344</v>
      </c>
      <c r="L32" s="50" t="s">
        <v>355</v>
      </c>
      <c r="M32" s="52" t="s">
        <v>356</v>
      </c>
      <c r="N32" s="56" t="s">
        <v>393</v>
      </c>
      <c r="O32" s="52" t="s">
        <v>305</v>
      </c>
      <c r="P32" s="52" t="s">
        <v>313</v>
      </c>
      <c r="Q32" s="52" t="s">
        <v>374</v>
      </c>
      <c r="R32" s="52" t="s">
        <v>227</v>
      </c>
      <c r="S32" s="52" t="s">
        <v>383</v>
      </c>
      <c r="T32" s="44" t="s">
        <v>407</v>
      </c>
      <c r="U32" s="79" t="s">
        <v>408</v>
      </c>
      <c r="V32" s="52"/>
      <c r="W32" s="52"/>
      <c r="X32" s="52"/>
      <c r="Y32" s="52"/>
      <c r="Z32" s="52"/>
      <c r="AA32" s="52"/>
      <c r="AB32" s="52"/>
      <c r="AC32" s="52"/>
      <c r="AD32" s="52"/>
      <c r="AE32" s="52"/>
      <c r="AF32" s="52"/>
      <c r="AG32" s="52"/>
      <c r="AH32" s="52"/>
      <c r="AI32" s="52"/>
      <c r="AJ32" s="52"/>
      <c r="AK32" s="45"/>
      <c r="AL32" s="45"/>
      <c r="AM32" s="80" t="s">
        <v>341</v>
      </c>
      <c r="AN32" s="45"/>
      <c r="AO32" s="80"/>
      <c r="AP32" s="45"/>
      <c r="AQ32" s="45"/>
      <c r="AR32" s="45"/>
      <c r="AS32" s="45"/>
      <c r="AT32" s="45"/>
      <c r="AU32" s="45"/>
      <c r="AV32" s="45"/>
      <c r="AW32" s="45"/>
      <c r="AX32" s="45"/>
      <c r="AY32" s="45"/>
      <c r="AZ32" s="45"/>
      <c r="BA32" s="45"/>
      <c r="BB32" s="45"/>
      <c r="BC32" s="45"/>
      <c r="BD32" s="45"/>
      <c r="BE32" s="45"/>
      <c r="BF32" s="45"/>
      <c r="BG32" s="45"/>
      <c r="BH32" s="45"/>
      <c r="BI32" s="45"/>
      <c r="BJ32" s="45"/>
      <c r="BK32" s="45" t="s">
        <v>341</v>
      </c>
      <c r="BL32" s="45"/>
      <c r="BM32" s="45"/>
      <c r="BN32" s="45"/>
      <c r="BO32" s="45"/>
      <c r="BP32" s="45"/>
      <c r="BQ32" s="45"/>
      <c r="BR32" s="45"/>
      <c r="BS32" s="45"/>
      <c r="BT32" s="45"/>
      <c r="BU32" s="45"/>
      <c r="BV32" s="45"/>
      <c r="BW32" s="45"/>
      <c r="BX32" s="45"/>
      <c r="BY32" s="45"/>
      <c r="BZ32" s="45"/>
      <c r="CA32" s="45"/>
      <c r="CB32" s="45"/>
      <c r="CC32" s="45"/>
      <c r="CD32" s="46" t="s">
        <v>2589</v>
      </c>
      <c r="CE32" s="52"/>
    </row>
    <row r="33" spans="1:97" s="33" customFormat="1" ht="18" customHeight="1">
      <c r="A33" s="74">
        <v>45693</v>
      </c>
      <c r="B33" s="52"/>
      <c r="C33" s="52"/>
      <c r="D33" s="52"/>
      <c r="E33" s="84"/>
      <c r="F33" s="145"/>
      <c r="G33" s="111">
        <v>30246</v>
      </c>
      <c r="H33" s="111">
        <v>103</v>
      </c>
      <c r="I33" s="52">
        <v>2130</v>
      </c>
      <c r="J33" s="45" t="s">
        <v>2590</v>
      </c>
      <c r="K33" s="45" t="s">
        <v>344</v>
      </c>
      <c r="L33" s="51" t="s">
        <v>357</v>
      </c>
      <c r="M33" s="52" t="s">
        <v>358</v>
      </c>
      <c r="N33" s="57" t="s">
        <v>394</v>
      </c>
      <c r="O33" s="52" t="s">
        <v>300</v>
      </c>
      <c r="P33" s="52" t="s">
        <v>303</v>
      </c>
      <c r="Q33" s="52" t="s">
        <v>375</v>
      </c>
      <c r="R33" s="52" t="s">
        <v>228</v>
      </c>
      <c r="S33" s="52" t="s">
        <v>384</v>
      </c>
      <c r="T33" s="52" t="s">
        <v>409</v>
      </c>
      <c r="U33" s="81" t="s">
        <v>410</v>
      </c>
      <c r="V33" s="52"/>
      <c r="W33" s="52"/>
      <c r="X33" s="52"/>
      <c r="Y33" s="52"/>
      <c r="Z33" s="52"/>
      <c r="AA33" s="52"/>
      <c r="AB33" s="52"/>
      <c r="AC33" s="52"/>
      <c r="AD33" s="52"/>
      <c r="AE33" s="52"/>
      <c r="AF33" s="52"/>
      <c r="AG33" s="52"/>
      <c r="AH33" s="52"/>
      <c r="AI33" s="52"/>
      <c r="AJ33" s="52"/>
      <c r="AK33" s="45"/>
      <c r="AL33" s="45"/>
      <c r="AM33" s="80"/>
      <c r="AN33" s="45" t="s">
        <v>341</v>
      </c>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6" t="s">
        <v>2589</v>
      </c>
      <c r="CE33" s="46"/>
    </row>
    <row r="34" spans="1:97" s="33" customFormat="1" ht="18" customHeight="1">
      <c r="A34" s="74">
        <v>45693</v>
      </c>
      <c r="B34" s="52"/>
      <c r="C34" s="52"/>
      <c r="D34" s="52"/>
      <c r="E34" s="84"/>
      <c r="F34" s="145"/>
      <c r="G34" s="111">
        <v>31808</v>
      </c>
      <c r="H34" s="111">
        <v>7060</v>
      </c>
      <c r="I34" s="52">
        <v>2131</v>
      </c>
      <c r="J34" s="45" t="s">
        <v>2590</v>
      </c>
      <c r="K34" s="45" t="s">
        <v>344</v>
      </c>
      <c r="L34" s="51" t="s">
        <v>359</v>
      </c>
      <c r="M34" s="52" t="s">
        <v>360</v>
      </c>
      <c r="N34" s="57" t="s">
        <v>395</v>
      </c>
      <c r="O34" s="52" t="s">
        <v>305</v>
      </c>
      <c r="P34" s="52" t="s">
        <v>307</v>
      </c>
      <c r="Q34" s="52" t="s">
        <v>376</v>
      </c>
      <c r="R34" s="52" t="s">
        <v>227</v>
      </c>
      <c r="S34" s="52" t="s">
        <v>385</v>
      </c>
      <c r="T34" s="52" t="s">
        <v>411</v>
      </c>
      <c r="U34" s="81" t="s">
        <v>412</v>
      </c>
      <c r="V34" s="52"/>
      <c r="W34" s="52"/>
      <c r="X34" s="52"/>
      <c r="Y34" s="52"/>
      <c r="Z34" s="52"/>
      <c r="AA34" s="52"/>
      <c r="AB34" s="52"/>
      <c r="AC34" s="52"/>
      <c r="AD34" s="52"/>
      <c r="AE34" s="52"/>
      <c r="AF34" s="52"/>
      <c r="AG34" s="52"/>
      <c r="AH34" s="52"/>
      <c r="AI34" s="52"/>
      <c r="AJ34" s="52"/>
      <c r="AK34" s="45"/>
      <c r="AL34" s="45"/>
      <c r="AM34" s="80"/>
      <c r="AN34" s="80" t="s">
        <v>341</v>
      </c>
      <c r="AO34" s="80"/>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52"/>
      <c r="CD34" s="46" t="s">
        <v>2589</v>
      </c>
      <c r="CE34" s="52"/>
    </row>
    <row r="35" spans="1:97" s="33" customFormat="1" ht="18" customHeight="1">
      <c r="A35" s="74">
        <v>45693</v>
      </c>
      <c r="B35" s="52"/>
      <c r="C35" s="52"/>
      <c r="D35" s="52"/>
      <c r="E35" s="84"/>
      <c r="F35" s="145"/>
      <c r="G35" s="111">
        <v>33477</v>
      </c>
      <c r="H35" s="111">
        <v>6090</v>
      </c>
      <c r="I35" s="52">
        <v>2132</v>
      </c>
      <c r="J35" s="45" t="s">
        <v>2590</v>
      </c>
      <c r="K35" s="47" t="s">
        <v>344</v>
      </c>
      <c r="L35" s="50" t="s">
        <v>361</v>
      </c>
      <c r="M35" s="52" t="s">
        <v>362</v>
      </c>
      <c r="N35" s="56" t="s">
        <v>389</v>
      </c>
      <c r="O35" s="52" t="s">
        <v>300</v>
      </c>
      <c r="P35" s="52" t="s">
        <v>303</v>
      </c>
      <c r="Q35" s="52" t="s">
        <v>377</v>
      </c>
      <c r="R35" s="52" t="s">
        <v>227</v>
      </c>
      <c r="S35" s="52" t="s">
        <v>386</v>
      </c>
      <c r="T35" s="44" t="s">
        <v>413</v>
      </c>
      <c r="U35" s="79" t="s">
        <v>414</v>
      </c>
      <c r="V35" s="52"/>
      <c r="W35" s="52"/>
      <c r="X35" s="52"/>
      <c r="Y35" s="52"/>
      <c r="Z35" s="52"/>
      <c r="AA35" s="52"/>
      <c r="AB35" s="52"/>
      <c r="AC35" s="52"/>
      <c r="AD35" s="52"/>
      <c r="AE35" s="52"/>
      <c r="AF35" s="52"/>
      <c r="AG35" s="52"/>
      <c r="AH35" s="52"/>
      <c r="AI35" s="52"/>
      <c r="AJ35" s="52"/>
      <c r="AK35" s="45"/>
      <c r="AL35" s="45"/>
      <c r="AM35" s="80"/>
      <c r="AN35" s="45"/>
      <c r="AO35" s="45" t="s">
        <v>341</v>
      </c>
      <c r="AP35" s="45"/>
      <c r="AQ35" s="45"/>
      <c r="AR35" s="45"/>
      <c r="AS35" s="45"/>
      <c r="AT35" s="45"/>
      <c r="AU35" s="45"/>
      <c r="AV35" s="45"/>
      <c r="AW35" s="45"/>
      <c r="AX35" s="45"/>
      <c r="AY35" s="45"/>
      <c r="AZ35" s="45"/>
      <c r="BA35" s="45"/>
      <c r="BB35" s="45"/>
      <c r="BC35" s="45" t="s">
        <v>341</v>
      </c>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6" t="s">
        <v>2589</v>
      </c>
      <c r="CE35" s="52"/>
      <c r="CF35" s="34"/>
      <c r="CG35" s="34"/>
      <c r="CH35" s="34"/>
      <c r="CI35" s="34"/>
      <c r="CJ35" s="34"/>
      <c r="CK35" s="34"/>
      <c r="CL35" s="34"/>
      <c r="CM35" s="34"/>
      <c r="CN35" s="34"/>
      <c r="CO35" s="34"/>
      <c r="CP35" s="34"/>
      <c r="CQ35" s="34"/>
      <c r="CR35" s="34"/>
      <c r="CS35" s="34"/>
    </row>
    <row r="36" spans="1:97" s="34" customFormat="1" ht="18" customHeight="1">
      <c r="A36" s="74">
        <v>45693</v>
      </c>
      <c r="B36" s="114">
        <v>45931</v>
      </c>
      <c r="C36" s="52"/>
      <c r="D36" s="52"/>
      <c r="E36" s="84"/>
      <c r="F36" s="145"/>
      <c r="G36" s="111">
        <v>33691</v>
      </c>
      <c r="H36" s="160">
        <v>2741</v>
      </c>
      <c r="I36" s="52">
        <v>2133</v>
      </c>
      <c r="J36" s="45" t="s">
        <v>2590</v>
      </c>
      <c r="K36" s="47" t="s">
        <v>344</v>
      </c>
      <c r="L36" s="50" t="s">
        <v>363</v>
      </c>
      <c r="M36" s="52" t="s">
        <v>364</v>
      </c>
      <c r="N36" s="56" t="s">
        <v>396</v>
      </c>
      <c r="O36" s="52" t="s">
        <v>367</v>
      </c>
      <c r="P36" s="52" t="s">
        <v>368</v>
      </c>
      <c r="Q36" s="52" t="s">
        <v>378</v>
      </c>
      <c r="R36" s="52" t="s">
        <v>227</v>
      </c>
      <c r="S36" s="52" t="s">
        <v>387</v>
      </c>
      <c r="T36" s="44" t="s">
        <v>415</v>
      </c>
      <c r="U36" s="79" t="s">
        <v>416</v>
      </c>
      <c r="V36" s="52" t="s">
        <v>418</v>
      </c>
      <c r="W36" s="155" t="s">
        <v>2675</v>
      </c>
      <c r="X36" s="52" t="s">
        <v>422</v>
      </c>
      <c r="Y36" s="113" t="s">
        <v>2598</v>
      </c>
      <c r="Z36" s="112" t="s">
        <v>2674</v>
      </c>
      <c r="AA36" s="52" t="s">
        <v>325</v>
      </c>
      <c r="AB36" s="52" t="s">
        <v>426</v>
      </c>
      <c r="AC36" s="52" t="s">
        <v>429</v>
      </c>
      <c r="AD36" s="52" t="s">
        <v>430</v>
      </c>
      <c r="AE36" s="52"/>
      <c r="AF36" s="52"/>
      <c r="AG36" s="52"/>
      <c r="AH36" s="52"/>
      <c r="AI36" s="52"/>
      <c r="AJ36" s="52"/>
      <c r="AK36" s="45" t="s">
        <v>341</v>
      </c>
      <c r="AL36" s="45"/>
      <c r="AM36" s="80" t="s">
        <v>341</v>
      </c>
      <c r="AN36" s="45"/>
      <c r="AO36" s="45" t="s">
        <v>341</v>
      </c>
      <c r="AP36" s="45"/>
      <c r="AQ36" s="45" t="s">
        <v>341</v>
      </c>
      <c r="AR36" s="45"/>
      <c r="AS36" s="45"/>
      <c r="AT36" s="45" t="s">
        <v>341</v>
      </c>
      <c r="AU36" s="45"/>
      <c r="AV36" s="45"/>
      <c r="AW36" s="45"/>
      <c r="AX36" s="45" t="s">
        <v>341</v>
      </c>
      <c r="AY36" s="45" t="s">
        <v>341</v>
      </c>
      <c r="AZ36" s="45"/>
      <c r="BA36" s="45"/>
      <c r="BB36" s="45"/>
      <c r="BC36" s="45" t="s">
        <v>341</v>
      </c>
      <c r="BD36" s="45"/>
      <c r="BE36" s="45" t="s">
        <v>341</v>
      </c>
      <c r="BF36" s="45" t="s">
        <v>341</v>
      </c>
      <c r="BG36" s="45"/>
      <c r="BH36" s="45"/>
      <c r="BI36" s="45"/>
      <c r="BJ36" s="45"/>
      <c r="BK36" s="45"/>
      <c r="BL36" s="45" t="s">
        <v>341</v>
      </c>
      <c r="BM36" s="45"/>
      <c r="BN36" s="45" t="s">
        <v>341</v>
      </c>
      <c r="BO36" s="45" t="s">
        <v>341</v>
      </c>
      <c r="BP36" s="45" t="s">
        <v>341</v>
      </c>
      <c r="BQ36" s="45" t="s">
        <v>341</v>
      </c>
      <c r="BR36" s="45" t="s">
        <v>341</v>
      </c>
      <c r="BS36" s="45"/>
      <c r="BT36" s="45"/>
      <c r="BU36" s="45"/>
      <c r="BV36" s="45"/>
      <c r="BW36" s="45"/>
      <c r="BX36" s="45"/>
      <c r="BY36" s="45"/>
      <c r="BZ36" s="45"/>
      <c r="CA36" s="45"/>
      <c r="CB36" s="45"/>
      <c r="CC36" s="45"/>
      <c r="CD36" s="46" t="s">
        <v>2589</v>
      </c>
      <c r="CE36" s="52"/>
      <c r="CF36" s="33"/>
      <c r="CG36" s="33"/>
      <c r="CH36" s="33"/>
      <c r="CI36" s="33"/>
      <c r="CJ36" s="33"/>
      <c r="CK36" s="33"/>
      <c r="CL36" s="33"/>
      <c r="CM36" s="33"/>
      <c r="CN36" s="33"/>
      <c r="CO36" s="33"/>
      <c r="CP36" s="33"/>
      <c r="CQ36" s="33"/>
      <c r="CR36" s="33"/>
      <c r="CS36" s="33"/>
    </row>
    <row r="37" spans="1:97" s="33" customFormat="1" ht="18" customHeight="1">
      <c r="A37" s="74">
        <v>45693</v>
      </c>
      <c r="B37" s="114">
        <v>45869</v>
      </c>
      <c r="C37" s="52"/>
      <c r="D37" s="52"/>
      <c r="E37" s="84"/>
      <c r="F37" s="145"/>
      <c r="G37" s="111">
        <v>26231</v>
      </c>
      <c r="H37" s="111">
        <v>61</v>
      </c>
      <c r="I37" s="52">
        <v>2134</v>
      </c>
      <c r="J37" s="45" t="s">
        <v>2590</v>
      </c>
      <c r="K37" s="45" t="s">
        <v>433</v>
      </c>
      <c r="L37" s="50" t="s">
        <v>431</v>
      </c>
      <c r="M37" s="52" t="s">
        <v>432</v>
      </c>
      <c r="N37" s="123" t="s">
        <v>201</v>
      </c>
      <c r="O37" s="52" t="s">
        <v>300</v>
      </c>
      <c r="P37" s="52" t="s">
        <v>303</v>
      </c>
      <c r="Q37" s="52" t="s">
        <v>434</v>
      </c>
      <c r="R37" s="52" t="s">
        <v>228</v>
      </c>
      <c r="S37" s="112" t="s">
        <v>2665</v>
      </c>
      <c r="T37" s="46" t="s">
        <v>435</v>
      </c>
      <c r="U37" s="126" t="s">
        <v>436</v>
      </c>
      <c r="V37" s="52"/>
      <c r="W37" s="52"/>
      <c r="X37" s="52"/>
      <c r="Y37" s="52"/>
      <c r="Z37" s="52"/>
      <c r="AA37" s="52"/>
      <c r="AB37" s="52"/>
      <c r="AC37" s="84"/>
      <c r="AD37" s="52"/>
      <c r="AE37" s="52"/>
      <c r="AF37" s="52"/>
      <c r="AG37" s="52"/>
      <c r="AH37" s="52"/>
      <c r="AI37" s="52"/>
      <c r="AJ37" s="52"/>
      <c r="AK37" s="45" t="s">
        <v>341</v>
      </c>
      <c r="AL37" s="45" t="s">
        <v>341</v>
      </c>
      <c r="AM37" s="80" t="s">
        <v>341</v>
      </c>
      <c r="AN37" s="45"/>
      <c r="AO37" s="45" t="s">
        <v>341</v>
      </c>
      <c r="AP37" s="45"/>
      <c r="AQ37" s="45"/>
      <c r="AR37" s="45"/>
      <c r="AS37" s="45"/>
      <c r="AT37" s="45"/>
      <c r="AU37" s="45"/>
      <c r="AV37" s="45" t="s">
        <v>341</v>
      </c>
      <c r="AW37" s="45"/>
      <c r="AX37" s="45" t="s">
        <v>341</v>
      </c>
      <c r="AY37" s="45"/>
      <c r="AZ37" s="45"/>
      <c r="BA37" s="45"/>
      <c r="BB37" s="45"/>
      <c r="BC37" s="45"/>
      <c r="BD37" s="45" t="s">
        <v>341</v>
      </c>
      <c r="BE37" s="45" t="s">
        <v>341</v>
      </c>
      <c r="BF37" s="45" t="s">
        <v>341</v>
      </c>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6" t="s">
        <v>2589</v>
      </c>
      <c r="CE37" s="52"/>
    </row>
    <row r="38" spans="1:97" s="33" customFormat="1" ht="18" customHeight="1">
      <c r="A38" s="74">
        <v>45693</v>
      </c>
      <c r="B38" s="52"/>
      <c r="C38" s="52"/>
      <c r="D38" s="52"/>
      <c r="E38" s="84"/>
      <c r="F38" s="145"/>
      <c r="G38" s="111">
        <v>22301</v>
      </c>
      <c r="H38" s="111">
        <v>642</v>
      </c>
      <c r="I38" s="52">
        <v>2135</v>
      </c>
      <c r="J38" s="45" t="s">
        <v>2590</v>
      </c>
      <c r="K38" s="45" t="s">
        <v>437</v>
      </c>
      <c r="L38" s="49" t="s">
        <v>438</v>
      </c>
      <c r="M38" s="52" t="s">
        <v>439</v>
      </c>
      <c r="N38" s="52" t="s">
        <v>476</v>
      </c>
      <c r="O38" s="52" t="s">
        <v>300</v>
      </c>
      <c r="P38" s="52" t="s">
        <v>310</v>
      </c>
      <c r="Q38" s="52" t="s">
        <v>500</v>
      </c>
      <c r="R38" s="52" t="s">
        <v>227</v>
      </c>
      <c r="S38" s="52" t="s">
        <v>518</v>
      </c>
      <c r="T38" s="52" t="s">
        <v>536</v>
      </c>
      <c r="U38" s="49" t="s">
        <v>537</v>
      </c>
      <c r="V38" s="52"/>
      <c r="W38" s="52"/>
      <c r="X38" s="52"/>
      <c r="Y38" s="52"/>
      <c r="Z38" s="52"/>
      <c r="AA38" s="52"/>
      <c r="AB38" s="52"/>
      <c r="AC38" s="52"/>
      <c r="AD38" s="52"/>
      <c r="AE38" s="52"/>
      <c r="AF38" s="52"/>
      <c r="AG38" s="52"/>
      <c r="AH38" s="52"/>
      <c r="AI38" s="52"/>
      <c r="AJ38" s="52"/>
      <c r="AK38" s="45" t="s">
        <v>341</v>
      </c>
      <c r="AL38" s="45"/>
      <c r="AM38" s="80" t="s">
        <v>341</v>
      </c>
      <c r="AN38" s="45"/>
      <c r="AO38" s="45" t="s">
        <v>341</v>
      </c>
      <c r="AP38" s="45"/>
      <c r="AQ38" s="45" t="s">
        <v>341</v>
      </c>
      <c r="AR38" s="45"/>
      <c r="AS38" s="45"/>
      <c r="AT38" s="45"/>
      <c r="AU38" s="45"/>
      <c r="AV38" s="45"/>
      <c r="AW38" s="45"/>
      <c r="AX38" s="45"/>
      <c r="AY38" s="45"/>
      <c r="AZ38" s="45"/>
      <c r="BA38" s="45"/>
      <c r="BB38" s="45"/>
      <c r="BC38" s="45"/>
      <c r="BD38" s="45"/>
      <c r="BE38" s="45"/>
      <c r="BF38" s="45"/>
      <c r="BG38" s="45"/>
      <c r="BH38" s="45"/>
      <c r="BI38" s="45" t="s">
        <v>341</v>
      </c>
      <c r="BJ38" s="45"/>
      <c r="BK38" s="45"/>
      <c r="BL38" s="45"/>
      <c r="BM38" s="45"/>
      <c r="BN38" s="45"/>
      <c r="BO38" s="45"/>
      <c r="BP38" s="45"/>
      <c r="BQ38" s="45"/>
      <c r="BR38" s="45"/>
      <c r="BS38" s="45"/>
      <c r="BT38" s="45"/>
      <c r="BU38" s="45"/>
      <c r="BV38" s="45"/>
      <c r="BW38" s="45"/>
      <c r="BX38" s="45"/>
      <c r="BY38" s="45" t="s">
        <v>341</v>
      </c>
      <c r="BZ38" s="45" t="s">
        <v>341</v>
      </c>
      <c r="CA38" s="45" t="s">
        <v>341</v>
      </c>
      <c r="CB38" s="45"/>
      <c r="CC38" s="45"/>
      <c r="CD38" s="46" t="s">
        <v>2589</v>
      </c>
      <c r="CE38" s="46"/>
    </row>
    <row r="39" spans="1:97" s="33" customFormat="1" ht="18" customHeight="1">
      <c r="A39" s="74">
        <v>45693</v>
      </c>
      <c r="B39" s="156">
        <v>45902</v>
      </c>
      <c r="C39" s="52"/>
      <c r="D39" s="52"/>
      <c r="E39" s="84"/>
      <c r="F39" s="145"/>
      <c r="G39" s="111">
        <v>22315</v>
      </c>
      <c r="H39" s="111">
        <v>2801</v>
      </c>
      <c r="I39" s="52">
        <v>2136</v>
      </c>
      <c r="J39" s="45" t="s">
        <v>2590</v>
      </c>
      <c r="K39" s="45" t="s">
        <v>437</v>
      </c>
      <c r="L39" s="50" t="s">
        <v>440</v>
      </c>
      <c r="M39" s="52" t="s">
        <v>441</v>
      </c>
      <c r="N39" s="123" t="s">
        <v>477</v>
      </c>
      <c r="O39" s="52" t="s">
        <v>305</v>
      </c>
      <c r="P39" s="52" t="s">
        <v>307</v>
      </c>
      <c r="Q39" s="52" t="s">
        <v>501</v>
      </c>
      <c r="R39" s="52" t="s">
        <v>228</v>
      </c>
      <c r="S39" s="112" t="s">
        <v>2673</v>
      </c>
      <c r="T39" s="46" t="s">
        <v>538</v>
      </c>
      <c r="U39" s="126" t="s">
        <v>539</v>
      </c>
      <c r="V39" s="52" t="s">
        <v>574</v>
      </c>
      <c r="W39" s="52" t="s">
        <v>579</v>
      </c>
      <c r="X39" s="52" t="s">
        <v>337</v>
      </c>
      <c r="Y39" s="52" t="s">
        <v>423</v>
      </c>
      <c r="Z39" s="52" t="s">
        <v>582</v>
      </c>
      <c r="AA39" s="52" t="s">
        <v>586</v>
      </c>
      <c r="AB39" s="52" t="s">
        <v>587</v>
      </c>
      <c r="AC39" s="52" t="s">
        <v>594</v>
      </c>
      <c r="AD39" s="52"/>
      <c r="AE39" s="52"/>
      <c r="AF39" s="52"/>
      <c r="AG39" s="52"/>
      <c r="AH39" s="52"/>
      <c r="AI39" s="52"/>
      <c r="AJ39" s="52"/>
      <c r="AK39" s="45"/>
      <c r="AL39" s="45"/>
      <c r="AM39" s="80"/>
      <c r="AN39" s="45" t="s">
        <v>341</v>
      </c>
      <c r="AO39" s="45" t="s">
        <v>341</v>
      </c>
      <c r="AP39" s="45"/>
      <c r="AQ39" s="45"/>
      <c r="AR39" s="45"/>
      <c r="AS39" s="45"/>
      <c r="AT39" s="45"/>
      <c r="AU39" s="45"/>
      <c r="AV39" s="45"/>
      <c r="AW39" s="45"/>
      <c r="AX39" s="45"/>
      <c r="AY39" s="45"/>
      <c r="AZ39" s="45"/>
      <c r="BA39" s="45"/>
      <c r="BB39" s="45"/>
      <c r="BC39" s="45" t="s">
        <v>341</v>
      </c>
      <c r="BD39" s="45"/>
      <c r="BE39" s="45"/>
      <c r="BF39" s="45" t="s">
        <v>341</v>
      </c>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6" t="s">
        <v>2589</v>
      </c>
      <c r="CE39" s="52"/>
    </row>
    <row r="40" spans="1:97" s="33" customFormat="1" ht="18" customHeight="1">
      <c r="A40" s="74">
        <v>45693</v>
      </c>
      <c r="B40" s="52"/>
      <c r="C40" s="52"/>
      <c r="D40" s="52"/>
      <c r="E40" s="84"/>
      <c r="F40" s="145"/>
      <c r="G40" s="111">
        <v>22808</v>
      </c>
      <c r="H40" s="111">
        <v>1314</v>
      </c>
      <c r="I40" s="52">
        <v>2137</v>
      </c>
      <c r="J40" s="45" t="s">
        <v>2590</v>
      </c>
      <c r="K40" s="75" t="s">
        <v>437</v>
      </c>
      <c r="L40" s="87" t="s">
        <v>442</v>
      </c>
      <c r="M40" s="52" t="s">
        <v>443</v>
      </c>
      <c r="N40" s="47" t="s">
        <v>478</v>
      </c>
      <c r="O40" s="52" t="s">
        <v>492</v>
      </c>
      <c r="P40" s="52" t="s">
        <v>493</v>
      </c>
      <c r="Q40" s="52" t="s">
        <v>502</v>
      </c>
      <c r="R40" s="52" t="s">
        <v>228</v>
      </c>
      <c r="S40" s="52" t="s">
        <v>519</v>
      </c>
      <c r="T40" s="44" t="s">
        <v>540</v>
      </c>
      <c r="U40" s="122" t="s">
        <v>541</v>
      </c>
      <c r="V40" s="52" t="s">
        <v>319</v>
      </c>
      <c r="W40" s="52" t="s">
        <v>419</v>
      </c>
      <c r="X40" s="52" t="s">
        <v>337</v>
      </c>
      <c r="Y40" s="52" t="s">
        <v>423</v>
      </c>
      <c r="Z40" s="52" t="s">
        <v>583</v>
      </c>
      <c r="AA40" s="52" t="s">
        <v>588</v>
      </c>
      <c r="AB40" s="52" t="s">
        <v>589</v>
      </c>
      <c r="AC40" s="52" t="s">
        <v>595</v>
      </c>
      <c r="AD40" s="52" t="s">
        <v>596</v>
      </c>
      <c r="AE40" s="52"/>
      <c r="AF40" s="52"/>
      <c r="AG40" s="52"/>
      <c r="AH40" s="52"/>
      <c r="AI40" s="52"/>
      <c r="AJ40" s="52"/>
      <c r="AK40" s="45" t="s">
        <v>341</v>
      </c>
      <c r="AL40" s="45" t="s">
        <v>341</v>
      </c>
      <c r="AM40" s="80" t="s">
        <v>341</v>
      </c>
      <c r="AN40" s="45"/>
      <c r="AO40" s="45" t="s">
        <v>341</v>
      </c>
      <c r="AP40" s="45"/>
      <c r="AQ40" s="45" t="s">
        <v>341</v>
      </c>
      <c r="AR40" s="45" t="s">
        <v>341</v>
      </c>
      <c r="AS40" s="45" t="s">
        <v>341</v>
      </c>
      <c r="AT40" s="45" t="s">
        <v>341</v>
      </c>
      <c r="AU40" s="45"/>
      <c r="AV40" s="45" t="s">
        <v>341</v>
      </c>
      <c r="AW40" s="45" t="s">
        <v>341</v>
      </c>
      <c r="AX40" s="45" t="s">
        <v>341</v>
      </c>
      <c r="AY40" s="45"/>
      <c r="AZ40" s="45"/>
      <c r="BA40" s="45"/>
      <c r="BB40" s="45" t="s">
        <v>341</v>
      </c>
      <c r="BC40" s="45" t="s">
        <v>341</v>
      </c>
      <c r="BD40" s="45" t="s">
        <v>341</v>
      </c>
      <c r="BE40" s="45" t="s">
        <v>341</v>
      </c>
      <c r="BF40" s="45" t="s">
        <v>341</v>
      </c>
      <c r="BG40" s="45" t="s">
        <v>341</v>
      </c>
      <c r="BH40" s="45" t="s">
        <v>341</v>
      </c>
      <c r="BI40" s="45" t="s">
        <v>341</v>
      </c>
      <c r="BJ40" s="45"/>
      <c r="BK40" s="45"/>
      <c r="BL40" s="45" t="s">
        <v>341</v>
      </c>
      <c r="BM40" s="45"/>
      <c r="BN40" s="45"/>
      <c r="BO40" s="45"/>
      <c r="BP40" s="45"/>
      <c r="BQ40" s="45"/>
      <c r="BR40" s="45"/>
      <c r="BS40" s="45"/>
      <c r="BT40" s="45"/>
      <c r="BU40" s="45"/>
      <c r="BV40" s="45"/>
      <c r="BW40" s="45"/>
      <c r="BX40" s="45"/>
      <c r="BY40" s="45"/>
      <c r="BZ40" s="45"/>
      <c r="CA40" s="45"/>
      <c r="CB40" s="45"/>
      <c r="CC40" s="45"/>
      <c r="CD40" s="46" t="s">
        <v>2589</v>
      </c>
      <c r="CE40" s="52"/>
    </row>
    <row r="41" spans="1:97" s="33" customFormat="1" ht="18" customHeight="1">
      <c r="A41" s="74">
        <v>45693</v>
      </c>
      <c r="B41" s="52"/>
      <c r="C41" s="52"/>
      <c r="D41" s="52"/>
      <c r="E41" s="84"/>
      <c r="F41" s="145"/>
      <c r="G41" s="111">
        <v>23019</v>
      </c>
      <c r="H41" s="111">
        <v>2010</v>
      </c>
      <c r="I41" s="52">
        <v>2138</v>
      </c>
      <c r="J41" s="45" t="s">
        <v>2590</v>
      </c>
      <c r="K41" s="47" t="s">
        <v>437</v>
      </c>
      <c r="L41" s="50" t="s">
        <v>444</v>
      </c>
      <c r="M41" s="52" t="s">
        <v>445</v>
      </c>
      <c r="N41" s="56" t="s">
        <v>479</v>
      </c>
      <c r="O41" s="52" t="s">
        <v>305</v>
      </c>
      <c r="P41" s="52" t="s">
        <v>365</v>
      </c>
      <c r="Q41" s="52" t="s">
        <v>503</v>
      </c>
      <c r="R41" s="52" t="s">
        <v>520</v>
      </c>
      <c r="S41" s="52" t="s">
        <v>521</v>
      </c>
      <c r="T41" s="44" t="s">
        <v>542</v>
      </c>
      <c r="U41" s="79" t="s">
        <v>543</v>
      </c>
      <c r="V41" s="52"/>
      <c r="W41" s="52"/>
      <c r="X41" s="52"/>
      <c r="Y41" s="52"/>
      <c r="Z41" s="52"/>
      <c r="AA41" s="52"/>
      <c r="AB41" s="52"/>
      <c r="AC41" s="52"/>
      <c r="AD41" s="52"/>
      <c r="AE41" s="52"/>
      <c r="AF41" s="52"/>
      <c r="AG41" s="52"/>
      <c r="AH41" s="52"/>
      <c r="AI41" s="52"/>
      <c r="AJ41" s="52"/>
      <c r="AK41" s="45"/>
      <c r="AL41" s="45"/>
      <c r="AM41" s="80" t="s">
        <v>341</v>
      </c>
      <c r="AN41" s="45"/>
      <c r="AO41" s="45" t="s">
        <v>341</v>
      </c>
      <c r="AP41" s="45"/>
      <c r="AQ41" s="45"/>
      <c r="AR41" s="45"/>
      <c r="AS41" s="45"/>
      <c r="AT41" s="45"/>
      <c r="AU41" s="45"/>
      <c r="AV41" s="45"/>
      <c r="AW41" s="45"/>
      <c r="AX41" s="45"/>
      <c r="AY41" s="45"/>
      <c r="AZ41" s="45"/>
      <c r="BA41" s="45"/>
      <c r="BB41" s="45"/>
      <c r="BC41" s="45"/>
      <c r="BD41" s="45"/>
      <c r="BE41" s="45"/>
      <c r="BF41" s="45"/>
      <c r="BG41" s="45"/>
      <c r="BH41" s="45"/>
      <c r="BI41" s="45"/>
      <c r="BJ41" s="45"/>
      <c r="BK41" s="45" t="s">
        <v>341</v>
      </c>
      <c r="BL41" s="45"/>
      <c r="BM41" s="45"/>
      <c r="BN41" s="45"/>
      <c r="BO41" s="45"/>
      <c r="BP41" s="45"/>
      <c r="BQ41" s="45"/>
      <c r="BR41" s="45"/>
      <c r="BS41" s="45"/>
      <c r="BT41" s="45"/>
      <c r="BU41" s="45"/>
      <c r="BV41" s="45"/>
      <c r="BW41" s="45"/>
      <c r="BX41" s="45"/>
      <c r="BY41" s="45"/>
      <c r="BZ41" s="45"/>
      <c r="CA41" s="45"/>
      <c r="CB41" s="45"/>
      <c r="CC41" s="45"/>
      <c r="CD41" s="46" t="s">
        <v>2589</v>
      </c>
      <c r="CE41" s="52"/>
    </row>
    <row r="42" spans="1:97" s="33" customFormat="1" ht="18" customHeight="1">
      <c r="A42" s="74">
        <v>45693</v>
      </c>
      <c r="B42" s="114">
        <v>45798</v>
      </c>
      <c r="C42" s="114">
        <v>45965</v>
      </c>
      <c r="D42" s="114">
        <v>46028</v>
      </c>
      <c r="E42" s="146">
        <v>46055</v>
      </c>
      <c r="F42" s="180"/>
      <c r="G42" s="111">
        <v>23727</v>
      </c>
      <c r="H42" s="111">
        <v>538</v>
      </c>
      <c r="I42" s="52">
        <v>2139</v>
      </c>
      <c r="J42" s="45" t="s">
        <v>2590</v>
      </c>
      <c r="K42" s="47" t="s">
        <v>437</v>
      </c>
      <c r="L42" s="50" t="s">
        <v>446</v>
      </c>
      <c r="M42" s="52" t="s">
        <v>447</v>
      </c>
      <c r="N42" s="56" t="s">
        <v>480</v>
      </c>
      <c r="O42" s="52" t="s">
        <v>300</v>
      </c>
      <c r="P42" s="52" t="s">
        <v>308</v>
      </c>
      <c r="Q42" s="52" t="s">
        <v>504</v>
      </c>
      <c r="R42" s="52" t="s">
        <v>228</v>
      </c>
      <c r="S42" s="52" t="s">
        <v>522</v>
      </c>
      <c r="T42" s="44" t="s">
        <v>544</v>
      </c>
      <c r="U42" s="79" t="s">
        <v>545</v>
      </c>
      <c r="V42" s="52"/>
      <c r="W42" s="52"/>
      <c r="X42" s="52"/>
      <c r="Y42" s="52"/>
      <c r="Z42" s="52"/>
      <c r="AA42" s="52"/>
      <c r="AB42" s="52"/>
      <c r="AC42" s="52"/>
      <c r="AD42" s="52"/>
      <c r="AE42" s="52"/>
      <c r="AF42" s="52"/>
      <c r="AG42" s="52"/>
      <c r="AH42" s="52"/>
      <c r="AI42" s="52"/>
      <c r="AJ42" s="52"/>
      <c r="AK42" s="45" t="s">
        <v>341</v>
      </c>
      <c r="AL42" s="45" t="s">
        <v>341</v>
      </c>
      <c r="AM42" s="80" t="s">
        <v>341</v>
      </c>
      <c r="AN42" s="45"/>
      <c r="AO42" s="45" t="s">
        <v>341</v>
      </c>
      <c r="AP42" s="45"/>
      <c r="AQ42" s="45" t="s">
        <v>341</v>
      </c>
      <c r="AR42" s="45"/>
      <c r="AS42" s="45"/>
      <c r="AT42" s="45" t="s">
        <v>341</v>
      </c>
      <c r="AU42" s="45"/>
      <c r="AV42" s="45"/>
      <c r="AW42" s="45"/>
      <c r="AX42" s="45"/>
      <c r="AY42" s="45"/>
      <c r="AZ42" s="45"/>
      <c r="BA42" s="45"/>
      <c r="BB42" s="45"/>
      <c r="BC42" s="45"/>
      <c r="BD42" s="116" t="s">
        <v>341</v>
      </c>
      <c r="BE42" s="45" t="s">
        <v>341</v>
      </c>
      <c r="BF42" s="45" t="s">
        <v>341</v>
      </c>
      <c r="BG42" s="45" t="s">
        <v>341</v>
      </c>
      <c r="BH42" s="45"/>
      <c r="BI42" s="45" t="s">
        <v>341</v>
      </c>
      <c r="BJ42" s="45"/>
      <c r="BK42" s="45"/>
      <c r="BL42" s="45"/>
      <c r="BM42" s="45"/>
      <c r="BN42" s="45"/>
      <c r="BO42" s="45"/>
      <c r="BP42" s="45"/>
      <c r="BQ42" s="45" t="s">
        <v>341</v>
      </c>
      <c r="BR42" s="45"/>
      <c r="BS42" s="45"/>
      <c r="BT42" s="45"/>
      <c r="BU42" s="45"/>
      <c r="BV42" s="45"/>
      <c r="BW42" s="45"/>
      <c r="BX42" s="45"/>
      <c r="BY42" s="45"/>
      <c r="BZ42" s="45" t="s">
        <v>341</v>
      </c>
      <c r="CA42" s="45" t="s">
        <v>341</v>
      </c>
      <c r="CB42" s="45"/>
      <c r="CC42" s="45"/>
      <c r="CD42" s="46" t="s">
        <v>2589</v>
      </c>
      <c r="CE42" s="52"/>
    </row>
    <row r="43" spans="1:97" s="33" customFormat="1" ht="18" customHeight="1">
      <c r="A43" s="74">
        <v>45693</v>
      </c>
      <c r="B43" s="52"/>
      <c r="C43" s="52"/>
      <c r="D43" s="52"/>
      <c r="E43" s="84"/>
      <c r="F43" s="145"/>
      <c r="G43" s="111">
        <v>24560</v>
      </c>
      <c r="H43" s="111">
        <v>772</v>
      </c>
      <c r="I43" s="52">
        <v>2140</v>
      </c>
      <c r="J43" s="45" t="s">
        <v>2590</v>
      </c>
      <c r="K43" s="47" t="s">
        <v>437</v>
      </c>
      <c r="L43" s="50" t="s">
        <v>448</v>
      </c>
      <c r="M43" s="52" t="s">
        <v>449</v>
      </c>
      <c r="N43" s="56" t="s">
        <v>481</v>
      </c>
      <c r="O43" s="52" t="s">
        <v>300</v>
      </c>
      <c r="P43" s="52" t="s">
        <v>304</v>
      </c>
      <c r="Q43" s="52" t="s">
        <v>505</v>
      </c>
      <c r="R43" s="52" t="s">
        <v>227</v>
      </c>
      <c r="S43" s="52" t="s">
        <v>523</v>
      </c>
      <c r="T43" s="44" t="s">
        <v>546</v>
      </c>
      <c r="U43" s="79" t="s">
        <v>547</v>
      </c>
      <c r="V43" s="52"/>
      <c r="W43" s="52"/>
      <c r="X43" s="52"/>
      <c r="Y43" s="52"/>
      <c r="Z43" s="52"/>
      <c r="AA43" s="52"/>
      <c r="AB43" s="52"/>
      <c r="AC43" s="52"/>
      <c r="AD43" s="52"/>
      <c r="AE43" s="52"/>
      <c r="AF43" s="52"/>
      <c r="AG43" s="52"/>
      <c r="AH43" s="52"/>
      <c r="AI43" s="52"/>
      <c r="AJ43" s="52"/>
      <c r="AK43" s="45"/>
      <c r="AL43" s="45"/>
      <c r="AM43" s="45"/>
      <c r="AN43" s="45"/>
      <c r="AO43" s="45" t="s">
        <v>341</v>
      </c>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6" t="s">
        <v>2589</v>
      </c>
      <c r="CE43" s="46"/>
    </row>
    <row r="44" spans="1:97" s="33" customFormat="1" ht="18" customHeight="1">
      <c r="A44" s="74">
        <v>45693</v>
      </c>
      <c r="B44" s="117">
        <v>45798</v>
      </c>
      <c r="C44" s="117">
        <v>45992</v>
      </c>
      <c r="D44" s="117"/>
      <c r="E44" s="147"/>
      <c r="F44" s="181"/>
      <c r="G44" s="111">
        <v>24640</v>
      </c>
      <c r="H44" s="111">
        <v>2786</v>
      </c>
      <c r="I44" s="52">
        <v>2141</v>
      </c>
      <c r="J44" s="45" t="s">
        <v>2590</v>
      </c>
      <c r="K44" s="110" t="s">
        <v>437</v>
      </c>
      <c r="L44" s="90" t="s">
        <v>450</v>
      </c>
      <c r="M44" s="53" t="s">
        <v>451</v>
      </c>
      <c r="N44" s="91" t="s">
        <v>394</v>
      </c>
      <c r="O44" s="53" t="s">
        <v>300</v>
      </c>
      <c r="P44" s="53" t="s">
        <v>303</v>
      </c>
      <c r="Q44" s="53" t="s">
        <v>506</v>
      </c>
      <c r="R44" s="53" t="s">
        <v>227</v>
      </c>
      <c r="S44" s="53" t="s">
        <v>524</v>
      </c>
      <c r="T44" s="89" t="s">
        <v>548</v>
      </c>
      <c r="U44" s="92" t="s">
        <v>549</v>
      </c>
      <c r="V44" s="53"/>
      <c r="W44" s="53"/>
      <c r="X44" s="53"/>
      <c r="Y44" s="53"/>
      <c r="Z44" s="53"/>
      <c r="AA44" s="53"/>
      <c r="AB44" s="53"/>
      <c r="AC44" s="53"/>
      <c r="AD44" s="53"/>
      <c r="AE44" s="161"/>
      <c r="AF44" s="163"/>
      <c r="AG44" s="53"/>
      <c r="AH44" s="161"/>
      <c r="AI44" s="163"/>
      <c r="AJ44" s="163"/>
      <c r="AK44" s="59" t="s">
        <v>341</v>
      </c>
      <c r="AL44" s="59"/>
      <c r="AM44" s="93" t="s">
        <v>341</v>
      </c>
      <c r="AN44" s="59"/>
      <c r="AO44" s="59" t="s">
        <v>341</v>
      </c>
      <c r="AP44" s="59"/>
      <c r="AQ44" s="59"/>
      <c r="AR44" s="59"/>
      <c r="AS44" s="59"/>
      <c r="AT44" s="59" t="s">
        <v>341</v>
      </c>
      <c r="AU44" s="59"/>
      <c r="AV44" s="59"/>
      <c r="AW44" s="59" t="s">
        <v>341</v>
      </c>
      <c r="AX44" s="59"/>
      <c r="AY44" s="59"/>
      <c r="AZ44" s="59"/>
      <c r="BA44" s="59"/>
      <c r="BB44" s="59"/>
      <c r="BC44" s="59"/>
      <c r="BD44" s="59"/>
      <c r="BE44" s="59"/>
      <c r="BF44" s="116" t="s">
        <v>341</v>
      </c>
      <c r="BG44" s="59"/>
      <c r="BH44" s="59"/>
      <c r="BI44" s="59" t="s">
        <v>341</v>
      </c>
      <c r="BJ44" s="59"/>
      <c r="BK44" s="59"/>
      <c r="BL44" s="59" t="s">
        <v>341</v>
      </c>
      <c r="BM44" s="59" t="s">
        <v>341</v>
      </c>
      <c r="BN44" s="59" t="s">
        <v>341</v>
      </c>
      <c r="BO44" s="59" t="s">
        <v>341</v>
      </c>
      <c r="BP44" s="59" t="s">
        <v>341</v>
      </c>
      <c r="BQ44" s="59" t="s">
        <v>341</v>
      </c>
      <c r="BR44" s="59" t="s">
        <v>341</v>
      </c>
      <c r="BS44" s="59" t="s">
        <v>341</v>
      </c>
      <c r="BT44" s="59"/>
      <c r="BU44" s="59"/>
      <c r="BV44" s="59"/>
      <c r="BW44" s="59"/>
      <c r="BX44" s="59"/>
      <c r="BY44" s="59"/>
      <c r="BZ44" s="59" t="s">
        <v>341</v>
      </c>
      <c r="CA44" s="59" t="s">
        <v>341</v>
      </c>
      <c r="CB44" s="59"/>
      <c r="CC44" s="59"/>
      <c r="CD44" s="46" t="s">
        <v>2589</v>
      </c>
      <c r="CE44" s="53"/>
      <c r="CF44" s="36"/>
      <c r="CG44" s="36"/>
      <c r="CH44" s="36"/>
      <c r="CI44" s="36"/>
      <c r="CJ44" s="36"/>
      <c r="CK44" s="36"/>
      <c r="CL44" s="36"/>
      <c r="CM44" s="36"/>
      <c r="CN44" s="36"/>
      <c r="CO44" s="36"/>
      <c r="CP44" s="36"/>
      <c r="CQ44" s="36"/>
      <c r="CR44" s="36"/>
      <c r="CS44" s="36"/>
    </row>
    <row r="45" spans="1:97" s="36" customFormat="1" ht="18" customHeight="1">
      <c r="A45" s="74">
        <v>45693</v>
      </c>
      <c r="B45" s="53"/>
      <c r="C45" s="53"/>
      <c r="D45" s="53"/>
      <c r="E45" s="148"/>
      <c r="F45" s="182"/>
      <c r="G45" s="111">
        <v>24872</v>
      </c>
      <c r="H45" s="111">
        <v>2421</v>
      </c>
      <c r="I45" s="52">
        <v>2142</v>
      </c>
      <c r="J45" s="45" t="s">
        <v>2590</v>
      </c>
      <c r="K45" s="110" t="s">
        <v>437</v>
      </c>
      <c r="L45" s="90" t="s">
        <v>452</v>
      </c>
      <c r="M45" s="53" t="s">
        <v>453</v>
      </c>
      <c r="N45" s="91" t="s">
        <v>482</v>
      </c>
      <c r="O45" s="53" t="s">
        <v>300</v>
      </c>
      <c r="P45" s="53" t="s">
        <v>494</v>
      </c>
      <c r="Q45" s="53" t="s">
        <v>507</v>
      </c>
      <c r="R45" s="53" t="s">
        <v>228</v>
      </c>
      <c r="S45" s="53" t="s">
        <v>525</v>
      </c>
      <c r="T45" s="89" t="s">
        <v>550</v>
      </c>
      <c r="U45" s="92" t="s">
        <v>551</v>
      </c>
      <c r="V45" s="53"/>
      <c r="W45" s="53"/>
      <c r="X45" s="53"/>
      <c r="Y45" s="53"/>
      <c r="Z45" s="53"/>
      <c r="AA45" s="53"/>
      <c r="AB45" s="53"/>
      <c r="AC45" s="53"/>
      <c r="AD45" s="53"/>
      <c r="AE45" s="53"/>
      <c r="AF45" s="53"/>
      <c r="AG45" s="53"/>
      <c r="AH45" s="53"/>
      <c r="AI45" s="53"/>
      <c r="AJ45" s="53"/>
      <c r="AK45" s="59" t="s">
        <v>341</v>
      </c>
      <c r="AL45" s="59"/>
      <c r="AM45" s="93"/>
      <c r="AN45" s="59"/>
      <c r="AO45" s="59" t="s">
        <v>341</v>
      </c>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t="s">
        <v>341</v>
      </c>
      <c r="BZ45" s="59" t="s">
        <v>341</v>
      </c>
      <c r="CA45" s="59" t="s">
        <v>341</v>
      </c>
      <c r="CB45" s="59"/>
      <c r="CC45" s="59"/>
      <c r="CD45" s="46" t="s">
        <v>2589</v>
      </c>
      <c r="CE45" s="52"/>
      <c r="CF45" s="33"/>
      <c r="CG45" s="33"/>
      <c r="CH45" s="33"/>
      <c r="CI45" s="33"/>
      <c r="CJ45" s="33"/>
      <c r="CK45" s="33"/>
      <c r="CL45" s="33"/>
      <c r="CM45" s="33"/>
      <c r="CN45" s="33"/>
      <c r="CO45" s="33"/>
      <c r="CP45" s="33"/>
      <c r="CQ45" s="33"/>
      <c r="CR45" s="33"/>
      <c r="CS45" s="33"/>
    </row>
    <row r="46" spans="1:97" s="33" customFormat="1" ht="18" customHeight="1">
      <c r="A46" s="74">
        <v>45693</v>
      </c>
      <c r="B46" s="52"/>
      <c r="C46" s="52"/>
      <c r="D46" s="52"/>
      <c r="E46" s="84"/>
      <c r="F46" s="145"/>
      <c r="G46" s="111">
        <v>24875</v>
      </c>
      <c r="H46" s="111">
        <v>1560</v>
      </c>
      <c r="I46" s="52">
        <v>2143</v>
      </c>
      <c r="J46" s="45" t="s">
        <v>2590</v>
      </c>
      <c r="K46" s="47" t="s">
        <v>437</v>
      </c>
      <c r="L46" s="50" t="s">
        <v>454</v>
      </c>
      <c r="M46" s="52" t="s">
        <v>455</v>
      </c>
      <c r="N46" s="94" t="s">
        <v>483</v>
      </c>
      <c r="O46" s="52" t="s">
        <v>300</v>
      </c>
      <c r="P46" s="52" t="s">
        <v>366</v>
      </c>
      <c r="Q46" s="52" t="s">
        <v>508</v>
      </c>
      <c r="R46" s="52" t="s">
        <v>227</v>
      </c>
      <c r="S46" s="52" t="s">
        <v>526</v>
      </c>
      <c r="T46" s="44" t="s">
        <v>552</v>
      </c>
      <c r="U46" s="79" t="s">
        <v>553</v>
      </c>
      <c r="V46" s="52"/>
      <c r="W46" s="52"/>
      <c r="X46" s="52"/>
      <c r="Y46" s="52"/>
      <c r="Z46" s="52"/>
      <c r="AA46" s="52"/>
      <c r="AB46" s="52"/>
      <c r="AC46" s="52"/>
      <c r="AD46" s="52"/>
      <c r="AE46" s="52"/>
      <c r="AF46" s="52"/>
      <c r="AG46" s="52"/>
      <c r="AH46" s="52"/>
      <c r="AI46" s="52"/>
      <c r="AJ46" s="52"/>
      <c r="AK46" s="45"/>
      <c r="AL46" s="45"/>
      <c r="AM46" s="45"/>
      <c r="AN46" s="45"/>
      <c r="AO46" s="45" t="s">
        <v>341</v>
      </c>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t="s">
        <v>341</v>
      </c>
      <c r="BZ46" s="45"/>
      <c r="CA46" s="45"/>
      <c r="CB46" s="45"/>
      <c r="CC46" s="45"/>
      <c r="CD46" s="46" t="s">
        <v>2589</v>
      </c>
      <c r="CE46" s="52"/>
    </row>
    <row r="47" spans="1:97" s="33" customFormat="1" ht="18" customHeight="1">
      <c r="A47" s="74">
        <v>45693</v>
      </c>
      <c r="B47" s="114">
        <v>45798</v>
      </c>
      <c r="C47" s="114"/>
      <c r="D47" s="114"/>
      <c r="E47" s="146"/>
      <c r="F47" s="180"/>
      <c r="G47" s="111">
        <v>25143</v>
      </c>
      <c r="H47" s="111">
        <v>1433</v>
      </c>
      <c r="I47" s="52">
        <v>2144</v>
      </c>
      <c r="J47" s="45" t="s">
        <v>2590</v>
      </c>
      <c r="K47" s="47" t="s">
        <v>437</v>
      </c>
      <c r="L47" s="50" t="s">
        <v>456</v>
      </c>
      <c r="M47" s="52" t="s">
        <v>457</v>
      </c>
      <c r="N47" s="56" t="s">
        <v>484</v>
      </c>
      <c r="O47" s="52" t="s">
        <v>305</v>
      </c>
      <c r="P47" s="52" t="s">
        <v>307</v>
      </c>
      <c r="Q47" s="52" t="s">
        <v>509</v>
      </c>
      <c r="R47" s="52" t="s">
        <v>227</v>
      </c>
      <c r="S47" s="124" t="s">
        <v>2594</v>
      </c>
      <c r="T47" s="44" t="s">
        <v>554</v>
      </c>
      <c r="U47" s="79" t="s">
        <v>555</v>
      </c>
      <c r="V47" s="52" t="s">
        <v>575</v>
      </c>
      <c r="W47" s="124" t="s">
        <v>2413</v>
      </c>
      <c r="X47" s="52" t="s">
        <v>337</v>
      </c>
      <c r="Y47" s="113" t="s">
        <v>2598</v>
      </c>
      <c r="Z47" s="124" t="s">
        <v>2597</v>
      </c>
      <c r="AA47" s="52" t="s">
        <v>588</v>
      </c>
      <c r="AB47" s="52" t="s">
        <v>590</v>
      </c>
      <c r="AC47" s="124" t="s">
        <v>2595</v>
      </c>
      <c r="AD47" s="124" t="s">
        <v>2596</v>
      </c>
      <c r="AE47" s="52" t="s">
        <v>605</v>
      </c>
      <c r="AF47" s="124" t="s">
        <v>2413</v>
      </c>
      <c r="AG47" s="113" t="s">
        <v>2598</v>
      </c>
      <c r="AH47" s="124" t="s">
        <v>2597</v>
      </c>
      <c r="AI47" s="124" t="s">
        <v>2595</v>
      </c>
      <c r="AJ47" s="124" t="s">
        <v>2596</v>
      </c>
      <c r="AK47" s="45" t="s">
        <v>341</v>
      </c>
      <c r="AL47" s="45" t="s">
        <v>341</v>
      </c>
      <c r="AM47" s="45" t="s">
        <v>341</v>
      </c>
      <c r="AN47" s="45"/>
      <c r="AO47" s="45" t="s">
        <v>341</v>
      </c>
      <c r="AP47" s="45"/>
      <c r="AQ47" s="45"/>
      <c r="AR47" s="45"/>
      <c r="AS47" s="45"/>
      <c r="AT47" s="45"/>
      <c r="AU47" s="45"/>
      <c r="AV47" s="45"/>
      <c r="AW47" s="45"/>
      <c r="AX47" s="45"/>
      <c r="AY47" s="45"/>
      <c r="AZ47" s="45"/>
      <c r="BA47" s="45" t="s">
        <v>341</v>
      </c>
      <c r="BB47" s="45"/>
      <c r="BC47" s="45"/>
      <c r="BD47" s="45" t="s">
        <v>341</v>
      </c>
      <c r="BE47" s="45"/>
      <c r="BF47" s="45"/>
      <c r="BG47" s="45"/>
      <c r="BH47" s="45"/>
      <c r="BI47" s="45" t="s">
        <v>341</v>
      </c>
      <c r="BJ47" s="45"/>
      <c r="BK47" s="45"/>
      <c r="BL47" s="45"/>
      <c r="BM47" s="45"/>
      <c r="BN47" s="45"/>
      <c r="BO47" s="45"/>
      <c r="BP47" s="45"/>
      <c r="BQ47" s="45"/>
      <c r="BR47" s="45"/>
      <c r="BS47" s="45"/>
      <c r="BT47" s="45"/>
      <c r="BU47" s="45"/>
      <c r="BV47" s="45"/>
      <c r="BW47" s="45"/>
      <c r="BX47" s="45"/>
      <c r="BY47" s="45" t="s">
        <v>341</v>
      </c>
      <c r="BZ47" s="45" t="s">
        <v>341</v>
      </c>
      <c r="CA47" s="45" t="s">
        <v>341</v>
      </c>
      <c r="CB47" s="45"/>
      <c r="CC47" s="45"/>
      <c r="CD47" s="46" t="s">
        <v>2589</v>
      </c>
      <c r="CE47" s="52"/>
    </row>
    <row r="48" spans="1:97" s="33" customFormat="1" ht="18" customHeight="1">
      <c r="A48" s="74">
        <v>45693</v>
      </c>
      <c r="B48" s="52"/>
      <c r="C48" s="52"/>
      <c r="D48" s="52"/>
      <c r="E48" s="84"/>
      <c r="F48" s="145"/>
      <c r="G48" s="111">
        <v>26063</v>
      </c>
      <c r="H48" s="111">
        <v>22</v>
      </c>
      <c r="I48" s="52">
        <v>2145</v>
      </c>
      <c r="J48" s="45" t="s">
        <v>2590</v>
      </c>
      <c r="K48" s="47" t="s">
        <v>437</v>
      </c>
      <c r="L48" s="50" t="s">
        <v>458</v>
      </c>
      <c r="M48" s="52" t="s">
        <v>459</v>
      </c>
      <c r="N48" s="94" t="s">
        <v>182</v>
      </c>
      <c r="O48" s="52" t="s">
        <v>300</v>
      </c>
      <c r="P48" s="52" t="s">
        <v>303</v>
      </c>
      <c r="Q48" s="52" t="s">
        <v>510</v>
      </c>
      <c r="R48" s="52" t="s">
        <v>227</v>
      </c>
      <c r="S48" s="125" t="s">
        <v>527</v>
      </c>
      <c r="T48" s="44" t="s">
        <v>556</v>
      </c>
      <c r="U48" s="79" t="s">
        <v>557</v>
      </c>
      <c r="V48" s="52"/>
      <c r="W48" s="120"/>
      <c r="X48" s="52"/>
      <c r="Y48" s="52"/>
      <c r="Z48" s="125"/>
      <c r="AA48" s="52"/>
      <c r="AB48" s="52"/>
      <c r="AC48" s="120"/>
      <c r="AD48" s="120"/>
      <c r="AE48" s="52"/>
      <c r="AF48" s="120"/>
      <c r="AG48" s="52"/>
      <c r="AH48" s="125"/>
      <c r="AI48" s="120"/>
      <c r="AJ48" s="120"/>
      <c r="AK48" s="45"/>
      <c r="AL48" s="45"/>
      <c r="AM48" s="45"/>
      <c r="AN48" s="45" t="s">
        <v>341</v>
      </c>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6" t="s">
        <v>2589</v>
      </c>
      <c r="CE48" s="52"/>
    </row>
    <row r="49" spans="1:97" s="33" customFormat="1" ht="18" customHeight="1">
      <c r="A49" s="74">
        <v>45693</v>
      </c>
      <c r="B49" s="114">
        <v>45798</v>
      </c>
      <c r="C49" s="114">
        <v>45833</v>
      </c>
      <c r="D49" s="114"/>
      <c r="E49" s="146"/>
      <c r="F49" s="180"/>
      <c r="G49" s="111">
        <v>26175</v>
      </c>
      <c r="H49" s="111">
        <v>337</v>
      </c>
      <c r="I49" s="52">
        <v>2146</v>
      </c>
      <c r="J49" s="45" t="s">
        <v>2590</v>
      </c>
      <c r="K49" s="45" t="s">
        <v>437</v>
      </c>
      <c r="L49" s="51" t="s">
        <v>460</v>
      </c>
      <c r="M49" s="52" t="s">
        <v>461</v>
      </c>
      <c r="N49" s="57" t="s">
        <v>485</v>
      </c>
      <c r="O49" s="52" t="s">
        <v>305</v>
      </c>
      <c r="P49" s="52" t="s">
        <v>495</v>
      </c>
      <c r="Q49" s="52" t="s">
        <v>511</v>
      </c>
      <c r="R49" s="52" t="s">
        <v>228</v>
      </c>
      <c r="S49" s="52" t="s">
        <v>528</v>
      </c>
      <c r="T49" s="52" t="s">
        <v>558</v>
      </c>
      <c r="U49" s="81" t="s">
        <v>559</v>
      </c>
      <c r="V49" s="143"/>
      <c r="W49" s="144"/>
      <c r="X49" s="143"/>
      <c r="Y49" s="143"/>
      <c r="Z49" s="144"/>
      <c r="AA49" s="143"/>
      <c r="AB49" s="143"/>
      <c r="AC49" s="144"/>
      <c r="AD49" s="144"/>
      <c r="AE49" s="144" t="s">
        <v>576</v>
      </c>
      <c r="AF49" s="144" t="s">
        <v>2604</v>
      </c>
      <c r="AG49" s="143" t="s">
        <v>2660</v>
      </c>
      <c r="AH49" s="144" t="s">
        <v>2601</v>
      </c>
      <c r="AI49" s="144" t="s">
        <v>2602</v>
      </c>
      <c r="AJ49" s="144" t="s">
        <v>2603</v>
      </c>
      <c r="AK49" s="45"/>
      <c r="AL49" s="45"/>
      <c r="AM49" s="80"/>
      <c r="AN49" s="45" t="s">
        <v>341</v>
      </c>
      <c r="AO49" s="45" t="s">
        <v>341</v>
      </c>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6" t="s">
        <v>2589</v>
      </c>
      <c r="CE49" s="52"/>
    </row>
    <row r="50" spans="1:97" s="33" customFormat="1" ht="18" customHeight="1">
      <c r="A50" s="74">
        <v>45693</v>
      </c>
      <c r="B50" s="114">
        <v>45965</v>
      </c>
      <c r="C50" s="52"/>
      <c r="D50" s="52"/>
      <c r="E50" s="84"/>
      <c r="F50" s="145"/>
      <c r="G50" s="111">
        <v>26247</v>
      </c>
      <c r="H50" s="111">
        <v>248</v>
      </c>
      <c r="I50" s="52">
        <v>2147</v>
      </c>
      <c r="J50" s="45" t="s">
        <v>2590</v>
      </c>
      <c r="K50" s="47" t="s">
        <v>437</v>
      </c>
      <c r="L50" s="87" t="s">
        <v>462</v>
      </c>
      <c r="M50" s="52" t="s">
        <v>463</v>
      </c>
      <c r="N50" s="155" t="s">
        <v>2680</v>
      </c>
      <c r="O50" s="52" t="s">
        <v>305</v>
      </c>
      <c r="P50" s="52" t="s">
        <v>307</v>
      </c>
      <c r="Q50" s="112" t="s">
        <v>2679</v>
      </c>
      <c r="R50" s="52" t="s">
        <v>228</v>
      </c>
      <c r="S50" s="52" t="s">
        <v>529</v>
      </c>
      <c r="T50" s="44" t="s">
        <v>560</v>
      </c>
      <c r="U50" s="122" t="s">
        <v>561</v>
      </c>
      <c r="V50" s="52" t="s">
        <v>577</v>
      </c>
      <c r="W50" s="120" t="s">
        <v>580</v>
      </c>
      <c r="X50" s="52" t="s">
        <v>337</v>
      </c>
      <c r="Y50" s="52" t="s">
        <v>423</v>
      </c>
      <c r="Z50" s="125" t="s">
        <v>584</v>
      </c>
      <c r="AA50" s="52" t="s">
        <v>325</v>
      </c>
      <c r="AB50" s="52" t="s">
        <v>591</v>
      </c>
      <c r="AC50" s="120" t="s">
        <v>597</v>
      </c>
      <c r="AD50" s="120" t="s">
        <v>598</v>
      </c>
      <c r="AE50" s="52"/>
      <c r="AF50" s="52"/>
      <c r="AG50" s="52"/>
      <c r="AH50" s="52"/>
      <c r="AI50" s="52"/>
      <c r="AJ50" s="52"/>
      <c r="AK50" s="45" t="s">
        <v>341</v>
      </c>
      <c r="AL50" s="45" t="s">
        <v>341</v>
      </c>
      <c r="AM50" s="80" t="s">
        <v>341</v>
      </c>
      <c r="AN50" s="45" t="s">
        <v>341</v>
      </c>
      <c r="AO50" s="45" t="s">
        <v>341</v>
      </c>
      <c r="AP50" s="45"/>
      <c r="AQ50" s="45" t="s">
        <v>341</v>
      </c>
      <c r="AR50" s="45"/>
      <c r="AS50" s="45"/>
      <c r="AT50" s="45"/>
      <c r="AU50" s="45"/>
      <c r="AV50" s="45" t="s">
        <v>341</v>
      </c>
      <c r="AW50" s="45" t="s">
        <v>341</v>
      </c>
      <c r="AX50" s="45"/>
      <c r="AY50" s="45"/>
      <c r="AZ50" s="45"/>
      <c r="BA50" s="45" t="s">
        <v>341</v>
      </c>
      <c r="BB50" s="45"/>
      <c r="BC50" s="45"/>
      <c r="BD50" s="45"/>
      <c r="BE50" s="45" t="s">
        <v>341</v>
      </c>
      <c r="BF50" s="45" t="s">
        <v>341</v>
      </c>
      <c r="BG50" s="45" t="s">
        <v>341</v>
      </c>
      <c r="BH50" s="45"/>
      <c r="BI50" s="45" t="s">
        <v>341</v>
      </c>
      <c r="BJ50" s="45"/>
      <c r="BK50" s="45" t="s">
        <v>341</v>
      </c>
      <c r="BL50" s="45" t="s">
        <v>341</v>
      </c>
      <c r="BM50" s="45"/>
      <c r="BN50" s="45"/>
      <c r="BO50" s="45"/>
      <c r="BP50" s="45"/>
      <c r="BQ50" s="45"/>
      <c r="BR50" s="45"/>
      <c r="BS50" s="45"/>
      <c r="BT50" s="45"/>
      <c r="BU50" s="45"/>
      <c r="BV50" s="45"/>
      <c r="BW50" s="45"/>
      <c r="BX50" s="45"/>
      <c r="BY50" s="45"/>
      <c r="BZ50" s="45"/>
      <c r="CA50" s="45"/>
      <c r="CB50" s="45"/>
      <c r="CC50" s="45"/>
      <c r="CD50" s="46" t="s">
        <v>2589</v>
      </c>
      <c r="CE50" s="52"/>
    </row>
    <row r="51" spans="1:97" s="33" customFormat="1" ht="18" customHeight="1">
      <c r="A51" s="74">
        <v>45693</v>
      </c>
      <c r="B51" s="52"/>
      <c r="C51" s="52"/>
      <c r="D51" s="52"/>
      <c r="E51" s="84"/>
      <c r="F51" s="145"/>
      <c r="G51" s="111">
        <v>26269</v>
      </c>
      <c r="H51" s="111">
        <v>1101</v>
      </c>
      <c r="I51" s="52">
        <v>2148</v>
      </c>
      <c r="J51" s="45" t="s">
        <v>2590</v>
      </c>
      <c r="K51" s="47" t="s">
        <v>437</v>
      </c>
      <c r="L51" s="50" t="s">
        <v>464</v>
      </c>
      <c r="M51" s="52" t="s">
        <v>465</v>
      </c>
      <c r="N51" s="56" t="s">
        <v>486</v>
      </c>
      <c r="O51" s="52" t="s">
        <v>300</v>
      </c>
      <c r="P51" s="52" t="s">
        <v>303</v>
      </c>
      <c r="Q51" s="52" t="s">
        <v>512</v>
      </c>
      <c r="R51" s="52" t="s">
        <v>227</v>
      </c>
      <c r="S51" s="52" t="s">
        <v>530</v>
      </c>
      <c r="T51" s="44" t="s">
        <v>562</v>
      </c>
      <c r="U51" s="79" t="s">
        <v>563</v>
      </c>
      <c r="V51" s="52"/>
      <c r="W51" s="52"/>
      <c r="X51" s="52"/>
      <c r="Y51" s="52"/>
      <c r="Z51" s="52"/>
      <c r="AA51" s="52"/>
      <c r="AB51" s="52"/>
      <c r="AC51" s="52"/>
      <c r="AD51" s="52"/>
      <c r="AE51" s="52"/>
      <c r="AF51" s="52"/>
      <c r="AG51" s="52"/>
      <c r="AH51" s="52"/>
      <c r="AI51" s="52"/>
      <c r="AJ51" s="52"/>
      <c r="AK51" s="45"/>
      <c r="AL51" s="45"/>
      <c r="AM51" s="80"/>
      <c r="AN51" s="45" t="s">
        <v>341</v>
      </c>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6" t="s">
        <v>2589</v>
      </c>
      <c r="CE51" s="52"/>
    </row>
    <row r="52" spans="1:97" s="33" customFormat="1" ht="18" customHeight="1">
      <c r="A52" s="74">
        <v>45693</v>
      </c>
      <c r="B52" s="52"/>
      <c r="C52" s="52"/>
      <c r="D52" s="52"/>
      <c r="E52" s="84"/>
      <c r="F52" s="145"/>
      <c r="G52" s="111">
        <v>27554</v>
      </c>
      <c r="H52" s="111">
        <v>3422</v>
      </c>
      <c r="I52" s="52">
        <v>2149</v>
      </c>
      <c r="J52" s="45" t="s">
        <v>2590</v>
      </c>
      <c r="K52" s="47" t="s">
        <v>437</v>
      </c>
      <c r="L52" s="50" t="s">
        <v>466</v>
      </c>
      <c r="M52" s="52" t="s">
        <v>467</v>
      </c>
      <c r="N52" s="56" t="s">
        <v>487</v>
      </c>
      <c r="O52" s="52" t="s">
        <v>305</v>
      </c>
      <c r="P52" s="52" t="s">
        <v>496</v>
      </c>
      <c r="Q52" s="52" t="s">
        <v>513</v>
      </c>
      <c r="R52" s="52" t="s">
        <v>227</v>
      </c>
      <c r="S52" s="52" t="s">
        <v>531</v>
      </c>
      <c r="T52" s="44" t="s">
        <v>564</v>
      </c>
      <c r="U52" s="79" t="s">
        <v>565</v>
      </c>
      <c r="V52" s="52"/>
      <c r="W52" s="52"/>
      <c r="X52" s="52"/>
      <c r="Y52" s="52"/>
      <c r="Z52" s="52"/>
      <c r="AA52" s="52"/>
      <c r="AB52" s="52"/>
      <c r="AC52" s="52"/>
      <c r="AD52" s="52"/>
      <c r="AE52" s="52"/>
      <c r="AF52" s="52"/>
      <c r="AG52" s="52"/>
      <c r="AH52" s="52"/>
      <c r="AI52" s="52"/>
      <c r="AJ52" s="52"/>
      <c r="AK52" s="45"/>
      <c r="AL52" s="45"/>
      <c r="AM52" s="45"/>
      <c r="AN52" s="45" t="s">
        <v>341</v>
      </c>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6" t="s">
        <v>2589</v>
      </c>
      <c r="CE52" s="52"/>
    </row>
    <row r="53" spans="1:97" s="33" customFormat="1" ht="18" customHeight="1">
      <c r="A53" s="74">
        <v>45693</v>
      </c>
      <c r="B53" s="114">
        <v>45833</v>
      </c>
      <c r="C53" s="52"/>
      <c r="D53" s="52"/>
      <c r="E53" s="84"/>
      <c r="F53" s="145"/>
      <c r="G53" s="111">
        <v>30305</v>
      </c>
      <c r="H53" s="111">
        <v>2354</v>
      </c>
      <c r="I53" s="52">
        <v>2150</v>
      </c>
      <c r="J53" s="45" t="s">
        <v>2590</v>
      </c>
      <c r="K53" s="47" t="s">
        <v>437</v>
      </c>
      <c r="L53" s="50" t="s">
        <v>468</v>
      </c>
      <c r="M53" s="52" t="s">
        <v>469</v>
      </c>
      <c r="N53" s="94" t="s">
        <v>488</v>
      </c>
      <c r="O53" s="52" t="s">
        <v>497</v>
      </c>
      <c r="P53" s="52" t="s">
        <v>498</v>
      </c>
      <c r="Q53" s="52" t="s">
        <v>514</v>
      </c>
      <c r="R53" s="52" t="s">
        <v>227</v>
      </c>
      <c r="S53" s="52" t="s">
        <v>532</v>
      </c>
      <c r="T53" s="44" t="s">
        <v>566</v>
      </c>
      <c r="U53" s="79" t="s">
        <v>567</v>
      </c>
      <c r="V53" s="52" t="s">
        <v>578</v>
      </c>
      <c r="W53" s="52" t="s">
        <v>581</v>
      </c>
      <c r="X53" s="52" t="s">
        <v>337</v>
      </c>
      <c r="Y53" s="52" t="s">
        <v>604</v>
      </c>
      <c r="Z53" s="52" t="s">
        <v>585</v>
      </c>
      <c r="AA53" s="52" t="s">
        <v>326</v>
      </c>
      <c r="AB53" s="52" t="s">
        <v>592</v>
      </c>
      <c r="AC53" s="52" t="s">
        <v>599</v>
      </c>
      <c r="AD53" s="52" t="s">
        <v>600</v>
      </c>
      <c r="AE53" s="52"/>
      <c r="AF53" s="52"/>
      <c r="AG53" s="52"/>
      <c r="AH53" s="52"/>
      <c r="AI53" s="52"/>
      <c r="AJ53" s="52"/>
      <c r="AK53" s="45"/>
      <c r="AL53" s="45" t="s">
        <v>341</v>
      </c>
      <c r="AM53" s="45" t="s">
        <v>341</v>
      </c>
      <c r="AN53" s="45"/>
      <c r="AO53" s="45" t="s">
        <v>341</v>
      </c>
      <c r="AP53" s="45"/>
      <c r="AQ53" s="45" t="s">
        <v>341</v>
      </c>
      <c r="AR53" s="45" t="s">
        <v>341</v>
      </c>
      <c r="AS53" s="45"/>
      <c r="AT53" s="45" t="s">
        <v>341</v>
      </c>
      <c r="AU53" s="45" t="s">
        <v>341</v>
      </c>
      <c r="AV53" s="45" t="s">
        <v>341</v>
      </c>
      <c r="AW53" s="45" t="s">
        <v>341</v>
      </c>
      <c r="AX53" s="45" t="s">
        <v>341</v>
      </c>
      <c r="AY53" s="45" t="s">
        <v>341</v>
      </c>
      <c r="AZ53" s="45" t="s">
        <v>341</v>
      </c>
      <c r="BA53" s="45" t="s">
        <v>341</v>
      </c>
      <c r="BB53" s="45" t="s">
        <v>341</v>
      </c>
      <c r="BC53" s="45" t="s">
        <v>341</v>
      </c>
      <c r="BD53" s="45" t="s">
        <v>341</v>
      </c>
      <c r="BE53" s="45" t="s">
        <v>341</v>
      </c>
      <c r="BF53" s="45" t="s">
        <v>341</v>
      </c>
      <c r="BG53" s="45" t="s">
        <v>341</v>
      </c>
      <c r="BH53" s="45" t="s">
        <v>341</v>
      </c>
      <c r="BI53" s="45" t="s">
        <v>341</v>
      </c>
      <c r="BJ53" s="45"/>
      <c r="BK53" s="45" t="s">
        <v>341</v>
      </c>
      <c r="BL53" s="45" t="s">
        <v>341</v>
      </c>
      <c r="BM53" s="45" t="s">
        <v>341</v>
      </c>
      <c r="BN53" s="45" t="s">
        <v>341</v>
      </c>
      <c r="BO53" s="45" t="s">
        <v>341</v>
      </c>
      <c r="BP53" s="45" t="s">
        <v>341</v>
      </c>
      <c r="BQ53" s="45" t="s">
        <v>341</v>
      </c>
      <c r="BR53" s="45" t="s">
        <v>341</v>
      </c>
      <c r="BS53" s="45" t="s">
        <v>341</v>
      </c>
      <c r="BT53" s="45"/>
      <c r="BU53" s="45"/>
      <c r="BV53" s="45"/>
      <c r="BW53" s="45"/>
      <c r="BX53" s="45"/>
      <c r="BY53" s="45"/>
      <c r="BZ53" s="45" t="s">
        <v>341</v>
      </c>
      <c r="CA53" s="45" t="s">
        <v>341</v>
      </c>
      <c r="CB53" s="45"/>
      <c r="CC53" s="45"/>
      <c r="CD53" s="46" t="s">
        <v>2589</v>
      </c>
      <c r="CE53" s="52"/>
    </row>
    <row r="54" spans="1:97" s="33" customFormat="1" ht="18" customHeight="1">
      <c r="A54" s="74">
        <v>45693</v>
      </c>
      <c r="B54" s="52"/>
      <c r="C54" s="52"/>
      <c r="D54" s="52"/>
      <c r="E54" s="84"/>
      <c r="F54" s="145"/>
      <c r="G54" s="111">
        <v>30895</v>
      </c>
      <c r="H54" s="111">
        <v>1267</v>
      </c>
      <c r="I54" s="52">
        <v>2151</v>
      </c>
      <c r="J54" s="45" t="s">
        <v>2590</v>
      </c>
      <c r="K54" s="45" t="s">
        <v>437</v>
      </c>
      <c r="L54" s="51" t="s">
        <v>470</v>
      </c>
      <c r="M54" s="52" t="s">
        <v>471</v>
      </c>
      <c r="N54" s="57" t="s">
        <v>489</v>
      </c>
      <c r="O54" s="52" t="s">
        <v>300</v>
      </c>
      <c r="P54" s="52" t="s">
        <v>304</v>
      </c>
      <c r="Q54" s="52" t="s">
        <v>515</v>
      </c>
      <c r="R54" s="52" t="s">
        <v>227</v>
      </c>
      <c r="S54" s="52" t="s">
        <v>533</v>
      </c>
      <c r="T54" s="52" t="s">
        <v>568</v>
      </c>
      <c r="U54" s="81" t="s">
        <v>569</v>
      </c>
      <c r="V54" s="82"/>
      <c r="W54" s="57"/>
      <c r="X54" s="52"/>
      <c r="Y54" s="52"/>
      <c r="Z54" s="52"/>
      <c r="AA54" s="52"/>
      <c r="AB54" s="52"/>
      <c r="AC54" s="83"/>
      <c r="AD54" s="52"/>
      <c r="AE54" s="52" t="s">
        <v>606</v>
      </c>
      <c r="AF54" s="52" t="s">
        <v>607</v>
      </c>
      <c r="AG54" s="52" t="s">
        <v>610</v>
      </c>
      <c r="AH54" s="52" t="s">
        <v>609</v>
      </c>
      <c r="AI54" s="52" t="s">
        <v>608</v>
      </c>
      <c r="AJ54" s="52" t="s">
        <v>569</v>
      </c>
      <c r="AK54" s="45" t="s">
        <v>341</v>
      </c>
      <c r="AL54" s="45" t="s">
        <v>341</v>
      </c>
      <c r="AM54" s="45" t="s">
        <v>341</v>
      </c>
      <c r="AN54" s="45"/>
      <c r="AO54" s="45" t="s">
        <v>341</v>
      </c>
      <c r="AP54" s="45"/>
      <c r="AQ54" s="45"/>
      <c r="AR54" s="45"/>
      <c r="AS54" s="45"/>
      <c r="AT54" s="45" t="s">
        <v>341</v>
      </c>
      <c r="AU54" s="45"/>
      <c r="AV54" s="45"/>
      <c r="AW54" s="45"/>
      <c r="AX54" s="45"/>
      <c r="AY54" s="45"/>
      <c r="AZ54" s="45"/>
      <c r="BA54" s="45"/>
      <c r="BB54" s="45"/>
      <c r="BC54" s="45"/>
      <c r="BD54" s="45"/>
      <c r="BE54" s="45" t="s">
        <v>341</v>
      </c>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6" t="s">
        <v>2589</v>
      </c>
      <c r="CE54" s="52"/>
    </row>
    <row r="55" spans="1:97" s="33" customFormat="1" ht="18" customHeight="1">
      <c r="A55" s="74">
        <v>45693</v>
      </c>
      <c r="B55" s="114">
        <v>45798</v>
      </c>
      <c r="C55" s="114">
        <v>46028</v>
      </c>
      <c r="D55" s="114">
        <v>46113</v>
      </c>
      <c r="E55" s="146"/>
      <c r="F55" s="180"/>
      <c r="G55" s="111">
        <v>33166</v>
      </c>
      <c r="H55" s="111">
        <v>1942</v>
      </c>
      <c r="I55" s="52">
        <v>2152</v>
      </c>
      <c r="J55" s="45" t="s">
        <v>2590</v>
      </c>
      <c r="K55" s="47" t="s">
        <v>437</v>
      </c>
      <c r="L55" s="50" t="s">
        <v>472</v>
      </c>
      <c r="M55" s="52" t="s">
        <v>473</v>
      </c>
      <c r="N55" s="56" t="s">
        <v>490</v>
      </c>
      <c r="O55" s="52" t="s">
        <v>305</v>
      </c>
      <c r="P55" s="52" t="s">
        <v>499</v>
      </c>
      <c r="Q55" s="52" t="s">
        <v>516</v>
      </c>
      <c r="R55" s="52" t="s">
        <v>227</v>
      </c>
      <c r="S55" s="52" t="s">
        <v>534</v>
      </c>
      <c r="T55" s="44" t="s">
        <v>570</v>
      </c>
      <c r="U55" s="79" t="s">
        <v>571</v>
      </c>
      <c r="V55" s="52" t="s">
        <v>317</v>
      </c>
      <c r="W55" s="52" t="s">
        <v>580</v>
      </c>
      <c r="X55" s="52" t="s">
        <v>337</v>
      </c>
      <c r="Y55" s="52" t="s">
        <v>423</v>
      </c>
      <c r="Z55" s="52" t="s">
        <v>2712</v>
      </c>
      <c r="AA55" s="52" t="s">
        <v>325</v>
      </c>
      <c r="AB55" s="52" t="s">
        <v>593</v>
      </c>
      <c r="AC55" s="52" t="s">
        <v>601</v>
      </c>
      <c r="AD55" s="52" t="s">
        <v>602</v>
      </c>
      <c r="AE55" s="52"/>
      <c r="AF55" s="52"/>
      <c r="AG55" s="52"/>
      <c r="AH55" s="52"/>
      <c r="AI55" s="52"/>
      <c r="AJ55" s="52"/>
      <c r="AK55" s="45"/>
      <c r="AL55" s="45"/>
      <c r="AM55" s="80" t="s">
        <v>341</v>
      </c>
      <c r="AN55" s="80"/>
      <c r="AO55" s="45" t="s">
        <v>341</v>
      </c>
      <c r="AP55" s="45"/>
      <c r="AQ55" s="45"/>
      <c r="AR55" s="45"/>
      <c r="AS55" s="45"/>
      <c r="AT55" s="45"/>
      <c r="AU55" s="45"/>
      <c r="AV55" s="45"/>
      <c r="AW55" s="80" t="s">
        <v>341</v>
      </c>
      <c r="AX55" s="45"/>
      <c r="AY55" s="45"/>
      <c r="AZ55" s="45"/>
      <c r="BA55" s="45" t="s">
        <v>341</v>
      </c>
      <c r="BB55" s="45"/>
      <c r="BC55" s="45" t="s">
        <v>341</v>
      </c>
      <c r="BD55" s="45"/>
      <c r="BE55" s="45"/>
      <c r="BF55" s="45"/>
      <c r="BG55" s="45"/>
      <c r="BH55" s="45"/>
      <c r="BI55" s="45" t="s">
        <v>341</v>
      </c>
      <c r="BJ55" s="45"/>
      <c r="BK55" s="80"/>
      <c r="BL55" s="165"/>
      <c r="BM55" s="45"/>
      <c r="BN55" s="165"/>
      <c r="BO55" s="45"/>
      <c r="BP55" s="45"/>
      <c r="BQ55" s="45"/>
      <c r="BR55" s="45"/>
      <c r="BS55" s="45"/>
      <c r="BT55" s="45"/>
      <c r="BU55" s="45"/>
      <c r="BV55" s="45"/>
      <c r="BW55" s="45"/>
      <c r="BX55" s="45"/>
      <c r="BY55" s="45"/>
      <c r="BZ55" s="45"/>
      <c r="CA55" s="45"/>
      <c r="CB55" s="45"/>
      <c r="CC55" s="45"/>
      <c r="CD55" s="46" t="s">
        <v>2589</v>
      </c>
      <c r="CE55" s="52"/>
    </row>
    <row r="56" spans="1:97" s="33" customFormat="1" ht="18" customHeight="1">
      <c r="A56" s="74">
        <v>45693</v>
      </c>
      <c r="B56" s="52"/>
      <c r="C56" s="52"/>
      <c r="D56" s="52"/>
      <c r="E56" s="84"/>
      <c r="F56" s="145"/>
      <c r="G56" s="111">
        <v>34448</v>
      </c>
      <c r="H56" s="111">
        <v>8721</v>
      </c>
      <c r="I56" s="52">
        <v>2153</v>
      </c>
      <c r="J56" s="45" t="s">
        <v>2590</v>
      </c>
      <c r="K56" s="47" t="s">
        <v>437</v>
      </c>
      <c r="L56" s="50" t="s">
        <v>474</v>
      </c>
      <c r="M56" s="52" t="s">
        <v>475</v>
      </c>
      <c r="N56" s="56" t="s">
        <v>491</v>
      </c>
      <c r="O56" s="52" t="s">
        <v>305</v>
      </c>
      <c r="P56" s="52" t="s">
        <v>311</v>
      </c>
      <c r="Q56" s="52" t="s">
        <v>517</v>
      </c>
      <c r="R56" s="52" t="s">
        <v>227</v>
      </c>
      <c r="S56" s="52" t="s">
        <v>535</v>
      </c>
      <c r="T56" s="44" t="s">
        <v>572</v>
      </c>
      <c r="U56" s="79" t="s">
        <v>573</v>
      </c>
      <c r="V56" s="52"/>
      <c r="W56" s="52"/>
      <c r="X56" s="52"/>
      <c r="Y56" s="52"/>
      <c r="Z56" s="52"/>
      <c r="AA56" s="52"/>
      <c r="AB56" s="52"/>
      <c r="AC56" s="52"/>
      <c r="AD56" s="52"/>
      <c r="AE56" s="52"/>
      <c r="AF56" s="52"/>
      <c r="AG56" s="52"/>
      <c r="AH56" s="52"/>
      <c r="AI56" s="52"/>
      <c r="AJ56" s="52"/>
      <c r="AK56" s="45"/>
      <c r="AL56" s="45"/>
      <c r="AM56" s="80"/>
      <c r="AN56" s="45" t="s">
        <v>341</v>
      </c>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6" t="s">
        <v>2589</v>
      </c>
      <c r="CE56" s="52"/>
    </row>
    <row r="57" spans="1:97" s="33" customFormat="1" ht="18" customHeight="1">
      <c r="A57" s="74">
        <v>45693</v>
      </c>
      <c r="B57" s="52"/>
      <c r="C57" s="52"/>
      <c r="D57" s="52"/>
      <c r="E57" s="84"/>
      <c r="F57" s="145"/>
      <c r="G57" s="111">
        <v>23016</v>
      </c>
      <c r="H57" s="111">
        <v>81</v>
      </c>
      <c r="I57" s="52">
        <v>2154</v>
      </c>
      <c r="J57" s="45" t="s">
        <v>2590</v>
      </c>
      <c r="K57" s="47" t="s">
        <v>611</v>
      </c>
      <c r="L57" s="50" t="s">
        <v>612</v>
      </c>
      <c r="M57" s="52" t="s">
        <v>613</v>
      </c>
      <c r="N57" s="56" t="s">
        <v>620</v>
      </c>
      <c r="O57" s="52" t="s">
        <v>300</v>
      </c>
      <c r="P57" s="52" t="s">
        <v>303</v>
      </c>
      <c r="Q57" s="52" t="s">
        <v>624</v>
      </c>
      <c r="R57" s="52" t="s">
        <v>228</v>
      </c>
      <c r="S57" s="52" t="s">
        <v>628</v>
      </c>
      <c r="T57" s="44" t="s">
        <v>632</v>
      </c>
      <c r="U57" s="79" t="s">
        <v>633</v>
      </c>
      <c r="V57" s="52"/>
      <c r="W57" s="52"/>
      <c r="X57" s="52"/>
      <c r="Y57" s="52"/>
      <c r="Z57" s="52"/>
      <c r="AA57" s="52"/>
      <c r="AB57" s="52"/>
      <c r="AC57" s="52"/>
      <c r="AD57" s="52"/>
      <c r="AE57" s="52"/>
      <c r="AF57" s="52"/>
      <c r="AG57" s="52"/>
      <c r="AH57" s="52"/>
      <c r="AI57" s="52"/>
      <c r="AJ57" s="52"/>
      <c r="AK57" s="45"/>
      <c r="AL57" s="45"/>
      <c r="AM57" s="80"/>
      <c r="AN57" s="45" t="s">
        <v>341</v>
      </c>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6" t="s">
        <v>2589</v>
      </c>
      <c r="CE57" s="52"/>
    </row>
    <row r="58" spans="1:97" s="33" customFormat="1" ht="18" customHeight="1">
      <c r="A58" s="74">
        <v>45693</v>
      </c>
      <c r="B58" s="52"/>
      <c r="C58" s="52"/>
      <c r="D58" s="52"/>
      <c r="E58" s="84"/>
      <c r="F58" s="145"/>
      <c r="G58" s="111">
        <v>24162</v>
      </c>
      <c r="H58" s="111">
        <v>502</v>
      </c>
      <c r="I58" s="52">
        <v>2155</v>
      </c>
      <c r="J58" s="45" t="s">
        <v>2590</v>
      </c>
      <c r="K58" s="47" t="s">
        <v>611</v>
      </c>
      <c r="L58" s="50" t="s">
        <v>614</v>
      </c>
      <c r="M58" s="52" t="s">
        <v>615</v>
      </c>
      <c r="N58" s="56" t="s">
        <v>621</v>
      </c>
      <c r="O58" s="52" t="s">
        <v>305</v>
      </c>
      <c r="P58" s="52" t="s">
        <v>495</v>
      </c>
      <c r="Q58" s="52" t="s">
        <v>625</v>
      </c>
      <c r="R58" s="52" t="s">
        <v>228</v>
      </c>
      <c r="S58" s="52" t="s">
        <v>629</v>
      </c>
      <c r="T58" s="44" t="s">
        <v>634</v>
      </c>
      <c r="U58" s="79" t="s">
        <v>635</v>
      </c>
      <c r="V58" s="52" t="s">
        <v>319</v>
      </c>
      <c r="W58" s="52" t="s">
        <v>641</v>
      </c>
      <c r="X58" s="52" t="s">
        <v>422</v>
      </c>
      <c r="Y58" s="52" t="s">
        <v>604</v>
      </c>
      <c r="Z58" s="52" t="s">
        <v>643</v>
      </c>
      <c r="AA58" s="52" t="s">
        <v>588</v>
      </c>
      <c r="AB58" s="52" t="s">
        <v>646</v>
      </c>
      <c r="AC58" s="52" t="s">
        <v>648</v>
      </c>
      <c r="AD58" s="52" t="s">
        <v>648</v>
      </c>
      <c r="AE58" s="52" t="s">
        <v>319</v>
      </c>
      <c r="AF58" s="52" t="s">
        <v>641</v>
      </c>
      <c r="AG58" s="52" t="s">
        <v>604</v>
      </c>
      <c r="AH58" s="52" t="s">
        <v>654</v>
      </c>
      <c r="AI58" s="52" t="s">
        <v>648</v>
      </c>
      <c r="AJ58" s="52" t="s">
        <v>648</v>
      </c>
      <c r="AK58" s="45"/>
      <c r="AL58" s="45" t="s">
        <v>341</v>
      </c>
      <c r="AM58" s="45" t="s">
        <v>341</v>
      </c>
      <c r="AN58" s="45"/>
      <c r="AO58" s="45" t="s">
        <v>341</v>
      </c>
      <c r="AP58" s="45"/>
      <c r="AQ58" s="45" t="s">
        <v>341</v>
      </c>
      <c r="AR58" s="45" t="s">
        <v>341</v>
      </c>
      <c r="AS58" s="45"/>
      <c r="AT58" s="45" t="s">
        <v>341</v>
      </c>
      <c r="AU58" s="45" t="s">
        <v>341</v>
      </c>
      <c r="AV58" s="45" t="s">
        <v>341</v>
      </c>
      <c r="AW58" s="45" t="s">
        <v>341</v>
      </c>
      <c r="AX58" s="45"/>
      <c r="AY58" s="45" t="s">
        <v>341</v>
      </c>
      <c r="AZ58" s="45" t="s">
        <v>341</v>
      </c>
      <c r="BA58" s="45"/>
      <c r="BB58" s="45" t="s">
        <v>341</v>
      </c>
      <c r="BC58" s="45" t="s">
        <v>341</v>
      </c>
      <c r="BD58" s="45" t="s">
        <v>341</v>
      </c>
      <c r="BE58" s="45" t="s">
        <v>341</v>
      </c>
      <c r="BF58" s="45" t="s">
        <v>341</v>
      </c>
      <c r="BG58" s="45" t="s">
        <v>341</v>
      </c>
      <c r="BH58" s="45" t="s">
        <v>341</v>
      </c>
      <c r="BI58" s="45" t="s">
        <v>341</v>
      </c>
      <c r="BJ58" s="45"/>
      <c r="BK58" s="45" t="s">
        <v>341</v>
      </c>
      <c r="BL58" s="45"/>
      <c r="BM58" s="45"/>
      <c r="BN58" s="45"/>
      <c r="BO58" s="45"/>
      <c r="BP58" s="45"/>
      <c r="BQ58" s="45"/>
      <c r="BR58" s="45"/>
      <c r="BS58" s="45"/>
      <c r="BT58" s="45"/>
      <c r="BU58" s="45"/>
      <c r="BV58" s="45"/>
      <c r="BW58" s="45"/>
      <c r="BX58" s="45"/>
      <c r="BY58" s="45" t="s">
        <v>341</v>
      </c>
      <c r="BZ58" s="45" t="s">
        <v>341</v>
      </c>
      <c r="CA58" s="45" t="s">
        <v>341</v>
      </c>
      <c r="CB58" s="45"/>
      <c r="CC58" s="45"/>
      <c r="CD58" s="46" t="s">
        <v>2589</v>
      </c>
      <c r="CE58" s="46"/>
    </row>
    <row r="59" spans="1:97" s="33" customFormat="1" ht="18" customHeight="1">
      <c r="A59" s="74">
        <v>45693</v>
      </c>
      <c r="B59" s="114">
        <v>46143</v>
      </c>
      <c r="C59" s="52"/>
      <c r="D59" s="52"/>
      <c r="E59" s="84"/>
      <c r="F59" s="145"/>
      <c r="G59" s="111">
        <v>29862</v>
      </c>
      <c r="H59" s="111">
        <v>2810</v>
      </c>
      <c r="I59" s="52">
        <v>2156</v>
      </c>
      <c r="J59" s="45" t="s">
        <v>2590</v>
      </c>
      <c r="K59" s="47" t="s">
        <v>611</v>
      </c>
      <c r="L59" s="95" t="s">
        <v>616</v>
      </c>
      <c r="M59" s="52" t="s">
        <v>617</v>
      </c>
      <c r="N59" s="56" t="s">
        <v>622</v>
      </c>
      <c r="O59" s="52" t="s">
        <v>305</v>
      </c>
      <c r="P59" s="52" t="s">
        <v>365</v>
      </c>
      <c r="Q59" s="52" t="s">
        <v>626</v>
      </c>
      <c r="R59" s="52" t="s">
        <v>227</v>
      </c>
      <c r="S59" s="52" t="s">
        <v>630</v>
      </c>
      <c r="T59" s="44" t="s">
        <v>636</v>
      </c>
      <c r="U59" s="79" t="s">
        <v>637</v>
      </c>
      <c r="V59" s="52" t="s">
        <v>640</v>
      </c>
      <c r="W59" s="52" t="s">
        <v>622</v>
      </c>
      <c r="X59" s="52" t="s">
        <v>652</v>
      </c>
      <c r="Y59" s="52" t="s">
        <v>653</v>
      </c>
      <c r="Z59" s="52" t="s">
        <v>644</v>
      </c>
      <c r="AA59" s="52" t="s">
        <v>326</v>
      </c>
      <c r="AB59" s="52" t="s">
        <v>647</v>
      </c>
      <c r="AC59" s="52" t="s">
        <v>649</v>
      </c>
      <c r="AD59" s="52" t="s">
        <v>637</v>
      </c>
      <c r="AE59" s="52"/>
      <c r="AF59" s="52"/>
      <c r="AG59" s="52"/>
      <c r="AH59" s="52"/>
      <c r="AI59" s="52"/>
      <c r="AJ59" s="52"/>
      <c r="AK59" s="45" t="s">
        <v>341</v>
      </c>
      <c r="AL59" s="45" t="s">
        <v>341</v>
      </c>
      <c r="AM59" s="45" t="s">
        <v>341</v>
      </c>
      <c r="AN59" s="45" t="s">
        <v>341</v>
      </c>
      <c r="AO59" s="45" t="s">
        <v>341</v>
      </c>
      <c r="AP59" s="45"/>
      <c r="AQ59" s="45" t="s">
        <v>341</v>
      </c>
      <c r="AR59" s="45"/>
      <c r="AS59" s="45"/>
      <c r="AT59" s="45" t="s">
        <v>341</v>
      </c>
      <c r="AU59" s="45"/>
      <c r="AV59" s="45" t="s">
        <v>341</v>
      </c>
      <c r="AW59" s="45" t="s">
        <v>341</v>
      </c>
      <c r="AX59" s="179" t="s">
        <v>341</v>
      </c>
      <c r="AY59" s="45"/>
      <c r="AZ59" s="45"/>
      <c r="BA59" s="45" t="s">
        <v>341</v>
      </c>
      <c r="BB59" s="45" t="s">
        <v>341</v>
      </c>
      <c r="BC59" s="45" t="s">
        <v>341</v>
      </c>
      <c r="BD59" s="45"/>
      <c r="BE59" s="45" t="s">
        <v>341</v>
      </c>
      <c r="BF59" s="45" t="s">
        <v>341</v>
      </c>
      <c r="BG59" s="45"/>
      <c r="BH59" s="45" t="s">
        <v>341</v>
      </c>
      <c r="BI59" s="45" t="s">
        <v>341</v>
      </c>
      <c r="BJ59" s="45"/>
      <c r="BK59" s="45"/>
      <c r="BL59" s="45" t="s">
        <v>341</v>
      </c>
      <c r="BM59" s="45" t="s">
        <v>341</v>
      </c>
      <c r="BN59" s="45" t="s">
        <v>341</v>
      </c>
      <c r="BO59" s="45" t="s">
        <v>341</v>
      </c>
      <c r="BP59" s="45" t="s">
        <v>341</v>
      </c>
      <c r="BQ59" s="45" t="s">
        <v>341</v>
      </c>
      <c r="BR59" s="45" t="s">
        <v>341</v>
      </c>
      <c r="BS59" s="45" t="s">
        <v>341</v>
      </c>
      <c r="BT59" s="45"/>
      <c r="BU59" s="45"/>
      <c r="BV59" s="45"/>
      <c r="BW59" s="45"/>
      <c r="BX59" s="45"/>
      <c r="BY59" s="45"/>
      <c r="BZ59" s="45" t="s">
        <v>341</v>
      </c>
      <c r="CA59" s="45" t="s">
        <v>341</v>
      </c>
      <c r="CB59" s="45"/>
      <c r="CC59" s="45"/>
      <c r="CD59" s="46" t="s">
        <v>2589</v>
      </c>
      <c r="CE59" s="52"/>
    </row>
    <row r="60" spans="1:97" s="33" customFormat="1" ht="18" customHeight="1">
      <c r="A60" s="74">
        <v>45693</v>
      </c>
      <c r="B60" s="114">
        <v>46055</v>
      </c>
      <c r="C60" s="52"/>
      <c r="D60" s="52"/>
      <c r="E60" s="149"/>
      <c r="F60" s="145"/>
      <c r="G60" s="111">
        <v>30210</v>
      </c>
      <c r="H60" s="111">
        <v>792</v>
      </c>
      <c r="I60" s="52">
        <v>2157</v>
      </c>
      <c r="J60" s="45" t="s">
        <v>2590</v>
      </c>
      <c r="K60" s="47" t="s">
        <v>611</v>
      </c>
      <c r="L60" s="50" t="s">
        <v>618</v>
      </c>
      <c r="M60" s="52" t="s">
        <v>619</v>
      </c>
      <c r="N60" s="56" t="s">
        <v>623</v>
      </c>
      <c r="O60" s="52"/>
      <c r="P60" s="52"/>
      <c r="Q60" s="52" t="s">
        <v>627</v>
      </c>
      <c r="R60" s="52" t="s">
        <v>227</v>
      </c>
      <c r="S60" s="52" t="s">
        <v>631</v>
      </c>
      <c r="T60" s="44" t="s">
        <v>638</v>
      </c>
      <c r="U60" s="79" t="s">
        <v>639</v>
      </c>
      <c r="V60" s="52" t="s">
        <v>319</v>
      </c>
      <c r="W60" s="52" t="s">
        <v>642</v>
      </c>
      <c r="X60" s="52" t="s">
        <v>422</v>
      </c>
      <c r="Y60" s="52" t="s">
        <v>423</v>
      </c>
      <c r="Z60" s="52" t="s">
        <v>645</v>
      </c>
      <c r="AA60" s="52" t="s">
        <v>588</v>
      </c>
      <c r="AB60" s="52" t="s">
        <v>2741</v>
      </c>
      <c r="AC60" s="52" t="s">
        <v>650</v>
      </c>
      <c r="AD60" s="52" t="s">
        <v>651</v>
      </c>
      <c r="AE60" s="52"/>
      <c r="AF60" s="52"/>
      <c r="AG60" s="52"/>
      <c r="AH60" s="52"/>
      <c r="AI60" s="52"/>
      <c r="AJ60" s="52"/>
      <c r="AK60" s="45"/>
      <c r="AL60" s="45" t="s">
        <v>341</v>
      </c>
      <c r="AM60" s="45" t="s">
        <v>341</v>
      </c>
      <c r="AN60" s="45"/>
      <c r="AO60" s="45" t="s">
        <v>341</v>
      </c>
      <c r="AP60" s="45"/>
      <c r="AQ60" s="45" t="s">
        <v>341</v>
      </c>
      <c r="AR60" s="45" t="s">
        <v>341</v>
      </c>
      <c r="AS60" s="45"/>
      <c r="AT60" s="45" t="s">
        <v>341</v>
      </c>
      <c r="AU60" s="45"/>
      <c r="AV60" s="45" t="s">
        <v>341</v>
      </c>
      <c r="AW60" s="45" t="s">
        <v>341</v>
      </c>
      <c r="AX60" s="45" t="s">
        <v>341</v>
      </c>
      <c r="AY60" s="45" t="s">
        <v>341</v>
      </c>
      <c r="AZ60" s="45"/>
      <c r="BA60" s="45" t="s">
        <v>341</v>
      </c>
      <c r="BB60" s="45"/>
      <c r="BC60" s="45" t="s">
        <v>341</v>
      </c>
      <c r="BD60" s="45" t="s">
        <v>341</v>
      </c>
      <c r="BE60" s="45" t="s">
        <v>341</v>
      </c>
      <c r="BF60" s="45" t="s">
        <v>341</v>
      </c>
      <c r="BG60" s="45" t="s">
        <v>341</v>
      </c>
      <c r="BH60" s="45"/>
      <c r="BI60" s="45" t="s">
        <v>341</v>
      </c>
      <c r="BJ60" s="45"/>
      <c r="BK60" s="45" t="s">
        <v>341</v>
      </c>
      <c r="BL60" s="45"/>
      <c r="BM60" s="45"/>
      <c r="BN60" s="45"/>
      <c r="BO60" s="45"/>
      <c r="BP60" s="45"/>
      <c r="BQ60" s="45"/>
      <c r="BR60" s="45"/>
      <c r="BS60" s="45"/>
      <c r="BT60" s="45"/>
      <c r="BU60" s="45"/>
      <c r="BV60" s="45"/>
      <c r="BW60" s="45"/>
      <c r="BX60" s="45"/>
      <c r="BY60" s="45" t="s">
        <v>341</v>
      </c>
      <c r="BZ60" s="45"/>
      <c r="CA60" s="45"/>
      <c r="CB60" s="45"/>
      <c r="CC60" s="45"/>
      <c r="CD60" s="46" t="s">
        <v>2589</v>
      </c>
      <c r="CE60" s="52"/>
    </row>
    <row r="61" spans="1:97" s="33" customFormat="1" ht="18" hidden="1" customHeight="1">
      <c r="A61" s="74"/>
      <c r="B61" s="52"/>
      <c r="C61" s="52"/>
      <c r="D61" s="52"/>
      <c r="E61" s="145"/>
      <c r="F61" s="145"/>
      <c r="G61" s="111"/>
      <c r="H61" s="111"/>
      <c r="I61" s="52">
        <v>2158</v>
      </c>
      <c r="J61" s="45"/>
      <c r="K61" s="44"/>
      <c r="L61" s="50"/>
      <c r="M61" s="52"/>
      <c r="N61" s="56"/>
      <c r="O61" s="52"/>
      <c r="P61" s="52"/>
      <c r="Q61" s="52"/>
      <c r="R61" s="52"/>
      <c r="S61" s="52"/>
      <c r="T61" s="44"/>
      <c r="U61" s="79"/>
      <c r="V61" s="52"/>
      <c r="W61" s="52"/>
      <c r="X61" s="52"/>
      <c r="Y61" s="52"/>
      <c r="Z61" s="52"/>
      <c r="AA61" s="52"/>
      <c r="AB61" s="52"/>
      <c r="AC61" s="52"/>
      <c r="AD61" s="52"/>
      <c r="AE61" s="52"/>
      <c r="AF61" s="52"/>
      <c r="AG61" s="52"/>
      <c r="AH61" s="52"/>
      <c r="AI61" s="52"/>
      <c r="AJ61" s="52"/>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6" t="s">
        <v>2589</v>
      </c>
      <c r="CE61" s="52"/>
      <c r="CF61" s="37"/>
      <c r="CG61" s="37"/>
      <c r="CH61" s="37"/>
      <c r="CI61" s="37"/>
      <c r="CJ61" s="37"/>
      <c r="CK61" s="37"/>
      <c r="CL61" s="37"/>
      <c r="CM61" s="37"/>
      <c r="CN61" s="37"/>
      <c r="CO61" s="37"/>
      <c r="CP61" s="37"/>
      <c r="CQ61" s="37"/>
      <c r="CR61" s="37"/>
      <c r="CS61" s="37"/>
    </row>
    <row r="62" spans="1:97" s="37" customFormat="1" ht="18" hidden="1" customHeight="1">
      <c r="A62" s="74"/>
      <c r="B62" s="52"/>
      <c r="C62" s="52"/>
      <c r="D62" s="52"/>
      <c r="E62" s="145"/>
      <c r="F62" s="145"/>
      <c r="G62" s="120"/>
      <c r="H62" s="120"/>
      <c r="I62" s="52">
        <v>2159</v>
      </c>
      <c r="J62" s="45"/>
      <c r="K62" s="44"/>
      <c r="L62" s="50"/>
      <c r="M62" s="52"/>
      <c r="N62" s="56"/>
      <c r="O62" s="52"/>
      <c r="P62" s="52"/>
      <c r="Q62" s="52"/>
      <c r="R62" s="52"/>
      <c r="S62" s="52"/>
      <c r="T62" s="44"/>
      <c r="U62" s="79"/>
      <c r="V62" s="82"/>
      <c r="W62" s="57"/>
      <c r="X62" s="52"/>
      <c r="Y62" s="52"/>
      <c r="Z62" s="52"/>
      <c r="AA62" s="52"/>
      <c r="AB62" s="52"/>
      <c r="AC62" s="83"/>
      <c r="AD62" s="52"/>
      <c r="AE62" s="52"/>
      <c r="AF62" s="52"/>
      <c r="AG62" s="52"/>
      <c r="AH62" s="52"/>
      <c r="AI62" s="52"/>
      <c r="AJ62" s="52"/>
      <c r="AK62" s="45"/>
      <c r="AL62" s="45"/>
      <c r="AM62" s="80"/>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6" t="s">
        <v>2589</v>
      </c>
      <c r="CE62" s="52"/>
      <c r="CF62" s="33"/>
      <c r="CG62" s="33"/>
      <c r="CH62" s="33"/>
      <c r="CI62" s="33"/>
      <c r="CJ62" s="33"/>
      <c r="CK62" s="33"/>
      <c r="CL62" s="33"/>
      <c r="CM62" s="33"/>
      <c r="CN62" s="33"/>
      <c r="CO62" s="33"/>
      <c r="CP62" s="33"/>
      <c r="CQ62" s="33"/>
      <c r="CR62" s="33"/>
      <c r="CS62" s="33"/>
    </row>
    <row r="63" spans="1:97" s="33" customFormat="1" ht="18" hidden="1" customHeight="1">
      <c r="A63" s="74"/>
      <c r="B63" s="52"/>
      <c r="C63" s="52"/>
      <c r="D63" s="52"/>
      <c r="E63" s="52"/>
      <c r="F63" s="52"/>
      <c r="G63" s="52"/>
      <c r="H63" s="52"/>
      <c r="I63" s="52">
        <v>2160</v>
      </c>
      <c r="J63" s="45"/>
      <c r="K63" s="44"/>
      <c r="L63" s="50"/>
      <c r="M63" s="52"/>
      <c r="N63" s="56"/>
      <c r="O63" s="52"/>
      <c r="P63" s="52"/>
      <c r="Q63" s="52"/>
      <c r="R63" s="52"/>
      <c r="S63" s="52"/>
      <c r="T63" s="44"/>
      <c r="U63" s="79"/>
      <c r="V63" s="52"/>
      <c r="W63" s="52"/>
      <c r="X63" s="52"/>
      <c r="Y63" s="52"/>
      <c r="Z63" s="52"/>
      <c r="AA63" s="52"/>
      <c r="AB63" s="52"/>
      <c r="AC63" s="52"/>
      <c r="AD63" s="52"/>
      <c r="AE63" s="52"/>
      <c r="AF63" s="52"/>
      <c r="AG63" s="52"/>
      <c r="AH63" s="52"/>
      <c r="AI63" s="52"/>
      <c r="AJ63" s="52"/>
      <c r="AK63" s="45"/>
      <c r="AL63" s="45"/>
      <c r="AM63" s="80"/>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6" t="s">
        <v>2589</v>
      </c>
      <c r="CE63" s="52"/>
    </row>
    <row r="64" spans="1:97" s="33" customFormat="1" ht="18" hidden="1" customHeight="1">
      <c r="A64" s="74"/>
      <c r="B64" s="52"/>
      <c r="C64" s="52"/>
      <c r="D64" s="52"/>
      <c r="E64" s="52"/>
      <c r="F64" s="52"/>
      <c r="G64" s="52"/>
      <c r="H64" s="52"/>
      <c r="I64" s="52">
        <v>2161</v>
      </c>
      <c r="J64" s="45"/>
      <c r="K64" s="44"/>
      <c r="L64" s="48"/>
      <c r="M64" s="52"/>
      <c r="N64" s="56"/>
      <c r="O64" s="52"/>
      <c r="P64" s="52"/>
      <c r="Q64" s="52"/>
      <c r="R64" s="52"/>
      <c r="S64" s="52"/>
      <c r="T64" s="44"/>
      <c r="U64" s="79"/>
      <c r="V64" s="52"/>
      <c r="W64" s="52"/>
      <c r="X64" s="52"/>
      <c r="Y64" s="52"/>
      <c r="Z64" s="52"/>
      <c r="AA64" s="52"/>
      <c r="AB64" s="52"/>
      <c r="AC64" s="52"/>
      <c r="AD64" s="52"/>
      <c r="AE64" s="52"/>
      <c r="AF64" s="52"/>
      <c r="AG64" s="52"/>
      <c r="AH64" s="52"/>
      <c r="AI64" s="52"/>
      <c r="AJ64" s="52"/>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6" t="s">
        <v>2589</v>
      </c>
      <c r="CE64" s="52"/>
    </row>
    <row r="65" spans="1:97" s="33" customFormat="1" ht="18" hidden="1" customHeight="1">
      <c r="A65" s="74"/>
      <c r="B65" s="52"/>
      <c r="C65" s="52"/>
      <c r="D65" s="52"/>
      <c r="E65" s="52"/>
      <c r="F65" s="52"/>
      <c r="G65" s="52"/>
      <c r="H65" s="52"/>
      <c r="I65" s="52">
        <v>2162</v>
      </c>
      <c r="J65" s="45"/>
      <c r="K65" s="44"/>
      <c r="L65" s="50"/>
      <c r="M65" s="52"/>
      <c r="N65" s="56"/>
      <c r="O65" s="52"/>
      <c r="P65" s="52"/>
      <c r="Q65" s="52"/>
      <c r="R65" s="52"/>
      <c r="S65" s="52"/>
      <c r="T65" s="44"/>
      <c r="U65" s="79"/>
      <c r="V65" s="52"/>
      <c r="W65" s="52"/>
      <c r="X65" s="52"/>
      <c r="Y65" s="52"/>
      <c r="Z65" s="52"/>
      <c r="AA65" s="52"/>
      <c r="AB65" s="52"/>
      <c r="AC65" s="52"/>
      <c r="AD65" s="52"/>
      <c r="AE65" s="52"/>
      <c r="AF65" s="52"/>
      <c r="AG65" s="52"/>
      <c r="AH65" s="52"/>
      <c r="AI65" s="52"/>
      <c r="AJ65" s="52"/>
      <c r="AK65" s="45"/>
      <c r="AL65" s="45"/>
      <c r="AM65" s="80"/>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6" t="s">
        <v>2589</v>
      </c>
      <c r="CE65" s="52"/>
    </row>
    <row r="66" spans="1:97" s="33" customFormat="1" ht="18" hidden="1" customHeight="1">
      <c r="A66" s="74"/>
      <c r="B66" s="52"/>
      <c r="C66" s="52"/>
      <c r="D66" s="52"/>
      <c r="E66" s="52"/>
      <c r="F66" s="52"/>
      <c r="G66" s="52"/>
      <c r="H66" s="52"/>
      <c r="I66" s="52">
        <v>2163</v>
      </c>
      <c r="J66" s="45"/>
      <c r="K66" s="44"/>
      <c r="L66" s="48"/>
      <c r="M66" s="52"/>
      <c r="N66" s="94"/>
      <c r="O66" s="52"/>
      <c r="P66" s="52"/>
      <c r="Q66" s="52"/>
      <c r="R66" s="52"/>
      <c r="S66" s="52"/>
      <c r="T66" s="44"/>
      <c r="U66" s="79"/>
      <c r="V66" s="52"/>
      <c r="W66" s="52"/>
      <c r="X66" s="52"/>
      <c r="Y66" s="52"/>
      <c r="Z66" s="52"/>
      <c r="AA66" s="52"/>
      <c r="AB66" s="52"/>
      <c r="AC66" s="52"/>
      <c r="AD66" s="52"/>
      <c r="AE66" s="52"/>
      <c r="AF66" s="52"/>
      <c r="AG66" s="52"/>
      <c r="AH66" s="52"/>
      <c r="AI66" s="52"/>
      <c r="AJ66" s="52"/>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6" t="s">
        <v>2589</v>
      </c>
      <c r="CE66" s="52"/>
    </row>
    <row r="67" spans="1:97" s="33" customFormat="1" ht="18" hidden="1" customHeight="1">
      <c r="A67" s="74"/>
      <c r="B67" s="52"/>
      <c r="C67" s="52"/>
      <c r="D67" s="52"/>
      <c r="E67" s="52"/>
      <c r="F67" s="52"/>
      <c r="G67" s="52"/>
      <c r="H67" s="52"/>
      <c r="I67" s="52">
        <v>2164</v>
      </c>
      <c r="J67" s="45"/>
      <c r="K67" s="44"/>
      <c r="L67" s="50"/>
      <c r="M67" s="52"/>
      <c r="N67" s="56"/>
      <c r="O67" s="52"/>
      <c r="P67" s="52"/>
      <c r="Q67" s="52"/>
      <c r="R67" s="52"/>
      <c r="S67" s="52"/>
      <c r="T67" s="77"/>
      <c r="U67" s="86"/>
      <c r="V67" s="52"/>
      <c r="W67" s="52"/>
      <c r="X67" s="52"/>
      <c r="Y67" s="52"/>
      <c r="Z67" s="52"/>
      <c r="AA67" s="52"/>
      <c r="AB67" s="52"/>
      <c r="AC67" s="52"/>
      <c r="AD67" s="52"/>
      <c r="AE67" s="52"/>
      <c r="AF67" s="52"/>
      <c r="AG67" s="52"/>
      <c r="AH67" s="52"/>
      <c r="AI67" s="52"/>
      <c r="AJ67" s="52"/>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6" t="s">
        <v>2589</v>
      </c>
      <c r="CE67" s="52"/>
    </row>
    <row r="68" spans="1:97" s="33" customFormat="1" ht="18" hidden="1" customHeight="1">
      <c r="A68" s="74"/>
      <c r="B68" s="52"/>
      <c r="C68" s="52"/>
      <c r="D68" s="52"/>
      <c r="E68" s="52"/>
      <c r="F68" s="52"/>
      <c r="G68" s="52"/>
      <c r="H68" s="52"/>
      <c r="I68" s="52">
        <v>2165</v>
      </c>
      <c r="J68" s="45"/>
      <c r="K68" s="44"/>
      <c r="L68" s="96"/>
      <c r="M68" s="52"/>
      <c r="N68" s="56"/>
      <c r="O68" s="52"/>
      <c r="P68" s="52"/>
      <c r="Q68" s="52"/>
      <c r="R68" s="52"/>
      <c r="S68" s="52"/>
      <c r="T68" s="97"/>
      <c r="U68" s="98"/>
      <c r="V68" s="52"/>
      <c r="W68" s="52"/>
      <c r="X68" s="52"/>
      <c r="Y68" s="52"/>
      <c r="Z68" s="52"/>
      <c r="AA68" s="52"/>
      <c r="AB68" s="52"/>
      <c r="AC68" s="52"/>
      <c r="AD68" s="52"/>
      <c r="AE68" s="52"/>
      <c r="AF68" s="52"/>
      <c r="AG68" s="52"/>
      <c r="AH68" s="52"/>
      <c r="AI68" s="52"/>
      <c r="AJ68" s="52"/>
      <c r="AK68" s="45"/>
      <c r="AL68" s="45"/>
      <c r="AM68" s="80"/>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6" t="s">
        <v>2589</v>
      </c>
      <c r="CE68" s="52"/>
    </row>
    <row r="69" spans="1:97" s="33" customFormat="1" ht="18" hidden="1" customHeight="1">
      <c r="A69" s="74"/>
      <c r="B69" s="52"/>
      <c r="C69" s="52"/>
      <c r="D69" s="52"/>
      <c r="E69" s="52"/>
      <c r="F69" s="52"/>
      <c r="G69" s="52"/>
      <c r="H69" s="52"/>
      <c r="I69" s="52">
        <v>2166</v>
      </c>
      <c r="J69" s="45"/>
      <c r="K69" s="44"/>
      <c r="L69" s="50"/>
      <c r="M69" s="52"/>
      <c r="N69" s="56"/>
      <c r="O69" s="52"/>
      <c r="P69" s="52"/>
      <c r="Q69" s="52"/>
      <c r="R69" s="52"/>
      <c r="S69" s="52"/>
      <c r="T69" s="44"/>
      <c r="U69" s="79"/>
      <c r="V69" s="52"/>
      <c r="W69" s="52"/>
      <c r="X69" s="52"/>
      <c r="Y69" s="52"/>
      <c r="Z69" s="52"/>
      <c r="AA69" s="52"/>
      <c r="AB69" s="52"/>
      <c r="AC69" s="52"/>
      <c r="AD69" s="52"/>
      <c r="AE69" s="52"/>
      <c r="AF69" s="52"/>
      <c r="AG69" s="52"/>
      <c r="AH69" s="52"/>
      <c r="AI69" s="52"/>
      <c r="AJ69" s="52"/>
      <c r="AK69" s="45"/>
      <c r="AL69" s="45"/>
      <c r="AM69" s="80"/>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6" t="s">
        <v>2589</v>
      </c>
      <c r="CE69" s="52"/>
    </row>
    <row r="70" spans="1:97" s="33" customFormat="1" ht="18" hidden="1" customHeight="1">
      <c r="A70" s="74"/>
      <c r="B70" s="52"/>
      <c r="C70" s="52"/>
      <c r="D70" s="52"/>
      <c r="E70" s="52"/>
      <c r="F70" s="52"/>
      <c r="G70" s="52"/>
      <c r="H70" s="52"/>
      <c r="I70" s="52">
        <v>2167</v>
      </c>
      <c r="J70" s="45"/>
      <c r="K70" s="77"/>
      <c r="L70" s="50"/>
      <c r="M70" s="52"/>
      <c r="N70" s="56"/>
      <c r="O70" s="52"/>
      <c r="P70" s="52"/>
      <c r="Q70" s="52"/>
      <c r="R70" s="52"/>
      <c r="S70" s="52"/>
      <c r="T70" s="44"/>
      <c r="U70" s="79"/>
      <c r="V70" s="52"/>
      <c r="W70" s="52"/>
      <c r="X70" s="52"/>
      <c r="Y70" s="52"/>
      <c r="Z70" s="52"/>
      <c r="AA70" s="52"/>
      <c r="AB70" s="52"/>
      <c r="AC70" s="52"/>
      <c r="AD70" s="52"/>
      <c r="AE70" s="52"/>
      <c r="AF70" s="52"/>
      <c r="AG70" s="52"/>
      <c r="AH70" s="52"/>
      <c r="AI70" s="52"/>
      <c r="AJ70" s="52"/>
      <c r="AK70" s="45"/>
      <c r="AL70" s="45"/>
      <c r="AM70" s="80"/>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6" t="s">
        <v>2589</v>
      </c>
      <c r="CE70" s="52"/>
    </row>
    <row r="71" spans="1:97" s="33" customFormat="1" ht="18" hidden="1" customHeight="1">
      <c r="A71" s="74"/>
      <c r="B71" s="52"/>
      <c r="C71" s="52"/>
      <c r="D71" s="52"/>
      <c r="E71" s="52"/>
      <c r="F71" s="52"/>
      <c r="G71" s="52"/>
      <c r="H71" s="52"/>
      <c r="I71" s="52">
        <v>2168</v>
      </c>
      <c r="J71" s="45"/>
      <c r="K71" s="44"/>
      <c r="L71" s="50"/>
      <c r="M71" s="52"/>
      <c r="N71" s="56"/>
      <c r="O71" s="52"/>
      <c r="P71" s="52"/>
      <c r="Q71" s="52"/>
      <c r="R71" s="52"/>
      <c r="S71" s="52"/>
      <c r="T71" s="44"/>
      <c r="U71" s="79"/>
      <c r="V71" s="52"/>
      <c r="W71" s="52"/>
      <c r="X71" s="52"/>
      <c r="Y71" s="52"/>
      <c r="Z71" s="52"/>
      <c r="AA71" s="52"/>
      <c r="AB71" s="52"/>
      <c r="AC71" s="52"/>
      <c r="AD71" s="52"/>
      <c r="AE71" s="52"/>
      <c r="AF71" s="52"/>
      <c r="AG71" s="52"/>
      <c r="AH71" s="52"/>
      <c r="AI71" s="52"/>
      <c r="AJ71" s="52"/>
      <c r="AK71" s="45"/>
      <c r="AL71" s="45"/>
      <c r="AM71" s="80"/>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6" t="s">
        <v>2589</v>
      </c>
      <c r="CE71" s="52"/>
    </row>
    <row r="72" spans="1:97" s="33" customFormat="1" ht="18" hidden="1" customHeight="1">
      <c r="A72" s="74"/>
      <c r="B72" s="52"/>
      <c r="C72" s="52"/>
      <c r="D72" s="52"/>
      <c r="E72" s="52"/>
      <c r="F72" s="52"/>
      <c r="G72" s="52"/>
      <c r="H72" s="52"/>
      <c r="I72" s="52">
        <v>2169</v>
      </c>
      <c r="J72" s="45"/>
      <c r="K72" s="44"/>
      <c r="L72" s="50"/>
      <c r="M72" s="52"/>
      <c r="N72" s="56"/>
      <c r="O72" s="52"/>
      <c r="P72" s="52"/>
      <c r="Q72" s="52"/>
      <c r="R72" s="52"/>
      <c r="S72" s="52"/>
      <c r="T72" s="44"/>
      <c r="U72" s="79"/>
      <c r="V72" s="52"/>
      <c r="W72" s="52"/>
      <c r="X72" s="52"/>
      <c r="Y72" s="52"/>
      <c r="Z72" s="52"/>
      <c r="AA72" s="52"/>
      <c r="AB72" s="52"/>
      <c r="AC72" s="52"/>
      <c r="AD72" s="52"/>
      <c r="AE72" s="52"/>
      <c r="AF72" s="52"/>
      <c r="AG72" s="52"/>
      <c r="AH72" s="52"/>
      <c r="AI72" s="52"/>
      <c r="AJ72" s="52"/>
      <c r="AK72" s="45"/>
      <c r="AL72" s="45"/>
      <c r="AM72" s="80"/>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6" t="s">
        <v>2589</v>
      </c>
      <c r="CE72" s="52"/>
    </row>
    <row r="73" spans="1:97" s="33" customFormat="1" ht="18" hidden="1" customHeight="1">
      <c r="A73" s="74"/>
      <c r="B73" s="52"/>
      <c r="C73" s="52"/>
      <c r="D73" s="52"/>
      <c r="E73" s="52"/>
      <c r="F73" s="52"/>
      <c r="G73" s="52"/>
      <c r="H73" s="52"/>
      <c r="I73" s="52">
        <v>2170</v>
      </c>
      <c r="J73" s="45"/>
      <c r="K73" s="44"/>
      <c r="L73" s="48"/>
      <c r="M73" s="52"/>
      <c r="N73" s="56"/>
      <c r="O73" s="52"/>
      <c r="P73" s="52"/>
      <c r="Q73" s="52"/>
      <c r="R73" s="52"/>
      <c r="S73" s="52"/>
      <c r="T73" s="44"/>
      <c r="U73" s="79"/>
      <c r="V73" s="52"/>
      <c r="W73" s="52"/>
      <c r="X73" s="52"/>
      <c r="Y73" s="52"/>
      <c r="Z73" s="52"/>
      <c r="AA73" s="52"/>
      <c r="AB73" s="52"/>
      <c r="AC73" s="52"/>
      <c r="AD73" s="52"/>
      <c r="AE73" s="52"/>
      <c r="AF73" s="52"/>
      <c r="AG73" s="52"/>
      <c r="AH73" s="52"/>
      <c r="AI73" s="52"/>
      <c r="AJ73" s="52"/>
      <c r="AK73" s="45"/>
      <c r="AL73" s="45"/>
      <c r="AM73" s="80"/>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6" t="s">
        <v>2589</v>
      </c>
      <c r="CE73" s="52"/>
    </row>
    <row r="74" spans="1:97" s="33" customFormat="1" ht="18" hidden="1" customHeight="1">
      <c r="A74" s="74"/>
      <c r="B74" s="52"/>
      <c r="C74" s="52"/>
      <c r="D74" s="52"/>
      <c r="E74" s="52"/>
      <c r="F74" s="52"/>
      <c r="G74" s="52"/>
      <c r="H74" s="52"/>
      <c r="I74" s="52">
        <v>2171</v>
      </c>
      <c r="J74" s="45"/>
      <c r="K74" s="44"/>
      <c r="L74" s="50"/>
      <c r="M74" s="52"/>
      <c r="N74" s="56"/>
      <c r="O74" s="52"/>
      <c r="P74" s="52"/>
      <c r="Q74" s="52"/>
      <c r="R74" s="52"/>
      <c r="S74" s="52"/>
      <c r="T74" s="44"/>
      <c r="U74" s="79"/>
      <c r="V74" s="52"/>
      <c r="W74" s="52"/>
      <c r="X74" s="52"/>
      <c r="Y74" s="52"/>
      <c r="Z74" s="52"/>
      <c r="AA74" s="52"/>
      <c r="AB74" s="52"/>
      <c r="AC74" s="52"/>
      <c r="AD74" s="52"/>
      <c r="AE74" s="52"/>
      <c r="AF74" s="52"/>
      <c r="AG74" s="52"/>
      <c r="AH74" s="52"/>
      <c r="AI74" s="52"/>
      <c r="AJ74" s="52"/>
      <c r="AK74" s="45"/>
      <c r="AL74" s="45"/>
      <c r="AM74" s="80"/>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6" t="s">
        <v>2589</v>
      </c>
      <c r="CE74" s="46"/>
    </row>
    <row r="75" spans="1:97" s="33" customFormat="1" ht="18" hidden="1" customHeight="1">
      <c r="A75" s="74"/>
      <c r="B75" s="52"/>
      <c r="C75" s="52"/>
      <c r="D75" s="52"/>
      <c r="E75" s="52"/>
      <c r="F75" s="52"/>
      <c r="G75" s="52"/>
      <c r="H75" s="52"/>
      <c r="I75" s="52">
        <v>2172</v>
      </c>
      <c r="J75" s="45"/>
      <c r="K75" s="44"/>
      <c r="L75" s="50"/>
      <c r="M75" s="52"/>
      <c r="N75" s="56"/>
      <c r="O75" s="52"/>
      <c r="P75" s="52"/>
      <c r="Q75" s="52"/>
      <c r="R75" s="52"/>
      <c r="S75" s="52"/>
      <c r="T75" s="44"/>
      <c r="U75" s="79"/>
      <c r="V75" s="46"/>
      <c r="W75" s="45"/>
      <c r="X75" s="52"/>
      <c r="Y75" s="52"/>
      <c r="Z75" s="52"/>
      <c r="AA75" s="52"/>
      <c r="AB75" s="52"/>
      <c r="AC75" s="52"/>
      <c r="AD75" s="52"/>
      <c r="AE75" s="52"/>
      <c r="AF75" s="52"/>
      <c r="AG75" s="52"/>
      <c r="AH75" s="52"/>
      <c r="AI75" s="52"/>
      <c r="AJ75" s="52"/>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6" t="s">
        <v>2589</v>
      </c>
      <c r="CE75" s="52"/>
      <c r="CF75" s="37"/>
      <c r="CG75" s="37"/>
      <c r="CH75" s="37"/>
      <c r="CI75" s="37"/>
      <c r="CJ75" s="37"/>
      <c r="CK75" s="37"/>
      <c r="CL75" s="37"/>
      <c r="CM75" s="37"/>
      <c r="CN75" s="37"/>
      <c r="CO75" s="37"/>
      <c r="CP75" s="37"/>
      <c r="CQ75" s="37"/>
      <c r="CR75" s="37"/>
      <c r="CS75" s="37"/>
    </row>
    <row r="76" spans="1:97" s="37" customFormat="1" ht="18" hidden="1" customHeight="1">
      <c r="A76" s="74"/>
      <c r="B76" s="52"/>
      <c r="C76" s="52"/>
      <c r="D76" s="52"/>
      <c r="E76" s="52"/>
      <c r="F76" s="52"/>
      <c r="G76" s="52"/>
      <c r="H76" s="52"/>
      <c r="I76" s="52">
        <v>2173</v>
      </c>
      <c r="J76" s="45"/>
      <c r="K76" s="44"/>
      <c r="L76" s="48"/>
      <c r="M76" s="52"/>
      <c r="N76" s="56"/>
      <c r="O76" s="52"/>
      <c r="P76" s="52"/>
      <c r="Q76" s="52"/>
      <c r="R76" s="52"/>
      <c r="S76" s="52"/>
      <c r="T76" s="44"/>
      <c r="U76" s="79"/>
      <c r="V76" s="52"/>
      <c r="W76" s="52"/>
      <c r="X76" s="52"/>
      <c r="Y76" s="52"/>
      <c r="Z76" s="52"/>
      <c r="AA76" s="52"/>
      <c r="AB76" s="52"/>
      <c r="AC76" s="52"/>
      <c r="AD76" s="52"/>
      <c r="AE76" s="52"/>
      <c r="AF76" s="52"/>
      <c r="AG76" s="52"/>
      <c r="AH76" s="52"/>
      <c r="AI76" s="52"/>
      <c r="AJ76" s="52"/>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6" t="s">
        <v>2589</v>
      </c>
      <c r="CE76" s="52"/>
      <c r="CF76" s="33"/>
      <c r="CG76" s="33"/>
      <c r="CH76" s="33"/>
      <c r="CI76" s="33"/>
      <c r="CJ76" s="33"/>
      <c r="CK76" s="33"/>
      <c r="CL76" s="33"/>
      <c r="CM76" s="33"/>
      <c r="CN76" s="33"/>
      <c r="CO76" s="33"/>
      <c r="CP76" s="33"/>
      <c r="CQ76" s="33"/>
      <c r="CR76" s="33"/>
      <c r="CS76" s="33"/>
    </row>
    <row r="77" spans="1:97" s="33" customFormat="1" ht="18" hidden="1" customHeight="1">
      <c r="A77" s="74"/>
      <c r="B77" s="52"/>
      <c r="C77" s="52"/>
      <c r="D77" s="52"/>
      <c r="E77" s="52"/>
      <c r="F77" s="52"/>
      <c r="G77" s="52"/>
      <c r="H77" s="52"/>
      <c r="I77" s="52">
        <v>2174</v>
      </c>
      <c r="J77" s="45"/>
      <c r="K77" s="44"/>
      <c r="L77" s="50"/>
      <c r="M77" s="52"/>
      <c r="N77" s="56"/>
      <c r="O77" s="52"/>
      <c r="P77" s="52"/>
      <c r="Q77" s="52"/>
      <c r="R77" s="52"/>
      <c r="S77" s="52"/>
      <c r="T77" s="44"/>
      <c r="U77" s="79"/>
      <c r="V77" s="52"/>
      <c r="W77" s="52"/>
      <c r="X77" s="52"/>
      <c r="Y77" s="52"/>
      <c r="Z77" s="52"/>
      <c r="AA77" s="52"/>
      <c r="AB77" s="52"/>
      <c r="AC77" s="52"/>
      <c r="AD77" s="52"/>
      <c r="AE77" s="52"/>
      <c r="AF77" s="52"/>
      <c r="AG77" s="52"/>
      <c r="AH77" s="52"/>
      <c r="AI77" s="52"/>
      <c r="AJ77" s="52"/>
      <c r="AK77" s="45"/>
      <c r="AL77" s="45"/>
      <c r="AM77" s="80"/>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6" t="s">
        <v>2589</v>
      </c>
      <c r="CE77" s="46"/>
    </row>
    <row r="78" spans="1:97" s="33" customFormat="1" ht="18" hidden="1" customHeight="1">
      <c r="A78" s="74"/>
      <c r="B78" s="52"/>
      <c r="C78" s="52"/>
      <c r="D78" s="52"/>
      <c r="E78" s="52"/>
      <c r="F78" s="52"/>
      <c r="G78" s="52"/>
      <c r="H78" s="52"/>
      <c r="I78" s="52">
        <v>2175</v>
      </c>
      <c r="J78" s="45"/>
      <c r="K78" s="77"/>
      <c r="L78" s="50"/>
      <c r="M78" s="52"/>
      <c r="N78" s="56"/>
      <c r="O78" s="52"/>
      <c r="P78" s="52"/>
      <c r="Q78" s="52"/>
      <c r="R78" s="52"/>
      <c r="S78" s="52"/>
      <c r="T78" s="77"/>
      <c r="U78" s="86"/>
      <c r="V78" s="52"/>
      <c r="W78" s="52"/>
      <c r="X78" s="52"/>
      <c r="Y78" s="52"/>
      <c r="Z78" s="52"/>
      <c r="AA78" s="52"/>
      <c r="AB78" s="52"/>
      <c r="AC78" s="52"/>
      <c r="AD78" s="52"/>
      <c r="AE78" s="52"/>
      <c r="AF78" s="52"/>
      <c r="AG78" s="52"/>
      <c r="AH78" s="52"/>
      <c r="AI78" s="52"/>
      <c r="AJ78" s="52"/>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6" t="s">
        <v>2589</v>
      </c>
      <c r="CE78" s="46"/>
    </row>
    <row r="79" spans="1:97" s="33" customFormat="1" ht="18" hidden="1" customHeight="1">
      <c r="A79" s="74"/>
      <c r="B79" s="52"/>
      <c r="C79" s="52"/>
      <c r="D79" s="52"/>
      <c r="E79" s="52"/>
      <c r="F79" s="52"/>
      <c r="G79" s="52"/>
      <c r="H79" s="52"/>
      <c r="I79" s="52">
        <v>2176</v>
      </c>
      <c r="J79" s="45"/>
      <c r="K79" s="44"/>
      <c r="L79" s="50"/>
      <c r="M79" s="52"/>
      <c r="N79" s="56"/>
      <c r="O79" s="52"/>
      <c r="P79" s="52"/>
      <c r="Q79" s="52"/>
      <c r="R79" s="52"/>
      <c r="S79" s="52"/>
      <c r="T79" s="44"/>
      <c r="U79" s="79"/>
      <c r="V79" s="52"/>
      <c r="W79" s="52"/>
      <c r="X79" s="52"/>
      <c r="Y79" s="52"/>
      <c r="Z79" s="52"/>
      <c r="AA79" s="52"/>
      <c r="AB79" s="52"/>
      <c r="AC79" s="52"/>
      <c r="AD79" s="52"/>
      <c r="AE79" s="52"/>
      <c r="AF79" s="52"/>
      <c r="AG79" s="52"/>
      <c r="AH79" s="52"/>
      <c r="AI79" s="52"/>
      <c r="AJ79" s="52"/>
      <c r="AK79" s="45"/>
      <c r="AL79" s="45"/>
      <c r="AM79" s="80"/>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6" t="s">
        <v>2589</v>
      </c>
      <c r="CE79" s="52"/>
    </row>
    <row r="80" spans="1:97" s="33" customFormat="1" ht="18" hidden="1" customHeight="1">
      <c r="A80" s="74"/>
      <c r="B80" s="52"/>
      <c r="C80" s="52"/>
      <c r="D80" s="52"/>
      <c r="E80" s="52"/>
      <c r="F80" s="52"/>
      <c r="G80" s="52"/>
      <c r="H80" s="52"/>
      <c r="I80" s="52">
        <v>2177</v>
      </c>
      <c r="J80" s="45"/>
      <c r="K80" s="44"/>
      <c r="L80" s="50"/>
      <c r="M80" s="52"/>
      <c r="N80" s="56"/>
      <c r="O80" s="52"/>
      <c r="P80" s="52"/>
      <c r="Q80" s="52"/>
      <c r="R80" s="52"/>
      <c r="S80" s="52"/>
      <c r="T80" s="44"/>
      <c r="U80" s="79"/>
      <c r="V80" s="52"/>
      <c r="W80" s="52"/>
      <c r="X80" s="52"/>
      <c r="Y80" s="52"/>
      <c r="Z80" s="52"/>
      <c r="AA80" s="52"/>
      <c r="AB80" s="52"/>
      <c r="AC80" s="52"/>
      <c r="AD80" s="52"/>
      <c r="AE80" s="52"/>
      <c r="AF80" s="52"/>
      <c r="AG80" s="52"/>
      <c r="AH80" s="52"/>
      <c r="AI80" s="52"/>
      <c r="AJ80" s="52"/>
      <c r="AK80" s="45"/>
      <c r="AL80" s="45"/>
      <c r="AM80" s="80"/>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6" t="s">
        <v>2589</v>
      </c>
      <c r="CE80" s="52"/>
    </row>
    <row r="81" spans="1:83" s="33" customFormat="1" ht="18" hidden="1" customHeight="1">
      <c r="A81" s="74"/>
      <c r="B81" s="52"/>
      <c r="C81" s="52"/>
      <c r="D81" s="52"/>
      <c r="E81" s="52"/>
      <c r="F81" s="52"/>
      <c r="G81" s="52"/>
      <c r="H81" s="52"/>
      <c r="I81" s="52">
        <v>2178</v>
      </c>
      <c r="J81" s="45"/>
      <c r="K81" s="44"/>
      <c r="L81" s="48"/>
      <c r="M81" s="52"/>
      <c r="N81" s="56"/>
      <c r="O81" s="52"/>
      <c r="P81" s="52"/>
      <c r="Q81" s="52"/>
      <c r="R81" s="52"/>
      <c r="S81" s="52"/>
      <c r="T81" s="44"/>
      <c r="U81" s="79"/>
      <c r="V81" s="52"/>
      <c r="W81" s="52"/>
      <c r="X81" s="52"/>
      <c r="Y81" s="52"/>
      <c r="Z81" s="52"/>
      <c r="AA81" s="52"/>
      <c r="AB81" s="52"/>
      <c r="AC81" s="52"/>
      <c r="AD81" s="52"/>
      <c r="AE81" s="52"/>
      <c r="AF81" s="52"/>
      <c r="AG81" s="52"/>
      <c r="AH81" s="52"/>
      <c r="AI81" s="52"/>
      <c r="AJ81" s="52"/>
      <c r="AK81" s="45"/>
      <c r="AL81" s="45"/>
      <c r="AM81" s="80"/>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6" t="s">
        <v>2589</v>
      </c>
      <c r="CE81" s="52"/>
    </row>
    <row r="82" spans="1:83" s="33" customFormat="1" ht="18" hidden="1" customHeight="1">
      <c r="A82" s="74"/>
      <c r="B82" s="52"/>
      <c r="C82" s="52"/>
      <c r="D82" s="52"/>
      <c r="E82" s="52"/>
      <c r="F82" s="52"/>
      <c r="G82" s="52"/>
      <c r="H82" s="52"/>
      <c r="I82" s="52">
        <v>2179</v>
      </c>
      <c r="J82" s="45"/>
      <c r="K82" s="45"/>
      <c r="L82" s="51"/>
      <c r="M82" s="52"/>
      <c r="N82" s="57"/>
      <c r="O82" s="52"/>
      <c r="P82" s="52"/>
      <c r="Q82" s="52"/>
      <c r="R82" s="52"/>
      <c r="S82" s="52"/>
      <c r="T82" s="52"/>
      <c r="U82" s="81"/>
      <c r="V82" s="52"/>
      <c r="W82" s="52"/>
      <c r="X82" s="52"/>
      <c r="Y82" s="52"/>
      <c r="Z82" s="52"/>
      <c r="AA82" s="52"/>
      <c r="AB82" s="52"/>
      <c r="AC82" s="52"/>
      <c r="AD82" s="52"/>
      <c r="AE82" s="52"/>
      <c r="AF82" s="52"/>
      <c r="AG82" s="52"/>
      <c r="AH82" s="52"/>
      <c r="AI82" s="52"/>
      <c r="AJ82" s="52"/>
      <c r="AK82" s="45"/>
      <c r="AL82" s="45"/>
      <c r="AM82" s="80"/>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6" t="s">
        <v>2589</v>
      </c>
      <c r="CE82" s="52"/>
    </row>
    <row r="83" spans="1:83" s="33" customFormat="1" ht="18" customHeight="1">
      <c r="A83" s="74">
        <v>45693</v>
      </c>
      <c r="B83" s="118">
        <v>45798</v>
      </c>
      <c r="C83" s="118"/>
      <c r="D83" s="118"/>
      <c r="E83" s="118"/>
      <c r="F83" s="118"/>
      <c r="G83" s="119">
        <v>28243</v>
      </c>
      <c r="H83" s="119">
        <v>4305</v>
      </c>
      <c r="I83" s="52">
        <v>2180</v>
      </c>
      <c r="J83" s="45" t="s">
        <v>2590</v>
      </c>
      <c r="K83" s="75" t="s">
        <v>2609</v>
      </c>
      <c r="L83" s="129" t="s">
        <v>2610</v>
      </c>
      <c r="M83" s="121" t="s">
        <v>2611</v>
      </c>
      <c r="N83" s="135" t="s">
        <v>2612</v>
      </c>
      <c r="O83" s="52" t="s">
        <v>300</v>
      </c>
      <c r="P83" s="52" t="s">
        <v>2613</v>
      </c>
      <c r="Q83" s="121" t="s">
        <v>2614</v>
      </c>
      <c r="R83" s="109" t="s">
        <v>227</v>
      </c>
      <c r="S83" s="109" t="s">
        <v>2615</v>
      </c>
      <c r="T83" s="121" t="s">
        <v>2616</v>
      </c>
      <c r="U83" s="137" t="s">
        <v>2617</v>
      </c>
      <c r="V83" s="52"/>
      <c r="W83" s="52"/>
      <c r="X83" s="52"/>
      <c r="Y83" s="52"/>
      <c r="Z83" s="52"/>
      <c r="AA83" s="52"/>
      <c r="AB83" s="52"/>
      <c r="AC83" s="52"/>
      <c r="AD83" s="52"/>
      <c r="AE83" s="52"/>
      <c r="AF83" s="52"/>
      <c r="AG83" s="52"/>
      <c r="AH83" s="121"/>
      <c r="AI83" s="52"/>
      <c r="AJ83" s="52"/>
      <c r="AK83" s="45"/>
      <c r="AL83" s="45"/>
      <c r="AM83" s="80"/>
      <c r="AN83" s="45"/>
      <c r="AO83" s="45"/>
      <c r="AP83" s="45"/>
      <c r="AQ83" s="45"/>
      <c r="AR83" s="45"/>
      <c r="AS83" s="45"/>
      <c r="AT83" s="116" t="s">
        <v>341</v>
      </c>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52"/>
      <c r="CC83" s="52"/>
      <c r="CD83" s="46"/>
      <c r="CE83" s="52"/>
    </row>
    <row r="84" spans="1:83" s="33" customFormat="1" ht="18" hidden="1" customHeight="1">
      <c r="A84" s="74"/>
      <c r="B84" s="52"/>
      <c r="C84" s="52"/>
      <c r="D84" s="52"/>
      <c r="E84" s="52"/>
      <c r="F84" s="52"/>
      <c r="G84" s="52"/>
      <c r="H84" s="52"/>
      <c r="I84" s="52">
        <v>2180</v>
      </c>
      <c r="J84" s="45"/>
      <c r="K84" s="44"/>
      <c r="L84" s="50"/>
      <c r="M84" s="52"/>
      <c r="N84" s="56"/>
      <c r="O84" s="52"/>
      <c r="P84" s="52"/>
      <c r="Q84" s="52"/>
      <c r="R84" s="52"/>
      <c r="S84" s="52"/>
      <c r="T84" s="44"/>
      <c r="U84" s="79"/>
      <c r="V84" s="52"/>
      <c r="W84" s="52"/>
      <c r="X84" s="52"/>
      <c r="Y84" s="52"/>
      <c r="Z84" s="52"/>
      <c r="AA84" s="52"/>
      <c r="AB84" s="52"/>
      <c r="AC84" s="52"/>
      <c r="AD84" s="52"/>
      <c r="AE84" s="52"/>
      <c r="AF84" s="52"/>
      <c r="AG84" s="52"/>
      <c r="AH84" s="52"/>
      <c r="AI84" s="52"/>
      <c r="AJ84" s="52"/>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6" t="s">
        <v>2589</v>
      </c>
      <c r="CE84" s="52"/>
    </row>
    <row r="85" spans="1:83" s="33" customFormat="1" ht="18" hidden="1" customHeight="1">
      <c r="A85" s="74"/>
      <c r="B85" s="52"/>
      <c r="C85" s="52"/>
      <c r="D85" s="52"/>
      <c r="E85" s="52"/>
      <c r="F85" s="52"/>
      <c r="G85" s="52"/>
      <c r="H85" s="52"/>
      <c r="I85" s="52">
        <v>2181</v>
      </c>
      <c r="J85" s="45"/>
      <c r="K85" s="44"/>
      <c r="L85" s="50"/>
      <c r="M85" s="52"/>
      <c r="N85" s="56"/>
      <c r="O85" s="52"/>
      <c r="P85" s="52"/>
      <c r="Q85" s="52"/>
      <c r="R85" s="52"/>
      <c r="S85" s="52"/>
      <c r="T85" s="44"/>
      <c r="U85" s="79"/>
      <c r="V85" s="52"/>
      <c r="W85" s="52"/>
      <c r="X85" s="52"/>
      <c r="Y85" s="52"/>
      <c r="Z85" s="52"/>
      <c r="AA85" s="52"/>
      <c r="AB85" s="52"/>
      <c r="AC85" s="52"/>
      <c r="AD85" s="52"/>
      <c r="AE85" s="52"/>
      <c r="AF85" s="52"/>
      <c r="AG85" s="52"/>
      <c r="AH85" s="52"/>
      <c r="AI85" s="52"/>
      <c r="AJ85" s="52"/>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6" t="s">
        <v>2589</v>
      </c>
      <c r="CE85" s="52"/>
    </row>
    <row r="86" spans="1:83" s="33" customFormat="1" ht="18" hidden="1" customHeight="1">
      <c r="A86" s="74"/>
      <c r="B86" s="52"/>
      <c r="C86" s="52"/>
      <c r="D86" s="52"/>
      <c r="E86" s="52"/>
      <c r="F86" s="52"/>
      <c r="G86" s="52"/>
      <c r="H86" s="52"/>
      <c r="I86" s="52">
        <v>2182</v>
      </c>
      <c r="J86" s="45"/>
      <c r="K86" s="44"/>
      <c r="L86" s="50"/>
      <c r="M86" s="52"/>
      <c r="N86" s="56"/>
      <c r="O86" s="52"/>
      <c r="P86" s="52"/>
      <c r="Q86" s="52"/>
      <c r="R86" s="52"/>
      <c r="S86" s="52"/>
      <c r="T86" s="44"/>
      <c r="U86" s="79"/>
      <c r="V86" s="52"/>
      <c r="W86" s="52"/>
      <c r="X86" s="52"/>
      <c r="Y86" s="52"/>
      <c r="Z86" s="52"/>
      <c r="AA86" s="52"/>
      <c r="AB86" s="52"/>
      <c r="AC86" s="52"/>
      <c r="AD86" s="52"/>
      <c r="AE86" s="52"/>
      <c r="AF86" s="52"/>
      <c r="AG86" s="52"/>
      <c r="AH86" s="52"/>
      <c r="AI86" s="52"/>
      <c r="AJ86" s="52"/>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6" t="s">
        <v>2589</v>
      </c>
      <c r="CE86" s="52"/>
    </row>
    <row r="87" spans="1:83" s="33" customFormat="1" ht="18" hidden="1" customHeight="1">
      <c r="A87" s="74"/>
      <c r="B87" s="52"/>
      <c r="C87" s="52"/>
      <c r="D87" s="52"/>
      <c r="E87" s="52"/>
      <c r="F87" s="52"/>
      <c r="G87" s="52"/>
      <c r="H87" s="52"/>
      <c r="I87" s="52">
        <v>2183</v>
      </c>
      <c r="J87" s="45"/>
      <c r="K87" s="44"/>
      <c r="L87" s="48"/>
      <c r="M87" s="52"/>
      <c r="N87" s="56"/>
      <c r="O87" s="52"/>
      <c r="P87" s="52"/>
      <c r="Q87" s="52"/>
      <c r="R87" s="52"/>
      <c r="S87" s="52"/>
      <c r="T87" s="97"/>
      <c r="U87" s="98"/>
      <c r="V87" s="52"/>
      <c r="W87" s="52"/>
      <c r="X87" s="52"/>
      <c r="Y87" s="52"/>
      <c r="Z87" s="52"/>
      <c r="AA87" s="52"/>
      <c r="AB87" s="52"/>
      <c r="AC87" s="52"/>
      <c r="AD87" s="52"/>
      <c r="AE87" s="52"/>
      <c r="AF87" s="52"/>
      <c r="AG87" s="52"/>
      <c r="AH87" s="52"/>
      <c r="AI87" s="52"/>
      <c r="AJ87" s="52"/>
      <c r="AK87" s="45"/>
      <c r="AL87" s="45"/>
      <c r="AM87" s="80"/>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6" t="s">
        <v>2589</v>
      </c>
      <c r="CE87" s="52"/>
    </row>
    <row r="88" spans="1:83" s="33" customFormat="1" ht="18" hidden="1" customHeight="1">
      <c r="A88" s="74"/>
      <c r="B88" s="52"/>
      <c r="C88" s="52"/>
      <c r="D88" s="52"/>
      <c r="E88" s="52"/>
      <c r="F88" s="52"/>
      <c r="G88" s="52"/>
      <c r="H88" s="52"/>
      <c r="I88" s="52">
        <v>2184</v>
      </c>
      <c r="J88" s="45"/>
      <c r="K88" s="44"/>
      <c r="L88" s="50"/>
      <c r="M88" s="52"/>
      <c r="N88" s="56"/>
      <c r="O88" s="52"/>
      <c r="P88" s="52"/>
      <c r="Q88" s="52"/>
      <c r="R88" s="52"/>
      <c r="S88" s="52"/>
      <c r="T88" s="44"/>
      <c r="U88" s="79"/>
      <c r="V88" s="52"/>
      <c r="W88" s="52"/>
      <c r="X88" s="52"/>
      <c r="Y88" s="52"/>
      <c r="Z88" s="52"/>
      <c r="AA88" s="52"/>
      <c r="AB88" s="52"/>
      <c r="AC88" s="52"/>
      <c r="AD88" s="52"/>
      <c r="AE88" s="52"/>
      <c r="AF88" s="52"/>
      <c r="AG88" s="52"/>
      <c r="AH88" s="52"/>
      <c r="AI88" s="52"/>
      <c r="AJ88" s="52"/>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6" t="s">
        <v>2589</v>
      </c>
      <c r="CE88" s="52"/>
    </row>
    <row r="89" spans="1:83" s="33" customFormat="1" ht="18" hidden="1" customHeight="1">
      <c r="A89" s="74"/>
      <c r="B89" s="52"/>
      <c r="C89" s="52"/>
      <c r="D89" s="52"/>
      <c r="E89" s="52"/>
      <c r="F89" s="52"/>
      <c r="G89" s="52"/>
      <c r="H89" s="52"/>
      <c r="I89" s="52">
        <v>2185</v>
      </c>
      <c r="J89" s="45"/>
      <c r="K89" s="44"/>
      <c r="L89" s="50"/>
      <c r="M89" s="52"/>
      <c r="N89" s="56"/>
      <c r="O89" s="52"/>
      <c r="P89" s="52"/>
      <c r="Q89" s="52"/>
      <c r="R89" s="52"/>
      <c r="S89" s="52"/>
      <c r="T89" s="44"/>
      <c r="U89" s="79"/>
      <c r="V89" s="46"/>
      <c r="W89" s="45"/>
      <c r="X89" s="52"/>
      <c r="Y89" s="52"/>
      <c r="Z89" s="52"/>
      <c r="AA89" s="52"/>
      <c r="AB89" s="52"/>
      <c r="AC89" s="46"/>
      <c r="AD89" s="46"/>
      <c r="AE89" s="52"/>
      <c r="AF89" s="52"/>
      <c r="AG89" s="52"/>
      <c r="AH89" s="52"/>
      <c r="AI89" s="52"/>
      <c r="AJ89" s="52"/>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6" t="s">
        <v>2589</v>
      </c>
      <c r="CE89" s="52"/>
    </row>
    <row r="90" spans="1:83" s="33" customFormat="1" ht="18" hidden="1" customHeight="1">
      <c r="A90" s="74"/>
      <c r="B90" s="52"/>
      <c r="C90" s="52"/>
      <c r="D90" s="52"/>
      <c r="E90" s="52"/>
      <c r="F90" s="52"/>
      <c r="G90" s="52"/>
      <c r="H90" s="52"/>
      <c r="I90" s="52">
        <v>2186</v>
      </c>
      <c r="J90" s="45"/>
      <c r="K90" s="44"/>
      <c r="L90" s="48"/>
      <c r="M90" s="52"/>
      <c r="N90" s="56"/>
      <c r="O90" s="52"/>
      <c r="P90" s="52"/>
      <c r="Q90" s="52"/>
      <c r="R90" s="52"/>
      <c r="S90" s="52"/>
      <c r="T90" s="44"/>
      <c r="U90" s="79"/>
      <c r="V90" s="52"/>
      <c r="W90" s="52"/>
      <c r="X90" s="52"/>
      <c r="Y90" s="52"/>
      <c r="Z90" s="52"/>
      <c r="AA90" s="52"/>
      <c r="AB90" s="52"/>
      <c r="AC90" s="52"/>
      <c r="AD90" s="52"/>
      <c r="AE90" s="52"/>
      <c r="AF90" s="52"/>
      <c r="AG90" s="52"/>
      <c r="AH90" s="52"/>
      <c r="AI90" s="52"/>
      <c r="AJ90" s="52"/>
      <c r="AK90" s="45"/>
      <c r="AL90" s="45"/>
      <c r="AM90" s="80"/>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6" t="s">
        <v>2589</v>
      </c>
      <c r="CE90" s="52"/>
    </row>
    <row r="91" spans="1:83" s="33" customFormat="1" ht="18" hidden="1" customHeight="1">
      <c r="A91" s="74"/>
      <c r="B91" s="52"/>
      <c r="C91" s="52"/>
      <c r="D91" s="52"/>
      <c r="E91" s="52"/>
      <c r="F91" s="52"/>
      <c r="G91" s="52"/>
      <c r="H91" s="52"/>
      <c r="I91" s="52">
        <v>2187</v>
      </c>
      <c r="J91" s="45"/>
      <c r="K91" s="44"/>
      <c r="L91" s="50"/>
      <c r="M91" s="52"/>
      <c r="N91" s="56"/>
      <c r="O91" s="52"/>
      <c r="P91" s="52"/>
      <c r="Q91" s="52"/>
      <c r="R91" s="52"/>
      <c r="S91" s="52"/>
      <c r="T91" s="44"/>
      <c r="U91" s="79"/>
      <c r="V91" s="52"/>
      <c r="W91" s="52"/>
      <c r="X91" s="52"/>
      <c r="Y91" s="52"/>
      <c r="Z91" s="52"/>
      <c r="AA91" s="52"/>
      <c r="AB91" s="125"/>
      <c r="AC91" s="52"/>
      <c r="AD91" s="52"/>
      <c r="AE91" s="52"/>
      <c r="AF91" s="52"/>
      <c r="AG91" s="52"/>
      <c r="AH91" s="52"/>
      <c r="AI91" s="52"/>
      <c r="AJ91" s="52"/>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6" t="s">
        <v>2589</v>
      </c>
      <c r="CE91" s="52"/>
    </row>
    <row r="92" spans="1:83" s="33" customFormat="1" ht="18" hidden="1" customHeight="1">
      <c r="A92" s="74"/>
      <c r="B92" s="52"/>
      <c r="C92" s="52"/>
      <c r="D92" s="52"/>
      <c r="E92" s="52"/>
      <c r="F92" s="52"/>
      <c r="G92" s="52"/>
      <c r="H92" s="52"/>
      <c r="I92" s="52">
        <v>2188</v>
      </c>
      <c r="J92" s="45"/>
      <c r="K92" s="46"/>
      <c r="L92" s="87"/>
      <c r="M92" s="52"/>
      <c r="N92" s="45"/>
      <c r="O92" s="52"/>
      <c r="P92" s="52"/>
      <c r="Q92" s="52"/>
      <c r="R92" s="52"/>
      <c r="S92" s="52"/>
      <c r="T92" s="46"/>
      <c r="U92" s="76"/>
      <c r="V92" s="52"/>
      <c r="W92" s="52"/>
      <c r="X92" s="52"/>
      <c r="Y92" s="52"/>
      <c r="Z92" s="52"/>
      <c r="AA92" s="52"/>
      <c r="AB92" s="52"/>
      <c r="AC92" s="52"/>
      <c r="AD92" s="52"/>
      <c r="AE92" s="52"/>
      <c r="AF92" s="52"/>
      <c r="AG92" s="52"/>
      <c r="AH92" s="52"/>
      <c r="AI92" s="52"/>
      <c r="AJ92" s="52"/>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6" t="s">
        <v>2589</v>
      </c>
      <c r="CE92" s="52"/>
    </row>
    <row r="93" spans="1:83" s="33" customFormat="1" ht="18" hidden="1" customHeight="1">
      <c r="A93" s="74"/>
      <c r="B93" s="52"/>
      <c r="C93" s="52"/>
      <c r="D93" s="52"/>
      <c r="E93" s="52"/>
      <c r="F93" s="52"/>
      <c r="G93" s="52"/>
      <c r="H93" s="52"/>
      <c r="I93" s="52">
        <v>2189</v>
      </c>
      <c r="J93" s="45"/>
      <c r="K93" s="44"/>
      <c r="L93" s="50"/>
      <c r="M93" s="52"/>
      <c r="N93" s="56"/>
      <c r="O93" s="52"/>
      <c r="P93" s="52"/>
      <c r="Q93" s="52"/>
      <c r="R93" s="52"/>
      <c r="S93" s="52"/>
      <c r="T93" s="44"/>
      <c r="U93" s="79"/>
      <c r="V93" s="52"/>
      <c r="W93" s="52"/>
      <c r="X93" s="52"/>
      <c r="Y93" s="52"/>
      <c r="Z93" s="52"/>
      <c r="AA93" s="52"/>
      <c r="AB93" s="52"/>
      <c r="AC93" s="52"/>
      <c r="AD93" s="52"/>
      <c r="AE93" s="52"/>
      <c r="AF93" s="52"/>
      <c r="AG93" s="52"/>
      <c r="AH93" s="52"/>
      <c r="AI93" s="52"/>
      <c r="AJ93" s="52"/>
      <c r="AK93" s="45"/>
      <c r="AL93" s="45"/>
      <c r="AM93" s="80"/>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6" t="s">
        <v>2589</v>
      </c>
      <c r="CE93" s="46"/>
    </row>
    <row r="94" spans="1:83" s="33" customFormat="1" ht="18" hidden="1" customHeight="1">
      <c r="A94" s="74"/>
      <c r="B94" s="52"/>
      <c r="C94" s="52"/>
      <c r="D94" s="52"/>
      <c r="E94" s="52"/>
      <c r="F94" s="52"/>
      <c r="G94" s="52"/>
      <c r="H94" s="52"/>
      <c r="I94" s="52">
        <v>2190</v>
      </c>
      <c r="J94" s="45"/>
      <c r="K94" s="44"/>
      <c r="L94" s="50"/>
      <c r="M94" s="52"/>
      <c r="N94" s="56"/>
      <c r="O94" s="52"/>
      <c r="P94" s="52"/>
      <c r="Q94" s="52"/>
      <c r="R94" s="52"/>
      <c r="S94" s="52"/>
      <c r="T94" s="44"/>
      <c r="U94" s="79"/>
      <c r="V94" s="52"/>
      <c r="W94" s="52"/>
      <c r="X94" s="52"/>
      <c r="Y94" s="52"/>
      <c r="Z94" s="52"/>
      <c r="AA94" s="52"/>
      <c r="AB94" s="52"/>
      <c r="AC94" s="52"/>
      <c r="AD94" s="52"/>
      <c r="AE94" s="52"/>
      <c r="AF94" s="52"/>
      <c r="AG94" s="52"/>
      <c r="AH94" s="52"/>
      <c r="AI94" s="52"/>
      <c r="AJ94" s="52"/>
      <c r="AK94" s="45"/>
      <c r="AL94" s="45"/>
      <c r="AM94" s="80"/>
      <c r="AN94" s="45"/>
      <c r="AO94" s="80"/>
      <c r="AP94" s="45"/>
      <c r="AQ94" s="45"/>
      <c r="AR94" s="45"/>
      <c r="AS94" s="45"/>
      <c r="AT94" s="45"/>
      <c r="AU94" s="45"/>
      <c r="AV94" s="45"/>
      <c r="AW94" s="80"/>
      <c r="AX94" s="45"/>
      <c r="AY94" s="45"/>
      <c r="AZ94" s="45"/>
      <c r="BA94" s="45"/>
      <c r="BB94" s="45"/>
      <c r="BC94" s="45"/>
      <c r="BD94" s="45"/>
      <c r="BE94" s="45"/>
      <c r="BF94" s="80"/>
      <c r="BG94" s="45"/>
      <c r="BH94" s="80"/>
      <c r="BI94" s="45"/>
      <c r="BJ94" s="80"/>
      <c r="BK94" s="45"/>
      <c r="BL94" s="45"/>
      <c r="BM94" s="45"/>
      <c r="BN94" s="45"/>
      <c r="BO94" s="45"/>
      <c r="BP94" s="45"/>
      <c r="BQ94" s="45"/>
      <c r="BR94" s="45"/>
      <c r="BS94" s="45"/>
      <c r="BT94" s="45"/>
      <c r="BU94" s="45"/>
      <c r="BV94" s="45"/>
      <c r="BW94" s="45"/>
      <c r="BX94" s="45"/>
      <c r="BY94" s="45"/>
      <c r="BZ94" s="45"/>
      <c r="CA94" s="45"/>
      <c r="CB94" s="45"/>
      <c r="CC94" s="45"/>
      <c r="CD94" s="46" t="s">
        <v>2589</v>
      </c>
      <c r="CE94" s="52"/>
    </row>
    <row r="95" spans="1:83" s="33" customFormat="1" ht="18" hidden="1" customHeight="1">
      <c r="A95" s="74"/>
      <c r="B95" s="52"/>
      <c r="C95" s="52"/>
      <c r="D95" s="52"/>
      <c r="E95" s="52"/>
      <c r="F95" s="52"/>
      <c r="G95" s="52"/>
      <c r="H95" s="52"/>
      <c r="I95" s="52">
        <v>2191</v>
      </c>
      <c r="J95" s="45"/>
      <c r="K95" s="44"/>
      <c r="L95" s="50"/>
      <c r="M95" s="52"/>
      <c r="N95" s="56"/>
      <c r="O95" s="52"/>
      <c r="P95" s="52"/>
      <c r="Q95" s="52"/>
      <c r="R95" s="52"/>
      <c r="S95" s="52"/>
      <c r="T95" s="44"/>
      <c r="U95" s="79"/>
      <c r="V95" s="52"/>
      <c r="W95" s="52"/>
      <c r="X95" s="52"/>
      <c r="Y95" s="52"/>
      <c r="Z95" s="52"/>
      <c r="AA95" s="52"/>
      <c r="AB95" s="52"/>
      <c r="AC95" s="52"/>
      <c r="AD95" s="52"/>
      <c r="AE95" s="52"/>
      <c r="AF95" s="52"/>
      <c r="AG95" s="52"/>
      <c r="AH95" s="52"/>
      <c r="AI95" s="52"/>
      <c r="AJ95" s="52"/>
      <c r="AK95" s="45"/>
      <c r="AL95" s="45"/>
      <c r="AM95" s="80"/>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6" t="s">
        <v>2589</v>
      </c>
      <c r="CE95" s="52"/>
    </row>
    <row r="96" spans="1:83" s="33" customFormat="1" ht="18" hidden="1" customHeight="1">
      <c r="A96" s="74"/>
      <c r="B96" s="53"/>
      <c r="C96" s="53"/>
      <c r="D96" s="53"/>
      <c r="E96" s="53"/>
      <c r="F96" s="53"/>
      <c r="G96" s="53"/>
      <c r="H96" s="53"/>
      <c r="I96" s="52">
        <v>2192</v>
      </c>
      <c r="J96" s="59"/>
      <c r="K96" s="89"/>
      <c r="L96" s="90"/>
      <c r="M96" s="53"/>
      <c r="N96" s="91"/>
      <c r="O96" s="53"/>
      <c r="P96" s="53"/>
      <c r="Q96" s="53"/>
      <c r="R96" s="53"/>
      <c r="S96" s="53"/>
      <c r="T96" s="89"/>
      <c r="U96" s="92"/>
      <c r="V96" s="53"/>
      <c r="W96" s="53"/>
      <c r="X96" s="53"/>
      <c r="Y96" s="53"/>
      <c r="Z96" s="53"/>
      <c r="AA96" s="53"/>
      <c r="AB96" s="53"/>
      <c r="AC96" s="53"/>
      <c r="AD96" s="53"/>
      <c r="AE96" s="53"/>
      <c r="AF96" s="53"/>
      <c r="AG96" s="53"/>
      <c r="AH96" s="53"/>
      <c r="AI96" s="53"/>
      <c r="AJ96" s="53"/>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46" t="s">
        <v>2589</v>
      </c>
      <c r="CE96" s="52"/>
    </row>
    <row r="97" spans="1:83" s="33" customFormat="1" ht="18" hidden="1" customHeight="1">
      <c r="A97" s="74"/>
      <c r="B97" s="52"/>
      <c r="C97" s="52"/>
      <c r="D97" s="52"/>
      <c r="E97" s="52"/>
      <c r="F97" s="52"/>
      <c r="G97" s="52"/>
      <c r="H97" s="52"/>
      <c r="I97" s="52">
        <v>2193</v>
      </c>
      <c r="J97" s="45"/>
      <c r="K97" s="44"/>
      <c r="L97" s="50"/>
      <c r="M97" s="52"/>
      <c r="N97" s="94"/>
      <c r="O97" s="52"/>
      <c r="P97" s="52"/>
      <c r="Q97" s="52"/>
      <c r="R97" s="52"/>
      <c r="S97" s="52"/>
      <c r="T97" s="44"/>
      <c r="U97" s="79"/>
      <c r="V97" s="52"/>
      <c r="W97" s="52"/>
      <c r="X97" s="52"/>
      <c r="Y97" s="52"/>
      <c r="Z97" s="52"/>
      <c r="AA97" s="52"/>
      <c r="AB97" s="52"/>
      <c r="AC97" s="52"/>
      <c r="AD97" s="52"/>
      <c r="AE97" s="52"/>
      <c r="AF97" s="52"/>
      <c r="AG97" s="52"/>
      <c r="AH97" s="52"/>
      <c r="AI97" s="52"/>
      <c r="AJ97" s="52"/>
      <c r="AK97" s="45"/>
      <c r="AL97" s="45"/>
      <c r="AM97" s="80"/>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6" t="s">
        <v>2589</v>
      </c>
      <c r="CE97" s="46"/>
    </row>
    <row r="98" spans="1:83" s="33" customFormat="1" ht="18" hidden="1" customHeight="1">
      <c r="A98" s="74"/>
      <c r="B98" s="52"/>
      <c r="C98" s="52"/>
      <c r="D98" s="52"/>
      <c r="E98" s="52"/>
      <c r="F98" s="52"/>
      <c r="G98" s="52"/>
      <c r="H98" s="52"/>
      <c r="I98" s="52">
        <v>2194</v>
      </c>
      <c r="J98" s="45"/>
      <c r="K98" s="44"/>
      <c r="L98" s="50"/>
      <c r="M98" s="52"/>
      <c r="N98" s="56"/>
      <c r="O98" s="52"/>
      <c r="P98" s="52"/>
      <c r="Q98" s="52"/>
      <c r="R98" s="52"/>
      <c r="S98" s="52"/>
      <c r="T98" s="44"/>
      <c r="U98" s="79"/>
      <c r="V98" s="52"/>
      <c r="W98" s="52"/>
      <c r="X98" s="52"/>
      <c r="Y98" s="52"/>
      <c r="Z98" s="52"/>
      <c r="AA98" s="52"/>
      <c r="AB98" s="52"/>
      <c r="AC98" s="52"/>
      <c r="AD98" s="52"/>
      <c r="AE98" s="52"/>
      <c r="AF98" s="52"/>
      <c r="AG98" s="52"/>
      <c r="AH98" s="52"/>
      <c r="AI98" s="52"/>
      <c r="AJ98" s="52"/>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6" t="s">
        <v>2589</v>
      </c>
      <c r="CE98" s="52"/>
    </row>
    <row r="99" spans="1:83" s="33" customFormat="1" ht="18" hidden="1" customHeight="1">
      <c r="A99" s="74"/>
      <c r="B99" s="52"/>
      <c r="C99" s="52"/>
      <c r="D99" s="52"/>
      <c r="E99" s="52"/>
      <c r="F99" s="52"/>
      <c r="G99" s="52"/>
      <c r="H99" s="52"/>
      <c r="I99" s="52">
        <v>2195</v>
      </c>
      <c r="J99" s="45"/>
      <c r="K99" s="44"/>
      <c r="L99" s="50"/>
      <c r="M99" s="52"/>
      <c r="N99" s="56"/>
      <c r="O99" s="52"/>
      <c r="P99" s="52"/>
      <c r="Q99" s="52"/>
      <c r="R99" s="52"/>
      <c r="S99" s="52"/>
      <c r="T99" s="44"/>
      <c r="U99" s="79"/>
      <c r="V99" s="52"/>
      <c r="W99" s="52"/>
      <c r="X99" s="52"/>
      <c r="Y99" s="52"/>
      <c r="Z99" s="52"/>
      <c r="AA99" s="52"/>
      <c r="AB99" s="52"/>
      <c r="AC99" s="52"/>
      <c r="AD99" s="52"/>
      <c r="AE99" s="52"/>
      <c r="AF99" s="52"/>
      <c r="AG99" s="52"/>
      <c r="AH99" s="52"/>
      <c r="AI99" s="52"/>
      <c r="AJ99" s="52"/>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6" t="s">
        <v>2589</v>
      </c>
      <c r="CE99" s="52"/>
    </row>
    <row r="100" spans="1:83" s="43" customFormat="1" ht="18" hidden="1" customHeight="1">
      <c r="A100" s="74"/>
      <c r="B100" s="54"/>
      <c r="C100" s="54"/>
      <c r="D100" s="54"/>
      <c r="E100" s="54"/>
      <c r="F100" s="54"/>
      <c r="G100" s="54"/>
      <c r="H100" s="54"/>
      <c r="I100" s="52">
        <v>2196</v>
      </c>
      <c r="J100" s="99"/>
      <c r="K100" s="99"/>
      <c r="L100" s="133"/>
      <c r="M100" s="54"/>
      <c r="N100" s="136"/>
      <c r="O100" s="54"/>
      <c r="P100" s="54"/>
      <c r="Q100" s="54"/>
      <c r="R100" s="54"/>
      <c r="S100" s="54"/>
      <c r="T100" s="54"/>
      <c r="U100" s="138"/>
      <c r="V100" s="54"/>
      <c r="W100" s="133"/>
      <c r="X100" s="54"/>
      <c r="Y100" s="54"/>
      <c r="Z100" s="54"/>
      <c r="AA100" s="54"/>
      <c r="AB100" s="54"/>
      <c r="AC100" s="139"/>
      <c r="AD100" s="54"/>
      <c r="AE100" s="54"/>
      <c r="AF100" s="54"/>
      <c r="AG100" s="54"/>
      <c r="AH100" s="54"/>
      <c r="AI100" s="54"/>
      <c r="AJ100" s="54"/>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54"/>
      <c r="CC100" s="54"/>
      <c r="CD100" s="46" t="s">
        <v>2589</v>
      </c>
      <c r="CE100" s="54"/>
    </row>
    <row r="101" spans="1:83" s="37" customFormat="1" ht="18" hidden="1" customHeight="1">
      <c r="A101" s="74"/>
      <c r="B101" s="54"/>
      <c r="C101" s="54"/>
      <c r="D101" s="54"/>
      <c r="E101" s="54"/>
      <c r="F101" s="54"/>
      <c r="G101" s="54"/>
      <c r="H101" s="54"/>
      <c r="I101" s="52">
        <v>2197</v>
      </c>
      <c r="J101" s="99"/>
      <c r="K101" s="100"/>
      <c r="L101" s="101"/>
      <c r="M101" s="54"/>
      <c r="N101" s="100"/>
      <c r="O101" s="54"/>
      <c r="P101" s="54"/>
      <c r="Q101" s="54"/>
      <c r="R101" s="54"/>
      <c r="S101" s="54"/>
      <c r="T101" s="100"/>
      <c r="U101" s="101"/>
      <c r="V101" s="54"/>
      <c r="W101" s="54"/>
      <c r="X101" s="54"/>
      <c r="Y101" s="54"/>
      <c r="Z101" s="54"/>
      <c r="AA101" s="54"/>
      <c r="AB101" s="54"/>
      <c r="AC101" s="54"/>
      <c r="AD101" s="54"/>
      <c r="AE101" s="54"/>
      <c r="AF101" s="54"/>
      <c r="AG101" s="54"/>
      <c r="AH101" s="54"/>
      <c r="AI101" s="54"/>
      <c r="AJ101" s="54"/>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46" t="s">
        <v>2589</v>
      </c>
      <c r="CE101" s="52"/>
    </row>
    <row r="102" spans="1:83" s="33" customFormat="1" ht="18" hidden="1" customHeight="1">
      <c r="A102" s="74"/>
      <c r="B102" s="52"/>
      <c r="C102" s="52"/>
      <c r="D102" s="52"/>
      <c r="E102" s="52"/>
      <c r="F102" s="52"/>
      <c r="G102" s="52"/>
      <c r="H102" s="52"/>
      <c r="I102" s="52">
        <v>2198</v>
      </c>
      <c r="J102" s="45"/>
      <c r="K102" s="44"/>
      <c r="L102" s="50"/>
      <c r="M102" s="52"/>
      <c r="N102" s="56"/>
      <c r="O102" s="52"/>
      <c r="P102" s="52"/>
      <c r="Q102" s="52"/>
      <c r="R102" s="52"/>
      <c r="S102" s="52"/>
      <c r="T102" s="44"/>
      <c r="U102" s="79"/>
      <c r="V102" s="52"/>
      <c r="W102" s="52"/>
      <c r="X102" s="52"/>
      <c r="Y102" s="52"/>
      <c r="Z102" s="52"/>
      <c r="AA102" s="52"/>
      <c r="AB102" s="52"/>
      <c r="AC102" s="52"/>
      <c r="AD102" s="52"/>
      <c r="AE102" s="52"/>
      <c r="AF102" s="52"/>
      <c r="AG102" s="52"/>
      <c r="AH102" s="52"/>
      <c r="AI102" s="52"/>
      <c r="AJ102" s="52"/>
      <c r="AK102" s="45"/>
      <c r="AL102" s="45"/>
      <c r="AM102" s="80"/>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6" t="s">
        <v>2589</v>
      </c>
      <c r="CE102" s="52"/>
    </row>
    <row r="103" spans="1:83" s="33" customFormat="1" ht="18" hidden="1" customHeight="1">
      <c r="A103" s="74"/>
      <c r="B103" s="52"/>
      <c r="C103" s="52"/>
      <c r="D103" s="52"/>
      <c r="E103" s="52"/>
      <c r="F103" s="52"/>
      <c r="G103" s="52"/>
      <c r="H103" s="52"/>
      <c r="I103" s="52">
        <v>2199</v>
      </c>
      <c r="J103" s="45"/>
      <c r="K103" s="45"/>
      <c r="L103" s="51"/>
      <c r="M103" s="52"/>
      <c r="N103" s="57"/>
      <c r="O103" s="52"/>
      <c r="P103" s="52"/>
      <c r="Q103" s="52"/>
      <c r="R103" s="52"/>
      <c r="S103" s="52"/>
      <c r="T103" s="52"/>
      <c r="U103" s="81"/>
      <c r="V103" s="52"/>
      <c r="W103" s="52"/>
      <c r="X103" s="52"/>
      <c r="Y103" s="52"/>
      <c r="Z103" s="52"/>
      <c r="AA103" s="52"/>
      <c r="AB103" s="52"/>
      <c r="AC103" s="52"/>
      <c r="AD103" s="52"/>
      <c r="AE103" s="52"/>
      <c r="AF103" s="52"/>
      <c r="AG103" s="52"/>
      <c r="AH103" s="52"/>
      <c r="AI103" s="52"/>
      <c r="AJ103" s="52"/>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6" t="s">
        <v>2589</v>
      </c>
      <c r="CE103" s="52"/>
    </row>
    <row r="104" spans="1:83" s="33" customFormat="1" ht="18" customHeight="1">
      <c r="A104" s="74">
        <v>45693</v>
      </c>
      <c r="B104" s="52"/>
      <c r="C104" s="52"/>
      <c r="D104" s="52"/>
      <c r="E104" s="84"/>
      <c r="F104" s="145"/>
      <c r="G104" s="111">
        <v>21763</v>
      </c>
      <c r="H104" s="111">
        <v>171</v>
      </c>
      <c r="I104" s="52">
        <v>2200</v>
      </c>
      <c r="J104" s="45" t="s">
        <v>2590</v>
      </c>
      <c r="K104" s="47" t="s">
        <v>655</v>
      </c>
      <c r="L104" s="50" t="s">
        <v>656</v>
      </c>
      <c r="M104" s="52" t="s">
        <v>657</v>
      </c>
      <c r="N104" s="56" t="s">
        <v>678</v>
      </c>
      <c r="O104" s="52" t="s">
        <v>300</v>
      </c>
      <c r="P104" s="52" t="s">
        <v>303</v>
      </c>
      <c r="Q104" s="52" t="s">
        <v>688</v>
      </c>
      <c r="R104" s="52" t="s">
        <v>227</v>
      </c>
      <c r="S104" s="52" t="s">
        <v>699</v>
      </c>
      <c r="T104" s="44" t="s">
        <v>709</v>
      </c>
      <c r="U104" s="79" t="s">
        <v>710</v>
      </c>
      <c r="V104" s="52"/>
      <c r="W104" s="52"/>
      <c r="X104" s="52"/>
      <c r="Y104" s="52"/>
      <c r="Z104" s="52"/>
      <c r="AA104" s="52"/>
      <c r="AB104" s="52"/>
      <c r="AC104" s="52"/>
      <c r="AD104" s="52"/>
      <c r="AE104" s="52"/>
      <c r="AF104" s="52"/>
      <c r="AG104" s="52"/>
      <c r="AH104" s="52"/>
      <c r="AI104" s="52"/>
      <c r="AJ104" s="52"/>
      <c r="AK104" s="45" t="s">
        <v>341</v>
      </c>
      <c r="AL104" s="45"/>
      <c r="AM104" s="45" t="s">
        <v>341</v>
      </c>
      <c r="AN104" s="45" t="s">
        <v>341</v>
      </c>
      <c r="AO104" s="45" t="s">
        <v>341</v>
      </c>
      <c r="AP104" s="45"/>
      <c r="AQ104" s="45"/>
      <c r="AR104" s="45"/>
      <c r="AS104" s="45"/>
      <c r="AT104" s="45"/>
      <c r="AU104" s="45"/>
      <c r="AV104" s="45"/>
      <c r="AW104" s="45"/>
      <c r="AX104" s="45"/>
      <c r="AY104" s="45"/>
      <c r="AZ104" s="45"/>
      <c r="BA104" s="45"/>
      <c r="BB104" s="45" t="s">
        <v>341</v>
      </c>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6" t="s">
        <v>2589</v>
      </c>
      <c r="CE104" s="52"/>
    </row>
    <row r="105" spans="1:83" s="33" customFormat="1" ht="18" customHeight="1">
      <c r="A105" s="74">
        <v>45693</v>
      </c>
      <c r="B105" s="52"/>
      <c r="C105" s="52"/>
      <c r="D105" s="52"/>
      <c r="E105" s="84"/>
      <c r="F105" s="145"/>
      <c r="G105" s="111">
        <v>23057</v>
      </c>
      <c r="H105" s="111">
        <v>135</v>
      </c>
      <c r="I105" s="52">
        <v>2201</v>
      </c>
      <c r="J105" s="45" t="s">
        <v>2590</v>
      </c>
      <c r="K105" s="47" t="s">
        <v>655</v>
      </c>
      <c r="L105" s="50" t="s">
        <v>658</v>
      </c>
      <c r="M105" s="52" t="s">
        <v>659</v>
      </c>
      <c r="N105" s="56" t="s">
        <v>679</v>
      </c>
      <c r="O105" s="52" t="s">
        <v>300</v>
      </c>
      <c r="P105" s="52" t="s">
        <v>302</v>
      </c>
      <c r="Q105" s="52" t="s">
        <v>689</v>
      </c>
      <c r="R105" s="52" t="s">
        <v>228</v>
      </c>
      <c r="S105" s="52" t="s">
        <v>700</v>
      </c>
      <c r="T105" s="44" t="s">
        <v>711</v>
      </c>
      <c r="U105" s="79" t="s">
        <v>712</v>
      </c>
      <c r="V105" s="52"/>
      <c r="W105" s="52"/>
      <c r="X105" s="52"/>
      <c r="Y105" s="52"/>
      <c r="Z105" s="52"/>
      <c r="AA105" s="52"/>
      <c r="AB105" s="52"/>
      <c r="AC105" s="52"/>
      <c r="AD105" s="52"/>
      <c r="AE105" s="52"/>
      <c r="AF105" s="52"/>
      <c r="AG105" s="52"/>
      <c r="AH105" s="52"/>
      <c r="AI105" s="52"/>
      <c r="AJ105" s="52"/>
      <c r="AK105" s="45" t="s">
        <v>341</v>
      </c>
      <c r="AL105" s="45" t="s">
        <v>341</v>
      </c>
      <c r="AM105" s="80" t="s">
        <v>341</v>
      </c>
      <c r="AN105" s="45"/>
      <c r="AO105" s="45" t="s">
        <v>341</v>
      </c>
      <c r="AP105" s="45"/>
      <c r="AQ105" s="45" t="s">
        <v>341</v>
      </c>
      <c r="AR105" s="45" t="s">
        <v>341</v>
      </c>
      <c r="AS105" s="45"/>
      <c r="AT105" s="45" t="s">
        <v>341</v>
      </c>
      <c r="AU105" s="45"/>
      <c r="AV105" s="45"/>
      <c r="AW105" s="45"/>
      <c r="AX105" s="45"/>
      <c r="AY105" s="45"/>
      <c r="AZ105" s="45"/>
      <c r="BA105" s="45"/>
      <c r="BB105" s="45"/>
      <c r="BC105" s="45" t="s">
        <v>341</v>
      </c>
      <c r="BD105" s="45" t="s">
        <v>341</v>
      </c>
      <c r="BE105" s="45" t="s">
        <v>341</v>
      </c>
      <c r="BF105" s="45" t="s">
        <v>341</v>
      </c>
      <c r="BG105" s="45"/>
      <c r="BH105" s="45"/>
      <c r="BI105" s="45" t="s">
        <v>341</v>
      </c>
      <c r="BJ105" s="45"/>
      <c r="BK105" s="45"/>
      <c r="BL105" s="45"/>
      <c r="BM105" s="45"/>
      <c r="BN105" s="45"/>
      <c r="BO105" s="45"/>
      <c r="BP105" s="45"/>
      <c r="BQ105" s="45"/>
      <c r="BR105" s="45"/>
      <c r="BS105" s="45"/>
      <c r="BT105" s="45"/>
      <c r="BU105" s="45"/>
      <c r="BV105" s="45"/>
      <c r="BW105" s="45"/>
      <c r="BX105" s="45"/>
      <c r="BY105" s="45"/>
      <c r="BZ105" s="45"/>
      <c r="CA105" s="45"/>
      <c r="CB105" s="45"/>
      <c r="CC105" s="45"/>
      <c r="CD105" s="46" t="s">
        <v>2589</v>
      </c>
      <c r="CE105" s="52"/>
    </row>
    <row r="106" spans="1:83" s="33" customFormat="1" ht="18" customHeight="1">
      <c r="A106" s="74">
        <v>45693</v>
      </c>
      <c r="B106" s="52"/>
      <c r="C106" s="52"/>
      <c r="D106" s="52"/>
      <c r="E106" s="84"/>
      <c r="F106" s="145"/>
      <c r="G106" s="111">
        <v>23401</v>
      </c>
      <c r="H106" s="111">
        <v>1183</v>
      </c>
      <c r="I106" s="52">
        <v>2202</v>
      </c>
      <c r="J106" s="45" t="s">
        <v>2590</v>
      </c>
      <c r="K106" s="47" t="s">
        <v>655</v>
      </c>
      <c r="L106" s="50" t="s">
        <v>660</v>
      </c>
      <c r="M106" s="52" t="s">
        <v>661</v>
      </c>
      <c r="N106" s="56" t="s">
        <v>680</v>
      </c>
      <c r="O106" s="52" t="s">
        <v>300</v>
      </c>
      <c r="P106" s="52" t="s">
        <v>494</v>
      </c>
      <c r="Q106" s="52" t="s">
        <v>690</v>
      </c>
      <c r="R106" s="52" t="s">
        <v>227</v>
      </c>
      <c r="S106" s="52" t="s">
        <v>701</v>
      </c>
      <c r="T106" s="44" t="s">
        <v>713</v>
      </c>
      <c r="U106" s="79" t="s">
        <v>714</v>
      </c>
      <c r="V106" s="52"/>
      <c r="W106" s="52"/>
      <c r="X106" s="52"/>
      <c r="Y106" s="52"/>
      <c r="Z106" s="52"/>
      <c r="AA106" s="52"/>
      <c r="AB106" s="52"/>
      <c r="AC106" s="52"/>
      <c r="AD106" s="52"/>
      <c r="AE106" s="52"/>
      <c r="AF106" s="52"/>
      <c r="AG106" s="52"/>
      <c r="AH106" s="52"/>
      <c r="AI106" s="52"/>
      <c r="AJ106" s="52"/>
      <c r="AK106" s="45"/>
      <c r="AL106" s="45"/>
      <c r="AM106" s="80"/>
      <c r="AN106" s="45" t="s">
        <v>341</v>
      </c>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6" t="s">
        <v>2589</v>
      </c>
      <c r="CE106" s="52"/>
    </row>
    <row r="107" spans="1:83" s="33" customFormat="1" ht="18" customHeight="1">
      <c r="A107" s="74">
        <v>45693</v>
      </c>
      <c r="B107" s="52"/>
      <c r="C107" s="52"/>
      <c r="D107" s="52"/>
      <c r="E107" s="84"/>
      <c r="F107" s="145"/>
      <c r="G107" s="111">
        <v>25252</v>
      </c>
      <c r="H107" s="111">
        <v>6410</v>
      </c>
      <c r="I107" s="52">
        <v>2203</v>
      </c>
      <c r="J107" s="45" t="s">
        <v>2590</v>
      </c>
      <c r="K107" s="47" t="s">
        <v>655</v>
      </c>
      <c r="L107" s="50" t="s">
        <v>662</v>
      </c>
      <c r="M107" s="52" t="s">
        <v>663</v>
      </c>
      <c r="N107" s="56" t="s">
        <v>681</v>
      </c>
      <c r="O107" s="52" t="s">
        <v>305</v>
      </c>
      <c r="P107" s="52" t="s">
        <v>365</v>
      </c>
      <c r="Q107" s="52" t="s">
        <v>691</v>
      </c>
      <c r="R107" s="52" t="s">
        <v>227</v>
      </c>
      <c r="S107" s="52" t="s">
        <v>702</v>
      </c>
      <c r="T107" s="44" t="s">
        <v>715</v>
      </c>
      <c r="U107" s="79" t="s">
        <v>716</v>
      </c>
      <c r="V107" s="52"/>
      <c r="W107" s="52"/>
      <c r="X107" s="52"/>
      <c r="Y107" s="52"/>
      <c r="Z107" s="52"/>
      <c r="AA107" s="52"/>
      <c r="AB107" s="52"/>
      <c r="AC107" s="52"/>
      <c r="AD107" s="52"/>
      <c r="AE107" s="52"/>
      <c r="AF107" s="52"/>
      <c r="AG107" s="52"/>
      <c r="AH107" s="52"/>
      <c r="AI107" s="52"/>
      <c r="AJ107" s="52"/>
      <c r="AK107" s="45"/>
      <c r="AL107" s="45"/>
      <c r="AM107" s="80" t="s">
        <v>341</v>
      </c>
      <c r="AN107" s="45"/>
      <c r="AO107" s="45"/>
      <c r="AP107" s="45"/>
      <c r="AQ107" s="45"/>
      <c r="AR107" s="45"/>
      <c r="AS107" s="45"/>
      <c r="AT107" s="45"/>
      <c r="AU107" s="45"/>
      <c r="AV107" s="45"/>
      <c r="AW107" s="45"/>
      <c r="AX107" s="45"/>
      <c r="AY107" s="45"/>
      <c r="AZ107" s="45"/>
      <c r="BA107" s="45" t="s">
        <v>341</v>
      </c>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6" t="s">
        <v>2589</v>
      </c>
      <c r="CE107" s="52"/>
    </row>
    <row r="108" spans="1:83" s="33" customFormat="1" ht="18" customHeight="1">
      <c r="A108" s="74">
        <v>45693</v>
      </c>
      <c r="B108" s="52"/>
      <c r="C108" s="52"/>
      <c r="D108" s="52"/>
      <c r="E108" s="84"/>
      <c r="F108" s="145"/>
      <c r="G108" s="111">
        <v>26196</v>
      </c>
      <c r="H108" s="111">
        <v>734</v>
      </c>
      <c r="I108" s="52">
        <v>2204</v>
      </c>
      <c r="J108" s="45" t="s">
        <v>2590</v>
      </c>
      <c r="K108" s="47" t="s">
        <v>655</v>
      </c>
      <c r="L108" s="50" t="s">
        <v>664</v>
      </c>
      <c r="M108" s="52" t="s">
        <v>665</v>
      </c>
      <c r="N108" s="56" t="s">
        <v>581</v>
      </c>
      <c r="O108" s="52" t="s">
        <v>300</v>
      </c>
      <c r="P108" s="52" t="s">
        <v>366</v>
      </c>
      <c r="Q108" s="52" t="s">
        <v>692</v>
      </c>
      <c r="R108" s="52" t="s">
        <v>227</v>
      </c>
      <c r="S108" s="52" t="s">
        <v>703</v>
      </c>
      <c r="T108" s="44" t="s">
        <v>717</v>
      </c>
      <c r="U108" s="79" t="s">
        <v>718</v>
      </c>
      <c r="V108" s="52"/>
      <c r="W108" s="52"/>
      <c r="X108" s="52"/>
      <c r="Y108" s="52"/>
      <c r="Z108" s="52"/>
      <c r="AA108" s="52"/>
      <c r="AB108" s="52"/>
      <c r="AC108" s="52"/>
      <c r="AD108" s="52"/>
      <c r="AE108" s="52"/>
      <c r="AF108" s="52"/>
      <c r="AG108" s="52"/>
      <c r="AH108" s="52"/>
      <c r="AI108" s="52"/>
      <c r="AJ108" s="52"/>
      <c r="AK108" s="45"/>
      <c r="AL108" s="45"/>
      <c r="AM108" s="80"/>
      <c r="AN108" s="45" t="s">
        <v>341</v>
      </c>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6" t="s">
        <v>2589</v>
      </c>
      <c r="CE108" s="52"/>
    </row>
    <row r="109" spans="1:83" s="33" customFormat="1" ht="18" customHeight="1">
      <c r="A109" s="74">
        <v>45693</v>
      </c>
      <c r="B109" s="52"/>
      <c r="C109" s="52"/>
      <c r="D109" s="52"/>
      <c r="E109" s="84"/>
      <c r="F109" s="145"/>
      <c r="G109" s="111">
        <v>26964</v>
      </c>
      <c r="H109" s="111">
        <v>3279</v>
      </c>
      <c r="I109" s="52">
        <v>2205</v>
      </c>
      <c r="J109" s="45" t="s">
        <v>2590</v>
      </c>
      <c r="K109" s="47" t="s">
        <v>655</v>
      </c>
      <c r="L109" s="50" t="s">
        <v>666</v>
      </c>
      <c r="M109" s="52" t="s">
        <v>667</v>
      </c>
      <c r="N109" s="56" t="s">
        <v>682</v>
      </c>
      <c r="O109" s="52" t="s">
        <v>686</v>
      </c>
      <c r="P109" s="52" t="s">
        <v>687</v>
      </c>
      <c r="Q109" s="52" t="s">
        <v>693</v>
      </c>
      <c r="R109" s="52" t="s">
        <v>227</v>
      </c>
      <c r="S109" s="52" t="s">
        <v>704</v>
      </c>
      <c r="T109" s="44" t="s">
        <v>719</v>
      </c>
      <c r="U109" s="79" t="s">
        <v>720</v>
      </c>
      <c r="V109" s="52" t="s">
        <v>731</v>
      </c>
      <c r="W109" s="52"/>
      <c r="X109" s="52"/>
      <c r="Y109" s="52"/>
      <c r="Z109" s="52"/>
      <c r="AA109" s="52"/>
      <c r="AB109" s="52"/>
      <c r="AC109" s="52"/>
      <c r="AD109" s="52"/>
      <c r="AE109" s="52"/>
      <c r="AF109" s="52"/>
      <c r="AG109" s="52"/>
      <c r="AH109" s="52"/>
      <c r="AI109" s="52"/>
      <c r="AJ109" s="52"/>
      <c r="AK109" s="45" t="s">
        <v>341</v>
      </c>
      <c r="AL109" s="45" t="s">
        <v>341</v>
      </c>
      <c r="AM109" s="45" t="s">
        <v>341</v>
      </c>
      <c r="AN109" s="45"/>
      <c r="AO109" s="45" t="s">
        <v>341</v>
      </c>
      <c r="AP109" s="45"/>
      <c r="AQ109" s="45"/>
      <c r="AR109" s="45"/>
      <c r="AS109" s="45"/>
      <c r="AT109" s="45" t="s">
        <v>341</v>
      </c>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6" t="s">
        <v>2589</v>
      </c>
      <c r="CE109" s="46"/>
    </row>
    <row r="110" spans="1:83" s="33" customFormat="1" ht="18" customHeight="1">
      <c r="A110" s="74">
        <v>45693</v>
      </c>
      <c r="B110" s="52"/>
      <c r="C110" s="52"/>
      <c r="D110" s="52"/>
      <c r="E110" s="84"/>
      <c r="F110" s="145"/>
      <c r="G110" s="111">
        <v>27514</v>
      </c>
      <c r="H110" s="111">
        <v>1608</v>
      </c>
      <c r="I110" s="52">
        <v>2206</v>
      </c>
      <c r="J110" s="45" t="s">
        <v>2590</v>
      </c>
      <c r="K110" s="47" t="s">
        <v>655</v>
      </c>
      <c r="L110" s="50" t="s">
        <v>668</v>
      </c>
      <c r="M110" s="52" t="s">
        <v>669</v>
      </c>
      <c r="N110" s="56" t="s">
        <v>683</v>
      </c>
      <c r="O110" s="52"/>
      <c r="P110" s="52"/>
      <c r="Q110" s="52" t="s">
        <v>694</v>
      </c>
      <c r="R110" s="52" t="s">
        <v>228</v>
      </c>
      <c r="S110" s="52" t="s">
        <v>705</v>
      </c>
      <c r="T110" s="44" t="s">
        <v>721</v>
      </c>
      <c r="U110" s="79" t="s">
        <v>722</v>
      </c>
      <c r="V110" s="52" t="s">
        <v>340</v>
      </c>
      <c r="W110" s="52" t="s">
        <v>732</v>
      </c>
      <c r="X110" s="52" t="s">
        <v>422</v>
      </c>
      <c r="Y110" s="52" t="s">
        <v>604</v>
      </c>
      <c r="Z110" s="52" t="s">
        <v>733</v>
      </c>
      <c r="AA110" s="52" t="s">
        <v>326</v>
      </c>
      <c r="AB110" s="52" t="s">
        <v>734</v>
      </c>
      <c r="AC110" s="52" t="s">
        <v>735</v>
      </c>
      <c r="AD110" s="52" t="s">
        <v>736</v>
      </c>
      <c r="AE110" s="52"/>
      <c r="AF110" s="52"/>
      <c r="AG110" s="52"/>
      <c r="AH110" s="52"/>
      <c r="AI110" s="52"/>
      <c r="AJ110" s="52"/>
      <c r="AK110" s="45" t="s">
        <v>341</v>
      </c>
      <c r="AL110" s="45" t="s">
        <v>341</v>
      </c>
      <c r="AM110" s="80" t="s">
        <v>341</v>
      </c>
      <c r="AN110" s="80"/>
      <c r="AO110" s="80" t="s">
        <v>341</v>
      </c>
      <c r="AP110" s="45"/>
      <c r="AQ110" s="45" t="s">
        <v>341</v>
      </c>
      <c r="AR110" s="45" t="s">
        <v>341</v>
      </c>
      <c r="AS110" s="45"/>
      <c r="AT110" s="45" t="s">
        <v>341</v>
      </c>
      <c r="AU110" s="45"/>
      <c r="AV110" s="45"/>
      <c r="AW110" s="45" t="s">
        <v>341</v>
      </c>
      <c r="AX110" s="45" t="s">
        <v>341</v>
      </c>
      <c r="AY110" s="45" t="s">
        <v>341</v>
      </c>
      <c r="AZ110" s="45"/>
      <c r="BA110" s="45"/>
      <c r="BB110" s="45"/>
      <c r="BC110" s="45"/>
      <c r="BD110" s="45" t="s">
        <v>341</v>
      </c>
      <c r="BE110" s="45" t="s">
        <v>341</v>
      </c>
      <c r="BF110" s="45" t="s">
        <v>341</v>
      </c>
      <c r="BG110" s="45" t="s">
        <v>341</v>
      </c>
      <c r="BH110" s="45"/>
      <c r="BI110" s="45" t="s">
        <v>341</v>
      </c>
      <c r="BJ110" s="45"/>
      <c r="BK110" s="45"/>
      <c r="BL110" s="45"/>
      <c r="BM110" s="45"/>
      <c r="BN110" s="45"/>
      <c r="BO110" s="45"/>
      <c r="BP110" s="45"/>
      <c r="BQ110" s="45"/>
      <c r="BR110" s="45"/>
      <c r="BS110" s="45"/>
      <c r="BT110" s="45"/>
      <c r="BU110" s="45"/>
      <c r="BV110" s="45"/>
      <c r="BW110" s="45"/>
      <c r="BX110" s="45"/>
      <c r="BY110" s="45"/>
      <c r="BZ110" s="45"/>
      <c r="CA110" s="45"/>
      <c r="CB110" s="45"/>
      <c r="CC110" s="45"/>
      <c r="CD110" s="46" t="s">
        <v>2589</v>
      </c>
      <c r="CE110" s="52"/>
    </row>
    <row r="111" spans="1:83" s="33" customFormat="1" ht="18" customHeight="1">
      <c r="A111" s="74">
        <v>45693</v>
      </c>
      <c r="B111" s="52"/>
      <c r="C111" s="52"/>
      <c r="D111" s="52"/>
      <c r="E111" s="84"/>
      <c r="F111" s="145"/>
      <c r="G111" s="111">
        <v>27798</v>
      </c>
      <c r="H111" s="111">
        <v>6427</v>
      </c>
      <c r="I111" s="52">
        <v>2207</v>
      </c>
      <c r="J111" s="45" t="s">
        <v>2590</v>
      </c>
      <c r="K111" s="47" t="s">
        <v>655</v>
      </c>
      <c r="L111" s="50" t="s">
        <v>670</v>
      </c>
      <c r="M111" s="52" t="s">
        <v>671</v>
      </c>
      <c r="N111" s="56" t="s">
        <v>684</v>
      </c>
      <c r="O111" s="52" t="s">
        <v>305</v>
      </c>
      <c r="P111" s="52" t="s">
        <v>311</v>
      </c>
      <c r="Q111" s="52" t="s">
        <v>695</v>
      </c>
      <c r="R111" s="52" t="s">
        <v>227</v>
      </c>
      <c r="S111" s="52" t="s">
        <v>706</v>
      </c>
      <c r="T111" s="44" t="s">
        <v>723</v>
      </c>
      <c r="U111" s="79" t="s">
        <v>724</v>
      </c>
      <c r="V111" s="52"/>
      <c r="W111" s="52"/>
      <c r="X111" s="52"/>
      <c r="Y111" s="52"/>
      <c r="Z111" s="52"/>
      <c r="AA111" s="52"/>
      <c r="AB111" s="52"/>
      <c r="AC111" s="52"/>
      <c r="AD111" s="52"/>
      <c r="AE111" s="52"/>
      <c r="AF111" s="52"/>
      <c r="AG111" s="52"/>
      <c r="AH111" s="52"/>
      <c r="AI111" s="52"/>
      <c r="AJ111" s="52"/>
      <c r="AK111" s="45"/>
      <c r="AL111" s="45"/>
      <c r="AM111" s="45" t="s">
        <v>341</v>
      </c>
      <c r="AN111" s="45"/>
      <c r="AO111" s="45"/>
      <c r="AP111" s="45"/>
      <c r="AQ111" s="45"/>
      <c r="AR111" s="45"/>
      <c r="AS111" s="45"/>
      <c r="AT111" s="45"/>
      <c r="AU111" s="45"/>
      <c r="AV111" s="45"/>
      <c r="AW111" s="45"/>
      <c r="AX111" s="45"/>
      <c r="AY111" s="45"/>
      <c r="AZ111" s="45"/>
      <c r="BA111" s="45" t="s">
        <v>341</v>
      </c>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6" t="s">
        <v>2589</v>
      </c>
      <c r="CE111" s="52"/>
    </row>
    <row r="112" spans="1:83" s="33" customFormat="1" ht="18" customHeight="1">
      <c r="A112" s="74">
        <v>45693</v>
      </c>
      <c r="B112" s="52"/>
      <c r="C112" s="52"/>
      <c r="D112" s="52"/>
      <c r="E112" s="84"/>
      <c r="F112" s="145"/>
      <c r="G112" s="111">
        <v>28221</v>
      </c>
      <c r="H112" s="111">
        <v>331</v>
      </c>
      <c r="I112" s="52">
        <v>2208</v>
      </c>
      <c r="J112" s="45" t="s">
        <v>2590</v>
      </c>
      <c r="K112" s="47" t="s">
        <v>655</v>
      </c>
      <c r="L112" s="50" t="s">
        <v>672</v>
      </c>
      <c r="M112" s="52" t="s">
        <v>673</v>
      </c>
      <c r="N112" s="56" t="s">
        <v>685</v>
      </c>
      <c r="O112" s="52" t="s">
        <v>300</v>
      </c>
      <c r="P112" s="52" t="s">
        <v>301</v>
      </c>
      <c r="Q112" s="52" t="s">
        <v>696</v>
      </c>
      <c r="R112" s="52" t="s">
        <v>227</v>
      </c>
      <c r="S112" s="52" t="s">
        <v>707</v>
      </c>
      <c r="T112" s="44" t="s">
        <v>725</v>
      </c>
      <c r="U112" s="79" t="s">
        <v>726</v>
      </c>
      <c r="V112" s="52"/>
      <c r="W112" s="52"/>
      <c r="X112" s="52"/>
      <c r="Y112" s="52"/>
      <c r="Z112" s="52"/>
      <c r="AA112" s="52"/>
      <c r="AB112" s="52"/>
      <c r="AC112" s="52"/>
      <c r="AD112" s="52"/>
      <c r="AE112" s="52"/>
      <c r="AF112" s="52"/>
      <c r="AG112" s="52"/>
      <c r="AH112" s="52"/>
      <c r="AI112" s="52"/>
      <c r="AJ112" s="52"/>
      <c r="AK112" s="45"/>
      <c r="AL112" s="45"/>
      <c r="AM112" s="45"/>
      <c r="AN112" s="45"/>
      <c r="AO112" s="45" t="s">
        <v>341</v>
      </c>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t="s">
        <v>341</v>
      </c>
      <c r="BZ112" s="45" t="s">
        <v>341</v>
      </c>
      <c r="CA112" s="45" t="s">
        <v>341</v>
      </c>
      <c r="CB112" s="45"/>
      <c r="CC112" s="45"/>
      <c r="CD112" s="46" t="s">
        <v>2589</v>
      </c>
      <c r="CE112" s="52"/>
    </row>
    <row r="113" spans="1:83" s="33" customFormat="1" ht="18" customHeight="1">
      <c r="A113" s="74">
        <v>45693</v>
      </c>
      <c r="B113" s="52"/>
      <c r="C113" s="52"/>
      <c r="D113" s="52"/>
      <c r="E113" s="84"/>
      <c r="F113" s="145"/>
      <c r="G113" s="111">
        <v>30812</v>
      </c>
      <c r="H113" s="111">
        <v>2898</v>
      </c>
      <c r="I113" s="52">
        <v>2209</v>
      </c>
      <c r="J113" s="45" t="s">
        <v>2590</v>
      </c>
      <c r="K113" s="45" t="s">
        <v>655</v>
      </c>
      <c r="L113" s="51" t="s">
        <v>674</v>
      </c>
      <c r="M113" s="52" t="s">
        <v>675</v>
      </c>
      <c r="N113" s="57" t="s">
        <v>194</v>
      </c>
      <c r="O113" s="52" t="s">
        <v>300</v>
      </c>
      <c r="P113" s="52" t="s">
        <v>303</v>
      </c>
      <c r="Q113" s="52" t="s">
        <v>697</v>
      </c>
      <c r="R113" s="52" t="s">
        <v>227</v>
      </c>
      <c r="S113" s="52" t="s">
        <v>708</v>
      </c>
      <c r="T113" s="52" t="s">
        <v>727</v>
      </c>
      <c r="U113" s="81" t="s">
        <v>728</v>
      </c>
      <c r="V113" s="52"/>
      <c r="W113" s="52"/>
      <c r="X113" s="52"/>
      <c r="Y113" s="52"/>
      <c r="Z113" s="52"/>
      <c r="AA113" s="52"/>
      <c r="AB113" s="52"/>
      <c r="AC113" s="52"/>
      <c r="AD113" s="52"/>
      <c r="AE113" s="52"/>
      <c r="AF113" s="52"/>
      <c r="AG113" s="52"/>
      <c r="AH113" s="52"/>
      <c r="AI113" s="52"/>
      <c r="AJ113" s="52"/>
      <c r="AK113" s="45"/>
      <c r="AL113" s="45"/>
      <c r="AM113" s="45"/>
      <c r="AN113" s="45" t="s">
        <v>341</v>
      </c>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6" t="s">
        <v>2589</v>
      </c>
      <c r="CE113" s="52"/>
    </row>
    <row r="114" spans="1:83" s="33" customFormat="1" ht="18" customHeight="1">
      <c r="A114" s="74">
        <v>45693</v>
      </c>
      <c r="B114" s="114">
        <v>46113</v>
      </c>
      <c r="C114" s="52"/>
      <c r="D114" s="52"/>
      <c r="E114" s="84"/>
      <c r="F114" s="145"/>
      <c r="G114" s="111">
        <v>32041</v>
      </c>
      <c r="H114" s="111">
        <v>2333</v>
      </c>
      <c r="I114" s="52">
        <v>2210</v>
      </c>
      <c r="J114" s="45" t="s">
        <v>2590</v>
      </c>
      <c r="K114" s="47" t="s">
        <v>655</v>
      </c>
      <c r="L114" s="48" t="s">
        <v>676</v>
      </c>
      <c r="M114" s="52" t="s">
        <v>677</v>
      </c>
      <c r="N114" s="56" t="s">
        <v>678</v>
      </c>
      <c r="O114" s="52" t="s">
        <v>300</v>
      </c>
      <c r="P114" s="52" t="s">
        <v>303</v>
      </c>
      <c r="Q114" s="52" t="s">
        <v>698</v>
      </c>
      <c r="R114" s="52" t="s">
        <v>228</v>
      </c>
      <c r="S114" s="112" t="s">
        <v>2781</v>
      </c>
      <c r="T114" s="44" t="s">
        <v>729</v>
      </c>
      <c r="U114" s="79" t="s">
        <v>730</v>
      </c>
      <c r="V114" s="52"/>
      <c r="W114" s="52"/>
      <c r="X114" s="52"/>
      <c r="Y114" s="52"/>
      <c r="Z114" s="52"/>
      <c r="AA114" s="52"/>
      <c r="AB114" s="52"/>
      <c r="AC114" s="52"/>
      <c r="AD114" s="52"/>
      <c r="AE114" s="52"/>
      <c r="AF114" s="52"/>
      <c r="AG114" s="52"/>
      <c r="AH114" s="52"/>
      <c r="AI114" s="52"/>
      <c r="AJ114" s="52"/>
      <c r="AK114" s="45" t="s">
        <v>341</v>
      </c>
      <c r="AL114" s="45" t="s">
        <v>341</v>
      </c>
      <c r="AM114" s="45" t="s">
        <v>341</v>
      </c>
      <c r="AN114" s="45" t="s">
        <v>341</v>
      </c>
      <c r="AO114" s="45" t="s">
        <v>341</v>
      </c>
      <c r="AP114" s="45"/>
      <c r="AQ114" s="45" t="s">
        <v>341</v>
      </c>
      <c r="AR114" s="45"/>
      <c r="AS114" s="45"/>
      <c r="AT114" s="45" t="s">
        <v>341</v>
      </c>
      <c r="AU114" s="45" t="s">
        <v>341</v>
      </c>
      <c r="AV114" s="45"/>
      <c r="AW114" s="45" t="s">
        <v>341</v>
      </c>
      <c r="AX114" s="45"/>
      <c r="AY114" s="45"/>
      <c r="AZ114" s="45"/>
      <c r="BA114" s="45"/>
      <c r="BB114" s="45"/>
      <c r="BC114" s="45" t="s">
        <v>341</v>
      </c>
      <c r="BD114" s="45" t="s">
        <v>341</v>
      </c>
      <c r="BE114" s="45" t="s">
        <v>341</v>
      </c>
      <c r="BF114" s="45" t="s">
        <v>341</v>
      </c>
      <c r="BG114" s="45" t="s">
        <v>341</v>
      </c>
      <c r="BH114" s="45" t="s">
        <v>341</v>
      </c>
      <c r="BI114" s="45" t="s">
        <v>341</v>
      </c>
      <c r="BJ114" s="45"/>
      <c r="BK114" s="45" t="s">
        <v>341</v>
      </c>
      <c r="BL114" s="45"/>
      <c r="BM114" s="45"/>
      <c r="BN114" s="45"/>
      <c r="BO114" s="45"/>
      <c r="BP114" s="45"/>
      <c r="BQ114" s="45"/>
      <c r="BR114" s="45"/>
      <c r="BS114" s="45"/>
      <c r="BT114" s="45"/>
      <c r="BU114" s="45"/>
      <c r="BV114" s="45"/>
      <c r="BW114" s="45"/>
      <c r="BX114" s="45"/>
      <c r="BY114" s="45"/>
      <c r="BZ114" s="45"/>
      <c r="CA114" s="45"/>
      <c r="CB114" s="45"/>
      <c r="CC114" s="45"/>
      <c r="CD114" s="46" t="s">
        <v>2589</v>
      </c>
      <c r="CE114" s="46"/>
    </row>
    <row r="115" spans="1:83" s="33" customFormat="1" ht="18" customHeight="1">
      <c r="A115" s="74">
        <v>45693</v>
      </c>
      <c r="B115" s="52"/>
      <c r="C115" s="52"/>
      <c r="D115" s="52"/>
      <c r="E115" s="84"/>
      <c r="F115" s="145"/>
      <c r="G115" s="111">
        <v>21556</v>
      </c>
      <c r="H115" s="111">
        <v>176</v>
      </c>
      <c r="I115" s="52">
        <v>2211</v>
      </c>
      <c r="J115" s="45" t="s">
        <v>2590</v>
      </c>
      <c r="K115" s="47" t="s">
        <v>737</v>
      </c>
      <c r="L115" s="48" t="s">
        <v>738</v>
      </c>
      <c r="M115" s="52" t="s">
        <v>748</v>
      </c>
      <c r="N115" s="56" t="s">
        <v>420</v>
      </c>
      <c r="O115" s="52" t="s">
        <v>300</v>
      </c>
      <c r="P115" s="52" t="s">
        <v>303</v>
      </c>
      <c r="Q115" s="52" t="s">
        <v>768</v>
      </c>
      <c r="R115" s="52" t="s">
        <v>227</v>
      </c>
      <c r="S115" s="52" t="s">
        <v>777</v>
      </c>
      <c r="T115" s="44" t="s">
        <v>787</v>
      </c>
      <c r="U115" s="79" t="s">
        <v>788</v>
      </c>
      <c r="V115" s="52"/>
      <c r="W115" s="52"/>
      <c r="X115" s="52"/>
      <c r="Y115" s="52"/>
      <c r="Z115" s="52"/>
      <c r="AA115" s="52"/>
      <c r="AB115" s="52"/>
      <c r="AC115" s="52"/>
      <c r="AD115" s="52"/>
      <c r="AE115" s="52"/>
      <c r="AF115" s="52"/>
      <c r="AG115" s="52"/>
      <c r="AH115" s="52"/>
      <c r="AI115" s="52"/>
      <c r="AJ115" s="52"/>
      <c r="AK115" s="45" t="s">
        <v>341</v>
      </c>
      <c r="AL115" s="45"/>
      <c r="AM115" s="80" t="s">
        <v>341</v>
      </c>
      <c r="AN115" s="80"/>
      <c r="AO115" s="80" t="s">
        <v>341</v>
      </c>
      <c r="AP115" s="45"/>
      <c r="AQ115" s="45"/>
      <c r="AR115" s="45"/>
      <c r="AS115" s="45"/>
      <c r="AT115" s="45" t="s">
        <v>341</v>
      </c>
      <c r="AU115" s="45"/>
      <c r="AV115" s="45"/>
      <c r="AW115" s="45"/>
      <c r="AX115" s="45"/>
      <c r="AY115" s="45"/>
      <c r="AZ115" s="45"/>
      <c r="BA115" s="45"/>
      <c r="BB115" s="45"/>
      <c r="BC115" s="45"/>
      <c r="BD115" s="45"/>
      <c r="BE115" s="45"/>
      <c r="BF115" s="45" t="s">
        <v>341</v>
      </c>
      <c r="BG115" s="45"/>
      <c r="BH115" s="45"/>
      <c r="BI115" s="45"/>
      <c r="BJ115" s="45"/>
      <c r="BK115" s="80"/>
      <c r="BL115" s="45"/>
      <c r="BM115" s="45"/>
      <c r="BN115" s="45"/>
      <c r="BO115" s="45"/>
      <c r="BP115" s="45"/>
      <c r="BQ115" s="45"/>
      <c r="BR115" s="45"/>
      <c r="BS115" s="45"/>
      <c r="BT115" s="45"/>
      <c r="BU115" s="45"/>
      <c r="BV115" s="45"/>
      <c r="BW115" s="45"/>
      <c r="BX115" s="45"/>
      <c r="BY115" s="45"/>
      <c r="BZ115" s="45"/>
      <c r="CA115" s="45"/>
      <c r="CB115" s="45"/>
      <c r="CC115" s="45"/>
      <c r="CD115" s="46" t="s">
        <v>2589</v>
      </c>
      <c r="CE115" s="52"/>
    </row>
    <row r="116" spans="1:83" s="33" customFormat="1" ht="18" customHeight="1">
      <c r="A116" s="74">
        <v>45693</v>
      </c>
      <c r="B116" s="52"/>
      <c r="C116" s="52"/>
      <c r="D116" s="52"/>
      <c r="E116" s="84"/>
      <c r="F116" s="145"/>
      <c r="G116" s="111">
        <v>21601</v>
      </c>
      <c r="H116" s="111">
        <v>441</v>
      </c>
      <c r="I116" s="52">
        <v>2212</v>
      </c>
      <c r="J116" s="45" t="s">
        <v>2590</v>
      </c>
      <c r="K116" s="47" t="s">
        <v>737</v>
      </c>
      <c r="L116" s="48" t="s">
        <v>739</v>
      </c>
      <c r="M116" s="52" t="s">
        <v>749</v>
      </c>
      <c r="N116" s="56" t="s">
        <v>758</v>
      </c>
      <c r="O116" s="52" t="s">
        <v>300</v>
      </c>
      <c r="P116" s="52" t="s">
        <v>302</v>
      </c>
      <c r="Q116" s="52" t="s">
        <v>769</v>
      </c>
      <c r="R116" s="52" t="s">
        <v>227</v>
      </c>
      <c r="S116" s="52" t="s">
        <v>778</v>
      </c>
      <c r="T116" s="44" t="s">
        <v>789</v>
      </c>
      <c r="U116" s="79" t="s">
        <v>790</v>
      </c>
      <c r="V116" s="52"/>
      <c r="W116" s="52"/>
      <c r="X116" s="52"/>
      <c r="Y116" s="52"/>
      <c r="Z116" s="52"/>
      <c r="AA116" s="52"/>
      <c r="AB116" s="52"/>
      <c r="AC116" s="52"/>
      <c r="AD116" s="52"/>
      <c r="AE116" s="52"/>
      <c r="AF116" s="52"/>
      <c r="AG116" s="52"/>
      <c r="AH116" s="52"/>
      <c r="AI116" s="52"/>
      <c r="AJ116" s="52"/>
      <c r="AK116" s="45"/>
      <c r="AL116" s="45"/>
      <c r="AM116" s="45" t="s">
        <v>341</v>
      </c>
      <c r="AN116" s="45" t="s">
        <v>341</v>
      </c>
      <c r="AO116" s="45"/>
      <c r="AP116" s="45"/>
      <c r="AQ116" s="45"/>
      <c r="AR116" s="45"/>
      <c r="AS116" s="45"/>
      <c r="AT116" s="45"/>
      <c r="AU116" s="45"/>
      <c r="AV116" s="45"/>
      <c r="AW116" s="45" t="s">
        <v>341</v>
      </c>
      <c r="AX116" s="45"/>
      <c r="AY116" s="45"/>
      <c r="AZ116" s="45"/>
      <c r="BA116" s="45"/>
      <c r="BB116" s="45"/>
      <c r="BC116" s="45"/>
      <c r="BD116" s="45"/>
      <c r="BE116" s="45"/>
      <c r="BF116" s="45"/>
      <c r="BG116" s="45"/>
      <c r="BH116" s="45"/>
      <c r="BI116" s="45"/>
      <c r="BJ116" s="45"/>
      <c r="BK116" s="45" t="s">
        <v>341</v>
      </c>
      <c r="BL116" s="45"/>
      <c r="BM116" s="45"/>
      <c r="BN116" s="45"/>
      <c r="BO116" s="45"/>
      <c r="BP116" s="45"/>
      <c r="BQ116" s="45"/>
      <c r="BR116" s="45"/>
      <c r="BS116" s="45"/>
      <c r="BT116" s="45"/>
      <c r="BU116" s="45"/>
      <c r="BV116" s="45"/>
      <c r="BW116" s="45"/>
      <c r="BX116" s="45"/>
      <c r="BY116" s="45"/>
      <c r="BZ116" s="45"/>
      <c r="CA116" s="45"/>
      <c r="CB116" s="45"/>
      <c r="CC116" s="45"/>
      <c r="CD116" s="46" t="s">
        <v>2589</v>
      </c>
      <c r="CE116" s="52"/>
    </row>
    <row r="117" spans="1:83" s="33" customFormat="1" ht="18" customHeight="1">
      <c r="A117" s="74">
        <v>45693</v>
      </c>
      <c r="B117" s="52"/>
      <c r="C117" s="52"/>
      <c r="D117" s="52"/>
      <c r="E117" s="84"/>
      <c r="F117" s="145"/>
      <c r="G117" s="111">
        <v>24770</v>
      </c>
      <c r="H117" s="111">
        <v>271</v>
      </c>
      <c r="I117" s="52">
        <v>2213</v>
      </c>
      <c r="J117" s="45" t="s">
        <v>2590</v>
      </c>
      <c r="K117" s="47" t="s">
        <v>737</v>
      </c>
      <c r="L117" s="50" t="s">
        <v>740</v>
      </c>
      <c r="M117" s="52" t="s">
        <v>750</v>
      </c>
      <c r="N117" s="56" t="s">
        <v>759</v>
      </c>
      <c r="O117" s="52" t="s">
        <v>300</v>
      </c>
      <c r="P117" s="52" t="s">
        <v>314</v>
      </c>
      <c r="Q117" s="52" t="s">
        <v>770</v>
      </c>
      <c r="R117" s="52" t="s">
        <v>228</v>
      </c>
      <c r="S117" s="52" t="s">
        <v>779</v>
      </c>
      <c r="T117" s="44" t="s">
        <v>791</v>
      </c>
      <c r="U117" s="79" t="s">
        <v>792</v>
      </c>
      <c r="V117" s="52"/>
      <c r="W117" s="52"/>
      <c r="X117" s="52"/>
      <c r="Y117" s="52"/>
      <c r="Z117" s="52"/>
      <c r="AA117" s="52"/>
      <c r="AB117" s="52"/>
      <c r="AC117" s="52"/>
      <c r="AD117" s="52"/>
      <c r="AE117" s="52"/>
      <c r="AF117" s="52"/>
      <c r="AG117" s="52"/>
      <c r="AH117" s="52"/>
      <c r="AI117" s="52"/>
      <c r="AJ117" s="52"/>
      <c r="AK117" s="45" t="s">
        <v>341</v>
      </c>
      <c r="AL117" s="45"/>
      <c r="AM117" s="45" t="s">
        <v>341</v>
      </c>
      <c r="AN117" s="45"/>
      <c r="AO117" s="45" t="s">
        <v>341</v>
      </c>
      <c r="AP117" s="45"/>
      <c r="AQ117" s="45"/>
      <c r="AR117" s="45"/>
      <c r="AS117" s="45"/>
      <c r="AT117" s="45"/>
      <c r="AU117" s="45"/>
      <c r="AV117" s="45"/>
      <c r="AW117" s="45"/>
      <c r="AX117" s="45" t="s">
        <v>341</v>
      </c>
      <c r="AY117" s="45"/>
      <c r="AZ117" s="45"/>
      <c r="BA117" s="45"/>
      <c r="BB117" s="45"/>
      <c r="BC117" s="45"/>
      <c r="BD117" s="45"/>
      <c r="BE117" s="45"/>
      <c r="BF117" s="45"/>
      <c r="BG117" s="45"/>
      <c r="BH117" s="45"/>
      <c r="BI117" s="45"/>
      <c r="BJ117" s="45"/>
      <c r="BK117" s="45"/>
      <c r="BL117" s="45" t="s">
        <v>341</v>
      </c>
      <c r="BM117" s="45"/>
      <c r="BN117" s="45"/>
      <c r="BO117" s="45"/>
      <c r="BP117" s="45"/>
      <c r="BQ117" s="45" t="s">
        <v>341</v>
      </c>
      <c r="BR117" s="45"/>
      <c r="BS117" s="45"/>
      <c r="BT117" s="45"/>
      <c r="BU117" s="45"/>
      <c r="BV117" s="45"/>
      <c r="BW117" s="45"/>
      <c r="BX117" s="45"/>
      <c r="BY117" s="45" t="s">
        <v>341</v>
      </c>
      <c r="BZ117" s="45" t="s">
        <v>341</v>
      </c>
      <c r="CA117" s="45" t="s">
        <v>341</v>
      </c>
      <c r="CB117" s="45"/>
      <c r="CC117" s="45"/>
      <c r="CD117" s="46" t="s">
        <v>2589</v>
      </c>
      <c r="CE117" s="52"/>
    </row>
    <row r="118" spans="1:83" s="33" customFormat="1" ht="18" customHeight="1">
      <c r="A118" s="74">
        <v>45693</v>
      </c>
      <c r="B118" s="114">
        <v>45869</v>
      </c>
      <c r="C118" s="52"/>
      <c r="D118" s="52"/>
      <c r="E118" s="84"/>
      <c r="F118" s="145"/>
      <c r="G118" s="111">
        <v>26695</v>
      </c>
      <c r="H118" s="111">
        <v>605</v>
      </c>
      <c r="I118" s="52">
        <v>2214</v>
      </c>
      <c r="J118" s="45" t="s">
        <v>2590</v>
      </c>
      <c r="K118" s="47" t="s">
        <v>737</v>
      </c>
      <c r="L118" s="50" t="s">
        <v>741</v>
      </c>
      <c r="M118" s="52" t="s">
        <v>751</v>
      </c>
      <c r="N118" s="56" t="s">
        <v>760</v>
      </c>
      <c r="O118" s="52" t="s">
        <v>300</v>
      </c>
      <c r="P118" s="52" t="s">
        <v>764</v>
      </c>
      <c r="Q118" s="52" t="s">
        <v>771</v>
      </c>
      <c r="R118" s="52" t="s">
        <v>227</v>
      </c>
      <c r="S118" s="52" t="s">
        <v>780</v>
      </c>
      <c r="T118" s="44" t="s">
        <v>793</v>
      </c>
      <c r="U118" s="79" t="s">
        <v>794</v>
      </c>
      <c r="V118" s="52"/>
      <c r="W118" s="52"/>
      <c r="X118" s="52"/>
      <c r="Y118" s="52"/>
      <c r="Z118" s="52"/>
      <c r="AA118" s="52"/>
      <c r="AB118" s="52"/>
      <c r="AC118" s="52"/>
      <c r="AD118" s="52"/>
      <c r="AE118" s="52"/>
      <c r="AF118" s="52"/>
      <c r="AG118" s="52"/>
      <c r="AH118" s="52"/>
      <c r="AI118" s="52"/>
      <c r="AJ118" s="52"/>
      <c r="AK118" s="45" t="s">
        <v>341</v>
      </c>
      <c r="AL118" s="45"/>
      <c r="AM118" s="80" t="s">
        <v>341</v>
      </c>
      <c r="AN118" s="45"/>
      <c r="AO118" s="45" t="s">
        <v>341</v>
      </c>
      <c r="AP118" s="45"/>
      <c r="AQ118" s="45"/>
      <c r="AR118" s="45"/>
      <c r="AS118" s="45"/>
      <c r="AT118" s="142" t="s">
        <v>341</v>
      </c>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6" t="s">
        <v>2589</v>
      </c>
      <c r="CE118" s="52"/>
    </row>
    <row r="119" spans="1:83" s="37" customFormat="1" ht="18" customHeight="1">
      <c r="A119" s="74">
        <v>45693</v>
      </c>
      <c r="B119" s="52"/>
      <c r="C119" s="52"/>
      <c r="D119" s="52"/>
      <c r="E119" s="84"/>
      <c r="F119" s="145"/>
      <c r="G119" s="111">
        <v>29096</v>
      </c>
      <c r="H119" s="111">
        <v>364</v>
      </c>
      <c r="I119" s="52">
        <v>2215</v>
      </c>
      <c r="J119" s="45" t="s">
        <v>2590</v>
      </c>
      <c r="K119" s="45" t="s">
        <v>737</v>
      </c>
      <c r="L119" s="51" t="s">
        <v>742</v>
      </c>
      <c r="M119" s="52" t="s">
        <v>752</v>
      </c>
      <c r="N119" s="57" t="s">
        <v>761</v>
      </c>
      <c r="O119" s="52" t="s">
        <v>300</v>
      </c>
      <c r="P119" s="52" t="s">
        <v>302</v>
      </c>
      <c r="Q119" s="52" t="s">
        <v>772</v>
      </c>
      <c r="R119" s="52" t="s">
        <v>227</v>
      </c>
      <c r="S119" s="52" t="s">
        <v>781</v>
      </c>
      <c r="T119" s="52" t="s">
        <v>795</v>
      </c>
      <c r="U119" s="81" t="s">
        <v>796</v>
      </c>
      <c r="V119" s="52"/>
      <c r="W119" s="52"/>
      <c r="X119" s="52"/>
      <c r="Y119" s="52"/>
      <c r="Z119" s="52"/>
      <c r="AA119" s="52"/>
      <c r="AB119" s="52"/>
      <c r="AC119" s="52"/>
      <c r="AD119" s="52"/>
      <c r="AE119" s="52"/>
      <c r="AF119" s="52"/>
      <c r="AG119" s="52"/>
      <c r="AH119" s="52"/>
      <c r="AI119" s="52"/>
      <c r="AJ119" s="52"/>
      <c r="AK119" s="45" t="s">
        <v>341</v>
      </c>
      <c r="AL119" s="45" t="s">
        <v>341</v>
      </c>
      <c r="AM119" s="80" t="s">
        <v>341</v>
      </c>
      <c r="AN119" s="45"/>
      <c r="AO119" s="45" t="s">
        <v>341</v>
      </c>
      <c r="AP119" s="45"/>
      <c r="AQ119" s="45"/>
      <c r="AR119" s="45"/>
      <c r="AS119" s="45"/>
      <c r="AT119" s="45"/>
      <c r="AU119" s="45"/>
      <c r="AV119" s="45"/>
      <c r="AW119" s="45"/>
      <c r="AX119" s="45"/>
      <c r="AY119" s="45" t="s">
        <v>341</v>
      </c>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52"/>
      <c r="CC119" s="52"/>
      <c r="CD119" s="46" t="s">
        <v>2589</v>
      </c>
      <c r="CE119" s="52"/>
    </row>
    <row r="120" spans="1:83" s="33" customFormat="1" ht="18" customHeight="1">
      <c r="A120" s="74">
        <v>45693</v>
      </c>
      <c r="B120" s="114">
        <v>46028</v>
      </c>
      <c r="C120" s="114">
        <v>46028</v>
      </c>
      <c r="D120" s="52"/>
      <c r="E120" s="84"/>
      <c r="F120" s="145"/>
      <c r="G120" s="111">
        <v>30551</v>
      </c>
      <c r="H120" s="111">
        <v>644</v>
      </c>
      <c r="I120" s="52">
        <v>2216</v>
      </c>
      <c r="J120" s="45" t="s">
        <v>2590</v>
      </c>
      <c r="K120" s="45" t="s">
        <v>737</v>
      </c>
      <c r="L120" s="76" t="s">
        <v>743</v>
      </c>
      <c r="M120" s="52" t="s">
        <v>753</v>
      </c>
      <c r="N120" s="45" t="s">
        <v>419</v>
      </c>
      <c r="O120" s="52" t="s">
        <v>300</v>
      </c>
      <c r="P120" s="52" t="s">
        <v>303</v>
      </c>
      <c r="Q120" s="52" t="s">
        <v>2711</v>
      </c>
      <c r="R120" s="52" t="s">
        <v>227</v>
      </c>
      <c r="S120" s="52" t="s">
        <v>782</v>
      </c>
      <c r="T120" s="97" t="s">
        <v>797</v>
      </c>
      <c r="U120" s="102" t="s">
        <v>798</v>
      </c>
      <c r="V120" s="52"/>
      <c r="W120" s="52"/>
      <c r="X120" s="52"/>
      <c r="Y120" s="52"/>
      <c r="Z120" s="52"/>
      <c r="AA120" s="52"/>
      <c r="AB120" s="52"/>
      <c r="AC120" s="52"/>
      <c r="AD120" s="52"/>
      <c r="AE120" s="52"/>
      <c r="AF120" s="52"/>
      <c r="AG120" s="52"/>
      <c r="AH120" s="52"/>
      <c r="AI120" s="52"/>
      <c r="AJ120" s="52"/>
      <c r="AK120" s="45"/>
      <c r="AL120" s="45"/>
      <c r="AM120" s="45" t="s">
        <v>341</v>
      </c>
      <c r="AN120" s="45"/>
      <c r="AO120" s="45" t="s">
        <v>341</v>
      </c>
      <c r="AP120" s="45"/>
      <c r="AQ120" s="45"/>
      <c r="AR120" s="45"/>
      <c r="AS120" s="45"/>
      <c r="AT120" s="45"/>
      <c r="AU120" s="45"/>
      <c r="AV120" s="45"/>
      <c r="AW120" s="45"/>
      <c r="AX120" s="45"/>
      <c r="AY120" s="45"/>
      <c r="AZ120" s="45"/>
      <c r="BA120" s="45"/>
      <c r="BB120" s="45"/>
      <c r="BC120" s="45" t="s">
        <v>341</v>
      </c>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6" t="s">
        <v>2589</v>
      </c>
      <c r="CE120" s="46"/>
    </row>
    <row r="121" spans="1:83" s="33" customFormat="1" ht="18" customHeight="1">
      <c r="A121" s="74">
        <v>45693</v>
      </c>
      <c r="B121" s="114">
        <v>45833</v>
      </c>
      <c r="C121" s="114">
        <v>46113</v>
      </c>
      <c r="D121" s="52"/>
      <c r="E121" s="84"/>
      <c r="F121" s="145"/>
      <c r="G121" s="111">
        <v>31328</v>
      </c>
      <c r="H121" s="111">
        <v>212</v>
      </c>
      <c r="I121" s="52">
        <v>2217</v>
      </c>
      <c r="J121" s="45" t="s">
        <v>2590</v>
      </c>
      <c r="K121" s="47" t="s">
        <v>737</v>
      </c>
      <c r="L121" s="50" t="s">
        <v>744</v>
      </c>
      <c r="M121" s="52" t="s">
        <v>754</v>
      </c>
      <c r="N121" s="56" t="s">
        <v>762</v>
      </c>
      <c r="O121" s="52" t="s">
        <v>305</v>
      </c>
      <c r="P121" s="52" t="s">
        <v>765</v>
      </c>
      <c r="Q121" s="52" t="s">
        <v>773</v>
      </c>
      <c r="R121" s="52" t="s">
        <v>227</v>
      </c>
      <c r="S121" s="52" t="s">
        <v>783</v>
      </c>
      <c r="T121" s="44" t="s">
        <v>799</v>
      </c>
      <c r="U121" s="79" t="s">
        <v>800</v>
      </c>
      <c r="V121" s="52" t="s">
        <v>319</v>
      </c>
      <c r="W121" s="52" t="s">
        <v>807</v>
      </c>
      <c r="X121" s="52" t="s">
        <v>422</v>
      </c>
      <c r="Y121" s="52" t="s">
        <v>603</v>
      </c>
      <c r="Z121" s="52" t="s">
        <v>809</v>
      </c>
      <c r="AA121" s="52" t="s">
        <v>588</v>
      </c>
      <c r="AB121" s="52" t="s">
        <v>811</v>
      </c>
      <c r="AC121" s="52" t="s">
        <v>813</v>
      </c>
      <c r="AD121" s="52" t="s">
        <v>814</v>
      </c>
      <c r="AE121" s="52"/>
      <c r="AF121" s="52"/>
      <c r="AG121" s="52"/>
      <c r="AH121" s="52"/>
      <c r="AI121" s="52"/>
      <c r="AJ121" s="52"/>
      <c r="AK121" s="45" t="s">
        <v>341</v>
      </c>
      <c r="AL121" s="45" t="s">
        <v>341</v>
      </c>
      <c r="AM121" s="45" t="s">
        <v>341</v>
      </c>
      <c r="AN121" s="45"/>
      <c r="AO121" s="45" t="s">
        <v>341</v>
      </c>
      <c r="AP121" s="45"/>
      <c r="AQ121" s="45" t="s">
        <v>341</v>
      </c>
      <c r="AR121" s="45" t="s">
        <v>341</v>
      </c>
      <c r="AS121" s="45"/>
      <c r="AT121" s="45" t="s">
        <v>341</v>
      </c>
      <c r="AU121" s="45"/>
      <c r="AV121" s="45" t="s">
        <v>341</v>
      </c>
      <c r="AW121" s="45" t="s">
        <v>341</v>
      </c>
      <c r="AX121" s="45" t="s">
        <v>341</v>
      </c>
      <c r="AY121" s="142"/>
      <c r="AZ121" s="45" t="s">
        <v>341</v>
      </c>
      <c r="BA121" s="45"/>
      <c r="BB121" s="45"/>
      <c r="BC121" s="45" t="s">
        <v>341</v>
      </c>
      <c r="BD121" s="45" t="s">
        <v>341</v>
      </c>
      <c r="BE121" s="45" t="s">
        <v>341</v>
      </c>
      <c r="BF121" s="45" t="s">
        <v>341</v>
      </c>
      <c r="BG121" s="45" t="s">
        <v>341</v>
      </c>
      <c r="BH121" s="45"/>
      <c r="BI121" s="45" t="s">
        <v>341</v>
      </c>
      <c r="BJ121" s="45"/>
      <c r="BK121" s="45"/>
      <c r="BL121" s="45" t="s">
        <v>341</v>
      </c>
      <c r="BM121" s="45"/>
      <c r="BN121" s="45"/>
      <c r="BO121" s="45"/>
      <c r="BP121" s="45"/>
      <c r="BQ121" s="45"/>
      <c r="BR121" s="45"/>
      <c r="BS121" s="45"/>
      <c r="BT121" s="45"/>
      <c r="BU121" s="45"/>
      <c r="BV121" s="45"/>
      <c r="BW121" s="45"/>
      <c r="BX121" s="45"/>
      <c r="BY121" s="45" t="s">
        <v>341</v>
      </c>
      <c r="BZ121" s="45"/>
      <c r="CA121" s="45"/>
      <c r="CB121" s="45"/>
      <c r="CC121" s="45"/>
      <c r="CD121" s="46" t="s">
        <v>2589</v>
      </c>
      <c r="CE121" s="52"/>
    </row>
    <row r="122" spans="1:83" s="33" customFormat="1" ht="18" customHeight="1">
      <c r="A122" s="74">
        <v>45693</v>
      </c>
      <c r="B122" s="114">
        <v>45931</v>
      </c>
      <c r="C122" s="52"/>
      <c r="D122" s="52"/>
      <c r="E122" s="84"/>
      <c r="F122" s="145"/>
      <c r="G122" s="111">
        <v>31798</v>
      </c>
      <c r="H122" s="160">
        <v>1009</v>
      </c>
      <c r="I122" s="52">
        <v>2218</v>
      </c>
      <c r="J122" s="45" t="s">
        <v>2590</v>
      </c>
      <c r="K122" s="47" t="s">
        <v>737</v>
      </c>
      <c r="L122" s="96" t="s">
        <v>745</v>
      </c>
      <c r="M122" s="52" t="s">
        <v>755</v>
      </c>
      <c r="N122" s="56" t="s">
        <v>480</v>
      </c>
      <c r="O122" s="52" t="s">
        <v>300</v>
      </c>
      <c r="P122" s="52" t="s">
        <v>308</v>
      </c>
      <c r="Q122" s="52" t="s">
        <v>774</v>
      </c>
      <c r="R122" s="52" t="s">
        <v>227</v>
      </c>
      <c r="S122" s="52" t="s">
        <v>784</v>
      </c>
      <c r="T122" s="97" t="s">
        <v>801</v>
      </c>
      <c r="U122" s="98" t="s">
        <v>802</v>
      </c>
      <c r="V122" s="52"/>
      <c r="W122" s="52"/>
      <c r="X122" s="52"/>
      <c r="Y122" s="52"/>
      <c r="Z122" s="52"/>
      <c r="AA122" s="52"/>
      <c r="AB122" s="52"/>
      <c r="AC122" s="52"/>
      <c r="AD122" s="52"/>
      <c r="AE122" s="52"/>
      <c r="AF122" s="52"/>
      <c r="AG122" s="52"/>
      <c r="AH122" s="52"/>
      <c r="AI122" s="52"/>
      <c r="AJ122" s="52"/>
      <c r="AK122" s="45" t="s">
        <v>341</v>
      </c>
      <c r="AL122" s="45"/>
      <c r="AM122" s="80"/>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6" t="s">
        <v>2589</v>
      </c>
      <c r="CE122" s="46"/>
    </row>
    <row r="123" spans="1:83" s="33" customFormat="1" ht="18" customHeight="1">
      <c r="A123" s="74">
        <v>45693</v>
      </c>
      <c r="B123" s="52"/>
      <c r="C123" s="52"/>
      <c r="D123" s="52"/>
      <c r="E123" s="84"/>
      <c r="F123" s="145"/>
      <c r="G123" s="111">
        <v>32729</v>
      </c>
      <c r="H123" s="111">
        <v>6799</v>
      </c>
      <c r="I123" s="52">
        <v>2219</v>
      </c>
      <c r="J123" s="45" t="s">
        <v>2590</v>
      </c>
      <c r="K123" s="47" t="s">
        <v>737</v>
      </c>
      <c r="L123" s="50" t="s">
        <v>746</v>
      </c>
      <c r="M123" s="52" t="s">
        <v>756</v>
      </c>
      <c r="N123" s="56" t="s">
        <v>763</v>
      </c>
      <c r="O123" s="52" t="s">
        <v>766</v>
      </c>
      <c r="P123" s="52" t="s">
        <v>767</v>
      </c>
      <c r="Q123" s="52" t="s">
        <v>775</v>
      </c>
      <c r="R123" s="52" t="s">
        <v>227</v>
      </c>
      <c r="S123" s="52" t="s">
        <v>785</v>
      </c>
      <c r="T123" s="44" t="s">
        <v>803</v>
      </c>
      <c r="U123" s="79" t="s">
        <v>804</v>
      </c>
      <c r="V123" s="52" t="s">
        <v>640</v>
      </c>
      <c r="W123" s="52" t="s">
        <v>808</v>
      </c>
      <c r="X123" s="52" t="s">
        <v>652</v>
      </c>
      <c r="Y123" s="52" t="s">
        <v>817</v>
      </c>
      <c r="Z123" s="52" t="s">
        <v>810</v>
      </c>
      <c r="AA123" s="52" t="s">
        <v>326</v>
      </c>
      <c r="AB123" s="52" t="s">
        <v>812</v>
      </c>
      <c r="AC123" s="52" t="s">
        <v>815</v>
      </c>
      <c r="AD123" s="52" t="s">
        <v>816</v>
      </c>
      <c r="AE123" s="52"/>
      <c r="AF123" s="52"/>
      <c r="AG123" s="52"/>
      <c r="AH123" s="52"/>
      <c r="AI123" s="52"/>
      <c r="AJ123" s="52"/>
      <c r="AK123" s="45" t="s">
        <v>341</v>
      </c>
      <c r="AL123" s="45" t="s">
        <v>341</v>
      </c>
      <c r="AM123" s="80" t="s">
        <v>341</v>
      </c>
      <c r="AN123" s="45"/>
      <c r="AO123" s="45"/>
      <c r="AP123" s="45"/>
      <c r="AQ123" s="45" t="s">
        <v>341</v>
      </c>
      <c r="AR123" s="45"/>
      <c r="AS123" s="45"/>
      <c r="AT123" s="45" t="s">
        <v>341</v>
      </c>
      <c r="AU123" s="45"/>
      <c r="AV123" s="45" t="s">
        <v>341</v>
      </c>
      <c r="AW123" s="45" t="s">
        <v>341</v>
      </c>
      <c r="AX123" s="45" t="s">
        <v>341</v>
      </c>
      <c r="AY123" s="45"/>
      <c r="AZ123" s="45"/>
      <c r="BA123" s="45"/>
      <c r="BB123" s="45"/>
      <c r="BC123" s="45" t="s">
        <v>341</v>
      </c>
      <c r="BD123" s="45" t="s">
        <v>341</v>
      </c>
      <c r="BE123" s="45" t="s">
        <v>341</v>
      </c>
      <c r="BF123" s="45" t="s">
        <v>341</v>
      </c>
      <c r="BG123" s="45" t="s">
        <v>341</v>
      </c>
      <c r="BH123" s="45" t="s">
        <v>341</v>
      </c>
      <c r="BI123" s="45" t="s">
        <v>341</v>
      </c>
      <c r="BJ123" s="45"/>
      <c r="BK123" s="45"/>
      <c r="BL123" s="45" t="s">
        <v>341</v>
      </c>
      <c r="BM123" s="45"/>
      <c r="BN123" s="45" t="s">
        <v>341</v>
      </c>
      <c r="BO123" s="45" t="s">
        <v>341</v>
      </c>
      <c r="BP123" s="45" t="s">
        <v>341</v>
      </c>
      <c r="BQ123" s="45" t="s">
        <v>341</v>
      </c>
      <c r="BR123" s="45" t="s">
        <v>341</v>
      </c>
      <c r="BS123" s="45" t="s">
        <v>341</v>
      </c>
      <c r="BT123" s="45"/>
      <c r="BU123" s="45"/>
      <c r="BV123" s="45"/>
      <c r="BW123" s="45"/>
      <c r="BX123" s="45"/>
      <c r="BY123" s="45"/>
      <c r="BZ123" s="45"/>
      <c r="CA123" s="45"/>
      <c r="CB123" s="45"/>
      <c r="CC123" s="45"/>
      <c r="CD123" s="46" t="s">
        <v>2589</v>
      </c>
      <c r="CE123" s="52"/>
    </row>
    <row r="124" spans="1:83" s="33" customFormat="1" ht="18" customHeight="1">
      <c r="A124" s="74">
        <v>45693</v>
      </c>
      <c r="B124" s="52"/>
      <c r="C124" s="52"/>
      <c r="D124" s="52"/>
      <c r="E124" s="84"/>
      <c r="F124" s="145"/>
      <c r="G124" s="111">
        <v>34484</v>
      </c>
      <c r="H124" s="111">
        <v>2816</v>
      </c>
      <c r="I124" s="52">
        <v>2220</v>
      </c>
      <c r="J124" s="45" t="s">
        <v>2590</v>
      </c>
      <c r="K124" s="47" t="s">
        <v>737</v>
      </c>
      <c r="L124" s="50" t="s">
        <v>747</v>
      </c>
      <c r="M124" s="52" t="s">
        <v>757</v>
      </c>
      <c r="N124" s="56" t="s">
        <v>579</v>
      </c>
      <c r="O124" s="52" t="s">
        <v>300</v>
      </c>
      <c r="P124" s="52" t="s">
        <v>303</v>
      </c>
      <c r="Q124" s="52" t="s">
        <v>776</v>
      </c>
      <c r="R124" s="52" t="s">
        <v>227</v>
      </c>
      <c r="S124" s="52" t="s">
        <v>786</v>
      </c>
      <c r="T124" s="44" t="s">
        <v>805</v>
      </c>
      <c r="U124" s="79" t="s">
        <v>806</v>
      </c>
      <c r="V124" s="52"/>
      <c r="W124" s="52"/>
      <c r="X124" s="52"/>
      <c r="Y124" s="52"/>
      <c r="Z124" s="52"/>
      <c r="AA124" s="52"/>
      <c r="AB124" s="52"/>
      <c r="AC124" s="52"/>
      <c r="AD124" s="52"/>
      <c r="AE124" s="52"/>
      <c r="AF124" s="52"/>
      <c r="AG124" s="52"/>
      <c r="AH124" s="52"/>
      <c r="AI124" s="52"/>
      <c r="AJ124" s="52"/>
      <c r="AK124" s="45"/>
      <c r="AL124" s="45"/>
      <c r="AM124" s="45"/>
      <c r="AN124" s="45" t="s">
        <v>341</v>
      </c>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6" t="s">
        <v>2589</v>
      </c>
      <c r="CE124" s="52"/>
    </row>
    <row r="125" spans="1:83" s="33" customFormat="1" ht="18" customHeight="1">
      <c r="A125" s="74">
        <v>45693</v>
      </c>
      <c r="B125" s="114">
        <v>45803</v>
      </c>
      <c r="C125" s="52"/>
      <c r="D125" s="52"/>
      <c r="E125" s="84"/>
      <c r="F125" s="145"/>
      <c r="G125" s="111">
        <v>24890</v>
      </c>
      <c r="H125" s="111">
        <v>347</v>
      </c>
      <c r="I125" s="52">
        <v>2221</v>
      </c>
      <c r="J125" s="45" t="s">
        <v>2590</v>
      </c>
      <c r="K125" s="47" t="s">
        <v>818</v>
      </c>
      <c r="L125" s="50" t="s">
        <v>819</v>
      </c>
      <c r="M125" s="52" t="s">
        <v>820</v>
      </c>
      <c r="N125" s="56" t="s">
        <v>580</v>
      </c>
      <c r="O125" s="52" t="s">
        <v>305</v>
      </c>
      <c r="P125" s="52" t="s">
        <v>765</v>
      </c>
      <c r="Q125" s="52" t="s">
        <v>821</v>
      </c>
      <c r="R125" s="124" t="s">
        <v>227</v>
      </c>
      <c r="S125" s="124" t="s">
        <v>2621</v>
      </c>
      <c r="T125" s="44" t="s">
        <v>822</v>
      </c>
      <c r="U125" s="79" t="s">
        <v>823</v>
      </c>
      <c r="V125" s="52" t="s">
        <v>824</v>
      </c>
      <c r="W125" s="52" t="s">
        <v>580</v>
      </c>
      <c r="X125" s="52" t="s">
        <v>422</v>
      </c>
      <c r="Y125" s="52" t="s">
        <v>423</v>
      </c>
      <c r="Z125" s="109" t="s">
        <v>825</v>
      </c>
      <c r="AA125" s="127" t="s">
        <v>588</v>
      </c>
      <c r="AB125" s="52" t="s">
        <v>826</v>
      </c>
      <c r="AC125" s="52" t="s">
        <v>827</v>
      </c>
      <c r="AD125" s="52" t="s">
        <v>828</v>
      </c>
      <c r="AE125" s="52"/>
      <c r="AF125" s="52"/>
      <c r="AG125" s="52"/>
      <c r="AH125" s="52"/>
      <c r="AI125" s="52"/>
      <c r="AJ125" s="52"/>
      <c r="AK125" s="45"/>
      <c r="AL125" s="45"/>
      <c r="AM125" s="80" t="s">
        <v>341</v>
      </c>
      <c r="AN125" s="45" t="s">
        <v>341</v>
      </c>
      <c r="AO125" s="45"/>
      <c r="AP125" s="45"/>
      <c r="AQ125" s="45"/>
      <c r="AR125" s="45"/>
      <c r="AS125" s="45"/>
      <c r="AT125" s="45"/>
      <c r="AU125" s="45"/>
      <c r="AV125" s="45"/>
      <c r="AW125" s="45"/>
      <c r="AX125" s="45"/>
      <c r="AY125" s="45"/>
      <c r="AZ125" s="45"/>
      <c r="BA125" s="45"/>
      <c r="BB125" s="45"/>
      <c r="BC125" s="45" t="s">
        <v>341</v>
      </c>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6" t="s">
        <v>2589</v>
      </c>
      <c r="CE125" s="46"/>
    </row>
    <row r="126" spans="1:83" s="34" customFormat="1" ht="18" customHeight="1">
      <c r="A126" s="74">
        <v>45693</v>
      </c>
      <c r="B126" s="52"/>
      <c r="C126" s="52"/>
      <c r="D126" s="52"/>
      <c r="E126" s="84"/>
      <c r="F126" s="145"/>
      <c r="G126" s="111">
        <v>28635</v>
      </c>
      <c r="H126" s="111">
        <v>750</v>
      </c>
      <c r="I126" s="52">
        <v>2222</v>
      </c>
      <c r="J126" s="45" t="s">
        <v>2590</v>
      </c>
      <c r="K126" s="47" t="s">
        <v>829</v>
      </c>
      <c r="L126" s="50" t="s">
        <v>830</v>
      </c>
      <c r="M126" s="52" t="s">
        <v>831</v>
      </c>
      <c r="N126" s="56" t="s">
        <v>832</v>
      </c>
      <c r="O126" s="52" t="s">
        <v>300</v>
      </c>
      <c r="P126" s="52" t="s">
        <v>303</v>
      </c>
      <c r="Q126" s="52" t="s">
        <v>833</v>
      </c>
      <c r="R126" s="52" t="s">
        <v>227</v>
      </c>
      <c r="S126" s="52" t="s">
        <v>834</v>
      </c>
      <c r="T126" s="44" t="s">
        <v>835</v>
      </c>
      <c r="U126" s="79" t="s">
        <v>836</v>
      </c>
      <c r="V126" s="52"/>
      <c r="W126" s="52"/>
      <c r="X126" s="52"/>
      <c r="Y126" s="52"/>
      <c r="Z126" s="52"/>
      <c r="AA126" s="52"/>
      <c r="AB126" s="52"/>
      <c r="AC126" s="52"/>
      <c r="AD126" s="52"/>
      <c r="AE126" s="52"/>
      <c r="AF126" s="52"/>
      <c r="AG126" s="52"/>
      <c r="AH126" s="52"/>
      <c r="AI126" s="52"/>
      <c r="AJ126" s="52"/>
      <c r="AK126" s="45" t="s">
        <v>341</v>
      </c>
      <c r="AL126" s="45" t="s">
        <v>341</v>
      </c>
      <c r="AM126" s="80" t="s">
        <v>341</v>
      </c>
      <c r="AN126" s="45" t="s">
        <v>341</v>
      </c>
      <c r="AO126" s="45" t="s">
        <v>341</v>
      </c>
      <c r="AP126" s="45"/>
      <c r="AQ126" s="45"/>
      <c r="AR126" s="45"/>
      <c r="AS126" s="45"/>
      <c r="AT126" s="45"/>
      <c r="AU126" s="45"/>
      <c r="AV126" s="45" t="s">
        <v>341</v>
      </c>
      <c r="AW126" s="45" t="s">
        <v>341</v>
      </c>
      <c r="AX126" s="45"/>
      <c r="AY126" s="45"/>
      <c r="AZ126" s="45"/>
      <c r="BA126" s="45" t="s">
        <v>341</v>
      </c>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6" t="s">
        <v>2589</v>
      </c>
      <c r="CE126" s="52"/>
    </row>
    <row r="127" spans="1:83" s="33" customFormat="1" ht="18" customHeight="1">
      <c r="A127" s="74">
        <v>45693</v>
      </c>
      <c r="B127" s="114">
        <v>46143</v>
      </c>
      <c r="C127" s="52"/>
      <c r="D127" s="52"/>
      <c r="E127" s="84"/>
      <c r="F127" s="145"/>
      <c r="G127" s="111">
        <v>21988</v>
      </c>
      <c r="H127" s="111">
        <v>209</v>
      </c>
      <c r="I127" s="52">
        <v>2223</v>
      </c>
      <c r="J127" s="45" t="s">
        <v>2590</v>
      </c>
      <c r="K127" s="47" t="s">
        <v>837</v>
      </c>
      <c r="L127" s="50" t="s">
        <v>838</v>
      </c>
      <c r="M127" s="52" t="s">
        <v>839</v>
      </c>
      <c r="N127" s="94" t="s">
        <v>850</v>
      </c>
      <c r="O127" s="52" t="s">
        <v>305</v>
      </c>
      <c r="P127" s="52" t="s">
        <v>496</v>
      </c>
      <c r="Q127" s="52" t="s">
        <v>855</v>
      </c>
      <c r="R127" s="52" t="s">
        <v>520</v>
      </c>
      <c r="S127" s="52" t="s">
        <v>861</v>
      </c>
      <c r="T127" s="44" t="s">
        <v>867</v>
      </c>
      <c r="U127" s="79" t="s">
        <v>868</v>
      </c>
      <c r="V127" s="52" t="s">
        <v>878</v>
      </c>
      <c r="W127" s="52" t="s">
        <v>579</v>
      </c>
      <c r="X127" s="52" t="s">
        <v>422</v>
      </c>
      <c r="Y127" s="52" t="s">
        <v>423</v>
      </c>
      <c r="Z127" s="52" t="s">
        <v>880</v>
      </c>
      <c r="AA127" s="52" t="s">
        <v>881</v>
      </c>
      <c r="AB127" s="112" t="s">
        <v>2784</v>
      </c>
      <c r="AC127" s="52" t="s">
        <v>883</v>
      </c>
      <c r="AD127" s="52" t="s">
        <v>884</v>
      </c>
      <c r="AE127" s="52"/>
      <c r="AF127" s="52"/>
      <c r="AG127" s="52"/>
      <c r="AH127" s="52"/>
      <c r="AI127" s="52"/>
      <c r="AJ127" s="52"/>
      <c r="AK127" s="45"/>
      <c r="AL127" s="45"/>
      <c r="AM127" s="80"/>
      <c r="AN127" s="45"/>
      <c r="AO127" s="45" t="s">
        <v>341</v>
      </c>
      <c r="AP127" s="45"/>
      <c r="AQ127" s="45"/>
      <c r="AR127" s="45"/>
      <c r="AS127" s="45"/>
      <c r="AT127" s="45"/>
      <c r="AU127" s="45"/>
      <c r="AV127" s="45"/>
      <c r="AW127" s="45"/>
      <c r="AX127" s="45"/>
      <c r="AY127" s="45"/>
      <c r="AZ127" s="45"/>
      <c r="BA127" s="45"/>
      <c r="BB127" s="45"/>
      <c r="BC127" s="45"/>
      <c r="BD127" s="45"/>
      <c r="BE127" s="45"/>
      <c r="BF127" s="45"/>
      <c r="BG127" s="45"/>
      <c r="BH127" s="45" t="s">
        <v>341</v>
      </c>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6" t="s">
        <v>2589</v>
      </c>
      <c r="CE127" s="52"/>
    </row>
    <row r="128" spans="1:83" s="33" customFormat="1" ht="18" customHeight="1">
      <c r="A128" s="74">
        <v>45693</v>
      </c>
      <c r="B128" s="52"/>
      <c r="C128" s="52"/>
      <c r="D128" s="52"/>
      <c r="E128" s="84"/>
      <c r="F128" s="145"/>
      <c r="G128" s="111">
        <v>22385</v>
      </c>
      <c r="H128" s="111">
        <v>1114</v>
      </c>
      <c r="I128" s="52">
        <v>2224</v>
      </c>
      <c r="J128" s="45" t="s">
        <v>2590</v>
      </c>
      <c r="K128" s="47" t="s">
        <v>837</v>
      </c>
      <c r="L128" s="50" t="s">
        <v>840</v>
      </c>
      <c r="M128" s="52" t="s">
        <v>841</v>
      </c>
      <c r="N128" s="56" t="s">
        <v>851</v>
      </c>
      <c r="O128" s="52" t="s">
        <v>300</v>
      </c>
      <c r="P128" s="52" t="s">
        <v>303</v>
      </c>
      <c r="Q128" s="52" t="s">
        <v>856</v>
      </c>
      <c r="R128" s="52" t="s">
        <v>228</v>
      </c>
      <c r="S128" s="52" t="s">
        <v>862</v>
      </c>
      <c r="T128" s="44" t="s">
        <v>869</v>
      </c>
      <c r="U128" s="79" t="s">
        <v>870</v>
      </c>
      <c r="V128" s="52"/>
      <c r="W128" s="52"/>
      <c r="X128" s="52"/>
      <c r="Y128" s="52"/>
      <c r="Z128" s="52"/>
      <c r="AA128" s="52"/>
      <c r="AB128" s="52"/>
      <c r="AC128" s="52"/>
      <c r="AD128" s="52"/>
      <c r="AE128" s="52"/>
      <c r="AF128" s="52"/>
      <c r="AG128" s="52"/>
      <c r="AH128" s="52"/>
      <c r="AI128" s="52"/>
      <c r="AJ128" s="52"/>
      <c r="AK128" s="45" t="s">
        <v>341</v>
      </c>
      <c r="AL128" s="45" t="s">
        <v>341</v>
      </c>
      <c r="AM128" s="45" t="s">
        <v>341</v>
      </c>
      <c r="AN128" s="45"/>
      <c r="AO128" s="45" t="s">
        <v>341</v>
      </c>
      <c r="AP128" s="45"/>
      <c r="AQ128" s="45" t="s">
        <v>341</v>
      </c>
      <c r="AR128" s="45"/>
      <c r="AS128" s="45"/>
      <c r="AT128" s="45"/>
      <c r="AU128" s="45"/>
      <c r="AV128" s="45"/>
      <c r="AW128" s="45"/>
      <c r="AX128" s="45"/>
      <c r="AY128" s="45"/>
      <c r="AZ128" s="45"/>
      <c r="BA128" s="45"/>
      <c r="BB128" s="45"/>
      <c r="BC128" s="45"/>
      <c r="BD128" s="45"/>
      <c r="BE128" s="45" t="s">
        <v>341</v>
      </c>
      <c r="BF128" s="45"/>
      <c r="BG128" s="45"/>
      <c r="BH128" s="45"/>
      <c r="BI128" s="45"/>
      <c r="BJ128" s="45"/>
      <c r="BK128" s="45"/>
      <c r="BL128" s="45" t="s">
        <v>341</v>
      </c>
      <c r="BM128" s="45"/>
      <c r="BN128" s="45"/>
      <c r="BO128" s="45"/>
      <c r="BP128" s="45"/>
      <c r="BQ128" s="45"/>
      <c r="BR128" s="45"/>
      <c r="BS128" s="45"/>
      <c r="BT128" s="45"/>
      <c r="BU128" s="45"/>
      <c r="BV128" s="45"/>
      <c r="BW128" s="45"/>
      <c r="BX128" s="45"/>
      <c r="BY128" s="45"/>
      <c r="BZ128" s="45"/>
      <c r="CA128" s="45"/>
      <c r="CB128" s="45"/>
      <c r="CC128" s="45"/>
      <c r="CD128" s="46" t="s">
        <v>2589</v>
      </c>
      <c r="CE128" s="52"/>
    </row>
    <row r="129" spans="1:83" s="33" customFormat="1" ht="18" customHeight="1">
      <c r="A129" s="74">
        <v>45693</v>
      </c>
      <c r="B129" s="114">
        <v>46113</v>
      </c>
      <c r="C129" s="52"/>
      <c r="D129" s="52"/>
      <c r="E129" s="84"/>
      <c r="F129" s="145"/>
      <c r="G129" s="111">
        <v>24312</v>
      </c>
      <c r="H129" s="111">
        <v>550</v>
      </c>
      <c r="I129" s="52">
        <v>2225</v>
      </c>
      <c r="J129" s="45" t="s">
        <v>2590</v>
      </c>
      <c r="K129" s="45" t="s">
        <v>837</v>
      </c>
      <c r="L129" s="87" t="s">
        <v>842</v>
      </c>
      <c r="M129" s="52" t="s">
        <v>843</v>
      </c>
      <c r="N129" s="45" t="s">
        <v>852</v>
      </c>
      <c r="O129" s="52" t="s">
        <v>305</v>
      </c>
      <c r="P129" s="52" t="s">
        <v>496</v>
      </c>
      <c r="Q129" s="52" t="s">
        <v>857</v>
      </c>
      <c r="R129" s="52" t="s">
        <v>228</v>
      </c>
      <c r="S129" s="125" t="s">
        <v>863</v>
      </c>
      <c r="T129" s="77" t="s">
        <v>871</v>
      </c>
      <c r="U129" s="78" t="s">
        <v>872</v>
      </c>
      <c r="V129" s="52" t="s">
        <v>879</v>
      </c>
      <c r="W129" s="52" t="s">
        <v>580</v>
      </c>
      <c r="X129" s="52" t="s">
        <v>422</v>
      </c>
      <c r="Y129" s="52" t="s">
        <v>423</v>
      </c>
      <c r="Z129" s="112" t="s">
        <v>2783</v>
      </c>
      <c r="AA129" s="52" t="s">
        <v>588</v>
      </c>
      <c r="AB129" s="52" t="s">
        <v>882</v>
      </c>
      <c r="AC129" s="52" t="s">
        <v>885</v>
      </c>
      <c r="AD129" s="52" t="s">
        <v>886</v>
      </c>
      <c r="AE129" s="52"/>
      <c r="AF129" s="52"/>
      <c r="AG129" s="52"/>
      <c r="AH129" s="52"/>
      <c r="AI129" s="52"/>
      <c r="AJ129" s="52"/>
      <c r="AK129" s="45" t="s">
        <v>341</v>
      </c>
      <c r="AL129" s="45" t="s">
        <v>341</v>
      </c>
      <c r="AM129" s="45" t="s">
        <v>341</v>
      </c>
      <c r="AN129" s="45"/>
      <c r="AO129" s="45" t="s">
        <v>341</v>
      </c>
      <c r="AP129" s="45"/>
      <c r="AQ129" s="45" t="s">
        <v>341</v>
      </c>
      <c r="AR129" s="45" t="s">
        <v>341</v>
      </c>
      <c r="AS129" s="45" t="s">
        <v>341</v>
      </c>
      <c r="AT129" s="45" t="s">
        <v>341</v>
      </c>
      <c r="AU129" s="45" t="s">
        <v>341</v>
      </c>
      <c r="AV129" s="45" t="s">
        <v>341</v>
      </c>
      <c r="AW129" s="45" t="s">
        <v>341</v>
      </c>
      <c r="AX129" s="45" t="s">
        <v>341</v>
      </c>
      <c r="AY129" s="45" t="s">
        <v>341</v>
      </c>
      <c r="AZ129" s="45" t="s">
        <v>341</v>
      </c>
      <c r="BA129" s="45" t="s">
        <v>341</v>
      </c>
      <c r="BB129" s="45" t="s">
        <v>341</v>
      </c>
      <c r="BC129" s="45" t="s">
        <v>341</v>
      </c>
      <c r="BD129" s="45" t="s">
        <v>341</v>
      </c>
      <c r="BE129" s="45" t="s">
        <v>341</v>
      </c>
      <c r="BF129" s="45" t="s">
        <v>341</v>
      </c>
      <c r="BG129" s="45" t="s">
        <v>341</v>
      </c>
      <c r="BH129" s="45" t="s">
        <v>341</v>
      </c>
      <c r="BI129" s="45" t="s">
        <v>341</v>
      </c>
      <c r="BJ129" s="45" t="s">
        <v>341</v>
      </c>
      <c r="BK129" s="45" t="s">
        <v>341</v>
      </c>
      <c r="BL129" s="45"/>
      <c r="BM129" s="45"/>
      <c r="BN129" s="45"/>
      <c r="BO129" s="45"/>
      <c r="BP129" s="45"/>
      <c r="BQ129" s="45"/>
      <c r="BR129" s="45" t="s">
        <v>341</v>
      </c>
      <c r="BS129" s="45"/>
      <c r="BT129" s="45"/>
      <c r="BU129" s="45"/>
      <c r="BV129" s="45"/>
      <c r="BW129" s="45"/>
      <c r="BX129" s="45"/>
      <c r="BY129" s="45" t="s">
        <v>341</v>
      </c>
      <c r="BZ129" s="45"/>
      <c r="CA129" s="45"/>
      <c r="CB129" s="45"/>
      <c r="CC129" s="45"/>
      <c r="CD129" s="46" t="s">
        <v>2589</v>
      </c>
      <c r="CE129" s="52"/>
    </row>
    <row r="130" spans="1:83" s="33" customFormat="1" ht="18" customHeight="1">
      <c r="A130" s="74">
        <v>45693</v>
      </c>
      <c r="B130" s="52"/>
      <c r="C130" s="52"/>
      <c r="D130" s="52"/>
      <c r="E130" s="84"/>
      <c r="F130" s="145"/>
      <c r="G130" s="111">
        <v>25492</v>
      </c>
      <c r="H130" s="111">
        <v>267</v>
      </c>
      <c r="I130" s="52">
        <v>2226</v>
      </c>
      <c r="J130" s="45" t="s">
        <v>2590</v>
      </c>
      <c r="K130" s="47" t="s">
        <v>837</v>
      </c>
      <c r="L130" s="50" t="s">
        <v>844</v>
      </c>
      <c r="M130" s="52" t="s">
        <v>845</v>
      </c>
      <c r="N130" s="56" t="s">
        <v>853</v>
      </c>
      <c r="O130" s="52" t="s">
        <v>300</v>
      </c>
      <c r="P130" s="52" t="s">
        <v>366</v>
      </c>
      <c r="Q130" s="52" t="s">
        <v>858</v>
      </c>
      <c r="R130" s="52" t="s">
        <v>227</v>
      </c>
      <c r="S130" s="52" t="s">
        <v>864</v>
      </c>
      <c r="T130" s="44" t="s">
        <v>873</v>
      </c>
      <c r="U130" s="79" t="s">
        <v>874</v>
      </c>
      <c r="V130" s="52"/>
      <c r="W130" s="52"/>
      <c r="X130" s="52"/>
      <c r="Y130" s="52"/>
      <c r="Z130" s="52"/>
      <c r="AA130" s="52"/>
      <c r="AB130" s="52"/>
      <c r="AC130" s="52"/>
      <c r="AD130" s="52"/>
      <c r="AE130" s="52"/>
      <c r="AF130" s="52"/>
      <c r="AG130" s="52"/>
      <c r="AH130" s="52"/>
      <c r="AI130" s="52"/>
      <c r="AJ130" s="52"/>
      <c r="AK130" s="45"/>
      <c r="AL130" s="45" t="s">
        <v>341</v>
      </c>
      <c r="AM130" s="45"/>
      <c r="AN130" s="45" t="s">
        <v>341</v>
      </c>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6" t="s">
        <v>2589</v>
      </c>
      <c r="CE130" s="46"/>
    </row>
    <row r="131" spans="1:83" s="33" customFormat="1" ht="18" customHeight="1">
      <c r="A131" s="74">
        <v>45693</v>
      </c>
      <c r="B131" s="114">
        <v>45992</v>
      </c>
      <c r="C131" s="52"/>
      <c r="D131" s="52"/>
      <c r="E131" s="84"/>
      <c r="F131" s="145"/>
      <c r="G131" s="111">
        <v>26380</v>
      </c>
      <c r="H131" s="111">
        <v>1275</v>
      </c>
      <c r="I131" s="52">
        <v>2227</v>
      </c>
      <c r="J131" s="45" t="s">
        <v>2590</v>
      </c>
      <c r="K131" s="47" t="s">
        <v>837</v>
      </c>
      <c r="L131" s="48" t="s">
        <v>846</v>
      </c>
      <c r="M131" s="52" t="s">
        <v>847</v>
      </c>
      <c r="N131" s="56" t="s">
        <v>182</v>
      </c>
      <c r="O131" s="52" t="s">
        <v>300</v>
      </c>
      <c r="P131" s="52" t="s">
        <v>303</v>
      </c>
      <c r="Q131" s="52" t="s">
        <v>859</v>
      </c>
      <c r="R131" s="52" t="s">
        <v>227</v>
      </c>
      <c r="S131" s="124" t="s">
        <v>2683</v>
      </c>
      <c r="T131" s="44" t="s">
        <v>875</v>
      </c>
      <c r="U131" s="79" t="s">
        <v>876</v>
      </c>
      <c r="V131" s="52"/>
      <c r="W131" s="52"/>
      <c r="X131" s="52"/>
      <c r="Y131" s="52"/>
      <c r="Z131" s="52"/>
      <c r="AA131" s="52"/>
      <c r="AB131" s="52"/>
      <c r="AC131" s="52"/>
      <c r="AD131" s="52"/>
      <c r="AE131" s="52"/>
      <c r="AF131" s="52"/>
      <c r="AG131" s="52"/>
      <c r="AH131" s="52"/>
      <c r="AI131" s="52"/>
      <c r="AJ131" s="52"/>
      <c r="AK131" s="45"/>
      <c r="AL131" s="45"/>
      <c r="AM131" s="80"/>
      <c r="AN131" s="45" t="s">
        <v>341</v>
      </c>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6" t="s">
        <v>2589</v>
      </c>
      <c r="CE131" s="52"/>
    </row>
    <row r="132" spans="1:83" s="33" customFormat="1" ht="18" customHeight="1">
      <c r="A132" s="74">
        <v>45693</v>
      </c>
      <c r="B132" s="52"/>
      <c r="C132" s="52"/>
      <c r="D132" s="52"/>
      <c r="E132" s="84"/>
      <c r="F132" s="145"/>
      <c r="G132" s="111">
        <v>29748</v>
      </c>
      <c r="H132" s="111">
        <v>8473</v>
      </c>
      <c r="I132" s="52">
        <v>2228</v>
      </c>
      <c r="J132" s="45" t="s">
        <v>2590</v>
      </c>
      <c r="K132" s="45" t="s">
        <v>837</v>
      </c>
      <c r="L132" s="87" t="s">
        <v>848</v>
      </c>
      <c r="M132" s="52" t="s">
        <v>849</v>
      </c>
      <c r="N132" s="45" t="s">
        <v>854</v>
      </c>
      <c r="O132" s="52" t="s">
        <v>300</v>
      </c>
      <c r="P132" s="52" t="s">
        <v>304</v>
      </c>
      <c r="Q132" s="52" t="s">
        <v>860</v>
      </c>
      <c r="R132" s="52" t="s">
        <v>865</v>
      </c>
      <c r="S132" s="125" t="s">
        <v>866</v>
      </c>
      <c r="T132" s="46" t="s">
        <v>877</v>
      </c>
      <c r="U132" s="76"/>
      <c r="V132" s="52"/>
      <c r="W132" s="52"/>
      <c r="X132" s="52"/>
      <c r="Y132" s="52"/>
      <c r="Z132" s="52"/>
      <c r="AA132" s="52"/>
      <c r="AB132" s="52"/>
      <c r="AC132" s="52"/>
      <c r="AD132" s="52"/>
      <c r="AE132" s="52"/>
      <c r="AF132" s="52"/>
      <c r="AG132" s="52"/>
      <c r="AH132" s="52"/>
      <c r="AI132" s="52"/>
      <c r="AJ132" s="52"/>
      <c r="AK132" s="45"/>
      <c r="AL132" s="45"/>
      <c r="AM132" s="45"/>
      <c r="AN132" s="45" t="s">
        <v>341</v>
      </c>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6" t="s">
        <v>2589</v>
      </c>
      <c r="CE132" s="52"/>
    </row>
    <row r="133" spans="1:83" s="33" customFormat="1" ht="18" customHeight="1">
      <c r="A133" s="74">
        <v>45693</v>
      </c>
      <c r="B133" s="117">
        <v>45798</v>
      </c>
      <c r="C133" s="117">
        <v>45805</v>
      </c>
      <c r="D133" s="157">
        <v>45902</v>
      </c>
      <c r="E133" s="158">
        <v>45902</v>
      </c>
      <c r="F133" s="183"/>
      <c r="G133" s="111">
        <v>22962</v>
      </c>
      <c r="H133" s="111">
        <v>506</v>
      </c>
      <c r="I133" s="52">
        <v>2229</v>
      </c>
      <c r="J133" s="45" t="s">
        <v>2590</v>
      </c>
      <c r="K133" s="110" t="s">
        <v>887</v>
      </c>
      <c r="L133" s="90" t="s">
        <v>888</v>
      </c>
      <c r="M133" s="53" t="s">
        <v>889</v>
      </c>
      <c r="N133" s="91" t="s">
        <v>906</v>
      </c>
      <c r="O133" s="53" t="s">
        <v>305</v>
      </c>
      <c r="P133" s="53" t="s">
        <v>311</v>
      </c>
      <c r="Q133" s="53" t="s">
        <v>915</v>
      </c>
      <c r="R133" s="53" t="s">
        <v>228</v>
      </c>
      <c r="S133" s="112" t="s">
        <v>2607</v>
      </c>
      <c r="T133" s="89" t="s">
        <v>931</v>
      </c>
      <c r="U133" s="92" t="s">
        <v>932</v>
      </c>
      <c r="V133" s="53" t="s">
        <v>340</v>
      </c>
      <c r="W133" s="53" t="s">
        <v>581</v>
      </c>
      <c r="X133" s="53" t="s">
        <v>422</v>
      </c>
      <c r="Y133" s="53" t="s">
        <v>604</v>
      </c>
      <c r="Z133" s="53" t="s">
        <v>949</v>
      </c>
      <c r="AA133" s="53" t="s">
        <v>326</v>
      </c>
      <c r="AB133" s="132" t="s">
        <v>2627</v>
      </c>
      <c r="AC133" s="53" t="s">
        <v>952</v>
      </c>
      <c r="AD133" s="53" t="s">
        <v>953</v>
      </c>
      <c r="AE133" s="53"/>
      <c r="AF133" s="53"/>
      <c r="AG133" s="53"/>
      <c r="AH133" s="53"/>
      <c r="AI133" s="53"/>
      <c r="AJ133" s="53"/>
      <c r="AK133" s="59" t="s">
        <v>341</v>
      </c>
      <c r="AL133" s="59" t="s">
        <v>341</v>
      </c>
      <c r="AM133" s="93" t="s">
        <v>341</v>
      </c>
      <c r="AN133" s="59"/>
      <c r="AO133" s="59" t="s">
        <v>341</v>
      </c>
      <c r="AP133" s="59"/>
      <c r="AQ133" s="59" t="s">
        <v>341</v>
      </c>
      <c r="AR133" s="59" t="s">
        <v>341</v>
      </c>
      <c r="AS133" s="59"/>
      <c r="AT133" s="59" t="s">
        <v>341</v>
      </c>
      <c r="AU133" s="59" t="s">
        <v>341</v>
      </c>
      <c r="AV133" s="59" t="s">
        <v>341</v>
      </c>
      <c r="AW133" s="59" t="s">
        <v>341</v>
      </c>
      <c r="AX133" s="59" t="s">
        <v>341</v>
      </c>
      <c r="AY133" s="59" t="s">
        <v>341</v>
      </c>
      <c r="AZ133" s="59" t="s">
        <v>341</v>
      </c>
      <c r="BA133" s="59" t="s">
        <v>341</v>
      </c>
      <c r="BB133" s="59" t="s">
        <v>341</v>
      </c>
      <c r="BC133" s="59" t="s">
        <v>341</v>
      </c>
      <c r="BD133" s="59" t="s">
        <v>341</v>
      </c>
      <c r="BE133" s="59" t="s">
        <v>341</v>
      </c>
      <c r="BF133" s="59" t="s">
        <v>341</v>
      </c>
      <c r="BG133" s="59" t="s">
        <v>341</v>
      </c>
      <c r="BH133" s="59" t="s">
        <v>341</v>
      </c>
      <c r="BI133" s="59" t="s">
        <v>341</v>
      </c>
      <c r="BJ133" s="59"/>
      <c r="BK133" s="59" t="s">
        <v>341</v>
      </c>
      <c r="BL133" s="164" t="s">
        <v>341</v>
      </c>
      <c r="BM133" s="59"/>
      <c r="BN133" s="164"/>
      <c r="BO133" s="59"/>
      <c r="BP133" s="59"/>
      <c r="BQ133" s="59"/>
      <c r="BR133" s="59"/>
      <c r="BS133" s="59"/>
      <c r="BT133" s="59"/>
      <c r="BU133" s="59"/>
      <c r="BV133" s="59"/>
      <c r="BW133" s="59"/>
      <c r="BX133" s="59"/>
      <c r="BY133" s="59"/>
      <c r="BZ133" s="59" t="s">
        <v>341</v>
      </c>
      <c r="CA133" s="59" t="s">
        <v>341</v>
      </c>
      <c r="CB133" s="59"/>
      <c r="CC133" s="59"/>
      <c r="CD133" s="46" t="s">
        <v>2589</v>
      </c>
      <c r="CE133" s="52"/>
    </row>
    <row r="134" spans="1:83" s="33" customFormat="1" ht="18" customHeight="1">
      <c r="A134" s="74">
        <v>45693</v>
      </c>
      <c r="B134" s="53"/>
      <c r="C134" s="53"/>
      <c r="D134" s="53"/>
      <c r="E134" s="148"/>
      <c r="F134" s="182"/>
      <c r="G134" s="111">
        <v>23203</v>
      </c>
      <c r="H134" s="111">
        <v>1390</v>
      </c>
      <c r="I134" s="52">
        <v>2230</v>
      </c>
      <c r="J134" s="45" t="s">
        <v>2590</v>
      </c>
      <c r="K134" s="59" t="s">
        <v>887</v>
      </c>
      <c r="L134" s="103" t="s">
        <v>890</v>
      </c>
      <c r="M134" s="53" t="s">
        <v>891</v>
      </c>
      <c r="N134" s="53" t="s">
        <v>907</v>
      </c>
      <c r="O134" s="53" t="s">
        <v>300</v>
      </c>
      <c r="P134" s="53" t="s">
        <v>314</v>
      </c>
      <c r="Q134" s="53" t="s">
        <v>916</v>
      </c>
      <c r="R134" s="53" t="s">
        <v>227</v>
      </c>
      <c r="S134" s="53" t="s">
        <v>924</v>
      </c>
      <c r="T134" s="53" t="s">
        <v>933</v>
      </c>
      <c r="U134" s="103" t="s">
        <v>934</v>
      </c>
      <c r="V134" s="53"/>
      <c r="W134" s="53"/>
      <c r="X134" s="53"/>
      <c r="Y134" s="53"/>
      <c r="Z134" s="53"/>
      <c r="AA134" s="53"/>
      <c r="AB134" s="53"/>
      <c r="AC134" s="53"/>
      <c r="AD134" s="53"/>
      <c r="AE134" s="53"/>
      <c r="AF134" s="53"/>
      <c r="AG134" s="53"/>
      <c r="AH134" s="53"/>
      <c r="AI134" s="53"/>
      <c r="AJ134" s="53"/>
      <c r="AK134" s="59" t="s">
        <v>341</v>
      </c>
      <c r="AL134" s="59" t="s">
        <v>341</v>
      </c>
      <c r="AM134" s="93" t="s">
        <v>341</v>
      </c>
      <c r="AN134" s="59"/>
      <c r="AO134" s="59" t="s">
        <v>341</v>
      </c>
      <c r="AP134" s="59"/>
      <c r="AQ134" s="59"/>
      <c r="AR134" s="59"/>
      <c r="AS134" s="59"/>
      <c r="AT134" s="59" t="s">
        <v>341</v>
      </c>
      <c r="AU134" s="59"/>
      <c r="AV134" s="59"/>
      <c r="AW134" s="59"/>
      <c r="AX134" s="59" t="s">
        <v>341</v>
      </c>
      <c r="AY134" s="59" t="s">
        <v>341</v>
      </c>
      <c r="AZ134" s="59"/>
      <c r="BA134" s="59"/>
      <c r="BB134" s="59"/>
      <c r="BC134" s="59"/>
      <c r="BD134" s="59"/>
      <c r="BE134" s="59"/>
      <c r="BF134" s="59"/>
      <c r="BG134" s="59"/>
      <c r="BH134" s="59"/>
      <c r="BI134" s="59" t="s">
        <v>341</v>
      </c>
      <c r="BJ134" s="59"/>
      <c r="BK134" s="59"/>
      <c r="BL134" s="59"/>
      <c r="BM134" s="59"/>
      <c r="BN134" s="59" t="s">
        <v>341</v>
      </c>
      <c r="BO134" s="59"/>
      <c r="BP134" s="59"/>
      <c r="BQ134" s="59" t="s">
        <v>341</v>
      </c>
      <c r="BR134" s="59"/>
      <c r="BS134" s="59"/>
      <c r="BT134" s="59"/>
      <c r="BU134" s="59"/>
      <c r="BV134" s="59"/>
      <c r="BW134" s="59"/>
      <c r="BX134" s="59"/>
      <c r="BY134" s="59" t="s">
        <v>341</v>
      </c>
      <c r="BZ134" s="59" t="s">
        <v>341</v>
      </c>
      <c r="CA134" s="59" t="s">
        <v>341</v>
      </c>
      <c r="CB134" s="53"/>
      <c r="CC134" s="53"/>
      <c r="CD134" s="46" t="s">
        <v>2589</v>
      </c>
      <c r="CE134" s="52"/>
    </row>
    <row r="135" spans="1:83" s="33" customFormat="1" ht="18" customHeight="1">
      <c r="A135" s="74">
        <v>45693</v>
      </c>
      <c r="B135" s="53"/>
      <c r="C135" s="53"/>
      <c r="D135" s="53"/>
      <c r="E135" s="148"/>
      <c r="F135" s="182"/>
      <c r="G135" s="111">
        <v>24134</v>
      </c>
      <c r="H135" s="111">
        <v>19</v>
      </c>
      <c r="I135" s="52">
        <v>2231</v>
      </c>
      <c r="J135" s="45" t="s">
        <v>2590</v>
      </c>
      <c r="K135" s="59" t="s">
        <v>887</v>
      </c>
      <c r="L135" s="104" t="s">
        <v>892</v>
      </c>
      <c r="M135" s="53" t="s">
        <v>893</v>
      </c>
      <c r="N135" s="104" t="s">
        <v>908</v>
      </c>
      <c r="O135" s="53" t="s">
        <v>300</v>
      </c>
      <c r="P135" s="53" t="s">
        <v>308</v>
      </c>
      <c r="Q135" s="53" t="s">
        <v>917</v>
      </c>
      <c r="R135" s="53" t="s">
        <v>227</v>
      </c>
      <c r="S135" s="53" t="s">
        <v>925</v>
      </c>
      <c r="T135" s="53" t="s">
        <v>935</v>
      </c>
      <c r="U135" s="104" t="s">
        <v>936</v>
      </c>
      <c r="V135" s="53"/>
      <c r="W135" s="53"/>
      <c r="X135" s="53"/>
      <c r="Y135" s="53"/>
      <c r="Z135" s="53"/>
      <c r="AA135" s="53"/>
      <c r="AB135" s="53"/>
      <c r="AC135" s="53"/>
      <c r="AD135" s="53"/>
      <c r="AE135" s="53"/>
      <c r="AF135" s="53"/>
      <c r="AG135" s="53"/>
      <c r="AH135" s="53"/>
      <c r="AI135" s="53"/>
      <c r="AJ135" s="53"/>
      <c r="AK135" s="59"/>
      <c r="AL135" s="59"/>
      <c r="AM135" s="59"/>
      <c r="AN135" s="59" t="s">
        <v>341</v>
      </c>
      <c r="AO135" s="59" t="s">
        <v>341</v>
      </c>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3"/>
      <c r="CC135" s="53"/>
      <c r="CD135" s="46" t="s">
        <v>2589</v>
      </c>
      <c r="CE135" s="52"/>
    </row>
    <row r="136" spans="1:83" s="33" customFormat="1" ht="18" customHeight="1">
      <c r="A136" s="74">
        <v>45693</v>
      </c>
      <c r="B136" s="53"/>
      <c r="C136" s="53"/>
      <c r="D136" s="53"/>
      <c r="E136" s="148"/>
      <c r="F136" s="182"/>
      <c r="G136" s="111">
        <v>25899</v>
      </c>
      <c r="H136" s="111">
        <v>197</v>
      </c>
      <c r="I136" s="52">
        <v>2232</v>
      </c>
      <c r="J136" s="45" t="s">
        <v>2590</v>
      </c>
      <c r="K136" s="59" t="s">
        <v>887</v>
      </c>
      <c r="L136" s="103" t="s">
        <v>894</v>
      </c>
      <c r="M136" s="53" t="s">
        <v>895</v>
      </c>
      <c r="N136" s="53" t="s">
        <v>909</v>
      </c>
      <c r="O136" s="53" t="s">
        <v>300</v>
      </c>
      <c r="P136" s="53" t="s">
        <v>303</v>
      </c>
      <c r="Q136" s="53" t="s">
        <v>918</v>
      </c>
      <c r="R136" s="53" t="s">
        <v>228</v>
      </c>
      <c r="S136" s="53" t="s">
        <v>926</v>
      </c>
      <c r="T136" s="53" t="s">
        <v>937</v>
      </c>
      <c r="U136" s="103" t="s">
        <v>938</v>
      </c>
      <c r="V136" s="53"/>
      <c r="W136" s="53"/>
      <c r="X136" s="53"/>
      <c r="Y136" s="53"/>
      <c r="Z136" s="53"/>
      <c r="AA136" s="53"/>
      <c r="AB136" s="53"/>
      <c r="AC136" s="53"/>
      <c r="AD136" s="53"/>
      <c r="AE136" s="53"/>
      <c r="AF136" s="53"/>
      <c r="AG136" s="53"/>
      <c r="AH136" s="53"/>
      <c r="AI136" s="53"/>
      <c r="AJ136" s="53"/>
      <c r="AK136" s="59" t="s">
        <v>341</v>
      </c>
      <c r="AL136" s="59" t="s">
        <v>341</v>
      </c>
      <c r="AM136" s="93" t="s">
        <v>341</v>
      </c>
      <c r="AN136" s="59"/>
      <c r="AO136" s="59" t="s">
        <v>341</v>
      </c>
      <c r="AP136" s="59"/>
      <c r="AQ136" s="59" t="s">
        <v>341</v>
      </c>
      <c r="AR136" s="59"/>
      <c r="AS136" s="59"/>
      <c r="AT136" s="59" t="s">
        <v>341</v>
      </c>
      <c r="AU136" s="59"/>
      <c r="AV136" s="59"/>
      <c r="AW136" s="59"/>
      <c r="AX136" s="59"/>
      <c r="AY136" s="59"/>
      <c r="AZ136" s="59"/>
      <c r="BA136" s="59"/>
      <c r="BB136" s="59"/>
      <c r="BC136" s="59"/>
      <c r="BD136" s="59" t="s">
        <v>341</v>
      </c>
      <c r="BE136" s="59" t="s">
        <v>341</v>
      </c>
      <c r="BF136" s="59" t="s">
        <v>341</v>
      </c>
      <c r="BG136" s="59" t="s">
        <v>341</v>
      </c>
      <c r="BH136" s="59"/>
      <c r="BI136" s="59" t="s">
        <v>341</v>
      </c>
      <c r="BJ136" s="59"/>
      <c r="BK136" s="59"/>
      <c r="BL136" s="59"/>
      <c r="BM136" s="59"/>
      <c r="BN136" s="59"/>
      <c r="BO136" s="59"/>
      <c r="BP136" s="59"/>
      <c r="BQ136" s="59"/>
      <c r="BR136" s="59"/>
      <c r="BS136" s="59"/>
      <c r="BT136" s="59"/>
      <c r="BU136" s="59"/>
      <c r="BV136" s="59"/>
      <c r="BW136" s="59"/>
      <c r="BX136" s="59"/>
      <c r="BY136" s="59"/>
      <c r="BZ136" s="59"/>
      <c r="CA136" s="59"/>
      <c r="CB136" s="59"/>
      <c r="CC136" s="59"/>
      <c r="CD136" s="46" t="s">
        <v>2589</v>
      </c>
      <c r="CE136" s="52"/>
    </row>
    <row r="137" spans="1:83" s="33" customFormat="1" ht="18" customHeight="1">
      <c r="A137" s="74">
        <v>45693</v>
      </c>
      <c r="B137" s="114">
        <v>46028</v>
      </c>
      <c r="C137" s="52"/>
      <c r="D137" s="52"/>
      <c r="E137" s="84"/>
      <c r="F137" s="145"/>
      <c r="G137" s="111">
        <v>26115</v>
      </c>
      <c r="H137" s="111">
        <v>623</v>
      </c>
      <c r="I137" s="52">
        <v>2233</v>
      </c>
      <c r="J137" s="45" t="s">
        <v>2590</v>
      </c>
      <c r="K137" s="47" t="s">
        <v>887</v>
      </c>
      <c r="L137" s="50" t="s">
        <v>896</v>
      </c>
      <c r="M137" s="52" t="s">
        <v>897</v>
      </c>
      <c r="N137" s="56" t="s">
        <v>910</v>
      </c>
      <c r="O137" s="52" t="s">
        <v>300</v>
      </c>
      <c r="P137" s="52" t="s">
        <v>303</v>
      </c>
      <c r="Q137" s="52" t="s">
        <v>919</v>
      </c>
      <c r="R137" s="52" t="s">
        <v>227</v>
      </c>
      <c r="S137" s="124" t="s">
        <v>2684</v>
      </c>
      <c r="T137" s="44" t="s">
        <v>939</v>
      </c>
      <c r="U137" s="79" t="s">
        <v>940</v>
      </c>
      <c r="V137" s="46"/>
      <c r="W137" s="45"/>
      <c r="X137" s="52"/>
      <c r="Y137" s="52"/>
      <c r="Z137" s="52"/>
      <c r="AA137" s="52"/>
      <c r="AB137" s="52"/>
      <c r="AC137" s="46"/>
      <c r="AD137" s="46"/>
      <c r="AE137" s="52"/>
      <c r="AF137" s="52"/>
      <c r="AG137" s="52"/>
      <c r="AH137" s="52"/>
      <c r="AI137" s="52"/>
      <c r="AJ137" s="52"/>
      <c r="AK137" s="45" t="s">
        <v>341</v>
      </c>
      <c r="AL137" s="45" t="s">
        <v>341</v>
      </c>
      <c r="AM137" s="80" t="s">
        <v>341</v>
      </c>
      <c r="AN137" s="45"/>
      <c r="AO137" s="45" t="s">
        <v>341</v>
      </c>
      <c r="AP137" s="45"/>
      <c r="AQ137" s="45" t="s">
        <v>341</v>
      </c>
      <c r="AR137" s="45"/>
      <c r="AS137" s="45"/>
      <c r="AT137" s="45" t="s">
        <v>341</v>
      </c>
      <c r="AU137" s="45"/>
      <c r="AV137" s="45"/>
      <c r="AW137" s="45"/>
      <c r="AX137" s="45"/>
      <c r="AY137" s="45" t="s">
        <v>341</v>
      </c>
      <c r="AZ137" s="45"/>
      <c r="BA137" s="45"/>
      <c r="BB137" s="45"/>
      <c r="BC137" s="45"/>
      <c r="BD137" s="45" t="s">
        <v>341</v>
      </c>
      <c r="BE137" s="45" t="s">
        <v>341</v>
      </c>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6" t="s">
        <v>2589</v>
      </c>
      <c r="CE137" s="52"/>
    </row>
    <row r="138" spans="1:83" s="33" customFormat="1" ht="18" customHeight="1">
      <c r="A138" s="74">
        <v>45693</v>
      </c>
      <c r="B138" s="52"/>
      <c r="C138" s="52"/>
      <c r="D138" s="52"/>
      <c r="E138" s="84"/>
      <c r="F138" s="145"/>
      <c r="G138" s="111">
        <v>26753</v>
      </c>
      <c r="H138" s="111">
        <v>145</v>
      </c>
      <c r="I138" s="52">
        <v>2234</v>
      </c>
      <c r="J138" s="45" t="s">
        <v>2590</v>
      </c>
      <c r="K138" s="47" t="s">
        <v>887</v>
      </c>
      <c r="L138" s="50" t="s">
        <v>898</v>
      </c>
      <c r="M138" s="52" t="s">
        <v>899</v>
      </c>
      <c r="N138" s="56" t="s">
        <v>482</v>
      </c>
      <c r="O138" s="52" t="s">
        <v>300</v>
      </c>
      <c r="P138" s="52" t="s">
        <v>494</v>
      </c>
      <c r="Q138" s="52" t="s">
        <v>920</v>
      </c>
      <c r="R138" s="52" t="s">
        <v>227</v>
      </c>
      <c r="S138" s="125" t="s">
        <v>927</v>
      </c>
      <c r="T138" s="44" t="s">
        <v>941</v>
      </c>
      <c r="U138" s="79" t="s">
        <v>942</v>
      </c>
      <c r="V138" s="125"/>
      <c r="W138" s="52"/>
      <c r="X138" s="52"/>
      <c r="Y138" s="52"/>
      <c r="Z138" s="52"/>
      <c r="AA138" s="127"/>
      <c r="AB138" s="125"/>
      <c r="AC138" s="52"/>
      <c r="AD138" s="52"/>
      <c r="AE138" s="52"/>
      <c r="AF138" s="52"/>
      <c r="AG138" s="52"/>
      <c r="AH138" s="52"/>
      <c r="AI138" s="52"/>
      <c r="AJ138" s="52"/>
      <c r="AK138" s="45" t="s">
        <v>341</v>
      </c>
      <c r="AL138" s="45"/>
      <c r="AM138" s="80" t="s">
        <v>341</v>
      </c>
      <c r="AN138" s="45"/>
      <c r="AO138" s="45" t="s">
        <v>341</v>
      </c>
      <c r="AP138" s="45"/>
      <c r="AQ138" s="45"/>
      <c r="AR138" s="45"/>
      <c r="AS138" s="45"/>
      <c r="AT138" s="45" t="s">
        <v>341</v>
      </c>
      <c r="AU138" s="45"/>
      <c r="AV138" s="45"/>
      <c r="AW138" s="45"/>
      <c r="AX138" s="45"/>
      <c r="AY138" s="45"/>
      <c r="AZ138" s="45"/>
      <c r="BA138" s="45"/>
      <c r="BB138" s="45"/>
      <c r="BC138" s="45"/>
      <c r="BD138" s="45"/>
      <c r="BE138" s="45"/>
      <c r="BF138" s="45"/>
      <c r="BG138" s="45"/>
      <c r="BH138" s="45"/>
      <c r="BI138" s="45"/>
      <c r="BJ138" s="45"/>
      <c r="BK138" s="45"/>
      <c r="BL138" s="45" t="s">
        <v>341</v>
      </c>
      <c r="BM138" s="45" t="s">
        <v>341</v>
      </c>
      <c r="BN138" s="45" t="s">
        <v>341</v>
      </c>
      <c r="BO138" s="45" t="s">
        <v>341</v>
      </c>
      <c r="BP138" s="45" t="s">
        <v>341</v>
      </c>
      <c r="BQ138" s="45" t="s">
        <v>341</v>
      </c>
      <c r="BR138" s="45" t="s">
        <v>341</v>
      </c>
      <c r="BS138" s="45" t="s">
        <v>341</v>
      </c>
      <c r="BT138" s="45"/>
      <c r="BU138" s="45"/>
      <c r="BV138" s="45"/>
      <c r="BW138" s="45"/>
      <c r="BX138" s="45"/>
      <c r="BY138" s="45"/>
      <c r="BZ138" s="45"/>
      <c r="CA138" s="45"/>
      <c r="CB138" s="45"/>
      <c r="CC138" s="45"/>
      <c r="CD138" s="46" t="s">
        <v>2589</v>
      </c>
      <c r="CE138" s="52"/>
    </row>
    <row r="139" spans="1:83" s="33" customFormat="1" ht="18" customHeight="1">
      <c r="A139" s="74">
        <v>45693</v>
      </c>
      <c r="B139" s="52"/>
      <c r="C139" s="52"/>
      <c r="D139" s="52"/>
      <c r="E139" s="84"/>
      <c r="F139" s="145"/>
      <c r="G139" s="111">
        <v>27637</v>
      </c>
      <c r="H139" s="111">
        <v>165</v>
      </c>
      <c r="I139" s="52">
        <v>2235</v>
      </c>
      <c r="J139" s="45" t="s">
        <v>2590</v>
      </c>
      <c r="K139" s="45" t="s">
        <v>887</v>
      </c>
      <c r="L139" s="51" t="s">
        <v>900</v>
      </c>
      <c r="M139" s="52" t="s">
        <v>901</v>
      </c>
      <c r="N139" s="57" t="s">
        <v>642</v>
      </c>
      <c r="O139" s="52" t="s">
        <v>300</v>
      </c>
      <c r="P139" s="52" t="s">
        <v>303</v>
      </c>
      <c r="Q139" s="52" t="s">
        <v>921</v>
      </c>
      <c r="R139" s="52" t="s">
        <v>227</v>
      </c>
      <c r="S139" s="52" t="s">
        <v>928</v>
      </c>
      <c r="T139" s="52" t="s">
        <v>943</v>
      </c>
      <c r="U139" s="81" t="s">
        <v>944</v>
      </c>
      <c r="V139" s="52"/>
      <c r="W139" s="52"/>
      <c r="X139" s="52"/>
      <c r="Y139" s="52"/>
      <c r="Z139" s="52"/>
      <c r="AA139" s="52"/>
      <c r="AB139" s="52"/>
      <c r="AC139" s="52"/>
      <c r="AD139" s="52"/>
      <c r="AE139" s="52"/>
      <c r="AF139" s="52"/>
      <c r="AG139" s="52"/>
      <c r="AH139" s="52"/>
      <c r="AI139" s="52"/>
      <c r="AJ139" s="52"/>
      <c r="AK139" s="45"/>
      <c r="AL139" s="45"/>
      <c r="AM139" s="80"/>
      <c r="AN139" s="45"/>
      <c r="AO139" s="45" t="s">
        <v>341</v>
      </c>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t="s">
        <v>341</v>
      </c>
      <c r="BZ139" s="45" t="s">
        <v>341</v>
      </c>
      <c r="CA139" s="45" t="s">
        <v>341</v>
      </c>
      <c r="CB139" s="52"/>
      <c r="CC139" s="52"/>
      <c r="CD139" s="46" t="s">
        <v>2589</v>
      </c>
      <c r="CE139" s="52"/>
    </row>
    <row r="140" spans="1:83" s="33" customFormat="1" ht="18" customHeight="1">
      <c r="A140" s="74">
        <v>45693</v>
      </c>
      <c r="B140" s="52"/>
      <c r="C140" s="52"/>
      <c r="D140" s="52"/>
      <c r="E140" s="84"/>
      <c r="F140" s="145"/>
      <c r="G140" s="111">
        <v>27697</v>
      </c>
      <c r="H140" s="111">
        <v>1786</v>
      </c>
      <c r="I140" s="52">
        <v>2236</v>
      </c>
      <c r="J140" s="45" t="s">
        <v>2590</v>
      </c>
      <c r="K140" s="75" t="s">
        <v>887</v>
      </c>
      <c r="L140" s="50" t="s">
        <v>902</v>
      </c>
      <c r="M140" s="52" t="s">
        <v>903</v>
      </c>
      <c r="N140" s="56" t="s">
        <v>911</v>
      </c>
      <c r="O140" s="52" t="s">
        <v>913</v>
      </c>
      <c r="P140" s="52" t="s">
        <v>914</v>
      </c>
      <c r="Q140" s="52" t="s">
        <v>922</v>
      </c>
      <c r="R140" s="52" t="s">
        <v>227</v>
      </c>
      <c r="S140" s="52" t="s">
        <v>929</v>
      </c>
      <c r="T140" s="77" t="s">
        <v>945</v>
      </c>
      <c r="U140" s="86" t="s">
        <v>946</v>
      </c>
      <c r="V140" s="52" t="s">
        <v>578</v>
      </c>
      <c r="W140" s="52" t="s">
        <v>851</v>
      </c>
      <c r="X140" s="52" t="s">
        <v>422</v>
      </c>
      <c r="Y140" s="52" t="s">
        <v>423</v>
      </c>
      <c r="Z140" s="52" t="s">
        <v>950</v>
      </c>
      <c r="AA140" s="52" t="s">
        <v>326</v>
      </c>
      <c r="AB140" s="52" t="s">
        <v>951</v>
      </c>
      <c r="AC140" s="52" t="s">
        <v>954</v>
      </c>
      <c r="AD140" s="52" t="s">
        <v>955</v>
      </c>
      <c r="AE140" s="52"/>
      <c r="AF140" s="52"/>
      <c r="AG140" s="52"/>
      <c r="AH140" s="52"/>
      <c r="AI140" s="52"/>
      <c r="AJ140" s="52"/>
      <c r="AK140" s="45"/>
      <c r="AL140" s="45"/>
      <c r="AM140" s="80" t="s">
        <v>341</v>
      </c>
      <c r="AN140" s="45" t="s">
        <v>341</v>
      </c>
      <c r="AO140" s="45" t="s">
        <v>341</v>
      </c>
      <c r="AP140" s="45"/>
      <c r="AQ140" s="45"/>
      <c r="AR140" s="45"/>
      <c r="AS140" s="45"/>
      <c r="AT140" s="45"/>
      <c r="AU140" s="45"/>
      <c r="AV140" s="45"/>
      <c r="AW140" s="45"/>
      <c r="AX140" s="45"/>
      <c r="AY140" s="45"/>
      <c r="AZ140" s="45"/>
      <c r="BA140" s="45"/>
      <c r="BB140" s="45"/>
      <c r="BC140" s="45"/>
      <c r="BD140" s="45"/>
      <c r="BE140" s="45"/>
      <c r="BF140" s="45" t="s">
        <v>341</v>
      </c>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6" t="s">
        <v>2589</v>
      </c>
      <c r="CE140" s="52"/>
    </row>
    <row r="141" spans="1:83" s="33" customFormat="1" ht="18" customHeight="1">
      <c r="A141" s="74">
        <v>45693</v>
      </c>
      <c r="B141" s="52"/>
      <c r="C141" s="52"/>
      <c r="D141" s="52"/>
      <c r="E141" s="149"/>
      <c r="F141" s="145"/>
      <c r="G141" s="111">
        <v>30262</v>
      </c>
      <c r="H141" s="111">
        <v>1919</v>
      </c>
      <c r="I141" s="52">
        <v>2237</v>
      </c>
      <c r="J141" s="45" t="s">
        <v>2590</v>
      </c>
      <c r="K141" s="47" t="s">
        <v>887</v>
      </c>
      <c r="L141" s="50" t="s">
        <v>904</v>
      </c>
      <c r="M141" s="52" t="s">
        <v>905</v>
      </c>
      <c r="N141" s="56" t="s">
        <v>912</v>
      </c>
      <c r="O141" s="52" t="s">
        <v>300</v>
      </c>
      <c r="P141" s="52" t="s">
        <v>366</v>
      </c>
      <c r="Q141" s="52" t="s">
        <v>923</v>
      </c>
      <c r="R141" s="52" t="s">
        <v>227</v>
      </c>
      <c r="S141" s="52" t="s">
        <v>930</v>
      </c>
      <c r="T141" s="44" t="s">
        <v>947</v>
      </c>
      <c r="U141" s="79" t="s">
        <v>948</v>
      </c>
      <c r="V141" s="52"/>
      <c r="W141" s="52"/>
      <c r="X141" s="52"/>
      <c r="Y141" s="52"/>
      <c r="Z141" s="52"/>
      <c r="AA141" s="52"/>
      <c r="AB141" s="52"/>
      <c r="AC141" s="52"/>
      <c r="AD141" s="52"/>
      <c r="AE141" s="52"/>
      <c r="AF141" s="52"/>
      <c r="AG141" s="52"/>
      <c r="AH141" s="52"/>
      <c r="AI141" s="52"/>
      <c r="AJ141" s="52"/>
      <c r="AK141" s="45"/>
      <c r="AL141" s="45"/>
      <c r="AM141" s="80"/>
      <c r="AN141" s="45" t="s">
        <v>341</v>
      </c>
      <c r="AO141" s="45" t="s">
        <v>341</v>
      </c>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t="s">
        <v>341</v>
      </c>
      <c r="BO141" s="45"/>
      <c r="BP141" s="45"/>
      <c r="BQ141" s="45" t="s">
        <v>341</v>
      </c>
      <c r="BR141" s="45"/>
      <c r="BS141" s="45"/>
      <c r="BT141" s="45"/>
      <c r="BU141" s="45"/>
      <c r="BV141" s="45"/>
      <c r="BW141" s="45"/>
      <c r="BX141" s="45"/>
      <c r="BY141" s="45"/>
      <c r="BZ141" s="45"/>
      <c r="CA141" s="45"/>
      <c r="CB141" s="45"/>
      <c r="CC141" s="45"/>
      <c r="CD141" s="46" t="s">
        <v>2589</v>
      </c>
      <c r="CE141" s="52"/>
    </row>
    <row r="142" spans="1:83" s="33" customFormat="1" ht="18" hidden="1" customHeight="1">
      <c r="A142" s="74"/>
      <c r="B142" s="52"/>
      <c r="C142" s="52"/>
      <c r="D142" s="52"/>
      <c r="E142" s="52"/>
      <c r="F142" s="52"/>
      <c r="G142" s="52"/>
      <c r="H142" s="52"/>
      <c r="I142" s="52">
        <v>2238</v>
      </c>
      <c r="J142" s="45"/>
      <c r="K142" s="47"/>
      <c r="L142" s="50"/>
      <c r="M142" s="52"/>
      <c r="N142" s="56"/>
      <c r="O142" s="52"/>
      <c r="P142" s="52"/>
      <c r="Q142" s="52"/>
      <c r="R142" s="52"/>
      <c r="S142" s="52"/>
      <c r="T142" s="44"/>
      <c r="U142" s="79"/>
      <c r="V142" s="52"/>
      <c r="W142" s="52"/>
      <c r="X142" s="52"/>
      <c r="Y142" s="52"/>
      <c r="Z142" s="52"/>
      <c r="AA142" s="52"/>
      <c r="AB142" s="52"/>
      <c r="AC142" s="52"/>
      <c r="AD142" s="52"/>
      <c r="AE142" s="52"/>
      <c r="AF142" s="52"/>
      <c r="AG142" s="52"/>
      <c r="AH142" s="52"/>
      <c r="AI142" s="52"/>
      <c r="AJ142" s="52"/>
      <c r="AK142" s="45"/>
      <c r="AL142" s="45"/>
      <c r="AM142" s="80"/>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6" t="s">
        <v>2589</v>
      </c>
      <c r="CE142" s="52"/>
    </row>
    <row r="143" spans="1:83" s="33" customFormat="1" ht="18" hidden="1" customHeight="1">
      <c r="A143" s="74"/>
      <c r="B143" s="52"/>
      <c r="C143" s="52"/>
      <c r="D143" s="52"/>
      <c r="E143" s="52"/>
      <c r="F143" s="52"/>
      <c r="G143" s="52"/>
      <c r="H143" s="52"/>
      <c r="I143" s="52">
        <v>2239</v>
      </c>
      <c r="J143" s="45"/>
      <c r="K143" s="47"/>
      <c r="L143" s="50"/>
      <c r="M143" s="52"/>
      <c r="N143" s="94"/>
      <c r="O143" s="52"/>
      <c r="P143" s="52"/>
      <c r="Q143" s="52"/>
      <c r="R143" s="52"/>
      <c r="S143" s="52"/>
      <c r="T143" s="44"/>
      <c r="U143" s="79"/>
      <c r="V143" s="52"/>
      <c r="W143" s="52"/>
      <c r="X143" s="52"/>
      <c r="Y143" s="52"/>
      <c r="Z143" s="52"/>
      <c r="AA143" s="52"/>
      <c r="AB143" s="52"/>
      <c r="AC143" s="52"/>
      <c r="AD143" s="52"/>
      <c r="AE143" s="52"/>
      <c r="AF143" s="52"/>
      <c r="AG143" s="52"/>
      <c r="AH143" s="52"/>
      <c r="AI143" s="52"/>
      <c r="AJ143" s="52"/>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6" t="s">
        <v>2589</v>
      </c>
      <c r="CE143" s="52"/>
    </row>
    <row r="144" spans="1:83" s="33" customFormat="1" ht="18" hidden="1" customHeight="1">
      <c r="A144" s="74"/>
      <c r="B144" s="52"/>
      <c r="C144" s="52"/>
      <c r="D144" s="52"/>
      <c r="E144" s="52"/>
      <c r="F144" s="52"/>
      <c r="G144" s="52"/>
      <c r="H144" s="52"/>
      <c r="I144" s="52">
        <v>2240</v>
      </c>
      <c r="J144" s="45"/>
      <c r="K144" s="47"/>
      <c r="L144" s="50"/>
      <c r="M144" s="52"/>
      <c r="N144" s="56"/>
      <c r="O144" s="52"/>
      <c r="P144" s="52"/>
      <c r="Q144" s="52"/>
      <c r="R144" s="52"/>
      <c r="S144" s="52"/>
      <c r="T144" s="44"/>
      <c r="U144" s="79"/>
      <c r="V144" s="52"/>
      <c r="W144" s="52"/>
      <c r="X144" s="52"/>
      <c r="Y144" s="52"/>
      <c r="Z144" s="52"/>
      <c r="AA144" s="52"/>
      <c r="AB144" s="52"/>
      <c r="AC144" s="52"/>
      <c r="AD144" s="52"/>
      <c r="AE144" s="52"/>
      <c r="AF144" s="52"/>
      <c r="AG144" s="52"/>
      <c r="AH144" s="52"/>
      <c r="AI144" s="52"/>
      <c r="AJ144" s="52"/>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6" t="s">
        <v>2589</v>
      </c>
      <c r="CE144" s="52"/>
    </row>
    <row r="145" spans="1:83" s="34" customFormat="1" ht="18" hidden="1" customHeight="1">
      <c r="A145" s="74"/>
      <c r="B145" s="52"/>
      <c r="C145" s="52"/>
      <c r="D145" s="52"/>
      <c r="E145" s="52"/>
      <c r="F145" s="52"/>
      <c r="G145" s="52"/>
      <c r="H145" s="52"/>
      <c r="I145" s="52">
        <v>2241</v>
      </c>
      <c r="J145" s="45"/>
      <c r="K145" s="47"/>
      <c r="L145" s="50"/>
      <c r="M145" s="52"/>
      <c r="N145" s="56"/>
      <c r="O145" s="52"/>
      <c r="P145" s="52"/>
      <c r="Q145" s="52"/>
      <c r="R145" s="52"/>
      <c r="S145" s="52"/>
      <c r="T145" s="44"/>
      <c r="U145" s="79"/>
      <c r="V145" s="52"/>
      <c r="W145" s="52"/>
      <c r="X145" s="52"/>
      <c r="Y145" s="52"/>
      <c r="Z145" s="52"/>
      <c r="AA145" s="52"/>
      <c r="AB145" s="52"/>
      <c r="AC145" s="52"/>
      <c r="AD145" s="52"/>
      <c r="AE145" s="52"/>
      <c r="AF145" s="52"/>
      <c r="AG145" s="52"/>
      <c r="AH145" s="52"/>
      <c r="AI145" s="52"/>
      <c r="AJ145" s="52"/>
      <c r="AK145" s="45"/>
      <c r="AL145" s="45"/>
      <c r="AM145" s="80"/>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6" t="s">
        <v>2589</v>
      </c>
      <c r="CE145" s="52"/>
    </row>
    <row r="146" spans="1:83" s="33" customFormat="1" ht="18" hidden="1" customHeight="1">
      <c r="A146" s="74"/>
      <c r="B146" s="52"/>
      <c r="C146" s="52"/>
      <c r="D146" s="52"/>
      <c r="E146" s="52"/>
      <c r="F146" s="52"/>
      <c r="G146" s="52"/>
      <c r="H146" s="52"/>
      <c r="I146" s="52">
        <v>2242</v>
      </c>
      <c r="J146" s="45"/>
      <c r="K146" s="47"/>
      <c r="L146" s="48"/>
      <c r="M146" s="52"/>
      <c r="N146" s="94"/>
      <c r="O146" s="52"/>
      <c r="P146" s="52"/>
      <c r="Q146" s="52"/>
      <c r="R146" s="52"/>
      <c r="S146" s="52"/>
      <c r="T146" s="44"/>
      <c r="U146" s="79"/>
      <c r="V146" s="52"/>
      <c r="W146" s="52"/>
      <c r="X146" s="52"/>
      <c r="Y146" s="52"/>
      <c r="Z146" s="52"/>
      <c r="AA146" s="52"/>
      <c r="AB146" s="52"/>
      <c r="AC146" s="52"/>
      <c r="AD146" s="52"/>
      <c r="AE146" s="52"/>
      <c r="AF146" s="52"/>
      <c r="AG146" s="52"/>
      <c r="AH146" s="52"/>
      <c r="AI146" s="52"/>
      <c r="AJ146" s="52"/>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6" t="s">
        <v>2589</v>
      </c>
      <c r="CE146" s="52"/>
    </row>
    <row r="147" spans="1:83" s="33" customFormat="1" ht="18" hidden="1" customHeight="1">
      <c r="A147" s="74"/>
      <c r="B147" s="52"/>
      <c r="C147" s="52"/>
      <c r="D147" s="52"/>
      <c r="E147" s="52"/>
      <c r="F147" s="52"/>
      <c r="G147" s="52"/>
      <c r="H147" s="52"/>
      <c r="I147" s="52">
        <v>2243</v>
      </c>
      <c r="J147" s="45"/>
      <c r="K147" s="47"/>
      <c r="L147" s="48"/>
      <c r="M147" s="52"/>
      <c r="N147" s="56"/>
      <c r="O147" s="52"/>
      <c r="P147" s="52"/>
      <c r="Q147" s="52"/>
      <c r="R147" s="52"/>
      <c r="S147" s="52"/>
      <c r="T147" s="44"/>
      <c r="U147" s="79"/>
      <c r="V147" s="52"/>
      <c r="W147" s="52"/>
      <c r="X147" s="52"/>
      <c r="Y147" s="52"/>
      <c r="Z147" s="52"/>
      <c r="AA147" s="52"/>
      <c r="AB147" s="52"/>
      <c r="AC147" s="52"/>
      <c r="AD147" s="52"/>
      <c r="AE147" s="52"/>
      <c r="AF147" s="52"/>
      <c r="AG147" s="52"/>
      <c r="AH147" s="52"/>
      <c r="AI147" s="52"/>
      <c r="AJ147" s="52"/>
      <c r="AK147" s="45"/>
      <c r="AL147" s="45"/>
      <c r="AM147" s="80"/>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6" t="s">
        <v>2589</v>
      </c>
      <c r="CE147" s="52"/>
    </row>
    <row r="148" spans="1:83" s="33" customFormat="1" ht="18" hidden="1" customHeight="1">
      <c r="A148" s="74"/>
      <c r="B148" s="52"/>
      <c r="C148" s="52"/>
      <c r="D148" s="52"/>
      <c r="E148" s="52"/>
      <c r="F148" s="52"/>
      <c r="G148" s="52"/>
      <c r="H148" s="52"/>
      <c r="I148" s="52">
        <v>2244</v>
      </c>
      <c r="J148" s="45"/>
      <c r="K148" s="47"/>
      <c r="L148" s="50"/>
      <c r="M148" s="52"/>
      <c r="N148" s="56"/>
      <c r="O148" s="52"/>
      <c r="P148" s="52"/>
      <c r="Q148" s="52"/>
      <c r="R148" s="52"/>
      <c r="S148" s="52"/>
      <c r="T148" s="44"/>
      <c r="U148" s="79"/>
      <c r="V148" s="52"/>
      <c r="W148" s="52"/>
      <c r="X148" s="52"/>
      <c r="Y148" s="52"/>
      <c r="Z148" s="52"/>
      <c r="AA148" s="52"/>
      <c r="AB148" s="52"/>
      <c r="AC148" s="52"/>
      <c r="AD148" s="52"/>
      <c r="AE148" s="52"/>
      <c r="AF148" s="52"/>
      <c r="AG148" s="52"/>
      <c r="AH148" s="52"/>
      <c r="AI148" s="52"/>
      <c r="AJ148" s="52"/>
      <c r="AK148" s="45"/>
      <c r="AL148" s="45"/>
      <c r="AM148" s="80"/>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6" t="s">
        <v>2589</v>
      </c>
      <c r="CE148" s="52"/>
    </row>
    <row r="149" spans="1:83" s="33" customFormat="1" ht="18" hidden="1" customHeight="1">
      <c r="A149" s="74"/>
      <c r="B149" s="52"/>
      <c r="C149" s="52"/>
      <c r="D149" s="52"/>
      <c r="E149" s="52"/>
      <c r="F149" s="52"/>
      <c r="G149" s="52"/>
      <c r="H149" s="52"/>
      <c r="I149" s="52">
        <v>2245</v>
      </c>
      <c r="J149" s="45"/>
      <c r="K149" s="47"/>
      <c r="L149" s="50"/>
      <c r="M149" s="52"/>
      <c r="N149" s="94"/>
      <c r="O149" s="52"/>
      <c r="P149" s="52"/>
      <c r="Q149" s="52"/>
      <c r="R149" s="52"/>
      <c r="S149" s="52"/>
      <c r="T149" s="44"/>
      <c r="U149" s="79"/>
      <c r="V149" s="52"/>
      <c r="W149" s="52"/>
      <c r="X149" s="52"/>
      <c r="Y149" s="52"/>
      <c r="Z149" s="52"/>
      <c r="AA149" s="52"/>
      <c r="AB149" s="52"/>
      <c r="AC149" s="52"/>
      <c r="AD149" s="52"/>
      <c r="AE149" s="52"/>
      <c r="AF149" s="52"/>
      <c r="AG149" s="52"/>
      <c r="AH149" s="52"/>
      <c r="AI149" s="52"/>
      <c r="AJ149" s="52"/>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6" t="s">
        <v>2589</v>
      </c>
      <c r="CE149" s="46"/>
    </row>
    <row r="150" spans="1:83" s="33" customFormat="1" ht="18" hidden="1" customHeight="1">
      <c r="A150" s="74"/>
      <c r="B150" s="52"/>
      <c r="C150" s="52"/>
      <c r="D150" s="52"/>
      <c r="E150" s="52"/>
      <c r="F150" s="52"/>
      <c r="G150" s="52"/>
      <c r="H150" s="52"/>
      <c r="I150" s="52">
        <v>2246</v>
      </c>
      <c r="J150" s="45"/>
      <c r="K150" s="47"/>
      <c r="L150" s="50"/>
      <c r="M150" s="52"/>
      <c r="N150" s="56"/>
      <c r="O150" s="52"/>
      <c r="P150" s="52"/>
      <c r="Q150" s="52"/>
      <c r="R150" s="52"/>
      <c r="S150" s="52"/>
      <c r="T150" s="44"/>
      <c r="U150" s="79"/>
      <c r="V150" s="52"/>
      <c r="W150" s="52"/>
      <c r="X150" s="52"/>
      <c r="Y150" s="52"/>
      <c r="Z150" s="52"/>
      <c r="AA150" s="52"/>
      <c r="AB150" s="52"/>
      <c r="AC150" s="52"/>
      <c r="AD150" s="52"/>
      <c r="AE150" s="52"/>
      <c r="AF150" s="52"/>
      <c r="AG150" s="52"/>
      <c r="AH150" s="52"/>
      <c r="AI150" s="52"/>
      <c r="AJ150" s="52"/>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6" t="s">
        <v>2589</v>
      </c>
      <c r="CE150" s="52"/>
    </row>
    <row r="151" spans="1:83" s="33" customFormat="1" ht="18" hidden="1" customHeight="1">
      <c r="A151" s="74"/>
      <c r="B151" s="52"/>
      <c r="C151" s="52"/>
      <c r="D151" s="52"/>
      <c r="E151" s="52"/>
      <c r="F151" s="52"/>
      <c r="G151" s="52"/>
      <c r="H151" s="52"/>
      <c r="I151" s="52">
        <v>2247</v>
      </c>
      <c r="J151" s="45"/>
      <c r="K151" s="75"/>
      <c r="L151" s="50"/>
      <c r="M151" s="52"/>
      <c r="N151" s="56"/>
      <c r="O151" s="52"/>
      <c r="P151" s="52"/>
      <c r="Q151" s="52"/>
      <c r="R151" s="52"/>
      <c r="S151" s="52"/>
      <c r="T151" s="77"/>
      <c r="U151" s="86"/>
      <c r="V151" s="52"/>
      <c r="W151" s="52"/>
      <c r="X151" s="52"/>
      <c r="Y151" s="52"/>
      <c r="Z151" s="52"/>
      <c r="AA151" s="52"/>
      <c r="AB151" s="52"/>
      <c r="AC151" s="52"/>
      <c r="AD151" s="52"/>
      <c r="AE151" s="52"/>
      <c r="AF151" s="52"/>
      <c r="AG151" s="52"/>
      <c r="AH151" s="52"/>
      <c r="AI151" s="52"/>
      <c r="AJ151" s="52"/>
      <c r="AK151" s="45"/>
      <c r="AL151" s="45"/>
      <c r="AM151" s="80"/>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6" t="s">
        <v>2589</v>
      </c>
      <c r="CE151" s="52"/>
    </row>
    <row r="152" spans="1:83" s="33" customFormat="1" ht="18" hidden="1" customHeight="1">
      <c r="A152" s="74"/>
      <c r="B152" s="52"/>
      <c r="C152" s="52"/>
      <c r="D152" s="52"/>
      <c r="E152" s="52"/>
      <c r="F152" s="52"/>
      <c r="G152" s="52"/>
      <c r="H152" s="52"/>
      <c r="I152" s="52">
        <v>2248</v>
      </c>
      <c r="J152" s="45"/>
      <c r="K152" s="45"/>
      <c r="L152" s="51"/>
      <c r="M152" s="52"/>
      <c r="N152" s="57"/>
      <c r="O152" s="52"/>
      <c r="P152" s="52"/>
      <c r="Q152" s="52"/>
      <c r="R152" s="52"/>
      <c r="S152" s="52"/>
      <c r="T152" s="52"/>
      <c r="U152" s="81"/>
      <c r="V152" s="52"/>
      <c r="W152" s="52"/>
      <c r="X152" s="52"/>
      <c r="Y152" s="52"/>
      <c r="Z152" s="52"/>
      <c r="AA152" s="52"/>
      <c r="AB152" s="52"/>
      <c r="AC152" s="52"/>
      <c r="AD152" s="52"/>
      <c r="AE152" s="52"/>
      <c r="AF152" s="52"/>
      <c r="AG152" s="52"/>
      <c r="AH152" s="52"/>
      <c r="AI152" s="52"/>
      <c r="AJ152" s="52"/>
      <c r="AK152" s="45"/>
      <c r="AL152" s="45"/>
      <c r="AM152" s="80"/>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52"/>
      <c r="CC152" s="52"/>
      <c r="CD152" s="46" t="s">
        <v>2589</v>
      </c>
      <c r="CE152" s="52"/>
    </row>
    <row r="153" spans="1:83" s="33" customFormat="1" ht="18" hidden="1" customHeight="1">
      <c r="A153" s="74"/>
      <c r="B153" s="52"/>
      <c r="C153" s="52"/>
      <c r="D153" s="52"/>
      <c r="E153" s="52"/>
      <c r="F153" s="52"/>
      <c r="G153" s="52"/>
      <c r="H153" s="52"/>
      <c r="I153" s="52">
        <v>2249</v>
      </c>
      <c r="J153" s="45"/>
      <c r="K153" s="47"/>
      <c r="L153" s="48"/>
      <c r="M153" s="52"/>
      <c r="N153" s="56"/>
      <c r="O153" s="52"/>
      <c r="P153" s="52"/>
      <c r="Q153" s="52"/>
      <c r="R153" s="52"/>
      <c r="S153" s="52"/>
      <c r="T153" s="44"/>
      <c r="U153" s="79"/>
      <c r="V153" s="52"/>
      <c r="W153" s="52"/>
      <c r="X153" s="52"/>
      <c r="Y153" s="52"/>
      <c r="Z153" s="52"/>
      <c r="AA153" s="52"/>
      <c r="AB153" s="52"/>
      <c r="AC153" s="52"/>
      <c r="AD153" s="52"/>
      <c r="AE153" s="52"/>
      <c r="AF153" s="52"/>
      <c r="AG153" s="52"/>
      <c r="AH153" s="52"/>
      <c r="AI153" s="52"/>
      <c r="AJ153" s="52"/>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6" t="s">
        <v>2589</v>
      </c>
      <c r="CE153" s="52"/>
    </row>
    <row r="154" spans="1:83" s="33" customFormat="1" ht="18" hidden="1" customHeight="1">
      <c r="A154" s="74"/>
      <c r="B154" s="52"/>
      <c r="C154" s="52"/>
      <c r="D154" s="52"/>
      <c r="E154" s="52"/>
      <c r="F154" s="52"/>
      <c r="G154" s="52"/>
      <c r="H154" s="52"/>
      <c r="I154" s="52">
        <v>2250</v>
      </c>
      <c r="J154" s="45"/>
      <c r="K154" s="47"/>
      <c r="L154" s="50"/>
      <c r="M154" s="52"/>
      <c r="N154" s="56"/>
      <c r="O154" s="52"/>
      <c r="P154" s="52"/>
      <c r="Q154" s="52"/>
      <c r="R154" s="52"/>
      <c r="S154" s="52"/>
      <c r="T154" s="44"/>
      <c r="U154" s="79"/>
      <c r="V154" s="52"/>
      <c r="W154" s="52"/>
      <c r="X154" s="52"/>
      <c r="Y154" s="52"/>
      <c r="Z154" s="52"/>
      <c r="AA154" s="52"/>
      <c r="AB154" s="52"/>
      <c r="AC154" s="52"/>
      <c r="AD154" s="52"/>
      <c r="AE154" s="52"/>
      <c r="AF154" s="52"/>
      <c r="AG154" s="52"/>
      <c r="AH154" s="52"/>
      <c r="AI154" s="52"/>
      <c r="AJ154" s="52"/>
      <c r="AK154" s="45"/>
      <c r="AL154" s="45"/>
      <c r="AM154" s="80"/>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6" t="s">
        <v>2589</v>
      </c>
      <c r="CE154" s="52"/>
    </row>
    <row r="155" spans="1:83" s="33" customFormat="1" ht="18" hidden="1" customHeight="1">
      <c r="A155" s="74"/>
      <c r="B155" s="52"/>
      <c r="C155" s="52"/>
      <c r="D155" s="52"/>
      <c r="E155" s="52"/>
      <c r="F155" s="52"/>
      <c r="G155" s="52"/>
      <c r="H155" s="52"/>
      <c r="I155" s="52">
        <v>2251</v>
      </c>
      <c r="J155" s="45"/>
      <c r="K155" s="45"/>
      <c r="L155" s="51"/>
      <c r="M155" s="52"/>
      <c r="N155" s="57"/>
      <c r="O155" s="52"/>
      <c r="P155" s="52"/>
      <c r="Q155" s="52"/>
      <c r="R155" s="52"/>
      <c r="S155" s="52"/>
      <c r="T155" s="52"/>
      <c r="U155" s="81"/>
      <c r="V155" s="52"/>
      <c r="W155" s="52"/>
      <c r="X155" s="52"/>
      <c r="Y155" s="52"/>
      <c r="Z155" s="52"/>
      <c r="AA155" s="52"/>
      <c r="AB155" s="52"/>
      <c r="AC155" s="52"/>
      <c r="AD155" s="52"/>
      <c r="AE155" s="52"/>
      <c r="AF155" s="52"/>
      <c r="AG155" s="52"/>
      <c r="AH155" s="52"/>
      <c r="AI155" s="52"/>
      <c r="AJ155" s="52"/>
      <c r="AK155" s="45"/>
      <c r="AL155" s="45"/>
      <c r="AM155" s="80"/>
      <c r="AN155" s="45"/>
      <c r="AO155" s="45"/>
      <c r="AP155" s="45"/>
      <c r="AQ155" s="45"/>
      <c r="AR155" s="45"/>
      <c r="AS155" s="105"/>
      <c r="AT155" s="45"/>
      <c r="AU155" s="105"/>
      <c r="AV155" s="45"/>
      <c r="AW155" s="10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6" t="s">
        <v>2589</v>
      </c>
      <c r="CE155" s="52"/>
    </row>
    <row r="156" spans="1:83" s="33" customFormat="1" ht="18" hidden="1" customHeight="1">
      <c r="A156" s="74"/>
      <c r="B156" s="52"/>
      <c r="C156" s="52"/>
      <c r="D156" s="52"/>
      <c r="E156" s="52"/>
      <c r="F156" s="52"/>
      <c r="G156" s="52"/>
      <c r="H156" s="52"/>
      <c r="I156" s="52">
        <v>2252</v>
      </c>
      <c r="J156" s="45"/>
      <c r="K156" s="45"/>
      <c r="L156" s="51"/>
      <c r="M156" s="52"/>
      <c r="N156" s="57"/>
      <c r="O156" s="52"/>
      <c r="P156" s="52"/>
      <c r="Q156" s="52"/>
      <c r="R156" s="52"/>
      <c r="S156" s="52"/>
      <c r="T156" s="52"/>
      <c r="U156" s="81"/>
      <c r="V156" s="52"/>
      <c r="W156" s="52"/>
      <c r="X156" s="52"/>
      <c r="Y156" s="52"/>
      <c r="Z156" s="52"/>
      <c r="AA156" s="52"/>
      <c r="AB156" s="52"/>
      <c r="AC156" s="52"/>
      <c r="AD156" s="52"/>
      <c r="AE156" s="52"/>
      <c r="AF156" s="52"/>
      <c r="AG156" s="52"/>
      <c r="AH156" s="52"/>
      <c r="AI156" s="52"/>
      <c r="AJ156" s="52"/>
      <c r="AK156" s="45"/>
      <c r="AL156" s="45"/>
      <c r="AM156" s="80"/>
      <c r="AN156" s="45"/>
      <c r="AO156" s="45"/>
      <c r="AP156" s="45"/>
      <c r="AQ156" s="45"/>
      <c r="AR156" s="45"/>
      <c r="AS156" s="105"/>
      <c r="AT156" s="45"/>
      <c r="AU156" s="105"/>
      <c r="AV156" s="45"/>
      <c r="AW156" s="10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6" t="s">
        <v>2589</v>
      </c>
      <c r="CE156" s="52"/>
    </row>
    <row r="157" spans="1:83" s="33" customFormat="1" ht="18" hidden="1" customHeight="1">
      <c r="A157" s="74"/>
      <c r="B157" s="52"/>
      <c r="C157" s="52"/>
      <c r="D157" s="52"/>
      <c r="E157" s="52"/>
      <c r="F157" s="52"/>
      <c r="G157" s="52"/>
      <c r="H157" s="52"/>
      <c r="I157" s="52">
        <v>2253</v>
      </c>
      <c r="J157" s="45"/>
      <c r="K157" s="47"/>
      <c r="L157" s="48"/>
      <c r="M157" s="52"/>
      <c r="N157" s="56"/>
      <c r="O157" s="52"/>
      <c r="P157" s="52"/>
      <c r="Q157" s="52"/>
      <c r="R157" s="52"/>
      <c r="S157" s="52"/>
      <c r="T157" s="44"/>
      <c r="U157" s="79"/>
      <c r="V157" s="52"/>
      <c r="W157" s="52"/>
      <c r="X157" s="52"/>
      <c r="Y157" s="52"/>
      <c r="Z157" s="52"/>
      <c r="AA157" s="52"/>
      <c r="AB157" s="52"/>
      <c r="AC157" s="52"/>
      <c r="AD157" s="52"/>
      <c r="AE157" s="52"/>
      <c r="AF157" s="52"/>
      <c r="AG157" s="52"/>
      <c r="AH157" s="52"/>
      <c r="AI157" s="52"/>
      <c r="AJ157" s="52"/>
      <c r="AK157" s="45"/>
      <c r="AL157" s="45"/>
      <c r="AM157" s="80"/>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6" t="s">
        <v>2589</v>
      </c>
      <c r="CE157" s="52"/>
    </row>
    <row r="158" spans="1:83" s="33" customFormat="1" ht="18" hidden="1" customHeight="1">
      <c r="A158" s="74"/>
      <c r="B158" s="52"/>
      <c r="C158" s="52"/>
      <c r="D158" s="52"/>
      <c r="E158" s="52"/>
      <c r="F158" s="52"/>
      <c r="G158" s="52"/>
      <c r="H158" s="52"/>
      <c r="I158" s="52">
        <v>2254</v>
      </c>
      <c r="J158" s="45"/>
      <c r="K158" s="47"/>
      <c r="L158" s="50"/>
      <c r="M158" s="52"/>
      <c r="N158" s="56"/>
      <c r="O158" s="52"/>
      <c r="P158" s="52"/>
      <c r="Q158" s="52"/>
      <c r="R158" s="52"/>
      <c r="S158" s="52"/>
      <c r="T158" s="44"/>
      <c r="U158" s="79"/>
      <c r="V158" s="52"/>
      <c r="W158" s="52"/>
      <c r="X158" s="52"/>
      <c r="Y158" s="52"/>
      <c r="Z158" s="52"/>
      <c r="AA158" s="52"/>
      <c r="AB158" s="52"/>
      <c r="AC158" s="52"/>
      <c r="AD158" s="52"/>
      <c r="AE158" s="52"/>
      <c r="AF158" s="52"/>
      <c r="AG158" s="52"/>
      <c r="AH158" s="52"/>
      <c r="AI158" s="52"/>
      <c r="AJ158" s="52"/>
      <c r="AK158" s="45"/>
      <c r="AL158" s="45"/>
      <c r="AM158" s="80"/>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6" t="s">
        <v>2589</v>
      </c>
      <c r="CE158" s="52"/>
    </row>
    <row r="159" spans="1:83" s="33" customFormat="1" ht="18" hidden="1" customHeight="1">
      <c r="A159" s="74"/>
      <c r="B159" s="52"/>
      <c r="C159" s="52"/>
      <c r="D159" s="52"/>
      <c r="E159" s="52"/>
      <c r="F159" s="52"/>
      <c r="G159" s="52"/>
      <c r="H159" s="52"/>
      <c r="I159" s="52">
        <v>2255</v>
      </c>
      <c r="J159" s="45"/>
      <c r="K159" s="47"/>
      <c r="L159" s="106"/>
      <c r="M159" s="52"/>
      <c r="N159" s="56"/>
      <c r="O159" s="52"/>
      <c r="P159" s="52"/>
      <c r="Q159" s="52"/>
      <c r="R159" s="52"/>
      <c r="S159" s="52"/>
      <c r="T159" s="44"/>
      <c r="U159" s="79"/>
      <c r="V159" s="52"/>
      <c r="W159" s="52"/>
      <c r="X159" s="52"/>
      <c r="Y159" s="52"/>
      <c r="Z159" s="52"/>
      <c r="AA159" s="52"/>
      <c r="AB159" s="52"/>
      <c r="AC159" s="52"/>
      <c r="AD159" s="52"/>
      <c r="AE159" s="52"/>
      <c r="AF159" s="52"/>
      <c r="AG159" s="52"/>
      <c r="AH159" s="52"/>
      <c r="AI159" s="52"/>
      <c r="AJ159" s="52"/>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6" t="s">
        <v>2589</v>
      </c>
      <c r="CE159" s="52"/>
    </row>
    <row r="160" spans="1:83" s="33" customFormat="1" ht="18" hidden="1" customHeight="1">
      <c r="A160" s="74"/>
      <c r="B160" s="52"/>
      <c r="C160" s="52"/>
      <c r="D160" s="52"/>
      <c r="E160" s="52"/>
      <c r="F160" s="52"/>
      <c r="G160" s="52"/>
      <c r="H160" s="52"/>
      <c r="I160" s="52">
        <v>2256</v>
      </c>
      <c r="J160" s="45"/>
      <c r="K160" s="47"/>
      <c r="L160" s="48"/>
      <c r="M160" s="52"/>
      <c r="N160" s="56"/>
      <c r="O160" s="52"/>
      <c r="P160" s="52"/>
      <c r="Q160" s="52"/>
      <c r="R160" s="52"/>
      <c r="S160" s="52"/>
      <c r="T160" s="97"/>
      <c r="U160" s="98"/>
      <c r="V160" s="52"/>
      <c r="W160" s="52"/>
      <c r="X160" s="52"/>
      <c r="Y160" s="52"/>
      <c r="Z160" s="52"/>
      <c r="AA160" s="52"/>
      <c r="AB160" s="52"/>
      <c r="AC160" s="52"/>
      <c r="AD160" s="52"/>
      <c r="AE160" s="52"/>
      <c r="AF160" s="52"/>
      <c r="AG160" s="52"/>
      <c r="AH160" s="52"/>
      <c r="AI160" s="52"/>
      <c r="AJ160" s="52"/>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6" t="s">
        <v>2589</v>
      </c>
      <c r="CE160" s="52"/>
    </row>
    <row r="161" spans="1:97" s="37" customFormat="1" ht="18" hidden="1" customHeight="1">
      <c r="A161" s="74"/>
      <c r="B161" s="52"/>
      <c r="C161" s="52"/>
      <c r="D161" s="52"/>
      <c r="E161" s="52"/>
      <c r="F161" s="52"/>
      <c r="G161" s="52"/>
      <c r="H161" s="52"/>
      <c r="I161" s="52">
        <v>2257</v>
      </c>
      <c r="J161" s="45"/>
      <c r="K161" s="47"/>
      <c r="L161" s="50"/>
      <c r="M161" s="52"/>
      <c r="N161" s="56"/>
      <c r="O161" s="52"/>
      <c r="P161" s="52"/>
      <c r="Q161" s="52"/>
      <c r="R161" s="52"/>
      <c r="S161" s="52"/>
      <c r="T161" s="44"/>
      <c r="U161" s="79"/>
      <c r="V161" s="52"/>
      <c r="W161" s="52"/>
      <c r="X161" s="52"/>
      <c r="Y161" s="52"/>
      <c r="Z161" s="52"/>
      <c r="AA161" s="52"/>
      <c r="AB161" s="52"/>
      <c r="AC161" s="52"/>
      <c r="AD161" s="52"/>
      <c r="AE161" s="52"/>
      <c r="AF161" s="52"/>
      <c r="AG161" s="52"/>
      <c r="AH161" s="52"/>
      <c r="AI161" s="52"/>
      <c r="AJ161" s="52"/>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6" t="s">
        <v>2589</v>
      </c>
      <c r="CE161" s="52"/>
    </row>
    <row r="162" spans="1:97" s="33" customFormat="1" ht="18" hidden="1" customHeight="1">
      <c r="A162" s="74"/>
      <c r="B162" s="52"/>
      <c r="C162" s="52"/>
      <c r="D162" s="52"/>
      <c r="E162" s="52"/>
      <c r="F162" s="52"/>
      <c r="G162" s="52"/>
      <c r="H162" s="52"/>
      <c r="I162" s="52">
        <v>2258</v>
      </c>
      <c r="J162" s="45"/>
      <c r="K162" s="47"/>
      <c r="L162" s="50"/>
      <c r="M162" s="52"/>
      <c r="N162" s="56"/>
      <c r="O162" s="52"/>
      <c r="P162" s="52"/>
      <c r="Q162" s="52"/>
      <c r="R162" s="52"/>
      <c r="S162" s="52"/>
      <c r="T162" s="44"/>
      <c r="U162" s="79"/>
      <c r="V162" s="52"/>
      <c r="W162" s="52"/>
      <c r="X162" s="52"/>
      <c r="Y162" s="52"/>
      <c r="Z162" s="52"/>
      <c r="AA162" s="52"/>
      <c r="AB162" s="52"/>
      <c r="AC162" s="52"/>
      <c r="AD162" s="52"/>
      <c r="AE162" s="52"/>
      <c r="AF162" s="52"/>
      <c r="AG162" s="52"/>
      <c r="AH162" s="52"/>
      <c r="AI162" s="52"/>
      <c r="AJ162" s="52"/>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6" t="s">
        <v>2589</v>
      </c>
      <c r="CE162" s="52"/>
    </row>
    <row r="163" spans="1:97" s="33" customFormat="1" ht="18" hidden="1" customHeight="1">
      <c r="A163" s="74"/>
      <c r="B163" s="52"/>
      <c r="C163" s="52"/>
      <c r="D163" s="52"/>
      <c r="E163" s="52"/>
      <c r="F163" s="52"/>
      <c r="G163" s="52"/>
      <c r="H163" s="52"/>
      <c r="I163" s="52">
        <v>2259</v>
      </c>
      <c r="J163" s="45"/>
      <c r="K163" s="47"/>
      <c r="L163" s="50"/>
      <c r="M163" s="52"/>
      <c r="N163" s="56"/>
      <c r="O163" s="52"/>
      <c r="P163" s="52"/>
      <c r="Q163" s="52"/>
      <c r="R163" s="52"/>
      <c r="S163" s="52"/>
      <c r="T163" s="44"/>
      <c r="U163" s="79"/>
      <c r="V163" s="52"/>
      <c r="W163" s="52"/>
      <c r="X163" s="52"/>
      <c r="Y163" s="52"/>
      <c r="Z163" s="52"/>
      <c r="AA163" s="52"/>
      <c r="AB163" s="52"/>
      <c r="AC163" s="52"/>
      <c r="AD163" s="52"/>
      <c r="AE163" s="52"/>
      <c r="AF163" s="52"/>
      <c r="AG163" s="52"/>
      <c r="AH163" s="52"/>
      <c r="AI163" s="52"/>
      <c r="AJ163" s="52"/>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6" t="s">
        <v>2589</v>
      </c>
      <c r="CE163" s="52"/>
    </row>
    <row r="164" spans="1:97" s="33" customFormat="1" ht="18" hidden="1" customHeight="1">
      <c r="A164" s="74"/>
      <c r="B164" s="52"/>
      <c r="C164" s="52"/>
      <c r="D164" s="52"/>
      <c r="E164" s="52"/>
      <c r="F164" s="52"/>
      <c r="G164" s="52"/>
      <c r="H164" s="52"/>
      <c r="I164" s="52">
        <v>2260</v>
      </c>
      <c r="J164" s="45"/>
      <c r="K164" s="47"/>
      <c r="L164" s="50"/>
      <c r="M164" s="52"/>
      <c r="N164" s="94"/>
      <c r="O164" s="52"/>
      <c r="P164" s="52"/>
      <c r="Q164" s="52"/>
      <c r="R164" s="52"/>
      <c r="S164" s="52"/>
      <c r="T164" s="44"/>
      <c r="U164" s="79"/>
      <c r="V164" s="52"/>
      <c r="W164" s="52"/>
      <c r="X164" s="52"/>
      <c r="Y164" s="52"/>
      <c r="Z164" s="52"/>
      <c r="AA164" s="52"/>
      <c r="AB164" s="52"/>
      <c r="AC164" s="52"/>
      <c r="AD164" s="52"/>
      <c r="AE164" s="52"/>
      <c r="AF164" s="52"/>
      <c r="AG164" s="52"/>
      <c r="AH164" s="52"/>
      <c r="AI164" s="52"/>
      <c r="AJ164" s="52"/>
      <c r="AK164" s="45"/>
      <c r="AL164" s="45"/>
      <c r="AM164" s="80"/>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6" t="s">
        <v>2589</v>
      </c>
      <c r="CE164" s="52"/>
      <c r="CS164" s="33" t="s">
        <v>128</v>
      </c>
    </row>
    <row r="165" spans="1:97" s="33" customFormat="1" ht="18" hidden="1" customHeight="1">
      <c r="A165" s="74"/>
      <c r="B165" s="52"/>
      <c r="C165" s="52"/>
      <c r="D165" s="52"/>
      <c r="E165" s="52"/>
      <c r="F165" s="52"/>
      <c r="G165" s="52"/>
      <c r="H165" s="52"/>
      <c r="I165" s="52">
        <v>2261</v>
      </c>
      <c r="J165" s="45"/>
      <c r="K165" s="45"/>
      <c r="L165" s="51"/>
      <c r="M165" s="52"/>
      <c r="N165" s="57"/>
      <c r="O165" s="52"/>
      <c r="P165" s="52"/>
      <c r="Q165" s="52"/>
      <c r="R165" s="52"/>
      <c r="S165" s="52"/>
      <c r="T165" s="52"/>
      <c r="U165" s="81"/>
      <c r="V165" s="52"/>
      <c r="W165" s="52"/>
      <c r="X165" s="52"/>
      <c r="Y165" s="52"/>
      <c r="Z165" s="52"/>
      <c r="AA165" s="52"/>
      <c r="AB165" s="52"/>
      <c r="AC165" s="52"/>
      <c r="AD165" s="52"/>
      <c r="AE165" s="52"/>
      <c r="AF165" s="52"/>
      <c r="AG165" s="52"/>
      <c r="AH165" s="52"/>
      <c r="AI165" s="52"/>
      <c r="AJ165" s="52"/>
      <c r="AK165" s="45"/>
      <c r="AL165" s="45"/>
      <c r="AM165" s="80"/>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52"/>
      <c r="CC165" s="52"/>
      <c r="CD165" s="46" t="s">
        <v>2589</v>
      </c>
      <c r="CE165" s="52"/>
    </row>
    <row r="166" spans="1:97" s="33" customFormat="1" ht="18" hidden="1" customHeight="1">
      <c r="A166" s="74"/>
      <c r="B166" s="52"/>
      <c r="C166" s="52"/>
      <c r="D166" s="52"/>
      <c r="E166" s="52"/>
      <c r="F166" s="52"/>
      <c r="G166" s="52"/>
      <c r="H166" s="52"/>
      <c r="I166" s="52">
        <v>2262</v>
      </c>
      <c r="J166" s="45"/>
      <c r="K166" s="45"/>
      <c r="L166" s="51"/>
      <c r="M166" s="52"/>
      <c r="N166" s="57"/>
      <c r="O166" s="52"/>
      <c r="P166" s="52"/>
      <c r="Q166" s="52"/>
      <c r="R166" s="52"/>
      <c r="S166" s="52"/>
      <c r="T166" s="52"/>
      <c r="U166" s="81"/>
      <c r="V166" s="52"/>
      <c r="W166" s="52"/>
      <c r="X166" s="52"/>
      <c r="Y166" s="52"/>
      <c r="Z166" s="52"/>
      <c r="AA166" s="52"/>
      <c r="AB166" s="52"/>
      <c r="AC166" s="52"/>
      <c r="AD166" s="52"/>
      <c r="AE166" s="52"/>
      <c r="AF166" s="52"/>
      <c r="AG166" s="52"/>
      <c r="AH166" s="52"/>
      <c r="AI166" s="52"/>
      <c r="AJ166" s="52"/>
      <c r="AK166" s="45"/>
      <c r="AL166" s="45"/>
      <c r="AM166" s="80"/>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6" t="s">
        <v>2589</v>
      </c>
      <c r="CE166" s="52"/>
    </row>
    <row r="167" spans="1:97" s="33" customFormat="1" ht="18" hidden="1" customHeight="1">
      <c r="A167" s="74"/>
      <c r="B167" s="52"/>
      <c r="C167" s="52"/>
      <c r="D167" s="52"/>
      <c r="E167" s="52"/>
      <c r="F167" s="52"/>
      <c r="G167" s="52"/>
      <c r="H167" s="52"/>
      <c r="I167" s="52">
        <v>2263</v>
      </c>
      <c r="J167" s="45"/>
      <c r="K167" s="45"/>
      <c r="L167" s="87"/>
      <c r="M167" s="52"/>
      <c r="N167" s="45"/>
      <c r="O167" s="52"/>
      <c r="P167" s="52"/>
      <c r="Q167" s="52"/>
      <c r="R167" s="52"/>
      <c r="S167" s="52"/>
      <c r="T167" s="46"/>
      <c r="U167" s="76"/>
      <c r="V167" s="52"/>
      <c r="W167" s="52"/>
      <c r="X167" s="52"/>
      <c r="Y167" s="52"/>
      <c r="Z167" s="52"/>
      <c r="AA167" s="52"/>
      <c r="AB167" s="52"/>
      <c r="AC167" s="52"/>
      <c r="AD167" s="52"/>
      <c r="AE167" s="52"/>
      <c r="AF167" s="52"/>
      <c r="AG167" s="52"/>
      <c r="AH167" s="52"/>
      <c r="AI167" s="52"/>
      <c r="AJ167" s="52"/>
      <c r="AK167" s="45"/>
      <c r="AL167" s="45"/>
      <c r="AM167" s="80"/>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6" t="s">
        <v>2589</v>
      </c>
      <c r="CE167" s="52"/>
    </row>
    <row r="168" spans="1:97" s="33" customFormat="1" ht="18" hidden="1" customHeight="1">
      <c r="A168" s="74"/>
      <c r="B168" s="52"/>
      <c r="C168" s="52"/>
      <c r="D168" s="52"/>
      <c r="E168" s="52"/>
      <c r="F168" s="52"/>
      <c r="G168" s="52"/>
      <c r="H168" s="52"/>
      <c r="I168" s="52">
        <v>2264</v>
      </c>
      <c r="J168" s="45"/>
      <c r="K168" s="47"/>
      <c r="L168" s="50"/>
      <c r="M168" s="52"/>
      <c r="N168" s="94"/>
      <c r="O168" s="52"/>
      <c r="P168" s="52"/>
      <c r="Q168" s="52"/>
      <c r="R168" s="52"/>
      <c r="S168" s="52"/>
      <c r="T168" s="44"/>
      <c r="U168" s="79"/>
      <c r="V168" s="52"/>
      <c r="W168" s="52"/>
      <c r="X168" s="52"/>
      <c r="Y168" s="52"/>
      <c r="Z168" s="52"/>
      <c r="AA168" s="52"/>
      <c r="AB168" s="52"/>
      <c r="AC168" s="52"/>
      <c r="AD168" s="52"/>
      <c r="AE168" s="52"/>
      <c r="AF168" s="52"/>
      <c r="AG168" s="52"/>
      <c r="AH168" s="52"/>
      <c r="AI168" s="52"/>
      <c r="AJ168" s="52"/>
      <c r="AK168" s="45"/>
      <c r="AL168" s="45"/>
      <c r="AM168" s="80"/>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6" t="s">
        <v>2589</v>
      </c>
      <c r="CE168" s="52"/>
    </row>
    <row r="169" spans="1:97" s="33" customFormat="1" ht="18" hidden="1" customHeight="1">
      <c r="A169" s="74"/>
      <c r="B169" s="52"/>
      <c r="C169" s="52"/>
      <c r="D169" s="52"/>
      <c r="E169" s="52"/>
      <c r="F169" s="52"/>
      <c r="G169" s="52"/>
      <c r="H169" s="52"/>
      <c r="I169" s="52">
        <v>2265</v>
      </c>
      <c r="J169" s="45"/>
      <c r="K169" s="47"/>
      <c r="L169" s="50"/>
      <c r="M169" s="52"/>
      <c r="N169" s="56"/>
      <c r="O169" s="52"/>
      <c r="P169" s="52"/>
      <c r="Q169" s="52"/>
      <c r="R169" s="52"/>
      <c r="S169" s="52"/>
      <c r="T169" s="44"/>
      <c r="U169" s="79"/>
      <c r="V169" s="52"/>
      <c r="W169" s="52"/>
      <c r="X169" s="52"/>
      <c r="Y169" s="52"/>
      <c r="Z169" s="52"/>
      <c r="AA169" s="52"/>
      <c r="AB169" s="52"/>
      <c r="AC169" s="52"/>
      <c r="AD169" s="52"/>
      <c r="AE169" s="52"/>
      <c r="AF169" s="52"/>
      <c r="AG169" s="52"/>
      <c r="AH169" s="52"/>
      <c r="AI169" s="52"/>
      <c r="AJ169" s="52"/>
      <c r="AK169" s="45"/>
      <c r="AL169" s="45"/>
      <c r="AM169" s="80"/>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6" t="s">
        <v>2589</v>
      </c>
      <c r="CE169" s="52"/>
    </row>
    <row r="170" spans="1:97" s="33" customFormat="1" ht="18" hidden="1" customHeight="1">
      <c r="A170" s="74"/>
      <c r="B170" s="52"/>
      <c r="C170" s="52"/>
      <c r="D170" s="52"/>
      <c r="E170" s="52"/>
      <c r="F170" s="52"/>
      <c r="G170" s="52"/>
      <c r="H170" s="52"/>
      <c r="I170" s="52">
        <v>2266</v>
      </c>
      <c r="J170" s="45"/>
      <c r="K170" s="44"/>
      <c r="L170" s="50"/>
      <c r="M170" s="52"/>
      <c r="N170" s="56"/>
      <c r="O170" s="52"/>
      <c r="P170" s="52"/>
      <c r="Q170" s="52"/>
      <c r="R170" s="52"/>
      <c r="S170" s="52"/>
      <c r="T170" s="44"/>
      <c r="U170" s="79"/>
      <c r="V170" s="52"/>
      <c r="W170" s="52"/>
      <c r="X170" s="52"/>
      <c r="Y170" s="52"/>
      <c r="Z170" s="52"/>
      <c r="AA170" s="52"/>
      <c r="AB170" s="52"/>
      <c r="AC170" s="52"/>
      <c r="AD170" s="52"/>
      <c r="AE170" s="52"/>
      <c r="AF170" s="52"/>
      <c r="AG170" s="52"/>
      <c r="AH170" s="52"/>
      <c r="AI170" s="52"/>
      <c r="AJ170" s="52"/>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6" t="s">
        <v>2589</v>
      </c>
      <c r="CE170" s="52"/>
    </row>
    <row r="171" spans="1:97" s="37" customFormat="1" ht="18" hidden="1" customHeight="1">
      <c r="A171" s="74"/>
      <c r="B171" s="52"/>
      <c r="C171" s="52"/>
      <c r="D171" s="52"/>
      <c r="E171" s="52"/>
      <c r="F171" s="52"/>
      <c r="G171" s="52"/>
      <c r="H171" s="52"/>
      <c r="I171" s="52">
        <v>2267</v>
      </c>
      <c r="J171" s="45"/>
      <c r="K171" s="46"/>
      <c r="L171" s="76"/>
      <c r="M171" s="52"/>
      <c r="N171" s="45"/>
      <c r="O171" s="52"/>
      <c r="P171" s="52"/>
      <c r="Q171" s="52"/>
      <c r="R171" s="52"/>
      <c r="S171" s="52"/>
      <c r="T171" s="46"/>
      <c r="U171" s="76"/>
      <c r="V171" s="52"/>
      <c r="W171" s="52"/>
      <c r="X171" s="52"/>
      <c r="Y171" s="52"/>
      <c r="Z171" s="52"/>
      <c r="AA171" s="52"/>
      <c r="AB171" s="52"/>
      <c r="AC171" s="52"/>
      <c r="AD171" s="52"/>
      <c r="AE171" s="52"/>
      <c r="AF171" s="52"/>
      <c r="AG171" s="52"/>
      <c r="AH171" s="52"/>
      <c r="AI171" s="52"/>
      <c r="AJ171" s="52"/>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6" t="s">
        <v>2589</v>
      </c>
      <c r="CE171" s="52"/>
    </row>
    <row r="172" spans="1:97" s="33" customFormat="1" ht="18" hidden="1" customHeight="1">
      <c r="A172" s="74"/>
      <c r="B172" s="52"/>
      <c r="C172" s="52"/>
      <c r="D172" s="52"/>
      <c r="E172" s="52"/>
      <c r="F172" s="52"/>
      <c r="G172" s="52"/>
      <c r="H172" s="52"/>
      <c r="I172" s="52">
        <v>2268</v>
      </c>
      <c r="J172" s="45"/>
      <c r="K172" s="44"/>
      <c r="L172" s="95"/>
      <c r="M172" s="52"/>
      <c r="N172" s="56"/>
      <c r="O172" s="52"/>
      <c r="P172" s="52"/>
      <c r="Q172" s="52"/>
      <c r="R172" s="52"/>
      <c r="S172" s="52"/>
      <c r="T172" s="44"/>
      <c r="U172" s="79"/>
      <c r="V172" s="52"/>
      <c r="W172" s="52"/>
      <c r="X172" s="52"/>
      <c r="Y172" s="52"/>
      <c r="Z172" s="52"/>
      <c r="AA172" s="52"/>
      <c r="AB172" s="52"/>
      <c r="AC172" s="52"/>
      <c r="AD172" s="52"/>
      <c r="AE172" s="52"/>
      <c r="AF172" s="52"/>
      <c r="AG172" s="52"/>
      <c r="AH172" s="52"/>
      <c r="AI172" s="52"/>
      <c r="AJ172" s="52"/>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6" t="s">
        <v>2589</v>
      </c>
      <c r="CE172" s="46"/>
    </row>
    <row r="173" spans="1:97" s="33" customFormat="1" ht="18" hidden="1" customHeight="1">
      <c r="A173" s="74"/>
      <c r="B173" s="52"/>
      <c r="C173" s="52"/>
      <c r="D173" s="52"/>
      <c r="E173" s="52"/>
      <c r="F173" s="52"/>
      <c r="G173" s="52"/>
      <c r="H173" s="52"/>
      <c r="I173" s="52">
        <v>2269</v>
      </c>
      <c r="J173" s="45"/>
      <c r="K173" s="44"/>
      <c r="L173" s="50"/>
      <c r="M173" s="52"/>
      <c r="N173" s="56"/>
      <c r="O173" s="52"/>
      <c r="P173" s="52"/>
      <c r="Q173" s="52"/>
      <c r="R173" s="52"/>
      <c r="S173" s="52"/>
      <c r="T173" s="44"/>
      <c r="U173" s="79"/>
      <c r="V173" s="52"/>
      <c r="W173" s="52"/>
      <c r="X173" s="52"/>
      <c r="Y173" s="52"/>
      <c r="Z173" s="52"/>
      <c r="AA173" s="52"/>
      <c r="AB173" s="52"/>
      <c r="AC173" s="52"/>
      <c r="AD173" s="52"/>
      <c r="AE173" s="52"/>
      <c r="AF173" s="52"/>
      <c r="AG173" s="52"/>
      <c r="AH173" s="52"/>
      <c r="AI173" s="52"/>
      <c r="AJ173" s="52"/>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6" t="s">
        <v>2589</v>
      </c>
      <c r="CE173" s="52"/>
    </row>
    <row r="174" spans="1:97" s="38" customFormat="1" ht="18" hidden="1" customHeight="1">
      <c r="A174" s="74"/>
      <c r="B174" s="52"/>
      <c r="C174" s="52"/>
      <c r="D174" s="52"/>
      <c r="E174" s="52"/>
      <c r="F174" s="52"/>
      <c r="G174" s="52"/>
      <c r="H174" s="52"/>
      <c r="I174" s="52">
        <v>2270</v>
      </c>
      <c r="J174" s="45"/>
      <c r="K174" s="44"/>
      <c r="L174" s="50"/>
      <c r="M174" s="52"/>
      <c r="N174" s="56"/>
      <c r="O174" s="52"/>
      <c r="P174" s="52"/>
      <c r="Q174" s="52"/>
      <c r="R174" s="52"/>
      <c r="S174" s="52"/>
      <c r="T174" s="44"/>
      <c r="U174" s="79"/>
      <c r="V174" s="82"/>
      <c r="W174" s="57"/>
      <c r="X174" s="52"/>
      <c r="Y174" s="52"/>
      <c r="Z174" s="52"/>
      <c r="AA174" s="52"/>
      <c r="AB174" s="52"/>
      <c r="AC174" s="83"/>
      <c r="AD174" s="52"/>
      <c r="AE174" s="52"/>
      <c r="AF174" s="52"/>
      <c r="AG174" s="52"/>
      <c r="AH174" s="52"/>
      <c r="AI174" s="52"/>
      <c r="AJ174" s="52"/>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6" t="s">
        <v>2589</v>
      </c>
      <c r="CE174" s="52"/>
    </row>
    <row r="175" spans="1:97" s="39" customFormat="1" ht="18" hidden="1" customHeight="1">
      <c r="A175" s="74"/>
      <c r="B175" s="52"/>
      <c r="C175" s="52"/>
      <c r="D175" s="52"/>
      <c r="E175" s="52"/>
      <c r="F175" s="52"/>
      <c r="G175" s="52"/>
      <c r="H175" s="52"/>
      <c r="I175" s="52">
        <v>2271</v>
      </c>
      <c r="J175" s="45"/>
      <c r="K175" s="44"/>
      <c r="L175" s="50"/>
      <c r="M175" s="52"/>
      <c r="N175" s="56"/>
      <c r="O175" s="52"/>
      <c r="P175" s="52"/>
      <c r="Q175" s="52"/>
      <c r="R175" s="52"/>
      <c r="S175" s="52"/>
      <c r="T175" s="44"/>
      <c r="U175" s="79"/>
      <c r="V175" s="52"/>
      <c r="W175" s="52"/>
      <c r="X175" s="52"/>
      <c r="Y175" s="52"/>
      <c r="Z175" s="52"/>
      <c r="AA175" s="52"/>
      <c r="AB175" s="52"/>
      <c r="AC175" s="52"/>
      <c r="AD175" s="52"/>
      <c r="AE175" s="52"/>
      <c r="AF175" s="52"/>
      <c r="AG175" s="52"/>
      <c r="AH175" s="52"/>
      <c r="AI175" s="52"/>
      <c r="AJ175" s="52"/>
      <c r="AK175" s="45"/>
      <c r="AL175" s="45"/>
      <c r="AM175" s="80"/>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6" t="s">
        <v>2589</v>
      </c>
      <c r="CE175" s="52"/>
    </row>
    <row r="176" spans="1:97" s="38" customFormat="1" ht="18" hidden="1" customHeight="1">
      <c r="A176" s="74"/>
      <c r="B176" s="52"/>
      <c r="C176" s="52"/>
      <c r="D176" s="52"/>
      <c r="E176" s="52"/>
      <c r="F176" s="52"/>
      <c r="G176" s="52"/>
      <c r="H176" s="52"/>
      <c r="I176" s="52">
        <v>2272</v>
      </c>
      <c r="J176" s="45"/>
      <c r="K176" s="44"/>
      <c r="L176" s="50"/>
      <c r="M176" s="52"/>
      <c r="N176" s="56"/>
      <c r="O176" s="52"/>
      <c r="P176" s="52"/>
      <c r="Q176" s="52"/>
      <c r="R176" s="52"/>
      <c r="S176" s="52"/>
      <c r="T176" s="44"/>
      <c r="U176" s="79"/>
      <c r="V176" s="52"/>
      <c r="W176" s="52"/>
      <c r="X176" s="52"/>
      <c r="Y176" s="52"/>
      <c r="Z176" s="52"/>
      <c r="AA176" s="52"/>
      <c r="AB176" s="52"/>
      <c r="AC176" s="52"/>
      <c r="AD176" s="52"/>
      <c r="AE176" s="52"/>
      <c r="AF176" s="52"/>
      <c r="AG176" s="52"/>
      <c r="AH176" s="52"/>
      <c r="AI176" s="52"/>
      <c r="AJ176" s="52"/>
      <c r="AK176" s="45"/>
      <c r="AL176" s="45"/>
      <c r="AM176" s="80"/>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6" t="s">
        <v>2589</v>
      </c>
      <c r="CE176" s="52"/>
    </row>
    <row r="177" spans="1:83" s="33" customFormat="1" ht="18" hidden="1" customHeight="1">
      <c r="A177" s="74"/>
      <c r="B177" s="52"/>
      <c r="C177" s="52"/>
      <c r="D177" s="52"/>
      <c r="E177" s="52"/>
      <c r="F177" s="52"/>
      <c r="G177" s="52"/>
      <c r="H177" s="52"/>
      <c r="I177" s="52">
        <v>2273</v>
      </c>
      <c r="J177" s="45"/>
      <c r="K177" s="44"/>
      <c r="L177" s="50"/>
      <c r="M177" s="52"/>
      <c r="N177" s="56"/>
      <c r="O177" s="52"/>
      <c r="P177" s="52"/>
      <c r="Q177" s="52"/>
      <c r="R177" s="52"/>
      <c r="S177" s="52"/>
      <c r="T177" s="44"/>
      <c r="U177" s="79"/>
      <c r="V177" s="52"/>
      <c r="W177" s="52"/>
      <c r="X177" s="52"/>
      <c r="Y177" s="52"/>
      <c r="Z177" s="52"/>
      <c r="AA177" s="52"/>
      <c r="AB177" s="52"/>
      <c r="AC177" s="52"/>
      <c r="AD177" s="52"/>
      <c r="AE177" s="52"/>
      <c r="AF177" s="52"/>
      <c r="AG177" s="52"/>
      <c r="AH177" s="52"/>
      <c r="AI177" s="52"/>
      <c r="AJ177" s="52"/>
      <c r="AK177" s="45"/>
      <c r="AL177" s="45"/>
      <c r="AM177" s="80"/>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6" t="s">
        <v>2589</v>
      </c>
      <c r="CE177" s="52"/>
    </row>
    <row r="178" spans="1:83" s="33" customFormat="1" ht="18" hidden="1" customHeight="1">
      <c r="A178" s="74"/>
      <c r="B178" s="52"/>
      <c r="C178" s="52"/>
      <c r="D178" s="52"/>
      <c r="E178" s="52"/>
      <c r="F178" s="52"/>
      <c r="G178" s="52"/>
      <c r="H178" s="52"/>
      <c r="I178" s="52">
        <v>2274</v>
      </c>
      <c r="J178" s="45"/>
      <c r="K178" s="44"/>
      <c r="L178" s="50"/>
      <c r="M178" s="52"/>
      <c r="N178" s="56"/>
      <c r="O178" s="52"/>
      <c r="P178" s="52"/>
      <c r="Q178" s="52"/>
      <c r="R178" s="52"/>
      <c r="S178" s="52"/>
      <c r="T178" s="44"/>
      <c r="U178" s="79"/>
      <c r="V178" s="52"/>
      <c r="W178" s="52"/>
      <c r="X178" s="52"/>
      <c r="Y178" s="52"/>
      <c r="Z178" s="52"/>
      <c r="AA178" s="52"/>
      <c r="AB178" s="52"/>
      <c r="AC178" s="52"/>
      <c r="AD178" s="52"/>
      <c r="AE178" s="52"/>
      <c r="AF178" s="52"/>
      <c r="AG178" s="52"/>
      <c r="AH178" s="52"/>
      <c r="AI178" s="52"/>
      <c r="AJ178" s="52"/>
      <c r="AK178" s="45"/>
      <c r="AL178" s="45"/>
      <c r="AM178" s="80"/>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6" t="s">
        <v>2589</v>
      </c>
      <c r="CE178" s="52"/>
    </row>
    <row r="179" spans="1:83" s="39" customFormat="1" ht="18" hidden="1" customHeight="1">
      <c r="A179" s="74"/>
      <c r="B179" s="52"/>
      <c r="C179" s="52"/>
      <c r="D179" s="52"/>
      <c r="E179" s="52"/>
      <c r="F179" s="52"/>
      <c r="G179" s="52"/>
      <c r="H179" s="52"/>
      <c r="I179" s="52">
        <v>2275</v>
      </c>
      <c r="J179" s="45"/>
      <c r="K179" s="45"/>
      <c r="L179" s="51"/>
      <c r="M179" s="52"/>
      <c r="N179" s="57"/>
      <c r="O179" s="52"/>
      <c r="P179" s="52"/>
      <c r="Q179" s="52"/>
      <c r="R179" s="52"/>
      <c r="S179" s="52"/>
      <c r="T179" s="52"/>
      <c r="U179" s="81"/>
      <c r="V179" s="52"/>
      <c r="W179" s="52"/>
      <c r="X179" s="52"/>
      <c r="Y179" s="52"/>
      <c r="Z179" s="52"/>
      <c r="AA179" s="52"/>
      <c r="AB179" s="52"/>
      <c r="AC179" s="52"/>
      <c r="AD179" s="52"/>
      <c r="AE179" s="52"/>
      <c r="AF179" s="52"/>
      <c r="AG179" s="52"/>
      <c r="AH179" s="52"/>
      <c r="AI179" s="52"/>
      <c r="AJ179" s="52"/>
      <c r="AK179" s="45"/>
      <c r="AL179" s="45"/>
      <c r="AM179" s="80"/>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52"/>
      <c r="CC179" s="52"/>
      <c r="CD179" s="46" t="s">
        <v>2589</v>
      </c>
      <c r="CE179" s="52"/>
    </row>
    <row r="180" spans="1:83" s="33" customFormat="1" ht="18" hidden="1" customHeight="1">
      <c r="A180" s="74"/>
      <c r="B180" s="52"/>
      <c r="C180" s="52"/>
      <c r="D180" s="52"/>
      <c r="E180" s="52"/>
      <c r="F180" s="52"/>
      <c r="G180" s="52"/>
      <c r="H180" s="52"/>
      <c r="I180" s="52">
        <v>2276</v>
      </c>
      <c r="J180" s="45"/>
      <c r="K180" s="44"/>
      <c r="L180" s="50"/>
      <c r="M180" s="52"/>
      <c r="N180" s="56"/>
      <c r="O180" s="52"/>
      <c r="P180" s="52"/>
      <c r="Q180" s="52"/>
      <c r="R180" s="52"/>
      <c r="S180" s="52"/>
      <c r="T180" s="77"/>
      <c r="U180" s="86"/>
      <c r="V180" s="52"/>
      <c r="W180" s="52"/>
      <c r="X180" s="52"/>
      <c r="Y180" s="52"/>
      <c r="Z180" s="52"/>
      <c r="AA180" s="52"/>
      <c r="AB180" s="52"/>
      <c r="AC180" s="52"/>
      <c r="AD180" s="52"/>
      <c r="AE180" s="52"/>
      <c r="AF180" s="52"/>
      <c r="AG180" s="52"/>
      <c r="AH180" s="52"/>
      <c r="AI180" s="52"/>
      <c r="AJ180" s="52"/>
      <c r="AK180" s="45"/>
      <c r="AL180" s="45"/>
      <c r="AM180" s="80"/>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6" t="s">
        <v>2589</v>
      </c>
      <c r="CE180" s="52"/>
    </row>
    <row r="181" spans="1:83" s="33" customFormat="1" ht="18" hidden="1" customHeight="1">
      <c r="A181" s="74"/>
      <c r="B181" s="52"/>
      <c r="C181" s="52"/>
      <c r="D181" s="52"/>
      <c r="E181" s="52"/>
      <c r="F181" s="52"/>
      <c r="G181" s="52"/>
      <c r="H181" s="52"/>
      <c r="I181" s="52">
        <v>2277</v>
      </c>
      <c r="J181" s="45"/>
      <c r="K181" s="44"/>
      <c r="L181" s="50"/>
      <c r="M181" s="52"/>
      <c r="N181" s="56"/>
      <c r="O181" s="52"/>
      <c r="P181" s="52"/>
      <c r="Q181" s="52"/>
      <c r="R181" s="52"/>
      <c r="S181" s="52"/>
      <c r="T181" s="44"/>
      <c r="U181" s="79"/>
      <c r="V181" s="52"/>
      <c r="W181" s="52"/>
      <c r="X181" s="52"/>
      <c r="Y181" s="52"/>
      <c r="Z181" s="52"/>
      <c r="AA181" s="52"/>
      <c r="AB181" s="52"/>
      <c r="AC181" s="52"/>
      <c r="AD181" s="52"/>
      <c r="AE181" s="52"/>
      <c r="AF181" s="52"/>
      <c r="AG181" s="52"/>
      <c r="AH181" s="52"/>
      <c r="AI181" s="52"/>
      <c r="AJ181" s="52"/>
      <c r="AK181" s="45"/>
      <c r="AL181" s="45"/>
      <c r="AM181" s="80"/>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6" t="s">
        <v>2589</v>
      </c>
      <c r="CE181" s="52"/>
    </row>
    <row r="182" spans="1:83" s="39" customFormat="1" ht="18" hidden="1" customHeight="1">
      <c r="A182" s="74"/>
      <c r="B182" s="52"/>
      <c r="C182" s="52"/>
      <c r="D182" s="52"/>
      <c r="E182" s="52"/>
      <c r="F182" s="52"/>
      <c r="G182" s="52"/>
      <c r="H182" s="52"/>
      <c r="I182" s="52">
        <v>2278</v>
      </c>
      <c r="J182" s="45"/>
      <c r="K182" s="44"/>
      <c r="L182" s="50"/>
      <c r="M182" s="52"/>
      <c r="N182" s="56"/>
      <c r="O182" s="52"/>
      <c r="P182" s="52"/>
      <c r="Q182" s="52"/>
      <c r="R182" s="52"/>
      <c r="S182" s="52"/>
      <c r="T182" s="44"/>
      <c r="U182" s="79"/>
      <c r="V182" s="82"/>
      <c r="W182" s="57"/>
      <c r="X182" s="52"/>
      <c r="Y182" s="52"/>
      <c r="Z182" s="52"/>
      <c r="AA182" s="52"/>
      <c r="AB182" s="52"/>
      <c r="AC182" s="83"/>
      <c r="AD182" s="52"/>
      <c r="AE182" s="52"/>
      <c r="AF182" s="52"/>
      <c r="AG182" s="52"/>
      <c r="AH182" s="52"/>
      <c r="AI182" s="52"/>
      <c r="AJ182" s="52"/>
      <c r="AK182" s="45"/>
      <c r="AL182" s="45"/>
      <c r="AM182" s="80"/>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6" t="s">
        <v>2589</v>
      </c>
      <c r="CE182" s="52"/>
    </row>
    <row r="183" spans="1:83" s="36" customFormat="1" ht="18" hidden="1" customHeight="1">
      <c r="A183" s="74"/>
      <c r="B183" s="52"/>
      <c r="C183" s="52"/>
      <c r="D183" s="52"/>
      <c r="E183" s="52"/>
      <c r="F183" s="52"/>
      <c r="G183" s="52"/>
      <c r="H183" s="52"/>
      <c r="I183" s="52">
        <v>2279</v>
      </c>
      <c r="J183" s="45"/>
      <c r="K183" s="46"/>
      <c r="L183" s="87"/>
      <c r="M183" s="52"/>
      <c r="N183" s="45"/>
      <c r="O183" s="52"/>
      <c r="P183" s="52"/>
      <c r="Q183" s="52"/>
      <c r="R183" s="52"/>
      <c r="S183" s="52"/>
      <c r="T183" s="46"/>
      <c r="U183" s="76"/>
      <c r="V183" s="52"/>
      <c r="W183" s="52"/>
      <c r="X183" s="52"/>
      <c r="Y183" s="52"/>
      <c r="Z183" s="52"/>
      <c r="AA183" s="52"/>
      <c r="AB183" s="52"/>
      <c r="AC183" s="52"/>
      <c r="AD183" s="52"/>
      <c r="AE183" s="52"/>
      <c r="AF183" s="52"/>
      <c r="AG183" s="52"/>
      <c r="AH183" s="52"/>
      <c r="AI183" s="52"/>
      <c r="AJ183" s="52"/>
      <c r="AK183" s="45"/>
      <c r="AL183" s="45"/>
      <c r="AM183" s="80"/>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6" t="s">
        <v>2589</v>
      </c>
      <c r="CE183" s="53"/>
    </row>
    <row r="184" spans="1:83" s="33" customFormat="1" ht="18" hidden="1" customHeight="1">
      <c r="A184" s="74"/>
      <c r="B184" s="52"/>
      <c r="C184" s="52"/>
      <c r="D184" s="52"/>
      <c r="E184" s="52"/>
      <c r="F184" s="52"/>
      <c r="G184" s="52"/>
      <c r="H184" s="52"/>
      <c r="I184" s="52">
        <v>2280</v>
      </c>
      <c r="J184" s="45"/>
      <c r="K184" s="44"/>
      <c r="L184" s="50"/>
      <c r="M184" s="52"/>
      <c r="N184" s="56"/>
      <c r="O184" s="52"/>
      <c r="P184" s="52"/>
      <c r="Q184" s="52"/>
      <c r="R184" s="52"/>
      <c r="S184" s="52"/>
      <c r="T184" s="44"/>
      <c r="U184" s="79"/>
      <c r="V184" s="52"/>
      <c r="W184" s="52"/>
      <c r="X184" s="52"/>
      <c r="Y184" s="52"/>
      <c r="Z184" s="52"/>
      <c r="AA184" s="52"/>
      <c r="AB184" s="52"/>
      <c r="AC184" s="52"/>
      <c r="AD184" s="52"/>
      <c r="AE184" s="52"/>
      <c r="AF184" s="52"/>
      <c r="AG184" s="52"/>
      <c r="AH184" s="52"/>
      <c r="AI184" s="52"/>
      <c r="AJ184" s="52"/>
      <c r="AK184" s="45"/>
      <c r="AL184" s="45"/>
      <c r="AM184" s="80"/>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6" t="s">
        <v>2589</v>
      </c>
      <c r="CE184" s="52"/>
    </row>
    <row r="185" spans="1:83" s="33" customFormat="1" ht="18" hidden="1" customHeight="1">
      <c r="A185" s="74"/>
      <c r="B185" s="52"/>
      <c r="C185" s="52"/>
      <c r="D185" s="52"/>
      <c r="E185" s="52"/>
      <c r="F185" s="52"/>
      <c r="G185" s="52"/>
      <c r="H185" s="52"/>
      <c r="I185" s="52">
        <v>2281</v>
      </c>
      <c r="J185" s="45"/>
      <c r="K185" s="44"/>
      <c r="L185" s="50"/>
      <c r="M185" s="52"/>
      <c r="N185" s="56"/>
      <c r="O185" s="52"/>
      <c r="P185" s="52"/>
      <c r="Q185" s="52"/>
      <c r="R185" s="52"/>
      <c r="S185" s="52"/>
      <c r="T185" s="44"/>
      <c r="U185" s="79"/>
      <c r="V185" s="85"/>
      <c r="W185" s="45"/>
      <c r="X185" s="52"/>
      <c r="Y185" s="52"/>
      <c r="Z185" s="52"/>
      <c r="AA185" s="52"/>
      <c r="AB185" s="52"/>
      <c r="AC185" s="85"/>
      <c r="AD185" s="85"/>
      <c r="AE185" s="52"/>
      <c r="AF185" s="52"/>
      <c r="AG185" s="52"/>
      <c r="AH185" s="52"/>
      <c r="AI185" s="52"/>
      <c r="AJ185" s="52"/>
      <c r="AK185" s="45"/>
      <c r="AL185" s="45"/>
      <c r="AM185" s="80"/>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6" t="s">
        <v>2589</v>
      </c>
      <c r="CE185" s="52"/>
    </row>
    <row r="186" spans="1:83" s="33" customFormat="1" ht="18" hidden="1" customHeight="1">
      <c r="A186" s="74"/>
      <c r="B186" s="52"/>
      <c r="C186" s="52"/>
      <c r="D186" s="52"/>
      <c r="E186" s="52"/>
      <c r="F186" s="52"/>
      <c r="G186" s="52"/>
      <c r="H186" s="52"/>
      <c r="I186" s="52">
        <v>2282</v>
      </c>
      <c r="J186" s="45"/>
      <c r="K186" s="44"/>
      <c r="L186" s="50"/>
      <c r="M186" s="52"/>
      <c r="N186" s="56"/>
      <c r="O186" s="52"/>
      <c r="P186" s="52"/>
      <c r="Q186" s="52"/>
      <c r="R186" s="52"/>
      <c r="S186" s="52"/>
      <c r="T186" s="44"/>
      <c r="U186" s="79"/>
      <c r="V186" s="82"/>
      <c r="W186" s="57"/>
      <c r="X186" s="52"/>
      <c r="Y186" s="52"/>
      <c r="Z186" s="52"/>
      <c r="AA186" s="52"/>
      <c r="AB186" s="125"/>
      <c r="AC186" s="83"/>
      <c r="AD186" s="52"/>
      <c r="AE186" s="52"/>
      <c r="AF186" s="52"/>
      <c r="AG186" s="52"/>
      <c r="AH186" s="52"/>
      <c r="AI186" s="52"/>
      <c r="AJ186" s="52"/>
      <c r="AK186" s="45"/>
      <c r="AL186" s="45"/>
      <c r="AM186" s="80"/>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6" t="s">
        <v>2589</v>
      </c>
      <c r="CE186" s="52"/>
    </row>
    <row r="187" spans="1:83" s="33" customFormat="1" ht="18" hidden="1" customHeight="1">
      <c r="A187" s="74"/>
      <c r="B187" s="52"/>
      <c r="C187" s="52"/>
      <c r="D187" s="52"/>
      <c r="E187" s="52"/>
      <c r="F187" s="52"/>
      <c r="G187" s="52"/>
      <c r="H187" s="52"/>
      <c r="I187" s="52">
        <v>2283</v>
      </c>
      <c r="J187" s="45"/>
      <c r="K187" s="44"/>
      <c r="L187" s="50"/>
      <c r="M187" s="52"/>
      <c r="N187" s="56"/>
      <c r="O187" s="52"/>
      <c r="P187" s="52"/>
      <c r="Q187" s="52"/>
      <c r="R187" s="52"/>
      <c r="S187" s="52"/>
      <c r="T187" s="44"/>
      <c r="U187" s="79"/>
      <c r="V187" s="52"/>
      <c r="W187" s="52"/>
      <c r="X187" s="52"/>
      <c r="Y187" s="52"/>
      <c r="Z187" s="52"/>
      <c r="AA187" s="52"/>
      <c r="AB187" s="52"/>
      <c r="AC187" s="52"/>
      <c r="AD187" s="52"/>
      <c r="AE187" s="52"/>
      <c r="AF187" s="52"/>
      <c r="AG187" s="52"/>
      <c r="AH187" s="52"/>
      <c r="AI187" s="52"/>
      <c r="AJ187" s="52"/>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6" t="s">
        <v>2589</v>
      </c>
      <c r="CE187" s="46"/>
    </row>
    <row r="188" spans="1:83" s="37" customFormat="1" ht="18" hidden="1" customHeight="1">
      <c r="A188" s="74"/>
      <c r="B188" s="52"/>
      <c r="C188" s="52"/>
      <c r="D188" s="52"/>
      <c r="E188" s="52"/>
      <c r="F188" s="52"/>
      <c r="G188" s="52"/>
      <c r="H188" s="52"/>
      <c r="I188" s="52">
        <v>2284</v>
      </c>
      <c r="J188" s="45"/>
      <c r="K188" s="46"/>
      <c r="L188" s="87"/>
      <c r="M188" s="52"/>
      <c r="N188" s="45"/>
      <c r="O188" s="52"/>
      <c r="P188" s="52"/>
      <c r="Q188" s="52"/>
      <c r="R188" s="52"/>
      <c r="S188" s="52"/>
      <c r="T188" s="46"/>
      <c r="U188" s="76"/>
      <c r="V188" s="52"/>
      <c r="W188" s="52"/>
      <c r="X188" s="52"/>
      <c r="Y188" s="52"/>
      <c r="Z188" s="52"/>
      <c r="AA188" s="52"/>
      <c r="AB188" s="52"/>
      <c r="AC188" s="52"/>
      <c r="AD188" s="52"/>
      <c r="AE188" s="52"/>
      <c r="AF188" s="52"/>
      <c r="AG188" s="52"/>
      <c r="AH188" s="52"/>
      <c r="AI188" s="52"/>
      <c r="AJ188" s="52"/>
      <c r="AK188" s="45"/>
      <c r="AL188" s="45"/>
      <c r="AM188" s="80"/>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6" t="s">
        <v>2589</v>
      </c>
      <c r="CE188" s="52"/>
    </row>
    <row r="189" spans="1:83" s="37" customFormat="1" ht="18" hidden="1" customHeight="1">
      <c r="A189" s="74"/>
      <c r="B189" s="52"/>
      <c r="C189" s="52"/>
      <c r="D189" s="52"/>
      <c r="E189" s="52"/>
      <c r="F189" s="52"/>
      <c r="G189" s="52"/>
      <c r="H189" s="52"/>
      <c r="I189" s="52">
        <v>2285</v>
      </c>
      <c r="J189" s="45"/>
      <c r="K189" s="45"/>
      <c r="L189" s="51"/>
      <c r="M189" s="52"/>
      <c r="N189" s="57"/>
      <c r="O189" s="52"/>
      <c r="P189" s="52"/>
      <c r="Q189" s="52"/>
      <c r="R189" s="52"/>
      <c r="S189" s="52"/>
      <c r="T189" s="52"/>
      <c r="U189" s="81"/>
      <c r="V189" s="52"/>
      <c r="W189" s="52"/>
      <c r="X189" s="52"/>
      <c r="Y189" s="52"/>
      <c r="Z189" s="52"/>
      <c r="AA189" s="52"/>
      <c r="AB189" s="52"/>
      <c r="AC189" s="84"/>
      <c r="AD189" s="52"/>
      <c r="AE189" s="52"/>
      <c r="AF189" s="52"/>
      <c r="AG189" s="52"/>
      <c r="AH189" s="52"/>
      <c r="AI189" s="52"/>
      <c r="AJ189" s="52"/>
      <c r="AK189" s="45"/>
      <c r="AL189" s="45"/>
      <c r="AM189" s="80"/>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52"/>
      <c r="CC189" s="52"/>
      <c r="CD189" s="46" t="s">
        <v>2589</v>
      </c>
      <c r="CE189" s="52"/>
    </row>
    <row r="190" spans="1:83" s="33" customFormat="1" ht="18" hidden="1" customHeight="1">
      <c r="A190" s="88"/>
      <c r="B190" s="53"/>
      <c r="C190" s="53"/>
      <c r="D190" s="53"/>
      <c r="E190" s="53"/>
      <c r="F190" s="53"/>
      <c r="G190" s="53"/>
      <c r="H190" s="53"/>
      <c r="I190" s="52">
        <v>2286</v>
      </c>
      <c r="J190" s="59"/>
      <c r="K190" s="89"/>
      <c r="L190" s="90"/>
      <c r="M190" s="53"/>
      <c r="N190" s="91"/>
      <c r="O190" s="53"/>
      <c r="P190" s="53"/>
      <c r="Q190" s="53"/>
      <c r="R190" s="53"/>
      <c r="S190" s="53"/>
      <c r="T190" s="89"/>
      <c r="U190" s="92"/>
      <c r="V190" s="53"/>
      <c r="W190" s="53"/>
      <c r="X190" s="53"/>
      <c r="Y190" s="53"/>
      <c r="Z190" s="53"/>
      <c r="AA190" s="53"/>
      <c r="AB190" s="53"/>
      <c r="AC190" s="53"/>
      <c r="AD190" s="53"/>
      <c r="AE190" s="53"/>
      <c r="AF190" s="53"/>
      <c r="AG190" s="53"/>
      <c r="AH190" s="53"/>
      <c r="AI190" s="53"/>
      <c r="AJ190" s="53"/>
      <c r="AK190" s="59"/>
      <c r="AL190" s="59"/>
      <c r="AM190" s="93"/>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46" t="s">
        <v>2589</v>
      </c>
      <c r="CE190" s="52"/>
    </row>
    <row r="191" spans="1:83" s="37" customFormat="1" ht="18" hidden="1" customHeight="1">
      <c r="A191" s="74"/>
      <c r="B191" s="52"/>
      <c r="C191" s="52"/>
      <c r="D191" s="52"/>
      <c r="E191" s="52"/>
      <c r="F191" s="52"/>
      <c r="G191" s="52"/>
      <c r="H191" s="52"/>
      <c r="I191" s="52">
        <v>2287</v>
      </c>
      <c r="J191" s="45"/>
      <c r="K191" s="44"/>
      <c r="L191" s="50"/>
      <c r="M191" s="52"/>
      <c r="N191" s="56"/>
      <c r="O191" s="52"/>
      <c r="P191" s="52"/>
      <c r="Q191" s="52"/>
      <c r="R191" s="52"/>
      <c r="S191" s="52"/>
      <c r="T191" s="44"/>
      <c r="U191" s="79"/>
      <c r="V191" s="52"/>
      <c r="W191" s="52"/>
      <c r="X191" s="52"/>
      <c r="Y191" s="52"/>
      <c r="Z191" s="52"/>
      <c r="AA191" s="52"/>
      <c r="AB191" s="52"/>
      <c r="AC191" s="52"/>
      <c r="AD191" s="52"/>
      <c r="AE191" s="52"/>
      <c r="AF191" s="52"/>
      <c r="AG191" s="52"/>
      <c r="AH191" s="52"/>
      <c r="AI191" s="52"/>
      <c r="AJ191" s="52"/>
      <c r="AK191" s="45"/>
      <c r="AL191" s="45"/>
      <c r="AM191" s="80"/>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6" t="s">
        <v>2589</v>
      </c>
      <c r="CE191" s="52"/>
    </row>
    <row r="192" spans="1:83" s="33" customFormat="1" ht="18" hidden="1" customHeight="1">
      <c r="A192" s="74"/>
      <c r="B192" s="52"/>
      <c r="C192" s="52"/>
      <c r="D192" s="52"/>
      <c r="E192" s="52"/>
      <c r="F192" s="52"/>
      <c r="G192" s="52"/>
      <c r="H192" s="52"/>
      <c r="I192" s="52">
        <v>2288</v>
      </c>
      <c r="J192" s="45"/>
      <c r="K192" s="77"/>
      <c r="L192" s="95"/>
      <c r="M192" s="52"/>
      <c r="N192" s="56"/>
      <c r="O192" s="52"/>
      <c r="P192" s="52"/>
      <c r="Q192" s="52"/>
      <c r="R192" s="52"/>
      <c r="S192" s="52"/>
      <c r="T192" s="44"/>
      <c r="U192" s="79"/>
      <c r="V192" s="52"/>
      <c r="W192" s="52"/>
      <c r="X192" s="52"/>
      <c r="Y192" s="52"/>
      <c r="Z192" s="52"/>
      <c r="AA192" s="52"/>
      <c r="AB192" s="52"/>
      <c r="AC192" s="52"/>
      <c r="AD192" s="52"/>
      <c r="AE192" s="52"/>
      <c r="AF192" s="52"/>
      <c r="AG192" s="52"/>
      <c r="AH192" s="52"/>
      <c r="AI192" s="52"/>
      <c r="AJ192" s="52"/>
      <c r="AK192" s="45"/>
      <c r="AL192" s="45"/>
      <c r="AM192" s="80"/>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6" t="s">
        <v>2589</v>
      </c>
      <c r="CE192" s="52"/>
    </row>
    <row r="193" spans="1:83" s="33" customFormat="1" ht="18" hidden="1" customHeight="1">
      <c r="A193" s="74"/>
      <c r="B193" s="52"/>
      <c r="C193" s="52"/>
      <c r="D193" s="52"/>
      <c r="E193" s="52"/>
      <c r="F193" s="52"/>
      <c r="G193" s="52"/>
      <c r="H193" s="52"/>
      <c r="I193" s="52">
        <v>2289</v>
      </c>
      <c r="J193" s="45"/>
      <c r="K193" s="46"/>
      <c r="L193" s="87"/>
      <c r="M193" s="52"/>
      <c r="N193" s="45"/>
      <c r="O193" s="52"/>
      <c r="P193" s="52"/>
      <c r="Q193" s="52"/>
      <c r="R193" s="52"/>
      <c r="S193" s="52"/>
      <c r="T193" s="46"/>
      <c r="U193" s="76"/>
      <c r="V193" s="52"/>
      <c r="W193" s="52"/>
      <c r="X193" s="52"/>
      <c r="Y193" s="52"/>
      <c r="Z193" s="52"/>
      <c r="AA193" s="52"/>
      <c r="AB193" s="52"/>
      <c r="AC193" s="52"/>
      <c r="AD193" s="52"/>
      <c r="AE193" s="52"/>
      <c r="AF193" s="52"/>
      <c r="AG193" s="52"/>
      <c r="AH193" s="52"/>
      <c r="AI193" s="52"/>
      <c r="AJ193" s="52"/>
      <c r="AK193" s="45"/>
      <c r="AL193" s="45"/>
      <c r="AM193" s="80"/>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6" t="s">
        <v>2589</v>
      </c>
      <c r="CE193" s="52"/>
    </row>
    <row r="194" spans="1:83" s="33" customFormat="1" ht="18" hidden="1" customHeight="1">
      <c r="A194" s="74"/>
      <c r="B194" s="52"/>
      <c r="C194" s="52"/>
      <c r="D194" s="52"/>
      <c r="E194" s="52"/>
      <c r="F194" s="52"/>
      <c r="G194" s="52"/>
      <c r="H194" s="52"/>
      <c r="I194" s="52">
        <v>2290</v>
      </c>
      <c r="J194" s="45"/>
      <c r="K194" s="44"/>
      <c r="L194" s="50"/>
      <c r="M194" s="52"/>
      <c r="N194" s="94"/>
      <c r="O194" s="52"/>
      <c r="P194" s="52"/>
      <c r="Q194" s="52"/>
      <c r="R194" s="52"/>
      <c r="S194" s="52"/>
      <c r="T194" s="44"/>
      <c r="U194" s="79"/>
      <c r="V194" s="52"/>
      <c r="W194" s="52"/>
      <c r="X194" s="52"/>
      <c r="Y194" s="52"/>
      <c r="Z194" s="52"/>
      <c r="AA194" s="52"/>
      <c r="AB194" s="52"/>
      <c r="AC194" s="52"/>
      <c r="AD194" s="52"/>
      <c r="AE194" s="52"/>
      <c r="AF194" s="52"/>
      <c r="AG194" s="52"/>
      <c r="AH194" s="52"/>
      <c r="AI194" s="52"/>
      <c r="AJ194" s="52"/>
      <c r="AK194" s="45"/>
      <c r="AL194" s="45"/>
      <c r="AM194" s="80"/>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6" t="s">
        <v>2589</v>
      </c>
      <c r="CE194" s="52"/>
    </row>
    <row r="195" spans="1:83" s="33" customFormat="1" ht="18" hidden="1" customHeight="1">
      <c r="A195" s="74"/>
      <c r="B195" s="52"/>
      <c r="C195" s="52"/>
      <c r="D195" s="52"/>
      <c r="E195" s="52"/>
      <c r="F195" s="52"/>
      <c r="G195" s="52"/>
      <c r="H195" s="52"/>
      <c r="I195" s="52">
        <v>2291</v>
      </c>
      <c r="J195" s="45"/>
      <c r="K195" s="46"/>
      <c r="L195" s="87"/>
      <c r="M195" s="52"/>
      <c r="N195" s="45"/>
      <c r="O195" s="52"/>
      <c r="P195" s="52"/>
      <c r="Q195" s="52"/>
      <c r="R195" s="52"/>
      <c r="S195" s="52"/>
      <c r="T195" s="77"/>
      <c r="U195" s="78"/>
      <c r="V195" s="52"/>
      <c r="W195" s="52"/>
      <c r="X195" s="52"/>
      <c r="Y195" s="52"/>
      <c r="Z195" s="52"/>
      <c r="AA195" s="52"/>
      <c r="AB195" s="52"/>
      <c r="AC195" s="52"/>
      <c r="AD195" s="52"/>
      <c r="AE195" s="52"/>
      <c r="AF195" s="52"/>
      <c r="AG195" s="52"/>
      <c r="AH195" s="52"/>
      <c r="AI195" s="52"/>
      <c r="AJ195" s="52"/>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6" t="s">
        <v>2589</v>
      </c>
      <c r="CE195" s="52"/>
    </row>
    <row r="196" spans="1:83" s="40" customFormat="1" ht="18" hidden="1" customHeight="1">
      <c r="A196" s="74"/>
      <c r="B196" s="52"/>
      <c r="C196" s="52"/>
      <c r="D196" s="52"/>
      <c r="E196" s="52"/>
      <c r="F196" s="52"/>
      <c r="G196" s="52"/>
      <c r="H196" s="52"/>
      <c r="I196" s="52">
        <v>2292</v>
      </c>
      <c r="J196" s="45"/>
      <c r="K196" s="46"/>
      <c r="L196" s="87"/>
      <c r="M196" s="52"/>
      <c r="N196" s="45"/>
      <c r="O196" s="52"/>
      <c r="P196" s="52"/>
      <c r="Q196" s="52"/>
      <c r="R196" s="52"/>
      <c r="S196" s="52"/>
      <c r="T196" s="46"/>
      <c r="U196" s="76"/>
      <c r="V196" s="52"/>
      <c r="W196" s="52"/>
      <c r="X196" s="52"/>
      <c r="Y196" s="52"/>
      <c r="Z196" s="52"/>
      <c r="AA196" s="52"/>
      <c r="AB196" s="52"/>
      <c r="AC196" s="52"/>
      <c r="AD196" s="52"/>
      <c r="AE196" s="52"/>
      <c r="AF196" s="52"/>
      <c r="AG196" s="52"/>
      <c r="AH196" s="52"/>
      <c r="AI196" s="52"/>
      <c r="AJ196" s="52"/>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6" t="s">
        <v>2589</v>
      </c>
      <c r="CE196" s="52"/>
    </row>
    <row r="197" spans="1:83" s="37" customFormat="1" ht="18" hidden="1" customHeight="1">
      <c r="A197" s="74"/>
      <c r="B197" s="52"/>
      <c r="C197" s="52"/>
      <c r="D197" s="52"/>
      <c r="E197" s="52"/>
      <c r="F197" s="52"/>
      <c r="G197" s="52"/>
      <c r="H197" s="52"/>
      <c r="I197" s="52">
        <v>2293</v>
      </c>
      <c r="J197" s="45"/>
      <c r="K197" s="44"/>
      <c r="L197" s="50"/>
      <c r="M197" s="52"/>
      <c r="N197" s="56"/>
      <c r="O197" s="52"/>
      <c r="P197" s="52"/>
      <c r="Q197" s="52"/>
      <c r="R197" s="52"/>
      <c r="S197" s="52"/>
      <c r="T197" s="44"/>
      <c r="U197" s="79"/>
      <c r="V197" s="52"/>
      <c r="W197" s="52"/>
      <c r="X197" s="52"/>
      <c r="Y197" s="52"/>
      <c r="Z197" s="52"/>
      <c r="AA197" s="52"/>
      <c r="AB197" s="52"/>
      <c r="AC197" s="52"/>
      <c r="AD197" s="52"/>
      <c r="AE197" s="52"/>
      <c r="AF197" s="52"/>
      <c r="AG197" s="52"/>
      <c r="AH197" s="52"/>
      <c r="AI197" s="52"/>
      <c r="AJ197" s="52"/>
      <c r="AK197" s="45"/>
      <c r="AL197" s="45"/>
      <c r="AM197" s="80"/>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6" t="s">
        <v>2589</v>
      </c>
      <c r="CE197" s="52"/>
    </row>
    <row r="198" spans="1:83" s="37" customFormat="1" ht="18" hidden="1" customHeight="1">
      <c r="A198" s="74"/>
      <c r="B198" s="52"/>
      <c r="C198" s="52"/>
      <c r="D198" s="52"/>
      <c r="E198" s="52"/>
      <c r="F198" s="52"/>
      <c r="G198" s="52"/>
      <c r="H198" s="52"/>
      <c r="I198" s="52">
        <v>2294</v>
      </c>
      <c r="J198" s="45"/>
      <c r="K198" s="44"/>
      <c r="L198" s="130"/>
      <c r="M198" s="52"/>
      <c r="N198" s="131"/>
      <c r="O198" s="52"/>
      <c r="P198" s="52"/>
      <c r="Q198" s="52"/>
      <c r="R198" s="52"/>
      <c r="S198" s="52"/>
      <c r="T198" s="44"/>
      <c r="U198" s="79"/>
      <c r="V198" s="52"/>
      <c r="W198" s="52"/>
      <c r="X198" s="52"/>
      <c r="Y198" s="52"/>
      <c r="Z198" s="52"/>
      <c r="AA198" s="52"/>
      <c r="AB198" s="52"/>
      <c r="AC198" s="52"/>
      <c r="AD198" s="52"/>
      <c r="AE198" s="52"/>
      <c r="AF198" s="52"/>
      <c r="AG198" s="52"/>
      <c r="AH198" s="52"/>
      <c r="AI198" s="52"/>
      <c r="AJ198" s="52"/>
      <c r="AK198" s="45"/>
      <c r="AL198" s="45"/>
      <c r="AM198" s="80"/>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6" t="s">
        <v>2589</v>
      </c>
      <c r="CE198" s="52"/>
    </row>
    <row r="199" spans="1:83" s="34" customFormat="1" ht="18" hidden="1" customHeight="1">
      <c r="A199" s="74"/>
      <c r="B199" s="52"/>
      <c r="C199" s="52"/>
      <c r="D199" s="52"/>
      <c r="E199" s="52"/>
      <c r="F199" s="52"/>
      <c r="G199" s="52"/>
      <c r="H199" s="52"/>
      <c r="I199" s="52">
        <v>2295</v>
      </c>
      <c r="J199" s="45"/>
      <c r="K199" s="46"/>
      <c r="L199" s="87"/>
      <c r="M199" s="52"/>
      <c r="N199" s="45"/>
      <c r="O199" s="52"/>
      <c r="P199" s="52"/>
      <c r="Q199" s="52"/>
      <c r="R199" s="52"/>
      <c r="S199" s="52"/>
      <c r="T199" s="46"/>
      <c r="U199" s="76"/>
      <c r="V199" s="52"/>
      <c r="W199" s="52"/>
      <c r="X199" s="52"/>
      <c r="Y199" s="52"/>
      <c r="Z199" s="52"/>
      <c r="AA199" s="52"/>
      <c r="AB199" s="52"/>
      <c r="AC199" s="52"/>
      <c r="AD199" s="52"/>
      <c r="AE199" s="52"/>
      <c r="AF199" s="52"/>
      <c r="AG199" s="52"/>
      <c r="AH199" s="52"/>
      <c r="AI199" s="52"/>
      <c r="AJ199" s="52"/>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6" t="s">
        <v>2589</v>
      </c>
      <c r="CE199" s="46"/>
    </row>
    <row r="200" spans="1:83" s="34" customFormat="1" ht="18" hidden="1" customHeight="1">
      <c r="A200" s="74"/>
      <c r="B200" s="52"/>
      <c r="C200" s="52"/>
      <c r="D200" s="52"/>
      <c r="E200" s="52"/>
      <c r="F200" s="52"/>
      <c r="G200" s="52"/>
      <c r="H200" s="52"/>
      <c r="I200" s="52">
        <v>2296</v>
      </c>
      <c r="J200" s="45"/>
      <c r="K200" s="44"/>
      <c r="L200" s="50"/>
      <c r="M200" s="52"/>
      <c r="N200" s="56"/>
      <c r="O200" s="52"/>
      <c r="P200" s="52"/>
      <c r="Q200" s="52"/>
      <c r="R200" s="52"/>
      <c r="S200" s="52"/>
      <c r="T200" s="44"/>
      <c r="U200" s="79"/>
      <c r="V200" s="82"/>
      <c r="W200" s="57"/>
      <c r="X200" s="52"/>
      <c r="Y200" s="52"/>
      <c r="Z200" s="52"/>
      <c r="AA200" s="52"/>
      <c r="AB200" s="52"/>
      <c r="AC200" s="83"/>
      <c r="AD200" s="52"/>
      <c r="AE200" s="52"/>
      <c r="AF200" s="52"/>
      <c r="AG200" s="52"/>
      <c r="AH200" s="52"/>
      <c r="AI200" s="52"/>
      <c r="AJ200" s="52"/>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6" t="s">
        <v>2589</v>
      </c>
      <c r="CE200" s="52"/>
    </row>
    <row r="201" spans="1:83" s="33" customFormat="1" ht="18" hidden="1" customHeight="1">
      <c r="A201" s="74"/>
      <c r="B201" s="52"/>
      <c r="C201" s="52"/>
      <c r="D201" s="52"/>
      <c r="E201" s="52"/>
      <c r="F201" s="52"/>
      <c r="G201" s="52"/>
      <c r="H201" s="52"/>
      <c r="I201" s="52">
        <v>2297</v>
      </c>
      <c r="J201" s="45"/>
      <c r="K201" s="45"/>
      <c r="L201" s="51"/>
      <c r="M201" s="52"/>
      <c r="N201" s="57"/>
      <c r="O201" s="52"/>
      <c r="P201" s="52"/>
      <c r="Q201" s="52"/>
      <c r="R201" s="52"/>
      <c r="S201" s="52"/>
      <c r="T201" s="52"/>
      <c r="U201" s="81"/>
      <c r="V201" s="57"/>
      <c r="W201" s="57"/>
      <c r="X201" s="52"/>
      <c r="Y201" s="52"/>
      <c r="Z201" s="52"/>
      <c r="AA201" s="52"/>
      <c r="AB201" s="52"/>
      <c r="AC201" s="57"/>
      <c r="AD201" s="83"/>
      <c r="AE201" s="52"/>
      <c r="AF201" s="52"/>
      <c r="AG201" s="52"/>
      <c r="AH201" s="52"/>
      <c r="AI201" s="52"/>
      <c r="AJ201" s="52"/>
      <c r="AK201" s="45"/>
      <c r="AL201" s="45"/>
      <c r="AM201" s="80"/>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52"/>
      <c r="CC201" s="52"/>
      <c r="CD201" s="46" t="s">
        <v>2589</v>
      </c>
      <c r="CE201" s="52"/>
    </row>
    <row r="202" spans="1:83" s="34" customFormat="1" ht="18" hidden="1" customHeight="1">
      <c r="A202" s="74"/>
      <c r="B202" s="52"/>
      <c r="C202" s="52"/>
      <c r="D202" s="52"/>
      <c r="E202" s="52"/>
      <c r="F202" s="52"/>
      <c r="G202" s="52"/>
      <c r="H202" s="52"/>
      <c r="I202" s="52">
        <v>2298</v>
      </c>
      <c r="J202" s="45"/>
      <c r="K202" s="44"/>
      <c r="L202" s="48"/>
      <c r="M202" s="52"/>
      <c r="N202" s="56"/>
      <c r="O202" s="52"/>
      <c r="P202" s="52"/>
      <c r="Q202" s="52"/>
      <c r="R202" s="52"/>
      <c r="S202" s="52"/>
      <c r="T202" s="44"/>
      <c r="U202" s="79"/>
      <c r="V202" s="52"/>
      <c r="W202" s="52"/>
      <c r="X202" s="52"/>
      <c r="Y202" s="52"/>
      <c r="Z202" s="52"/>
      <c r="AA202" s="52"/>
      <c r="AB202" s="52"/>
      <c r="AC202" s="52"/>
      <c r="AD202" s="52"/>
      <c r="AE202" s="52"/>
      <c r="AF202" s="52"/>
      <c r="AG202" s="52"/>
      <c r="AH202" s="52"/>
      <c r="AI202" s="52"/>
      <c r="AJ202" s="52"/>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6" t="s">
        <v>2589</v>
      </c>
      <c r="CE202" s="52"/>
    </row>
    <row r="203" spans="1:83" s="34" customFormat="1" ht="18" hidden="1" customHeight="1">
      <c r="A203" s="74"/>
      <c r="B203" s="52"/>
      <c r="C203" s="52"/>
      <c r="D203" s="52"/>
      <c r="E203" s="52"/>
      <c r="F203" s="52"/>
      <c r="G203" s="52"/>
      <c r="H203" s="52"/>
      <c r="I203" s="52">
        <v>2299</v>
      </c>
      <c r="J203" s="45"/>
      <c r="K203" s="77"/>
      <c r="L203" s="50"/>
      <c r="M203" s="52"/>
      <c r="N203" s="56"/>
      <c r="O203" s="52"/>
      <c r="P203" s="52"/>
      <c r="Q203" s="52"/>
      <c r="R203" s="52"/>
      <c r="S203" s="52"/>
      <c r="T203" s="77"/>
      <c r="U203" s="86"/>
      <c r="V203" s="52"/>
      <c r="W203" s="52"/>
      <c r="X203" s="52"/>
      <c r="Y203" s="52"/>
      <c r="Z203" s="52"/>
      <c r="AA203" s="52"/>
      <c r="AB203" s="52"/>
      <c r="AC203" s="52"/>
      <c r="AD203" s="52"/>
      <c r="AE203" s="52"/>
      <c r="AF203" s="52"/>
      <c r="AG203" s="52"/>
      <c r="AH203" s="52"/>
      <c r="AI203" s="52"/>
      <c r="AJ203" s="52"/>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6" t="s">
        <v>2589</v>
      </c>
      <c r="CE203" s="52"/>
    </row>
    <row r="204" spans="1:83" s="39" customFormat="1" ht="18" customHeight="1">
      <c r="A204" s="74">
        <v>45693</v>
      </c>
      <c r="B204" s="52"/>
      <c r="C204" s="52"/>
      <c r="D204" s="52"/>
      <c r="E204" s="84"/>
      <c r="F204" s="145"/>
      <c r="G204" s="111">
        <v>21700</v>
      </c>
      <c r="H204" s="111">
        <v>5255</v>
      </c>
      <c r="I204" s="52">
        <v>2300</v>
      </c>
      <c r="J204" s="45" t="s">
        <v>2590</v>
      </c>
      <c r="K204" s="47" t="s">
        <v>956</v>
      </c>
      <c r="L204" s="50" t="s">
        <v>957</v>
      </c>
      <c r="M204" s="52" t="s">
        <v>958</v>
      </c>
      <c r="N204" s="56" t="s">
        <v>985</v>
      </c>
      <c r="O204" s="52" t="s">
        <v>300</v>
      </c>
      <c r="P204" s="52" t="s">
        <v>301</v>
      </c>
      <c r="Q204" s="52" t="s">
        <v>1003</v>
      </c>
      <c r="R204" s="52" t="s">
        <v>228</v>
      </c>
      <c r="S204" s="52" t="s">
        <v>1017</v>
      </c>
      <c r="T204" s="44" t="s">
        <v>1032</v>
      </c>
      <c r="U204" s="79" t="s">
        <v>1033</v>
      </c>
      <c r="V204" s="52"/>
      <c r="W204" s="52"/>
      <c r="X204" s="52"/>
      <c r="Y204" s="52"/>
      <c r="Z204" s="52"/>
      <c r="AA204" s="52"/>
      <c r="AB204" s="52"/>
      <c r="AC204" s="52"/>
      <c r="AD204" s="52"/>
      <c r="AE204" s="52"/>
      <c r="AF204" s="52"/>
      <c r="AG204" s="52"/>
      <c r="AH204" s="52"/>
      <c r="AI204" s="52"/>
      <c r="AJ204" s="52"/>
      <c r="AK204" s="45"/>
      <c r="AL204" s="45"/>
      <c r="AM204" s="80"/>
      <c r="AN204" s="45" t="s">
        <v>341</v>
      </c>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6" t="s">
        <v>2589</v>
      </c>
      <c r="CE204" s="52"/>
    </row>
    <row r="205" spans="1:83" ht="18" customHeight="1">
      <c r="A205" s="74">
        <v>45693</v>
      </c>
      <c r="B205" s="52"/>
      <c r="C205" s="52"/>
      <c r="D205" s="52"/>
      <c r="E205" s="84"/>
      <c r="F205" s="145"/>
      <c r="G205" s="111">
        <v>22159</v>
      </c>
      <c r="H205" s="111">
        <v>1078</v>
      </c>
      <c r="I205" s="52">
        <v>2301</v>
      </c>
      <c r="J205" s="45" t="s">
        <v>2590</v>
      </c>
      <c r="K205" s="47" t="s">
        <v>956</v>
      </c>
      <c r="L205" s="50" t="s">
        <v>959</v>
      </c>
      <c r="M205" s="52" t="s">
        <v>960</v>
      </c>
      <c r="N205" s="94" t="s">
        <v>420</v>
      </c>
      <c r="O205" s="52" t="s">
        <v>300</v>
      </c>
      <c r="P205" s="52" t="s">
        <v>303</v>
      </c>
      <c r="Q205" s="52" t="s">
        <v>1004</v>
      </c>
      <c r="R205" s="52" t="s">
        <v>1018</v>
      </c>
      <c r="S205" s="52" t="s">
        <v>1019</v>
      </c>
      <c r="T205" s="44" t="s">
        <v>1034</v>
      </c>
      <c r="U205" s="79" t="s">
        <v>1035</v>
      </c>
      <c r="V205" s="52"/>
      <c r="W205" s="52"/>
      <c r="X205" s="52"/>
      <c r="Y205" s="52"/>
      <c r="Z205" s="52"/>
      <c r="AA205" s="52"/>
      <c r="AB205" s="52"/>
      <c r="AC205" s="52"/>
      <c r="AD205" s="52"/>
      <c r="AE205" s="52"/>
      <c r="AF205" s="52"/>
      <c r="AG205" s="52"/>
      <c r="AH205" s="52"/>
      <c r="AI205" s="52"/>
      <c r="AJ205" s="52"/>
      <c r="AK205" s="45" t="s">
        <v>341</v>
      </c>
      <c r="AL205" s="45"/>
      <c r="AM205" s="45"/>
      <c r="AN205" s="45"/>
      <c r="AO205" s="45" t="s">
        <v>341</v>
      </c>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6" t="s">
        <v>2589</v>
      </c>
    </row>
    <row r="206" spans="1:83" ht="18" customHeight="1">
      <c r="A206" s="74">
        <v>45693</v>
      </c>
      <c r="B206" s="52"/>
      <c r="C206" s="52"/>
      <c r="D206" s="52"/>
      <c r="E206" s="84"/>
      <c r="F206" s="145"/>
      <c r="G206" s="111">
        <v>23215</v>
      </c>
      <c r="H206" s="111">
        <v>1201</v>
      </c>
      <c r="I206" s="52">
        <v>2302</v>
      </c>
      <c r="J206" s="45" t="s">
        <v>2590</v>
      </c>
      <c r="K206" s="47" t="s">
        <v>956</v>
      </c>
      <c r="L206" s="50" t="s">
        <v>961</v>
      </c>
      <c r="M206" s="52" t="s">
        <v>962</v>
      </c>
      <c r="N206" s="56" t="s">
        <v>986</v>
      </c>
      <c r="O206" s="52" t="s">
        <v>300</v>
      </c>
      <c r="P206" s="52" t="s">
        <v>997</v>
      </c>
      <c r="Q206" s="52" t="s">
        <v>1005</v>
      </c>
      <c r="R206" s="52" t="s">
        <v>227</v>
      </c>
      <c r="S206" s="52" t="s">
        <v>1020</v>
      </c>
      <c r="T206" s="44" t="s">
        <v>1036</v>
      </c>
      <c r="U206" s="79" t="s">
        <v>1037</v>
      </c>
      <c r="V206" s="52"/>
      <c r="W206" s="52"/>
      <c r="X206" s="52"/>
      <c r="Y206" s="52"/>
      <c r="Z206" s="52"/>
      <c r="AA206" s="52"/>
      <c r="AB206" s="52"/>
      <c r="AC206" s="52"/>
      <c r="AD206" s="52"/>
      <c r="AE206" s="52"/>
      <c r="AF206" s="52"/>
      <c r="AG206" s="52"/>
      <c r="AH206" s="52"/>
      <c r="AI206" s="52"/>
      <c r="AJ206" s="52"/>
      <c r="AK206" s="45" t="s">
        <v>341</v>
      </c>
      <c r="AL206" s="45" t="s">
        <v>341</v>
      </c>
      <c r="AM206" s="45" t="s">
        <v>341</v>
      </c>
      <c r="AN206" s="45"/>
      <c r="AO206" s="45" t="s">
        <v>341</v>
      </c>
      <c r="AP206" s="45"/>
      <c r="AQ206" s="45"/>
      <c r="AR206" s="45"/>
      <c r="AS206" s="45"/>
      <c r="AT206" s="45" t="s">
        <v>341</v>
      </c>
      <c r="AU206" s="45"/>
      <c r="AV206" s="45"/>
      <c r="AW206" s="45"/>
      <c r="AX206" s="45"/>
      <c r="AY206" s="45" t="s">
        <v>341</v>
      </c>
      <c r="AZ206" s="45"/>
      <c r="BA206" s="45"/>
      <c r="BB206" s="45"/>
      <c r="BC206" s="45"/>
      <c r="BD206" s="45"/>
      <c r="BE206" s="45"/>
      <c r="BF206" s="45"/>
      <c r="BG206" s="45"/>
      <c r="BH206" s="45"/>
      <c r="BI206" s="45" t="s">
        <v>341</v>
      </c>
      <c r="BJ206" s="45"/>
      <c r="BK206" s="45"/>
      <c r="BL206" s="45"/>
      <c r="BM206" s="45"/>
      <c r="BN206" s="45"/>
      <c r="BO206" s="45"/>
      <c r="BP206" s="45"/>
      <c r="BQ206" s="45"/>
      <c r="BR206" s="45"/>
      <c r="BS206" s="45"/>
      <c r="BT206" s="45"/>
      <c r="BU206" s="45"/>
      <c r="BV206" s="45"/>
      <c r="BW206" s="45"/>
      <c r="BX206" s="45"/>
      <c r="BY206" s="45"/>
      <c r="BZ206" s="45"/>
      <c r="CA206" s="45"/>
      <c r="CB206" s="45"/>
      <c r="CC206" s="45"/>
      <c r="CD206" s="46" t="s">
        <v>2589</v>
      </c>
    </row>
    <row r="207" spans="1:83" ht="18" customHeight="1">
      <c r="A207" s="74">
        <v>45693</v>
      </c>
      <c r="B207" s="52"/>
      <c r="C207" s="52"/>
      <c r="D207" s="52"/>
      <c r="E207" s="84"/>
      <c r="F207" s="145"/>
      <c r="G207" s="111">
        <v>23231</v>
      </c>
      <c r="H207" s="111">
        <v>1698</v>
      </c>
      <c r="I207" s="52">
        <v>2303</v>
      </c>
      <c r="J207" s="45" t="s">
        <v>2590</v>
      </c>
      <c r="K207" s="47" t="s">
        <v>956</v>
      </c>
      <c r="L207" s="50" t="s">
        <v>963</v>
      </c>
      <c r="M207" s="52" t="s">
        <v>964</v>
      </c>
      <c r="N207" s="56" t="s">
        <v>987</v>
      </c>
      <c r="O207" s="52" t="s">
        <v>305</v>
      </c>
      <c r="P207" s="52" t="s">
        <v>998</v>
      </c>
      <c r="Q207" s="52" t="s">
        <v>1006</v>
      </c>
      <c r="R207" s="52" t="s">
        <v>227</v>
      </c>
      <c r="S207" s="52" t="s">
        <v>1021</v>
      </c>
      <c r="T207" s="44" t="s">
        <v>1038</v>
      </c>
      <c r="U207" s="79" t="s">
        <v>1039</v>
      </c>
      <c r="V207" s="52" t="s">
        <v>317</v>
      </c>
      <c r="W207" s="52" t="s">
        <v>419</v>
      </c>
      <c r="X207" s="52" t="s">
        <v>422</v>
      </c>
      <c r="Y207" s="52" t="s">
        <v>1060</v>
      </c>
      <c r="Z207" s="52" t="s">
        <v>1059</v>
      </c>
      <c r="AA207" s="52" t="s">
        <v>325</v>
      </c>
      <c r="AB207" s="52" t="s">
        <v>1061</v>
      </c>
      <c r="AC207" s="52" t="s">
        <v>1062</v>
      </c>
      <c r="AD207" s="52" t="s">
        <v>1063</v>
      </c>
      <c r="AE207" s="52" t="s">
        <v>317</v>
      </c>
      <c r="AF207" s="52" t="s">
        <v>419</v>
      </c>
      <c r="AG207" s="52" t="s">
        <v>423</v>
      </c>
      <c r="AH207" s="52" t="s">
        <v>1059</v>
      </c>
      <c r="AI207" s="52" t="s">
        <v>1062</v>
      </c>
      <c r="AJ207" s="52" t="s">
        <v>1063</v>
      </c>
      <c r="AK207" s="45"/>
      <c r="AL207" s="45"/>
      <c r="AM207" s="80" t="s">
        <v>341</v>
      </c>
      <c r="AN207" s="45"/>
      <c r="AO207" s="45" t="s">
        <v>341</v>
      </c>
      <c r="AP207" s="45"/>
      <c r="AQ207" s="45"/>
      <c r="AR207" s="45"/>
      <c r="AS207" s="45"/>
      <c r="AT207" s="45" t="s">
        <v>341</v>
      </c>
      <c r="AU207" s="45"/>
      <c r="AV207" s="45"/>
      <c r="AW207" s="45"/>
      <c r="AX207" s="45"/>
      <c r="AY207" s="45"/>
      <c r="AZ207" s="45"/>
      <c r="BA207" s="45"/>
      <c r="BB207" s="45"/>
      <c r="BC207" s="45" t="s">
        <v>341</v>
      </c>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52"/>
      <c r="CC207" s="52"/>
      <c r="CD207" s="46" t="s">
        <v>2589</v>
      </c>
    </row>
    <row r="208" spans="1:83" ht="18" customHeight="1">
      <c r="A208" s="74">
        <v>45693</v>
      </c>
      <c r="B208" s="52"/>
      <c r="C208" s="52"/>
      <c r="D208" s="52"/>
      <c r="E208" s="84"/>
      <c r="F208" s="145"/>
      <c r="G208" s="111">
        <v>24735</v>
      </c>
      <c r="H208" s="111">
        <v>1081</v>
      </c>
      <c r="I208" s="52">
        <v>2304</v>
      </c>
      <c r="J208" s="45" t="s">
        <v>2590</v>
      </c>
      <c r="K208" s="47" t="s">
        <v>956</v>
      </c>
      <c r="L208" s="48" t="s">
        <v>965</v>
      </c>
      <c r="M208" s="52" t="s">
        <v>966</v>
      </c>
      <c r="N208" s="94" t="s">
        <v>988</v>
      </c>
      <c r="O208" s="52" t="s">
        <v>300</v>
      </c>
      <c r="P208" s="52" t="s">
        <v>304</v>
      </c>
      <c r="Q208" s="52" t="s">
        <v>1007</v>
      </c>
      <c r="R208" s="52" t="s">
        <v>227</v>
      </c>
      <c r="S208" s="52" t="s">
        <v>1022</v>
      </c>
      <c r="T208" s="44" t="s">
        <v>1040</v>
      </c>
      <c r="U208" s="79" t="s">
        <v>1041</v>
      </c>
      <c r="V208" s="52"/>
      <c r="W208" s="52"/>
      <c r="X208" s="52"/>
      <c r="Y208" s="52"/>
      <c r="Z208" s="52"/>
      <c r="AA208" s="52"/>
      <c r="AB208" s="52"/>
      <c r="AC208" s="52"/>
      <c r="AD208" s="52"/>
      <c r="AE208" s="52"/>
      <c r="AF208" s="52"/>
      <c r="AG208" s="52"/>
      <c r="AH208" s="52"/>
      <c r="AI208" s="52"/>
      <c r="AJ208" s="52"/>
      <c r="AK208" s="45" t="s">
        <v>341</v>
      </c>
      <c r="AL208" s="45"/>
      <c r="AM208" s="45"/>
      <c r="AN208" s="45"/>
      <c r="AO208" s="45" t="s">
        <v>341</v>
      </c>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6" t="s">
        <v>2589</v>
      </c>
    </row>
    <row r="209" spans="1:83" ht="18" customHeight="1">
      <c r="A209" s="74">
        <v>45693</v>
      </c>
      <c r="B209" s="52"/>
      <c r="C209" s="52"/>
      <c r="D209" s="52"/>
      <c r="E209" s="84"/>
      <c r="F209" s="145"/>
      <c r="G209" s="111">
        <v>25307</v>
      </c>
      <c r="H209" s="111">
        <v>3263</v>
      </c>
      <c r="I209" s="52">
        <v>2305</v>
      </c>
      <c r="J209" s="45" t="s">
        <v>2590</v>
      </c>
      <c r="K209" s="47" t="s">
        <v>956</v>
      </c>
      <c r="L209" s="48" t="s">
        <v>967</v>
      </c>
      <c r="M209" s="52" t="s">
        <v>968</v>
      </c>
      <c r="N209" s="56" t="s">
        <v>989</v>
      </c>
      <c r="O209" s="52" t="s">
        <v>300</v>
      </c>
      <c r="P209" s="52" t="s">
        <v>999</v>
      </c>
      <c r="Q209" s="52" t="s">
        <v>1008</v>
      </c>
      <c r="R209" s="52" t="s">
        <v>227</v>
      </c>
      <c r="S209" s="52" t="s">
        <v>1023</v>
      </c>
      <c r="T209" s="44" t="s">
        <v>1042</v>
      </c>
      <c r="U209" s="79" t="s">
        <v>1043</v>
      </c>
      <c r="V209" s="52"/>
      <c r="W209" s="52"/>
      <c r="X209" s="52"/>
      <c r="Y209" s="52"/>
      <c r="Z209" s="52"/>
      <c r="AA209" s="52"/>
      <c r="AB209" s="52"/>
      <c r="AC209" s="52"/>
      <c r="AD209" s="52"/>
      <c r="AE209" s="52"/>
      <c r="AF209" s="52"/>
      <c r="AG209" s="52"/>
      <c r="AH209" s="52"/>
      <c r="AI209" s="52"/>
      <c r="AJ209" s="52"/>
      <c r="AK209" s="45" t="s">
        <v>341</v>
      </c>
      <c r="AL209" s="45"/>
      <c r="AM209" s="80"/>
      <c r="AN209" s="45"/>
      <c r="AO209" s="45" t="s">
        <v>341</v>
      </c>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6" t="s">
        <v>2589</v>
      </c>
    </row>
    <row r="210" spans="1:83" s="40" customFormat="1" ht="18" customHeight="1">
      <c r="A210" s="74">
        <v>45693</v>
      </c>
      <c r="B210" s="52"/>
      <c r="C210" s="52"/>
      <c r="D210" s="52"/>
      <c r="E210" s="84"/>
      <c r="F210" s="145"/>
      <c r="G210" s="111">
        <v>25579</v>
      </c>
      <c r="H210" s="111">
        <v>5813</v>
      </c>
      <c r="I210" s="52">
        <v>2306</v>
      </c>
      <c r="J210" s="45" t="s">
        <v>2590</v>
      </c>
      <c r="K210" s="47" t="s">
        <v>956</v>
      </c>
      <c r="L210" s="50" t="s">
        <v>969</v>
      </c>
      <c r="M210" s="52" t="s">
        <v>970</v>
      </c>
      <c r="N210" s="56" t="s">
        <v>990</v>
      </c>
      <c r="O210" s="52" t="s">
        <v>1000</v>
      </c>
      <c r="P210" s="52" t="s">
        <v>1001</v>
      </c>
      <c r="Q210" s="52" t="s">
        <v>1009</v>
      </c>
      <c r="R210" s="52" t="s">
        <v>227</v>
      </c>
      <c r="S210" s="52" t="s">
        <v>1024</v>
      </c>
      <c r="T210" s="44" t="s">
        <v>1044</v>
      </c>
      <c r="U210" s="79" t="s">
        <v>1045</v>
      </c>
      <c r="V210" s="52"/>
      <c r="W210" s="52"/>
      <c r="X210" s="52"/>
      <c r="Y210" s="52"/>
      <c r="Z210" s="52"/>
      <c r="AA210" s="52"/>
      <c r="AB210" s="52"/>
      <c r="AC210" s="52"/>
      <c r="AD210" s="52"/>
      <c r="AE210" s="52"/>
      <c r="AF210" s="52"/>
      <c r="AG210" s="52"/>
      <c r="AH210" s="52"/>
      <c r="AI210" s="52"/>
      <c r="AJ210" s="52"/>
      <c r="AK210" s="45" t="s">
        <v>341</v>
      </c>
      <c r="AL210" s="45"/>
      <c r="AM210" s="80" t="s">
        <v>341</v>
      </c>
      <c r="AN210" s="45" t="s">
        <v>341</v>
      </c>
      <c r="AO210" s="45"/>
      <c r="AP210" s="45"/>
      <c r="AQ210" s="45"/>
      <c r="AR210" s="45"/>
      <c r="AS210" s="45"/>
      <c r="AT210" s="45" t="s">
        <v>341</v>
      </c>
      <c r="AU210" s="45"/>
      <c r="AV210" s="45"/>
      <c r="AW210" s="45"/>
      <c r="AX210" s="45"/>
      <c r="AY210" s="45"/>
      <c r="AZ210" s="45"/>
      <c r="BA210" s="45"/>
      <c r="BB210" s="45"/>
      <c r="BC210" s="45"/>
      <c r="BD210" s="45"/>
      <c r="BE210" s="45"/>
      <c r="BF210" s="45" t="s">
        <v>341</v>
      </c>
      <c r="BG210" s="45"/>
      <c r="BH210" s="45"/>
      <c r="BI210" s="45" t="s">
        <v>341</v>
      </c>
      <c r="BJ210" s="45"/>
      <c r="BK210" s="45" t="s">
        <v>341</v>
      </c>
      <c r="BL210" s="45" t="s">
        <v>341</v>
      </c>
      <c r="BM210" s="45" t="s">
        <v>341</v>
      </c>
      <c r="BN210" s="45" t="s">
        <v>341</v>
      </c>
      <c r="BO210" s="45" t="s">
        <v>341</v>
      </c>
      <c r="BP210" s="45" t="s">
        <v>341</v>
      </c>
      <c r="BQ210" s="45" t="s">
        <v>341</v>
      </c>
      <c r="BR210" s="45" t="s">
        <v>341</v>
      </c>
      <c r="BS210" s="45" t="s">
        <v>341</v>
      </c>
      <c r="BT210" s="45"/>
      <c r="BU210" s="45"/>
      <c r="BV210" s="45"/>
      <c r="BW210" s="45"/>
      <c r="BX210" s="45"/>
      <c r="BY210" s="45"/>
      <c r="BZ210" s="45" t="s">
        <v>341</v>
      </c>
      <c r="CA210" s="45" t="s">
        <v>341</v>
      </c>
      <c r="CB210" s="45"/>
      <c r="CC210" s="45"/>
      <c r="CD210" s="46" t="s">
        <v>2589</v>
      </c>
      <c r="CE210" s="52"/>
    </row>
    <row r="211" spans="1:83" s="41" customFormat="1" ht="18" customHeight="1">
      <c r="A211" s="74">
        <v>45693</v>
      </c>
      <c r="B211" s="52"/>
      <c r="C211" s="52"/>
      <c r="D211" s="52"/>
      <c r="E211" s="84"/>
      <c r="F211" s="145"/>
      <c r="G211" s="111">
        <v>26069</v>
      </c>
      <c r="H211" s="111">
        <v>1802</v>
      </c>
      <c r="I211" s="52">
        <v>2307</v>
      </c>
      <c r="J211" s="45" t="s">
        <v>2590</v>
      </c>
      <c r="K211" s="47" t="s">
        <v>956</v>
      </c>
      <c r="L211" s="50" t="s">
        <v>971</v>
      </c>
      <c r="M211" s="52" t="s">
        <v>972</v>
      </c>
      <c r="N211" s="94" t="s">
        <v>419</v>
      </c>
      <c r="O211" s="52" t="s">
        <v>300</v>
      </c>
      <c r="P211" s="52" t="s">
        <v>303</v>
      </c>
      <c r="Q211" s="52" t="s">
        <v>1010</v>
      </c>
      <c r="R211" s="52" t="s">
        <v>227</v>
      </c>
      <c r="S211" s="52" t="s">
        <v>1025</v>
      </c>
      <c r="T211" s="44" t="s">
        <v>1046</v>
      </c>
      <c r="U211" s="79" t="s">
        <v>1047</v>
      </c>
      <c r="V211" s="52"/>
      <c r="W211" s="52"/>
      <c r="X211" s="52"/>
      <c r="Y211" s="52"/>
      <c r="Z211" s="52"/>
      <c r="AA211" s="52"/>
      <c r="AB211" s="52"/>
      <c r="AC211" s="52"/>
      <c r="AD211" s="52"/>
      <c r="AE211" s="52"/>
      <c r="AF211" s="52"/>
      <c r="AG211" s="52"/>
      <c r="AH211" s="52"/>
      <c r="AI211" s="52"/>
      <c r="AJ211" s="52"/>
      <c r="AK211" s="45"/>
      <c r="AL211" s="45"/>
      <c r="AM211" s="45"/>
      <c r="AN211" s="45" t="s">
        <v>341</v>
      </c>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6" t="s">
        <v>2589</v>
      </c>
      <c r="CE211" s="55"/>
    </row>
    <row r="212" spans="1:83" s="41" customFormat="1" ht="18" customHeight="1">
      <c r="A212" s="74">
        <v>45693</v>
      </c>
      <c r="B212" s="52"/>
      <c r="C212" s="52"/>
      <c r="D212" s="52"/>
      <c r="E212" s="84"/>
      <c r="F212" s="145"/>
      <c r="G212" s="111">
        <v>27444</v>
      </c>
      <c r="H212" s="111">
        <v>343</v>
      </c>
      <c r="I212" s="52">
        <v>2308</v>
      </c>
      <c r="J212" s="45" t="s">
        <v>2590</v>
      </c>
      <c r="K212" s="47" t="s">
        <v>956</v>
      </c>
      <c r="L212" s="50" t="s">
        <v>973</v>
      </c>
      <c r="M212" s="52" t="s">
        <v>974</v>
      </c>
      <c r="N212" s="56" t="s">
        <v>991</v>
      </c>
      <c r="O212" s="52" t="s">
        <v>300</v>
      </c>
      <c r="P212" s="52" t="s">
        <v>302</v>
      </c>
      <c r="Q212" s="52" t="s">
        <v>1011</v>
      </c>
      <c r="R212" s="52" t="s">
        <v>227</v>
      </c>
      <c r="S212" s="52" t="s">
        <v>1026</v>
      </c>
      <c r="T212" s="44" t="s">
        <v>1048</v>
      </c>
      <c r="U212" s="79" t="s">
        <v>1049</v>
      </c>
      <c r="V212" s="52"/>
      <c r="W212" s="52"/>
      <c r="X212" s="52"/>
      <c r="Y212" s="52"/>
      <c r="Z212" s="52"/>
      <c r="AA212" s="52"/>
      <c r="AB212" s="52"/>
      <c r="AC212" s="52"/>
      <c r="AD212" s="52"/>
      <c r="AE212" s="52"/>
      <c r="AF212" s="52"/>
      <c r="AG212" s="52"/>
      <c r="AH212" s="52"/>
      <c r="AI212" s="52"/>
      <c r="AJ212" s="52"/>
      <c r="AK212" s="45" t="s">
        <v>341</v>
      </c>
      <c r="AL212" s="45"/>
      <c r="AM212" s="45"/>
      <c r="AN212" s="45"/>
      <c r="AO212" s="45" t="s">
        <v>341</v>
      </c>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t="s">
        <v>341</v>
      </c>
      <c r="BO212" s="45"/>
      <c r="BP212" s="45"/>
      <c r="BQ212" s="45"/>
      <c r="BR212" s="45"/>
      <c r="BS212" s="45"/>
      <c r="BT212" s="45"/>
      <c r="BU212" s="45"/>
      <c r="BV212" s="45"/>
      <c r="BW212" s="45"/>
      <c r="BX212" s="45"/>
      <c r="BY212" s="45"/>
      <c r="BZ212" s="45"/>
      <c r="CA212" s="45"/>
      <c r="CB212" s="45"/>
      <c r="CC212" s="45"/>
      <c r="CD212" s="46" t="s">
        <v>2589</v>
      </c>
      <c r="CE212" s="55"/>
    </row>
    <row r="213" spans="1:83" ht="18" customHeight="1">
      <c r="A213" s="74">
        <v>45693</v>
      </c>
      <c r="B213" s="52"/>
      <c r="C213" s="52"/>
      <c r="D213" s="52"/>
      <c r="E213" s="84"/>
      <c r="F213" s="145"/>
      <c r="G213" s="111">
        <v>29135</v>
      </c>
      <c r="H213" s="111">
        <v>1520</v>
      </c>
      <c r="I213" s="52">
        <v>2309</v>
      </c>
      <c r="J213" s="45" t="s">
        <v>2590</v>
      </c>
      <c r="K213" s="75" t="s">
        <v>956</v>
      </c>
      <c r="L213" s="50" t="s">
        <v>975</v>
      </c>
      <c r="M213" s="52" t="s">
        <v>976</v>
      </c>
      <c r="N213" s="56" t="s">
        <v>992</v>
      </c>
      <c r="O213" s="52" t="s">
        <v>300</v>
      </c>
      <c r="P213" s="52" t="s">
        <v>314</v>
      </c>
      <c r="Q213" s="52" t="s">
        <v>1012</v>
      </c>
      <c r="R213" s="52" t="s">
        <v>865</v>
      </c>
      <c r="S213" s="52" t="s">
        <v>1027</v>
      </c>
      <c r="T213" s="77" t="s">
        <v>1050</v>
      </c>
      <c r="U213" s="86" t="s">
        <v>1050</v>
      </c>
      <c r="V213" s="52"/>
      <c r="W213" s="52"/>
      <c r="X213" s="52"/>
      <c r="Y213" s="52"/>
      <c r="Z213" s="52"/>
      <c r="AA213" s="52"/>
      <c r="AB213" s="52"/>
      <c r="AC213" s="52"/>
      <c r="AD213" s="52"/>
      <c r="AE213" s="52"/>
      <c r="AF213" s="52"/>
      <c r="AG213" s="52"/>
      <c r="AH213" s="52"/>
      <c r="AI213" s="52"/>
      <c r="AJ213" s="52"/>
      <c r="AK213" s="45"/>
      <c r="AL213" s="45"/>
      <c r="AM213" s="80"/>
      <c r="AN213" s="45" t="s">
        <v>341</v>
      </c>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6" t="s">
        <v>2589</v>
      </c>
    </row>
    <row r="214" spans="1:83" ht="18" customHeight="1">
      <c r="A214" s="74">
        <v>45693</v>
      </c>
      <c r="E214" s="151"/>
      <c r="F214" s="184"/>
      <c r="G214" s="111">
        <v>30123</v>
      </c>
      <c r="H214" s="111">
        <v>3217</v>
      </c>
      <c r="I214" s="52">
        <v>2310</v>
      </c>
      <c r="J214" s="45" t="s">
        <v>2590</v>
      </c>
      <c r="K214" s="45" t="s">
        <v>956</v>
      </c>
      <c r="L214" s="51" t="s">
        <v>977</v>
      </c>
      <c r="M214" s="52" t="s">
        <v>978</v>
      </c>
      <c r="N214" s="57" t="s">
        <v>993</v>
      </c>
      <c r="O214" s="52" t="s">
        <v>300</v>
      </c>
      <c r="P214" s="52" t="s">
        <v>1002</v>
      </c>
      <c r="Q214" s="52" t="s">
        <v>1013</v>
      </c>
      <c r="R214" s="52" t="s">
        <v>227</v>
      </c>
      <c r="S214" s="52" t="s">
        <v>1028</v>
      </c>
      <c r="T214" s="52" t="s">
        <v>1051</v>
      </c>
      <c r="U214" s="81" t="s">
        <v>1052</v>
      </c>
      <c r="V214" s="52"/>
      <c r="W214" s="52"/>
      <c r="X214" s="52"/>
      <c r="Y214" s="52"/>
      <c r="Z214" s="52"/>
      <c r="AA214" s="52"/>
      <c r="AB214" s="52"/>
      <c r="AC214" s="52"/>
      <c r="AD214" s="52"/>
      <c r="AE214" s="52"/>
      <c r="AF214" s="52"/>
      <c r="AG214" s="52"/>
      <c r="AH214" s="52"/>
      <c r="AI214" s="52"/>
      <c r="AJ214" s="52"/>
      <c r="AK214" s="45" t="s">
        <v>341</v>
      </c>
      <c r="AL214" s="45"/>
      <c r="AM214" s="80" t="s">
        <v>341</v>
      </c>
      <c r="AN214" s="45"/>
      <c r="AO214" s="45" t="s">
        <v>341</v>
      </c>
      <c r="AP214" s="45"/>
      <c r="AQ214" s="45"/>
      <c r="AR214" s="45"/>
      <c r="AS214" s="45"/>
      <c r="AT214" s="45"/>
      <c r="AU214" s="45"/>
      <c r="AV214" s="45"/>
      <c r="AW214" s="45"/>
      <c r="AX214" s="45" t="s">
        <v>341</v>
      </c>
      <c r="AY214" s="45"/>
      <c r="AZ214" s="45"/>
      <c r="BA214" s="45"/>
      <c r="BB214" s="45"/>
      <c r="BC214" s="45"/>
      <c r="BD214" s="45"/>
      <c r="BE214" s="45"/>
      <c r="BF214" s="45"/>
      <c r="BG214" s="45"/>
      <c r="BH214" s="45"/>
      <c r="BI214" s="45"/>
      <c r="BJ214" s="45"/>
      <c r="BK214" s="45"/>
      <c r="BL214" s="45" t="s">
        <v>341</v>
      </c>
      <c r="BM214" s="45"/>
      <c r="BN214" s="45"/>
      <c r="BO214" s="45"/>
      <c r="BP214" s="45"/>
      <c r="BQ214" s="45"/>
      <c r="BR214" s="45"/>
      <c r="BS214" s="45"/>
      <c r="BT214" s="45"/>
      <c r="BU214" s="45"/>
      <c r="BV214" s="45"/>
      <c r="BW214" s="45"/>
      <c r="BX214" s="45"/>
      <c r="BY214" s="45"/>
      <c r="BZ214" s="45"/>
      <c r="CA214" s="45"/>
      <c r="CD214" s="46" t="s">
        <v>2589</v>
      </c>
    </row>
    <row r="215" spans="1:83" ht="18" customHeight="1">
      <c r="A215" s="74">
        <v>45693</v>
      </c>
      <c r="E215" s="151"/>
      <c r="F215" s="184"/>
      <c r="G215" s="111">
        <v>30921</v>
      </c>
      <c r="H215" s="111">
        <v>5252</v>
      </c>
      <c r="I215" s="52">
        <v>2311</v>
      </c>
      <c r="J215" s="45" t="s">
        <v>2590</v>
      </c>
      <c r="K215" s="47" t="s">
        <v>956</v>
      </c>
      <c r="L215" s="48" t="s">
        <v>979</v>
      </c>
      <c r="M215" s="52" t="s">
        <v>980</v>
      </c>
      <c r="N215" s="56" t="s">
        <v>994</v>
      </c>
      <c r="O215" s="52" t="s">
        <v>300</v>
      </c>
      <c r="P215" s="52" t="s">
        <v>1002</v>
      </c>
      <c r="Q215" s="52" t="s">
        <v>1014</v>
      </c>
      <c r="R215" s="52" t="s">
        <v>227</v>
      </c>
      <c r="S215" s="52" t="s">
        <v>1029</v>
      </c>
      <c r="T215" s="44" t="s">
        <v>1053</v>
      </c>
      <c r="U215" s="79" t="s">
        <v>1054</v>
      </c>
      <c r="V215" s="52"/>
      <c r="W215" s="52"/>
      <c r="X215" s="52"/>
      <c r="Y215" s="52"/>
      <c r="Z215" s="52"/>
      <c r="AA215" s="52"/>
      <c r="AB215" s="52"/>
      <c r="AC215" s="52"/>
      <c r="AD215" s="52"/>
      <c r="AE215" s="52"/>
      <c r="AF215" s="52"/>
      <c r="AG215" s="52"/>
      <c r="AH215" s="52"/>
      <c r="AI215" s="52"/>
      <c r="AJ215" s="52"/>
      <c r="AK215" s="45" t="s">
        <v>341</v>
      </c>
      <c r="AL215" s="45"/>
      <c r="AM215" s="45" t="s">
        <v>341</v>
      </c>
      <c r="AN215" s="45"/>
      <c r="AO215" s="45" t="s">
        <v>341</v>
      </c>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D215" s="46" t="s">
        <v>2589</v>
      </c>
    </row>
    <row r="216" spans="1:83" ht="18" customHeight="1">
      <c r="A216" s="74">
        <v>45693</v>
      </c>
      <c r="E216" s="151"/>
      <c r="F216" s="184"/>
      <c r="G216" s="111">
        <v>32602</v>
      </c>
      <c r="H216" s="111">
        <v>1029</v>
      </c>
      <c r="I216" s="52">
        <v>2312</v>
      </c>
      <c r="J216" s="45" t="s">
        <v>2590</v>
      </c>
      <c r="K216" s="47" t="s">
        <v>956</v>
      </c>
      <c r="L216" s="50" t="s">
        <v>981</v>
      </c>
      <c r="M216" s="52" t="s">
        <v>982</v>
      </c>
      <c r="N216" s="56" t="s">
        <v>995</v>
      </c>
      <c r="O216" s="52" t="s">
        <v>300</v>
      </c>
      <c r="P216" s="52" t="s">
        <v>301</v>
      </c>
      <c r="Q216" s="52" t="s">
        <v>1015</v>
      </c>
      <c r="R216" s="52" t="s">
        <v>227</v>
      </c>
      <c r="S216" s="52" t="s">
        <v>1030</v>
      </c>
      <c r="T216" s="44" t="s">
        <v>1055</v>
      </c>
      <c r="U216" s="79" t="s">
        <v>1056</v>
      </c>
      <c r="V216" s="52"/>
      <c r="W216" s="52"/>
      <c r="X216" s="52"/>
      <c r="Y216" s="52"/>
      <c r="Z216" s="52"/>
      <c r="AA216" s="52"/>
      <c r="AB216" s="52"/>
      <c r="AC216" s="52"/>
      <c r="AD216" s="52"/>
      <c r="AE216" s="52"/>
      <c r="AF216" s="52"/>
      <c r="AG216" s="52"/>
      <c r="AH216" s="52"/>
      <c r="AI216" s="52"/>
      <c r="AJ216" s="52"/>
      <c r="AK216" s="45"/>
      <c r="AL216" s="45"/>
      <c r="AM216" s="80"/>
      <c r="AN216" s="45" t="s">
        <v>341</v>
      </c>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D216" s="46" t="s">
        <v>2589</v>
      </c>
    </row>
    <row r="217" spans="1:83" ht="18" customHeight="1">
      <c r="A217" s="74">
        <v>45693</v>
      </c>
      <c r="E217" s="151"/>
      <c r="F217" s="184"/>
      <c r="G217" s="111">
        <v>34904</v>
      </c>
      <c r="H217" s="111">
        <v>9173</v>
      </c>
      <c r="I217" s="52">
        <v>2313</v>
      </c>
      <c r="J217" s="45" t="s">
        <v>2590</v>
      </c>
      <c r="K217" s="45" t="s">
        <v>956</v>
      </c>
      <c r="L217" s="51" t="s">
        <v>983</v>
      </c>
      <c r="M217" s="52" t="s">
        <v>984</v>
      </c>
      <c r="N217" s="57" t="s">
        <v>996</v>
      </c>
      <c r="O217" s="52" t="s">
        <v>300</v>
      </c>
      <c r="P217" s="52" t="s">
        <v>303</v>
      </c>
      <c r="Q217" s="52" t="s">
        <v>1016</v>
      </c>
      <c r="R217" s="52" t="s">
        <v>227</v>
      </c>
      <c r="S217" s="52" t="s">
        <v>1031</v>
      </c>
      <c r="T217" s="52" t="s">
        <v>1057</v>
      </c>
      <c r="U217" s="81" t="s">
        <v>1058</v>
      </c>
      <c r="V217" s="52"/>
      <c r="W217" s="52"/>
      <c r="X217" s="52"/>
      <c r="Y217" s="52"/>
      <c r="Z217" s="52"/>
      <c r="AA217" s="52"/>
      <c r="AB217" s="52"/>
      <c r="AC217" s="52"/>
      <c r="AD217" s="52"/>
      <c r="AE217" s="52"/>
      <c r="AF217" s="52"/>
      <c r="AG217" s="52"/>
      <c r="AH217" s="52"/>
      <c r="AI217" s="52"/>
      <c r="AJ217" s="52"/>
      <c r="AK217" s="45" t="s">
        <v>341</v>
      </c>
      <c r="AL217" s="45"/>
      <c r="AM217" s="80"/>
      <c r="AN217" s="45"/>
      <c r="AO217" s="45"/>
      <c r="AP217" s="45"/>
      <c r="AQ217" s="45"/>
      <c r="AR217" s="45"/>
      <c r="AS217" s="105"/>
      <c r="AT217" s="45"/>
      <c r="AU217" s="105"/>
      <c r="AV217" s="45"/>
      <c r="AW217" s="10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D217" s="46" t="s">
        <v>2589</v>
      </c>
    </row>
    <row r="218" spans="1:83" ht="18" customHeight="1">
      <c r="A218" s="74">
        <v>45693</v>
      </c>
      <c r="B218" s="115">
        <v>46113</v>
      </c>
      <c r="E218" s="151"/>
      <c r="F218" s="184"/>
      <c r="G218" s="111">
        <v>21725</v>
      </c>
      <c r="H218" s="111">
        <v>2611</v>
      </c>
      <c r="I218" s="52">
        <v>2314</v>
      </c>
      <c r="J218" s="45" t="s">
        <v>2590</v>
      </c>
      <c r="K218" s="45" t="s">
        <v>1064</v>
      </c>
      <c r="L218" s="51" t="s">
        <v>1065</v>
      </c>
      <c r="M218" s="52" t="s">
        <v>1066</v>
      </c>
      <c r="N218" s="57" t="s">
        <v>1093</v>
      </c>
      <c r="O218" s="52" t="s">
        <v>913</v>
      </c>
      <c r="P218" s="52" t="s">
        <v>1103</v>
      </c>
      <c r="Q218" s="52" t="s">
        <v>1108</v>
      </c>
      <c r="R218" s="52" t="s">
        <v>227</v>
      </c>
      <c r="S218" s="52" t="s">
        <v>1121</v>
      </c>
      <c r="T218" s="52" t="s">
        <v>1135</v>
      </c>
      <c r="U218" s="81" t="s">
        <v>1136</v>
      </c>
      <c r="V218" s="52" t="s">
        <v>578</v>
      </c>
      <c r="W218" s="52" t="s">
        <v>581</v>
      </c>
      <c r="X218" s="52" t="s">
        <v>422</v>
      </c>
      <c r="Y218" s="52" t="s">
        <v>604</v>
      </c>
      <c r="Z218" s="52" t="s">
        <v>1167</v>
      </c>
      <c r="AA218" s="52" t="s">
        <v>326</v>
      </c>
      <c r="AB218" s="112" t="s">
        <v>2782</v>
      </c>
      <c r="AC218" s="52" t="s">
        <v>1173</v>
      </c>
      <c r="AD218" s="52" t="s">
        <v>1174</v>
      </c>
      <c r="AE218" s="52"/>
      <c r="AF218" s="52"/>
      <c r="AG218" s="52"/>
      <c r="AH218" s="52"/>
      <c r="AI218" s="52"/>
      <c r="AJ218" s="52"/>
      <c r="AK218" s="45" t="s">
        <v>341</v>
      </c>
      <c r="AL218" s="45"/>
      <c r="AM218" s="80" t="s">
        <v>341</v>
      </c>
      <c r="AN218" s="45"/>
      <c r="AO218" s="45" t="s">
        <v>341</v>
      </c>
      <c r="AP218" s="45"/>
      <c r="AQ218" s="45" t="s">
        <v>341</v>
      </c>
      <c r="AR218" s="45"/>
      <c r="AS218" s="105"/>
      <c r="AT218" s="45" t="s">
        <v>341</v>
      </c>
      <c r="AU218" s="105"/>
      <c r="AV218" s="45"/>
      <c r="AW218" s="105" t="s">
        <v>341</v>
      </c>
      <c r="AX218" s="45"/>
      <c r="AY218" s="45"/>
      <c r="AZ218" s="45"/>
      <c r="BA218" s="45"/>
      <c r="BB218" s="45" t="s">
        <v>341</v>
      </c>
      <c r="BC218" s="45" t="s">
        <v>341</v>
      </c>
      <c r="BD218" s="45"/>
      <c r="BE218" s="45"/>
      <c r="BF218" s="45" t="s">
        <v>341</v>
      </c>
      <c r="BG218" s="45"/>
      <c r="BH218" s="45"/>
      <c r="BI218" s="45"/>
      <c r="BJ218" s="45"/>
      <c r="BK218" s="45"/>
      <c r="BL218" s="45" t="s">
        <v>341</v>
      </c>
      <c r="BM218" s="45"/>
      <c r="BN218" s="45" t="s">
        <v>341</v>
      </c>
      <c r="BO218" s="45" t="s">
        <v>341</v>
      </c>
      <c r="BP218" s="45" t="s">
        <v>341</v>
      </c>
      <c r="BQ218" s="45" t="s">
        <v>341</v>
      </c>
      <c r="BR218" s="45" t="s">
        <v>341</v>
      </c>
      <c r="BS218" s="45"/>
      <c r="BT218" s="45"/>
      <c r="BU218" s="45"/>
      <c r="BV218" s="45"/>
      <c r="BW218" s="45"/>
      <c r="BX218" s="45"/>
      <c r="BY218" s="45"/>
      <c r="BZ218" s="45"/>
      <c r="CA218" s="45"/>
      <c r="CD218" s="46" t="s">
        <v>2589</v>
      </c>
    </row>
    <row r="219" spans="1:83" ht="18" customHeight="1">
      <c r="A219" s="74">
        <v>45693</v>
      </c>
      <c r="E219" s="151"/>
      <c r="F219" s="184"/>
      <c r="G219" s="111">
        <v>22148</v>
      </c>
      <c r="H219" s="111">
        <v>86</v>
      </c>
      <c r="I219" s="52">
        <v>2315</v>
      </c>
      <c r="J219" s="45" t="s">
        <v>2590</v>
      </c>
      <c r="K219" s="47" t="s">
        <v>1064</v>
      </c>
      <c r="L219" s="48" t="s">
        <v>1067</v>
      </c>
      <c r="M219" s="52" t="s">
        <v>1068</v>
      </c>
      <c r="N219" s="56" t="s">
        <v>1094</v>
      </c>
      <c r="O219" s="52" t="s">
        <v>300</v>
      </c>
      <c r="P219" s="52" t="s">
        <v>1104</v>
      </c>
      <c r="Q219" s="52" t="s">
        <v>1109</v>
      </c>
      <c r="R219" s="52" t="s">
        <v>227</v>
      </c>
      <c r="S219" s="52" t="s">
        <v>1122</v>
      </c>
      <c r="T219" s="44" t="s">
        <v>1137</v>
      </c>
      <c r="U219" s="79" t="s">
        <v>1138</v>
      </c>
      <c r="V219" s="52"/>
      <c r="W219" s="52"/>
      <c r="X219" s="52"/>
      <c r="Y219" s="52"/>
      <c r="Z219" s="52"/>
      <c r="AA219" s="52"/>
      <c r="AB219" s="52"/>
      <c r="AC219" s="52"/>
      <c r="AD219" s="52"/>
      <c r="AE219" s="52"/>
      <c r="AF219" s="52"/>
      <c r="AG219" s="52"/>
      <c r="AH219" s="52"/>
      <c r="AI219" s="52"/>
      <c r="AJ219" s="52"/>
      <c r="AK219" s="45" t="s">
        <v>341</v>
      </c>
      <c r="AL219" s="45" t="s">
        <v>341</v>
      </c>
      <c r="AM219" s="80" t="s">
        <v>341</v>
      </c>
      <c r="AN219" s="45"/>
      <c r="AO219" s="45" t="s">
        <v>341</v>
      </c>
      <c r="AP219" s="45"/>
      <c r="AQ219" s="45"/>
      <c r="AR219" s="45"/>
      <c r="AS219" s="45"/>
      <c r="AT219" s="45"/>
      <c r="AU219" s="45"/>
      <c r="AV219" s="45"/>
      <c r="AW219" s="45"/>
      <c r="AX219" s="45" t="s">
        <v>341</v>
      </c>
      <c r="AY219" s="45" t="s">
        <v>341</v>
      </c>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D219" s="46" t="s">
        <v>2589</v>
      </c>
    </row>
    <row r="220" spans="1:83" ht="18" customHeight="1">
      <c r="A220" s="74">
        <v>45693</v>
      </c>
      <c r="E220" s="151"/>
      <c r="F220" s="184"/>
      <c r="G220" s="111">
        <v>22212</v>
      </c>
      <c r="H220" s="111">
        <v>105</v>
      </c>
      <c r="I220" s="52">
        <v>2316</v>
      </c>
      <c r="J220" s="45" t="s">
        <v>2590</v>
      </c>
      <c r="K220" s="47" t="s">
        <v>1064</v>
      </c>
      <c r="L220" s="50" t="s">
        <v>1069</v>
      </c>
      <c r="M220" s="52" t="s">
        <v>1070</v>
      </c>
      <c r="N220" s="56" t="s">
        <v>1095</v>
      </c>
      <c r="O220" s="52" t="s">
        <v>305</v>
      </c>
      <c r="P220" s="52" t="s">
        <v>1105</v>
      </c>
      <c r="Q220" s="52" t="s">
        <v>1110</v>
      </c>
      <c r="R220" s="52" t="s">
        <v>227</v>
      </c>
      <c r="S220" s="52" t="s">
        <v>1123</v>
      </c>
      <c r="T220" s="44" t="s">
        <v>1139</v>
      </c>
      <c r="U220" s="79" t="s">
        <v>1140</v>
      </c>
      <c r="V220" s="52" t="s">
        <v>1163</v>
      </c>
      <c r="W220" s="52" t="s">
        <v>1165</v>
      </c>
      <c r="X220" s="52" t="s">
        <v>422</v>
      </c>
      <c r="Y220" s="52" t="s">
        <v>1182</v>
      </c>
      <c r="Z220" s="52" t="s">
        <v>1168</v>
      </c>
      <c r="AA220" s="52" t="s">
        <v>325</v>
      </c>
      <c r="AB220" s="52" t="s">
        <v>1171</v>
      </c>
      <c r="AC220" s="52" t="s">
        <v>1175</v>
      </c>
      <c r="AD220" s="52" t="s">
        <v>1176</v>
      </c>
      <c r="AE220" s="52"/>
      <c r="AF220" s="52"/>
      <c r="AG220" s="52"/>
      <c r="AH220" s="52"/>
      <c r="AI220" s="52"/>
      <c r="AJ220" s="52"/>
      <c r="AK220" s="45" t="s">
        <v>341</v>
      </c>
      <c r="AL220" s="45"/>
      <c r="AM220" s="80" t="s">
        <v>341</v>
      </c>
      <c r="AN220" s="45"/>
      <c r="AO220" s="45" t="s">
        <v>341</v>
      </c>
      <c r="AP220" s="45"/>
      <c r="AQ220" s="45"/>
      <c r="AR220" s="45"/>
      <c r="AS220" s="45"/>
      <c r="AT220" s="45" t="s">
        <v>341</v>
      </c>
      <c r="AU220" s="45"/>
      <c r="AV220" s="45"/>
      <c r="AW220" s="45" t="s">
        <v>341</v>
      </c>
      <c r="AX220" s="45" t="s">
        <v>341</v>
      </c>
      <c r="AY220" s="45"/>
      <c r="AZ220" s="45"/>
      <c r="BA220" s="45"/>
      <c r="BB220" s="45" t="s">
        <v>341</v>
      </c>
      <c r="BC220" s="45" t="s">
        <v>341</v>
      </c>
      <c r="BD220" s="45"/>
      <c r="BE220" s="45" t="s">
        <v>341</v>
      </c>
      <c r="BF220" s="45"/>
      <c r="BG220" s="45"/>
      <c r="BH220" s="45"/>
      <c r="BI220" s="45" t="s">
        <v>341</v>
      </c>
      <c r="BJ220" s="45"/>
      <c r="BK220" s="45"/>
      <c r="BL220" s="45" t="s">
        <v>341</v>
      </c>
      <c r="BM220" s="45"/>
      <c r="BN220" s="45" t="s">
        <v>341</v>
      </c>
      <c r="BO220" s="45" t="s">
        <v>341</v>
      </c>
      <c r="BP220" s="45" t="s">
        <v>341</v>
      </c>
      <c r="BQ220" s="45" t="s">
        <v>341</v>
      </c>
      <c r="BR220" s="45" t="s">
        <v>341</v>
      </c>
      <c r="BS220" s="45" t="s">
        <v>341</v>
      </c>
      <c r="BT220" s="45"/>
      <c r="BU220" s="45"/>
      <c r="BV220" s="45"/>
      <c r="BW220" s="45"/>
      <c r="BX220" s="45"/>
      <c r="BY220" s="45"/>
      <c r="BZ220" s="45"/>
      <c r="CA220" s="45"/>
      <c r="CD220" s="46" t="s">
        <v>2589</v>
      </c>
    </row>
    <row r="221" spans="1:83" ht="18" customHeight="1">
      <c r="A221" s="74">
        <v>45693</v>
      </c>
      <c r="B221" s="115">
        <v>46113</v>
      </c>
      <c r="C221" s="115">
        <v>46143</v>
      </c>
      <c r="E221" s="151"/>
      <c r="F221" s="184"/>
      <c r="G221" s="111">
        <v>22277</v>
      </c>
      <c r="H221" s="111">
        <v>1373</v>
      </c>
      <c r="I221" s="52">
        <v>2317</v>
      </c>
      <c r="J221" s="45" t="s">
        <v>2590</v>
      </c>
      <c r="K221" s="47" t="s">
        <v>1064</v>
      </c>
      <c r="L221" s="106" t="s">
        <v>1071</v>
      </c>
      <c r="M221" s="52" t="s">
        <v>1072</v>
      </c>
      <c r="N221" s="56" t="s">
        <v>1096</v>
      </c>
      <c r="O221" s="52" t="s">
        <v>1106</v>
      </c>
      <c r="P221" s="52" t="s">
        <v>1107</v>
      </c>
      <c r="Q221" s="52" t="s">
        <v>1111</v>
      </c>
      <c r="R221" s="52" t="s">
        <v>227</v>
      </c>
      <c r="S221" s="52" t="s">
        <v>1124</v>
      </c>
      <c r="T221" s="44" t="s">
        <v>1141</v>
      </c>
      <c r="U221" s="79" t="s">
        <v>1142</v>
      </c>
      <c r="V221" s="112" t="s">
        <v>577</v>
      </c>
      <c r="W221" s="155" t="s">
        <v>179</v>
      </c>
      <c r="X221" s="113" t="s">
        <v>337</v>
      </c>
      <c r="Y221" s="113" t="s">
        <v>1060</v>
      </c>
      <c r="Z221" s="112" t="s">
        <v>2787</v>
      </c>
      <c r="AA221" s="52" t="s">
        <v>325</v>
      </c>
      <c r="AB221" s="112" t="s">
        <v>2788</v>
      </c>
      <c r="AC221" s="155" t="s">
        <v>2789</v>
      </c>
      <c r="AD221" s="52"/>
      <c r="AE221" s="112" t="s">
        <v>1164</v>
      </c>
      <c r="AF221" s="155" t="s">
        <v>1166</v>
      </c>
      <c r="AG221" s="113" t="s">
        <v>2790</v>
      </c>
      <c r="AH221" s="112" t="s">
        <v>1169</v>
      </c>
      <c r="AI221" s="155" t="s">
        <v>1177</v>
      </c>
      <c r="AJ221" s="155" t="s">
        <v>1178</v>
      </c>
      <c r="AK221" s="178"/>
      <c r="AL221" s="45" t="s">
        <v>341</v>
      </c>
      <c r="AM221" s="45" t="s">
        <v>341</v>
      </c>
      <c r="AN221" s="178"/>
      <c r="AO221" s="45"/>
      <c r="AP221" s="45"/>
      <c r="AQ221" s="45" t="s">
        <v>341</v>
      </c>
      <c r="AR221" s="45"/>
      <c r="AS221" s="45"/>
      <c r="AT221" s="45" t="s">
        <v>341</v>
      </c>
      <c r="AU221" s="45"/>
      <c r="AV221" s="45" t="s">
        <v>341</v>
      </c>
      <c r="AW221" s="45" t="s">
        <v>341</v>
      </c>
      <c r="AX221" s="45" t="s">
        <v>341</v>
      </c>
      <c r="AY221" s="45"/>
      <c r="AZ221" s="45"/>
      <c r="BA221" s="45"/>
      <c r="BB221" s="45"/>
      <c r="BC221" s="45"/>
      <c r="BD221" s="45"/>
      <c r="BE221" s="45"/>
      <c r="BF221" s="45" t="s">
        <v>341</v>
      </c>
      <c r="BG221" s="45"/>
      <c r="BH221" s="45"/>
      <c r="BI221" s="45"/>
      <c r="BJ221" s="45" t="s">
        <v>341</v>
      </c>
      <c r="BK221" s="45" t="s">
        <v>341</v>
      </c>
      <c r="BL221" s="45"/>
      <c r="BM221" s="45"/>
      <c r="BN221" s="45"/>
      <c r="BO221" s="45"/>
      <c r="BP221" s="45"/>
      <c r="BQ221" s="45"/>
      <c r="BR221" s="45"/>
      <c r="BS221" s="45"/>
      <c r="BT221" s="45"/>
      <c r="BU221" s="45"/>
      <c r="BV221" s="45"/>
      <c r="BW221" s="45"/>
      <c r="BX221" s="45"/>
      <c r="BY221" s="45"/>
      <c r="BZ221" s="45"/>
      <c r="CA221" s="45"/>
      <c r="CD221" s="46" t="s">
        <v>2589</v>
      </c>
    </row>
    <row r="222" spans="1:83" ht="18" customHeight="1">
      <c r="A222" s="74">
        <v>45693</v>
      </c>
      <c r="E222" s="151"/>
      <c r="F222" s="184"/>
      <c r="G222" s="111">
        <v>23527</v>
      </c>
      <c r="H222" s="111">
        <v>2221</v>
      </c>
      <c r="I222" s="52">
        <v>2318</v>
      </c>
      <c r="J222" s="45" t="s">
        <v>2590</v>
      </c>
      <c r="K222" s="47" t="s">
        <v>1064</v>
      </c>
      <c r="L222" s="48" t="s">
        <v>1073</v>
      </c>
      <c r="M222" s="52" t="s">
        <v>1074</v>
      </c>
      <c r="N222" s="56" t="s">
        <v>1097</v>
      </c>
      <c r="O222" s="52" t="s">
        <v>300</v>
      </c>
      <c r="P222" s="52" t="s">
        <v>1002</v>
      </c>
      <c r="Q222" s="52" t="s">
        <v>1112</v>
      </c>
      <c r="R222" s="52" t="s">
        <v>227</v>
      </c>
      <c r="S222" s="52" t="s">
        <v>1125</v>
      </c>
      <c r="T222" s="97" t="s">
        <v>1143</v>
      </c>
      <c r="U222" s="98" t="s">
        <v>1144</v>
      </c>
      <c r="V222" s="52"/>
      <c r="W222" s="52"/>
      <c r="X222" s="52"/>
      <c r="Y222" s="52"/>
      <c r="Z222" s="52"/>
      <c r="AA222" s="52"/>
      <c r="AB222" s="52"/>
      <c r="AC222" s="52"/>
      <c r="AD222" s="52"/>
      <c r="AE222" s="52"/>
      <c r="AF222" s="52"/>
      <c r="AG222" s="52"/>
      <c r="AH222" s="52"/>
      <c r="AI222" s="52"/>
      <c r="AJ222" s="52"/>
      <c r="AK222" s="45"/>
      <c r="AL222" s="45"/>
      <c r="AM222" s="45"/>
      <c r="AN222" s="45"/>
      <c r="AO222" s="45"/>
      <c r="AP222" s="45" t="s">
        <v>341</v>
      </c>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D222" s="46" t="s">
        <v>2589</v>
      </c>
    </row>
    <row r="223" spans="1:83" ht="18" customHeight="1">
      <c r="A223" s="74">
        <v>45693</v>
      </c>
      <c r="E223" s="151"/>
      <c r="F223" s="184"/>
      <c r="G223" s="111">
        <v>23751</v>
      </c>
      <c r="H223" s="111">
        <v>630</v>
      </c>
      <c r="I223" s="52">
        <v>2319</v>
      </c>
      <c r="J223" s="45" t="s">
        <v>2590</v>
      </c>
      <c r="K223" s="47" t="s">
        <v>1064</v>
      </c>
      <c r="L223" s="50" t="s">
        <v>1075</v>
      </c>
      <c r="M223" s="52" t="s">
        <v>1076</v>
      </c>
      <c r="N223" s="56" t="s">
        <v>1098</v>
      </c>
      <c r="O223" s="52" t="s">
        <v>300</v>
      </c>
      <c r="P223" s="52" t="s">
        <v>366</v>
      </c>
      <c r="Q223" s="52" t="s">
        <v>1113</v>
      </c>
      <c r="R223" s="52" t="s">
        <v>228</v>
      </c>
      <c r="S223" s="52" t="s">
        <v>1126</v>
      </c>
      <c r="T223" s="44" t="s">
        <v>1145</v>
      </c>
      <c r="U223" s="79" t="s">
        <v>1146</v>
      </c>
      <c r="V223" s="52"/>
      <c r="W223" s="52"/>
      <c r="X223" s="52"/>
      <c r="Y223" s="52"/>
      <c r="Z223" s="52"/>
      <c r="AA223" s="52"/>
      <c r="AB223" s="52"/>
      <c r="AC223" s="52"/>
      <c r="AD223" s="52"/>
      <c r="AE223" s="52"/>
      <c r="AF223" s="52"/>
      <c r="AG223" s="52"/>
      <c r="AH223" s="52"/>
      <c r="AI223" s="52"/>
      <c r="AJ223" s="52"/>
      <c r="AK223" s="45"/>
      <c r="AL223" s="45"/>
      <c r="AM223" s="45"/>
      <c r="AN223" s="45" t="s">
        <v>341</v>
      </c>
      <c r="AO223" s="45" t="s">
        <v>341</v>
      </c>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D223" s="46" t="s">
        <v>2589</v>
      </c>
    </row>
    <row r="224" spans="1:83" ht="18" customHeight="1">
      <c r="A224" s="74">
        <v>45693</v>
      </c>
      <c r="E224" s="151"/>
      <c r="F224" s="184"/>
      <c r="G224" s="111">
        <v>23867</v>
      </c>
      <c r="H224" s="111">
        <v>2239</v>
      </c>
      <c r="I224" s="52">
        <v>2320</v>
      </c>
      <c r="J224" s="45" t="s">
        <v>2590</v>
      </c>
      <c r="K224" s="47" t="s">
        <v>1064</v>
      </c>
      <c r="L224" s="50" t="s">
        <v>1077</v>
      </c>
      <c r="M224" s="52" t="s">
        <v>1078</v>
      </c>
      <c r="N224" s="56" t="s">
        <v>1099</v>
      </c>
      <c r="O224" s="52" t="s">
        <v>305</v>
      </c>
      <c r="P224" s="52" t="s">
        <v>495</v>
      </c>
      <c r="Q224" s="52" t="s">
        <v>1114</v>
      </c>
      <c r="R224" s="52" t="s">
        <v>227</v>
      </c>
      <c r="S224" s="52" t="s">
        <v>1127</v>
      </c>
      <c r="T224" s="44" t="s">
        <v>1147</v>
      </c>
      <c r="U224" s="79" t="s">
        <v>1148</v>
      </c>
      <c r="V224" s="52"/>
      <c r="W224" s="52"/>
      <c r="X224" s="52"/>
      <c r="Y224" s="52"/>
      <c r="Z224" s="52"/>
      <c r="AA224" s="52"/>
      <c r="AB224" s="52"/>
      <c r="AC224" s="52"/>
      <c r="AD224" s="52"/>
      <c r="AE224" s="52"/>
      <c r="AF224" s="52"/>
      <c r="AG224" s="52"/>
      <c r="AH224" s="52"/>
      <c r="AI224" s="52"/>
      <c r="AJ224" s="52"/>
      <c r="AK224" s="45"/>
      <c r="AL224" s="45"/>
      <c r="AM224" s="45"/>
      <c r="AN224" s="45" t="s">
        <v>341</v>
      </c>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D224" s="46" t="s">
        <v>2589</v>
      </c>
    </row>
    <row r="225" spans="1:82" ht="18" customHeight="1">
      <c r="A225" s="74">
        <v>45693</v>
      </c>
      <c r="E225" s="151"/>
      <c r="F225" s="184"/>
      <c r="G225" s="111">
        <v>24109</v>
      </c>
      <c r="H225" s="111">
        <v>944</v>
      </c>
      <c r="I225" s="52">
        <v>2321</v>
      </c>
      <c r="J225" s="45" t="s">
        <v>2590</v>
      </c>
      <c r="K225" s="47" t="s">
        <v>1064</v>
      </c>
      <c r="L225" s="50" t="s">
        <v>1079</v>
      </c>
      <c r="M225" s="52" t="s">
        <v>1080</v>
      </c>
      <c r="N225" s="56" t="s">
        <v>489</v>
      </c>
      <c r="O225" s="52" t="s">
        <v>300</v>
      </c>
      <c r="P225" s="52" t="s">
        <v>304</v>
      </c>
      <c r="Q225" s="52" t="s">
        <v>1115</v>
      </c>
      <c r="R225" s="52" t="s">
        <v>227</v>
      </c>
      <c r="S225" s="52" t="s">
        <v>1128</v>
      </c>
      <c r="T225" s="44" t="s">
        <v>1149</v>
      </c>
      <c r="U225" s="79" t="s">
        <v>1150</v>
      </c>
      <c r="V225" s="52"/>
      <c r="W225" s="52"/>
      <c r="X225" s="52"/>
      <c r="Y225" s="52"/>
      <c r="Z225" s="52"/>
      <c r="AA225" s="52"/>
      <c r="AB225" s="52"/>
      <c r="AC225" s="52"/>
      <c r="AD225" s="52"/>
      <c r="AE225" s="52"/>
      <c r="AF225" s="52"/>
      <c r="AG225" s="52"/>
      <c r="AH225" s="52"/>
      <c r="AI225" s="52"/>
      <c r="AJ225" s="52"/>
      <c r="AK225" s="45" t="s">
        <v>341</v>
      </c>
      <c r="AL225" s="45" t="s">
        <v>341</v>
      </c>
      <c r="AM225" s="45" t="s">
        <v>341</v>
      </c>
      <c r="AN225" s="45"/>
      <c r="AO225" s="45" t="s">
        <v>341</v>
      </c>
      <c r="AP225" s="45"/>
      <c r="AQ225" s="45" t="s">
        <v>341</v>
      </c>
      <c r="AR225" s="45"/>
      <c r="AS225" s="45"/>
      <c r="AT225" s="45" t="s">
        <v>341</v>
      </c>
      <c r="AU225" s="45"/>
      <c r="AV225" s="45"/>
      <c r="AW225" s="45"/>
      <c r="AX225" s="45"/>
      <c r="AY225" s="45"/>
      <c r="AZ225" s="45"/>
      <c r="BA225" s="45"/>
      <c r="BB225" s="45" t="s">
        <v>341</v>
      </c>
      <c r="BC225" s="45" t="s">
        <v>341</v>
      </c>
      <c r="BD225" s="45" t="s">
        <v>341</v>
      </c>
      <c r="BE225" s="45" t="s">
        <v>341</v>
      </c>
      <c r="BF225" s="45" t="s">
        <v>341</v>
      </c>
      <c r="BG225" s="45"/>
      <c r="BH225" s="45"/>
      <c r="BI225" s="45" t="s">
        <v>341</v>
      </c>
      <c r="BJ225" s="45"/>
      <c r="BK225" s="45"/>
      <c r="BL225" s="45"/>
      <c r="BM225" s="45"/>
      <c r="BN225" s="45" t="s">
        <v>341</v>
      </c>
      <c r="BO225" s="45"/>
      <c r="BP225" s="45"/>
      <c r="BQ225" s="45" t="s">
        <v>341</v>
      </c>
      <c r="BR225" s="45"/>
      <c r="BS225" s="45"/>
      <c r="BT225" s="45"/>
      <c r="BU225" s="45"/>
      <c r="BV225" s="45"/>
      <c r="BW225" s="45"/>
      <c r="BX225" s="45"/>
      <c r="BY225" s="45"/>
      <c r="BZ225" s="45"/>
      <c r="CA225" s="45"/>
      <c r="CD225" s="46" t="s">
        <v>2589</v>
      </c>
    </row>
    <row r="226" spans="1:82" ht="18" customHeight="1">
      <c r="A226" s="74">
        <v>45693</v>
      </c>
      <c r="E226" s="151"/>
      <c r="F226" s="184"/>
      <c r="G226" s="111">
        <v>25080</v>
      </c>
      <c r="H226" s="111">
        <v>627</v>
      </c>
      <c r="I226" s="52">
        <v>2322</v>
      </c>
      <c r="J226" s="45" t="s">
        <v>2590</v>
      </c>
      <c r="K226" s="47" t="s">
        <v>1064</v>
      </c>
      <c r="L226" s="50" t="s">
        <v>1081</v>
      </c>
      <c r="M226" s="52" t="s">
        <v>1082</v>
      </c>
      <c r="N226" s="94" t="s">
        <v>1100</v>
      </c>
      <c r="O226" s="52" t="s">
        <v>305</v>
      </c>
      <c r="P226" s="52" t="s">
        <v>313</v>
      </c>
      <c r="Q226" s="52" t="s">
        <v>1116</v>
      </c>
      <c r="R226" s="52" t="s">
        <v>227</v>
      </c>
      <c r="S226" s="52" t="s">
        <v>1129</v>
      </c>
      <c r="T226" s="44" t="s">
        <v>1151</v>
      </c>
      <c r="U226" s="79" t="s">
        <v>1152</v>
      </c>
      <c r="V226" s="52" t="s">
        <v>578</v>
      </c>
      <c r="W226" s="52" t="s">
        <v>642</v>
      </c>
      <c r="X226" s="52" t="s">
        <v>422</v>
      </c>
      <c r="Y226" s="52" t="s">
        <v>423</v>
      </c>
      <c r="Z226" s="52" t="s">
        <v>1170</v>
      </c>
      <c r="AA226" s="52" t="s">
        <v>326</v>
      </c>
      <c r="AB226" s="52" t="s">
        <v>1172</v>
      </c>
      <c r="AC226" s="52" t="s">
        <v>1179</v>
      </c>
      <c r="AD226" s="52" t="s">
        <v>1180</v>
      </c>
      <c r="AE226" s="52" t="s">
        <v>578</v>
      </c>
      <c r="AF226" s="52" t="s">
        <v>642</v>
      </c>
      <c r="AG226" s="52" t="s">
        <v>423</v>
      </c>
      <c r="AH226" s="52" t="s">
        <v>1170</v>
      </c>
      <c r="AI226" s="52" t="s">
        <v>1179</v>
      </c>
      <c r="AJ226" s="52" t="s">
        <v>1180</v>
      </c>
      <c r="AK226" s="45" t="s">
        <v>341</v>
      </c>
      <c r="AL226" s="45"/>
      <c r="AM226" s="80" t="s">
        <v>341</v>
      </c>
      <c r="AN226" s="45"/>
      <c r="AO226" s="45" t="s">
        <v>341</v>
      </c>
      <c r="AP226" s="45"/>
      <c r="AQ226" s="45"/>
      <c r="AR226" s="45"/>
      <c r="AS226" s="45"/>
      <c r="AT226" s="45"/>
      <c r="AU226" s="45"/>
      <c r="AV226" s="45"/>
      <c r="AW226" s="45"/>
      <c r="AX226" s="45"/>
      <c r="AY226" s="45" t="s">
        <v>341</v>
      </c>
      <c r="AZ226" s="45"/>
      <c r="BA226" s="45"/>
      <c r="BB226" s="45"/>
      <c r="BC226" s="45"/>
      <c r="BD226" s="45"/>
      <c r="BE226" s="45"/>
      <c r="BF226" s="45"/>
      <c r="BG226" s="45"/>
      <c r="BH226" s="45"/>
      <c r="BI226" s="45"/>
      <c r="BJ226" s="45"/>
      <c r="BK226" s="45"/>
      <c r="BL226" s="45" t="s">
        <v>341</v>
      </c>
      <c r="BM226" s="45"/>
      <c r="BN226" s="45" t="s">
        <v>341</v>
      </c>
      <c r="BO226" s="45"/>
      <c r="BP226" s="45"/>
      <c r="BQ226" s="45"/>
      <c r="BR226" s="45"/>
      <c r="BS226" s="45"/>
      <c r="BT226" s="45"/>
      <c r="BU226" s="45"/>
      <c r="BV226" s="45"/>
      <c r="BW226" s="45"/>
      <c r="BX226" s="45"/>
      <c r="BY226" s="45"/>
      <c r="BZ226" s="45"/>
      <c r="CA226" s="45"/>
      <c r="CD226" s="46" t="s">
        <v>2589</v>
      </c>
    </row>
    <row r="227" spans="1:82" ht="18" customHeight="1">
      <c r="A227" s="74">
        <v>45693</v>
      </c>
      <c r="E227" s="151"/>
      <c r="F227" s="184"/>
      <c r="G227" s="111">
        <v>26129</v>
      </c>
      <c r="H227" s="111">
        <v>1272</v>
      </c>
      <c r="I227" s="52">
        <v>2323</v>
      </c>
      <c r="J227" s="45" t="s">
        <v>2590</v>
      </c>
      <c r="K227" s="45" t="s">
        <v>1064</v>
      </c>
      <c r="L227" s="51" t="s">
        <v>1083</v>
      </c>
      <c r="M227" s="52" t="s">
        <v>1084</v>
      </c>
      <c r="N227" s="57" t="s">
        <v>988</v>
      </c>
      <c r="O227" s="52" t="s">
        <v>300</v>
      </c>
      <c r="P227" s="52" t="s">
        <v>304</v>
      </c>
      <c r="Q227" s="52" t="s">
        <v>1007</v>
      </c>
      <c r="R227" s="52" t="s">
        <v>227</v>
      </c>
      <c r="S227" s="52" t="s">
        <v>1130</v>
      </c>
      <c r="T227" s="52" t="s">
        <v>1153</v>
      </c>
      <c r="U227" s="81" t="s">
        <v>1154</v>
      </c>
      <c r="V227" s="52"/>
      <c r="W227" s="52"/>
      <c r="X227" s="52"/>
      <c r="Y227" s="52"/>
      <c r="Z227" s="52"/>
      <c r="AA227" s="52"/>
      <c r="AB227" s="52"/>
      <c r="AC227" s="52"/>
      <c r="AD227" s="52"/>
      <c r="AE227" s="52"/>
      <c r="AF227" s="52"/>
      <c r="AG227" s="52"/>
      <c r="AH227" s="52"/>
      <c r="AI227" s="52"/>
      <c r="AJ227" s="52"/>
      <c r="AK227" s="45" t="s">
        <v>341</v>
      </c>
      <c r="AL227" s="45" t="s">
        <v>341</v>
      </c>
      <c r="AM227" s="80" t="s">
        <v>341</v>
      </c>
      <c r="AN227" s="45"/>
      <c r="AO227" s="45"/>
      <c r="AP227" s="45"/>
      <c r="AQ227" s="45"/>
      <c r="AR227" s="45"/>
      <c r="AS227" s="45"/>
      <c r="AT227" s="45"/>
      <c r="AU227" s="45"/>
      <c r="AV227" s="45"/>
      <c r="AW227" s="45"/>
      <c r="AX227" s="45"/>
      <c r="AY227" s="45"/>
      <c r="AZ227" s="45"/>
      <c r="BA227" s="45"/>
      <c r="BB227" s="45"/>
      <c r="BC227" s="45"/>
      <c r="BD227" s="45"/>
      <c r="BE227" s="45" t="s">
        <v>341</v>
      </c>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D227" s="46" t="s">
        <v>2589</v>
      </c>
    </row>
    <row r="228" spans="1:82" ht="18" customHeight="1">
      <c r="A228" s="74">
        <v>45693</v>
      </c>
      <c r="E228" s="151"/>
      <c r="F228" s="184"/>
      <c r="G228" s="111">
        <v>27341</v>
      </c>
      <c r="H228" s="111">
        <v>1285</v>
      </c>
      <c r="I228" s="52">
        <v>2324</v>
      </c>
      <c r="J228" s="45" t="s">
        <v>2590</v>
      </c>
      <c r="K228" s="45" t="s">
        <v>1064</v>
      </c>
      <c r="L228" s="51" t="s">
        <v>1085</v>
      </c>
      <c r="M228" s="52" t="s">
        <v>1086</v>
      </c>
      <c r="N228" s="57" t="s">
        <v>419</v>
      </c>
      <c r="O228" s="52" t="s">
        <v>300</v>
      </c>
      <c r="P228" s="52" t="s">
        <v>303</v>
      </c>
      <c r="Q228" s="52" t="s">
        <v>1117</v>
      </c>
      <c r="R228" s="52" t="s">
        <v>227</v>
      </c>
      <c r="S228" s="52" t="s">
        <v>1131</v>
      </c>
      <c r="T228" s="52" t="s">
        <v>1155</v>
      </c>
      <c r="U228" s="81" t="s">
        <v>1156</v>
      </c>
      <c r="V228" s="52"/>
      <c r="W228" s="52"/>
      <c r="X228" s="52"/>
      <c r="Y228" s="52"/>
      <c r="Z228" s="52"/>
      <c r="AA228" s="52"/>
      <c r="AB228" s="52"/>
      <c r="AC228" s="52"/>
      <c r="AD228" s="52"/>
      <c r="AE228" s="52"/>
      <c r="AF228" s="52"/>
      <c r="AG228" s="52"/>
      <c r="AH228" s="52"/>
      <c r="AI228" s="52"/>
      <c r="AJ228" s="52"/>
      <c r="AK228" s="45"/>
      <c r="AL228" s="45"/>
      <c r="AM228" s="80"/>
      <c r="AN228" s="45" t="s">
        <v>341</v>
      </c>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D228" s="46" t="s">
        <v>2589</v>
      </c>
    </row>
    <row r="229" spans="1:82" ht="18" customHeight="1">
      <c r="A229" s="74">
        <v>45693</v>
      </c>
      <c r="E229" s="151"/>
      <c r="F229" s="184"/>
      <c r="G229" s="111">
        <v>27708</v>
      </c>
      <c r="H229" s="111">
        <v>809</v>
      </c>
      <c r="I229" s="52">
        <v>2325</v>
      </c>
      <c r="J229" s="45" t="s">
        <v>2590</v>
      </c>
      <c r="K229" s="45" t="s">
        <v>1064</v>
      </c>
      <c r="L229" s="87" t="s">
        <v>1087</v>
      </c>
      <c r="M229" s="52" t="s">
        <v>1088</v>
      </c>
      <c r="N229" s="45" t="s">
        <v>1101</v>
      </c>
      <c r="O229" s="52" t="s">
        <v>300</v>
      </c>
      <c r="P229" s="52" t="s">
        <v>314</v>
      </c>
      <c r="Q229" s="52" t="s">
        <v>1118</v>
      </c>
      <c r="R229" s="52" t="s">
        <v>227</v>
      </c>
      <c r="S229" s="52" t="s">
        <v>1132</v>
      </c>
      <c r="T229" s="46" t="s">
        <v>1157</v>
      </c>
      <c r="U229" s="76" t="s">
        <v>1158</v>
      </c>
      <c r="V229" s="52"/>
      <c r="W229" s="52"/>
      <c r="X229" s="52"/>
      <c r="Y229" s="52"/>
      <c r="Z229" s="52"/>
      <c r="AA229" s="52"/>
      <c r="AB229" s="52"/>
      <c r="AC229" s="52"/>
      <c r="AD229" s="52"/>
      <c r="AE229" s="52"/>
      <c r="AF229" s="52"/>
      <c r="AG229" s="52"/>
      <c r="AH229" s="52"/>
      <c r="AI229" s="52"/>
      <c r="AJ229" s="52"/>
      <c r="AK229" s="45"/>
      <c r="AL229" s="45"/>
      <c r="AM229" s="80"/>
      <c r="AN229" s="45" t="s">
        <v>341</v>
      </c>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D229" s="46" t="s">
        <v>2589</v>
      </c>
    </row>
    <row r="230" spans="1:82" ht="18" customHeight="1">
      <c r="A230" s="74">
        <v>45693</v>
      </c>
      <c r="E230" s="151"/>
      <c r="F230" s="184"/>
      <c r="G230" s="111">
        <v>33000</v>
      </c>
      <c r="H230" s="111">
        <v>574</v>
      </c>
      <c r="I230" s="52">
        <v>2326</v>
      </c>
      <c r="J230" s="45" t="s">
        <v>2590</v>
      </c>
      <c r="K230" s="47" t="s">
        <v>1064</v>
      </c>
      <c r="L230" s="50" t="s">
        <v>1089</v>
      </c>
      <c r="M230" s="52" t="s">
        <v>1090</v>
      </c>
      <c r="N230" s="94" t="s">
        <v>988</v>
      </c>
      <c r="O230" s="52" t="s">
        <v>300</v>
      </c>
      <c r="P230" s="52" t="s">
        <v>304</v>
      </c>
      <c r="Q230" s="52" t="s">
        <v>1119</v>
      </c>
      <c r="R230" s="52" t="s">
        <v>228</v>
      </c>
      <c r="S230" s="52" t="s">
        <v>1133</v>
      </c>
      <c r="T230" s="44" t="s">
        <v>1159</v>
      </c>
      <c r="U230" s="79" t="s">
        <v>1160</v>
      </c>
      <c r="V230" s="52"/>
      <c r="W230" s="52"/>
      <c r="X230" s="52"/>
      <c r="Y230" s="52"/>
      <c r="Z230" s="52"/>
      <c r="AA230" s="52"/>
      <c r="AB230" s="52"/>
      <c r="AC230" s="52"/>
      <c r="AD230" s="52"/>
      <c r="AE230" s="52"/>
      <c r="AF230" s="52"/>
      <c r="AG230" s="52"/>
      <c r="AH230" s="52"/>
      <c r="AI230" s="52"/>
      <c r="AJ230" s="52"/>
      <c r="AK230" s="45" t="s">
        <v>341</v>
      </c>
      <c r="AL230" s="45" t="s">
        <v>341</v>
      </c>
      <c r="AM230" s="80" t="s">
        <v>341</v>
      </c>
      <c r="AN230" s="45"/>
      <c r="AO230" s="45" t="s">
        <v>341</v>
      </c>
      <c r="AP230" s="45"/>
      <c r="AQ230" s="45" t="s">
        <v>341</v>
      </c>
      <c r="AR230" s="45"/>
      <c r="AS230" s="45"/>
      <c r="AT230" s="45" t="s">
        <v>341</v>
      </c>
      <c r="AU230" s="45"/>
      <c r="AV230" s="45"/>
      <c r="AW230" s="45" t="s">
        <v>341</v>
      </c>
      <c r="AX230" s="45"/>
      <c r="AY230" s="45"/>
      <c r="AZ230" s="45"/>
      <c r="BA230" s="45"/>
      <c r="BB230" s="45" t="s">
        <v>341</v>
      </c>
      <c r="BC230" s="45" t="s">
        <v>341</v>
      </c>
      <c r="BD230" s="45"/>
      <c r="BE230" s="45" t="s">
        <v>341</v>
      </c>
      <c r="BF230" s="45" t="s">
        <v>341</v>
      </c>
      <c r="BG230" s="45" t="s">
        <v>341</v>
      </c>
      <c r="BH230" s="45" t="s">
        <v>341</v>
      </c>
      <c r="BI230" s="45"/>
      <c r="BJ230" s="45"/>
      <c r="BK230" s="45"/>
      <c r="BL230" s="45"/>
      <c r="BM230" s="45"/>
      <c r="BN230" s="45"/>
      <c r="BO230" s="45"/>
      <c r="BP230" s="45"/>
      <c r="BQ230" s="45"/>
      <c r="BR230" s="45"/>
      <c r="BS230" s="45"/>
      <c r="BT230" s="45"/>
      <c r="BU230" s="45"/>
      <c r="BV230" s="45"/>
      <c r="BW230" s="45"/>
      <c r="BX230" s="45"/>
      <c r="BY230" s="45"/>
      <c r="BZ230" s="45"/>
      <c r="CA230" s="45"/>
      <c r="CD230" s="46" t="s">
        <v>2589</v>
      </c>
    </row>
    <row r="231" spans="1:82" ht="18" customHeight="1">
      <c r="A231" s="74">
        <v>45693</v>
      </c>
      <c r="E231" s="151"/>
      <c r="F231" s="184"/>
      <c r="G231" s="111">
        <v>34400</v>
      </c>
      <c r="H231" s="111">
        <v>5944</v>
      </c>
      <c r="I231" s="52">
        <v>2327</v>
      </c>
      <c r="J231" s="45" t="s">
        <v>2590</v>
      </c>
      <c r="K231" s="47" t="s">
        <v>1064</v>
      </c>
      <c r="L231" s="50" t="s">
        <v>1091</v>
      </c>
      <c r="M231" s="52" t="s">
        <v>1092</v>
      </c>
      <c r="N231" s="56" t="s">
        <v>1102</v>
      </c>
      <c r="O231" s="52" t="s">
        <v>305</v>
      </c>
      <c r="P231" s="52" t="s">
        <v>495</v>
      </c>
      <c r="Q231" s="52" t="s">
        <v>1120</v>
      </c>
      <c r="R231" s="52" t="s">
        <v>227</v>
      </c>
      <c r="S231" s="52" t="s">
        <v>1134</v>
      </c>
      <c r="T231" s="44" t="s">
        <v>1161</v>
      </c>
      <c r="U231" s="79" t="s">
        <v>1162</v>
      </c>
      <c r="V231" s="52"/>
      <c r="W231" s="52"/>
      <c r="X231" s="52"/>
      <c r="Y231" s="52"/>
      <c r="Z231" s="52"/>
      <c r="AA231" s="52"/>
      <c r="AB231" s="52"/>
      <c r="AC231" s="52"/>
      <c r="AD231" s="52"/>
      <c r="AE231" s="52"/>
      <c r="AF231" s="52"/>
      <c r="AG231" s="52"/>
      <c r="AH231" s="52"/>
      <c r="AI231" s="52"/>
      <c r="AJ231" s="52"/>
      <c r="AK231" s="45"/>
      <c r="AL231" s="45"/>
      <c r="AM231" s="80"/>
      <c r="AN231" s="45" t="s">
        <v>341</v>
      </c>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D231" s="46" t="s">
        <v>2589</v>
      </c>
    </row>
    <row r="232" spans="1:82" ht="18" customHeight="1">
      <c r="A232" s="74">
        <v>45693</v>
      </c>
      <c r="E232" s="151"/>
      <c r="F232" s="184"/>
      <c r="G232" s="111">
        <v>23883</v>
      </c>
      <c r="H232" s="111">
        <v>1970</v>
      </c>
      <c r="I232" s="52">
        <v>2328</v>
      </c>
      <c r="J232" s="45" t="s">
        <v>2590</v>
      </c>
      <c r="K232" s="59" t="s">
        <v>1185</v>
      </c>
      <c r="L232" s="55" t="s">
        <v>1186</v>
      </c>
      <c r="M232" s="55" t="s">
        <v>1187</v>
      </c>
      <c r="N232" s="55" t="s">
        <v>1198</v>
      </c>
      <c r="O232" s="55" t="s">
        <v>300</v>
      </c>
      <c r="P232" s="55" t="s">
        <v>1204</v>
      </c>
      <c r="Q232" s="55" t="s">
        <v>1205</v>
      </c>
      <c r="R232" s="55" t="s">
        <v>227</v>
      </c>
      <c r="S232" s="55" t="s">
        <v>1211</v>
      </c>
      <c r="T232" s="55" t="s">
        <v>1216</v>
      </c>
      <c r="U232" s="108" t="s">
        <v>1217</v>
      </c>
      <c r="V232" s="55" t="s">
        <v>1228</v>
      </c>
      <c r="W232" s="55" t="s">
        <v>1229</v>
      </c>
      <c r="X232" s="55" t="s">
        <v>422</v>
      </c>
      <c r="Y232" s="55" t="s">
        <v>1232</v>
      </c>
      <c r="Z232" s="109" t="s">
        <v>1230</v>
      </c>
      <c r="AA232" s="55" t="s">
        <v>326</v>
      </c>
      <c r="AB232" s="55" t="s">
        <v>1233</v>
      </c>
      <c r="AC232" s="55" t="s">
        <v>1234</v>
      </c>
      <c r="AD232" s="55" t="s">
        <v>1235</v>
      </c>
      <c r="AO232" s="59"/>
      <c r="AP232" s="59" t="s">
        <v>341</v>
      </c>
      <c r="AQ232" s="59"/>
      <c r="AS232" s="59"/>
      <c r="AU232" s="59"/>
      <c r="AW232" s="59"/>
      <c r="AY232" s="59"/>
      <c r="BA232" s="59"/>
      <c r="BC232" s="59"/>
      <c r="BE232" s="59"/>
      <c r="BG232" s="59"/>
      <c r="BI232" s="59"/>
      <c r="BK232" s="59"/>
      <c r="BM232" s="59"/>
      <c r="BO232" s="59"/>
      <c r="BQ232" s="59"/>
      <c r="BS232" s="59"/>
      <c r="BU232" s="59"/>
      <c r="BW232" s="59"/>
      <c r="BY232" s="59"/>
      <c r="CA232" s="59"/>
      <c r="CD232" s="46" t="s">
        <v>2589</v>
      </c>
    </row>
    <row r="233" spans="1:82" ht="18" customHeight="1">
      <c r="A233" s="74">
        <v>45693</v>
      </c>
      <c r="B233" s="115">
        <v>45803</v>
      </c>
      <c r="E233" s="151"/>
      <c r="F233" s="184"/>
      <c r="G233" s="111">
        <v>24341</v>
      </c>
      <c r="H233" s="111">
        <v>45</v>
      </c>
      <c r="I233" s="52">
        <v>2329</v>
      </c>
      <c r="J233" s="45" t="s">
        <v>2590</v>
      </c>
      <c r="K233" s="59" t="s">
        <v>1185</v>
      </c>
      <c r="L233" s="55" t="s">
        <v>1188</v>
      </c>
      <c r="M233" s="55" t="s">
        <v>1189</v>
      </c>
      <c r="N233" s="55" t="s">
        <v>1199</v>
      </c>
      <c r="O233" s="55" t="s">
        <v>300</v>
      </c>
      <c r="P233" s="55" t="s">
        <v>310</v>
      </c>
      <c r="Q233" s="55" t="s">
        <v>1206</v>
      </c>
      <c r="R233" s="55" t="s">
        <v>228</v>
      </c>
      <c r="S233" s="124" t="s">
        <v>2618</v>
      </c>
      <c r="T233" s="55" t="s">
        <v>1218</v>
      </c>
      <c r="U233" s="108" t="s">
        <v>1219</v>
      </c>
      <c r="AL233" s="59" t="s">
        <v>341</v>
      </c>
      <c r="AM233" s="93" t="s">
        <v>341</v>
      </c>
      <c r="AO233" s="59"/>
      <c r="AQ233" s="59"/>
      <c r="AS233" s="59"/>
      <c r="AU233" s="59"/>
      <c r="AW233" s="59"/>
      <c r="AY233" s="59"/>
      <c r="BA233" s="59"/>
      <c r="BC233" s="59"/>
      <c r="BD233" s="59" t="s">
        <v>341</v>
      </c>
      <c r="BE233" s="59" t="s">
        <v>341</v>
      </c>
      <c r="BG233" s="59"/>
      <c r="BI233" s="59"/>
      <c r="BK233" s="59"/>
      <c r="BM233" s="59"/>
      <c r="BO233" s="59"/>
      <c r="BQ233" s="59"/>
      <c r="BS233" s="59"/>
      <c r="BU233" s="59"/>
      <c r="BW233" s="59"/>
      <c r="BY233" s="59"/>
      <c r="CA233" s="59"/>
      <c r="CD233" s="46" t="s">
        <v>2589</v>
      </c>
    </row>
    <row r="234" spans="1:82" ht="18" customHeight="1">
      <c r="A234" s="74">
        <v>45693</v>
      </c>
      <c r="E234" s="151"/>
      <c r="F234" s="184"/>
      <c r="G234" s="111">
        <v>28520</v>
      </c>
      <c r="H234" s="111">
        <v>1416</v>
      </c>
      <c r="I234" s="52">
        <v>2330</v>
      </c>
      <c r="J234" s="45" t="s">
        <v>2590</v>
      </c>
      <c r="K234" s="59" t="s">
        <v>1185</v>
      </c>
      <c r="L234" s="55" t="s">
        <v>1190</v>
      </c>
      <c r="M234" s="55" t="s">
        <v>1191</v>
      </c>
      <c r="N234" s="55" t="s">
        <v>1200</v>
      </c>
      <c r="O234" s="55" t="s">
        <v>300</v>
      </c>
      <c r="P234" s="55" t="s">
        <v>303</v>
      </c>
      <c r="Q234" s="55" t="s">
        <v>1207</v>
      </c>
      <c r="R234" s="55" t="s">
        <v>227</v>
      </c>
      <c r="S234" s="55" t="s">
        <v>1212</v>
      </c>
      <c r="T234" s="55" t="s">
        <v>1220</v>
      </c>
      <c r="U234" s="108" t="s">
        <v>1221</v>
      </c>
      <c r="AK234" s="59" t="s">
        <v>341</v>
      </c>
      <c r="AO234" s="59" t="s">
        <v>341</v>
      </c>
      <c r="AQ234" s="59"/>
      <c r="AS234" s="59"/>
      <c r="AU234" s="59"/>
      <c r="AW234" s="59"/>
      <c r="AY234" s="59"/>
      <c r="BA234" s="59"/>
      <c r="BC234" s="59"/>
      <c r="BE234" s="59"/>
      <c r="BG234" s="59"/>
      <c r="BI234" s="59"/>
      <c r="BK234" s="59"/>
      <c r="BM234" s="59"/>
      <c r="BO234" s="59"/>
      <c r="BQ234" s="59"/>
      <c r="BS234" s="59"/>
      <c r="BU234" s="59"/>
      <c r="BW234" s="59"/>
      <c r="BY234" s="59"/>
      <c r="CA234" s="59"/>
      <c r="CD234" s="46" t="s">
        <v>2589</v>
      </c>
    </row>
    <row r="235" spans="1:82" ht="18" customHeight="1">
      <c r="A235" s="74">
        <v>45693</v>
      </c>
      <c r="E235" s="151"/>
      <c r="F235" s="184"/>
      <c r="G235" s="111">
        <v>31042</v>
      </c>
      <c r="H235" s="111">
        <v>1468</v>
      </c>
      <c r="I235" s="52">
        <v>2331</v>
      </c>
      <c r="J235" s="45" t="s">
        <v>2590</v>
      </c>
      <c r="K235" s="59" t="s">
        <v>1185</v>
      </c>
      <c r="L235" s="55" t="s">
        <v>1192</v>
      </c>
      <c r="M235" s="55" t="s">
        <v>1193</v>
      </c>
      <c r="N235" s="55" t="s">
        <v>1201</v>
      </c>
      <c r="O235" s="55" t="s">
        <v>300</v>
      </c>
      <c r="P235" s="55" t="s">
        <v>308</v>
      </c>
      <c r="Q235" s="55" t="s">
        <v>1208</v>
      </c>
      <c r="R235" s="55" t="s">
        <v>228</v>
      </c>
      <c r="S235" s="55" t="s">
        <v>1213</v>
      </c>
      <c r="T235" s="55" t="s">
        <v>1222</v>
      </c>
      <c r="U235" s="108" t="s">
        <v>1223</v>
      </c>
      <c r="AK235" s="59" t="s">
        <v>341</v>
      </c>
      <c r="AO235" s="59" t="s">
        <v>341</v>
      </c>
      <c r="AQ235" s="59"/>
      <c r="AS235" s="59"/>
      <c r="AU235" s="59"/>
      <c r="AW235" s="59"/>
      <c r="AY235" s="59"/>
      <c r="BA235" s="59"/>
      <c r="BC235" s="59"/>
      <c r="BE235" s="59"/>
      <c r="BG235" s="59"/>
      <c r="BI235" s="59"/>
      <c r="BK235" s="59"/>
      <c r="BM235" s="59"/>
      <c r="BO235" s="59"/>
      <c r="BQ235" s="59"/>
      <c r="BS235" s="59"/>
      <c r="BU235" s="59"/>
      <c r="BW235" s="59"/>
      <c r="BY235" s="59"/>
      <c r="CA235" s="59"/>
      <c r="CD235" s="46" t="s">
        <v>2589</v>
      </c>
    </row>
    <row r="236" spans="1:82" ht="18" customHeight="1">
      <c r="A236" s="74">
        <v>45693</v>
      </c>
      <c r="E236" s="151"/>
      <c r="F236" s="184"/>
      <c r="G236" s="111">
        <v>32037</v>
      </c>
      <c r="H236" s="111">
        <v>5948</v>
      </c>
      <c r="I236" s="52">
        <v>2332</v>
      </c>
      <c r="J236" s="45" t="s">
        <v>2590</v>
      </c>
      <c r="K236" s="59" t="s">
        <v>1185</v>
      </c>
      <c r="L236" s="55" t="s">
        <v>1194</v>
      </c>
      <c r="M236" s="55" t="s">
        <v>1195</v>
      </c>
      <c r="N236" s="55" t="s">
        <v>1202</v>
      </c>
      <c r="O236" s="55" t="s">
        <v>300</v>
      </c>
      <c r="P236" s="55" t="s">
        <v>302</v>
      </c>
      <c r="Q236" s="55" t="s">
        <v>1209</v>
      </c>
      <c r="R236" s="55" t="s">
        <v>228</v>
      </c>
      <c r="S236" s="55" t="s">
        <v>1214</v>
      </c>
      <c r="T236" s="55" t="s">
        <v>1224</v>
      </c>
      <c r="U236" s="108" t="s">
        <v>1225</v>
      </c>
      <c r="AO236" s="59" t="s">
        <v>341</v>
      </c>
      <c r="AQ236" s="59"/>
      <c r="AS236" s="59"/>
      <c r="AU236" s="59"/>
      <c r="AW236" s="59"/>
      <c r="AY236" s="59"/>
      <c r="BA236" s="59"/>
      <c r="BC236" s="59"/>
      <c r="BE236" s="59"/>
      <c r="BG236" s="59"/>
      <c r="BI236" s="59"/>
      <c r="BK236" s="59"/>
      <c r="BM236" s="59"/>
      <c r="BO236" s="59"/>
      <c r="BQ236" s="59"/>
      <c r="BS236" s="59"/>
      <c r="BU236" s="59"/>
      <c r="BW236" s="59"/>
      <c r="BY236" s="59"/>
      <c r="CA236" s="59"/>
      <c r="CD236" s="46" t="s">
        <v>2589</v>
      </c>
    </row>
    <row r="237" spans="1:82" ht="18" customHeight="1">
      <c r="A237" s="74">
        <v>45693</v>
      </c>
      <c r="E237" s="151"/>
      <c r="F237" s="184"/>
      <c r="G237" s="111">
        <v>32893</v>
      </c>
      <c r="H237" s="111">
        <v>8777</v>
      </c>
      <c r="I237" s="52">
        <v>2333</v>
      </c>
      <c r="J237" s="45" t="s">
        <v>2590</v>
      </c>
      <c r="K237" s="59" t="s">
        <v>1185</v>
      </c>
      <c r="L237" s="55" t="s">
        <v>1196</v>
      </c>
      <c r="M237" s="55" t="s">
        <v>1197</v>
      </c>
      <c r="N237" s="55" t="s">
        <v>1203</v>
      </c>
      <c r="O237" s="55" t="s">
        <v>305</v>
      </c>
      <c r="P237" s="55" t="s">
        <v>495</v>
      </c>
      <c r="Q237" s="55" t="s">
        <v>1210</v>
      </c>
      <c r="R237" s="55" t="s">
        <v>227</v>
      </c>
      <c r="S237" s="55" t="s">
        <v>1215</v>
      </c>
      <c r="T237" s="55" t="s">
        <v>1226</v>
      </c>
      <c r="U237" s="108" t="s">
        <v>1227</v>
      </c>
      <c r="AN237" s="59" t="s">
        <v>341</v>
      </c>
      <c r="AO237" s="59"/>
      <c r="AQ237" s="59"/>
      <c r="AS237" s="59"/>
      <c r="AU237" s="59"/>
      <c r="AW237" s="59"/>
      <c r="AY237" s="59"/>
      <c r="BA237" s="59"/>
      <c r="BC237" s="59"/>
      <c r="BE237" s="59"/>
      <c r="BG237" s="59"/>
      <c r="BI237" s="59"/>
      <c r="BK237" s="59"/>
      <c r="BM237" s="59"/>
      <c r="BO237" s="59"/>
      <c r="BQ237" s="59"/>
      <c r="BS237" s="59"/>
      <c r="BU237" s="59"/>
      <c r="BW237" s="59"/>
      <c r="BY237" s="59"/>
      <c r="CA237" s="59"/>
      <c r="CD237" s="46" t="s">
        <v>2589</v>
      </c>
    </row>
    <row r="238" spans="1:82" ht="18" customHeight="1">
      <c r="A238" s="74">
        <v>45693</v>
      </c>
      <c r="E238" s="151"/>
      <c r="F238" s="184"/>
      <c r="G238" s="111">
        <v>22307</v>
      </c>
      <c r="H238" s="111">
        <v>1233</v>
      </c>
      <c r="I238" s="52">
        <v>2334</v>
      </c>
      <c r="J238" s="45" t="s">
        <v>2590</v>
      </c>
      <c r="K238" s="59" t="s">
        <v>1236</v>
      </c>
      <c r="L238" s="55" t="s">
        <v>1237</v>
      </c>
      <c r="M238" s="55" t="s">
        <v>1238</v>
      </c>
      <c r="N238" s="55" t="s">
        <v>389</v>
      </c>
      <c r="O238" s="55" t="s">
        <v>300</v>
      </c>
      <c r="P238" s="55" t="s">
        <v>303</v>
      </c>
      <c r="Q238" s="55" t="s">
        <v>1245</v>
      </c>
      <c r="R238" s="55" t="s">
        <v>228</v>
      </c>
      <c r="S238" s="55" t="s">
        <v>1248</v>
      </c>
      <c r="T238" s="55" t="s">
        <v>1251</v>
      </c>
      <c r="U238" s="108" t="s">
        <v>1252</v>
      </c>
      <c r="AK238" s="59" t="s">
        <v>341</v>
      </c>
      <c r="AL238" s="59" t="s">
        <v>341</v>
      </c>
      <c r="AM238" s="93" t="s">
        <v>341</v>
      </c>
      <c r="AO238" s="59" t="s">
        <v>341</v>
      </c>
      <c r="AQ238" s="59"/>
      <c r="AS238" s="59"/>
      <c r="AU238" s="59"/>
      <c r="AW238" s="59"/>
      <c r="AY238" s="59"/>
      <c r="BA238" s="59"/>
      <c r="BC238" s="59"/>
      <c r="BE238" s="59" t="s">
        <v>341</v>
      </c>
      <c r="BG238" s="59"/>
      <c r="BI238" s="59"/>
      <c r="BK238" s="59"/>
      <c r="BL238" s="59" t="s">
        <v>341</v>
      </c>
      <c r="BM238" s="59"/>
      <c r="BN238" s="59" t="s">
        <v>341</v>
      </c>
      <c r="BO238" s="59"/>
      <c r="BQ238" s="59" t="s">
        <v>341</v>
      </c>
      <c r="BS238" s="59"/>
      <c r="BU238" s="59"/>
      <c r="BW238" s="59"/>
      <c r="BY238" s="59"/>
      <c r="CA238" s="59"/>
      <c r="CD238" s="46" t="s">
        <v>2589</v>
      </c>
    </row>
    <row r="239" spans="1:82" ht="18" customHeight="1">
      <c r="A239" s="74">
        <v>45693</v>
      </c>
      <c r="E239" s="151"/>
      <c r="F239" s="184"/>
      <c r="G239" s="111">
        <v>23743</v>
      </c>
      <c r="H239" s="111">
        <v>1040</v>
      </c>
      <c r="I239" s="52">
        <v>2335</v>
      </c>
      <c r="J239" s="45" t="s">
        <v>2590</v>
      </c>
      <c r="K239" s="59" t="s">
        <v>1236</v>
      </c>
      <c r="L239" s="55" t="s">
        <v>1239</v>
      </c>
      <c r="M239" s="55" t="s">
        <v>1240</v>
      </c>
      <c r="N239" s="55" t="s">
        <v>1243</v>
      </c>
      <c r="O239" s="55" t="s">
        <v>300</v>
      </c>
      <c r="P239" s="55" t="s">
        <v>303</v>
      </c>
      <c r="Q239" s="55" t="s">
        <v>1246</v>
      </c>
      <c r="R239" s="55" t="s">
        <v>227</v>
      </c>
      <c r="S239" s="55" t="s">
        <v>1249</v>
      </c>
      <c r="T239" s="55" t="s">
        <v>1253</v>
      </c>
      <c r="U239" s="108" t="s">
        <v>1254</v>
      </c>
      <c r="AN239" s="59" t="s">
        <v>341</v>
      </c>
      <c r="AO239" s="59"/>
      <c r="AQ239" s="59"/>
      <c r="AS239" s="59"/>
      <c r="AU239" s="59"/>
      <c r="AW239" s="59"/>
      <c r="AY239" s="59"/>
      <c r="BA239" s="59"/>
      <c r="BC239" s="59"/>
      <c r="BE239" s="59"/>
      <c r="BG239" s="59"/>
      <c r="BI239" s="59"/>
      <c r="BK239" s="59"/>
      <c r="BM239" s="59"/>
      <c r="BO239" s="59"/>
      <c r="BQ239" s="59"/>
      <c r="BS239" s="59"/>
      <c r="BU239" s="59"/>
      <c r="BW239" s="59"/>
      <c r="BY239" s="59"/>
      <c r="CA239" s="59"/>
      <c r="CD239" s="46" t="s">
        <v>2589</v>
      </c>
    </row>
    <row r="240" spans="1:82" ht="18" customHeight="1">
      <c r="A240" s="74">
        <v>45693</v>
      </c>
      <c r="E240" s="151"/>
      <c r="F240" s="184"/>
      <c r="G240" s="111">
        <v>28482</v>
      </c>
      <c r="H240" s="111">
        <v>2704</v>
      </c>
      <c r="I240" s="52">
        <v>2336</v>
      </c>
      <c r="J240" s="45" t="s">
        <v>2590</v>
      </c>
      <c r="K240" s="59" t="s">
        <v>1236</v>
      </c>
      <c r="L240" s="55" t="s">
        <v>1241</v>
      </c>
      <c r="M240" s="55" t="s">
        <v>1242</v>
      </c>
      <c r="N240" s="55" t="s">
        <v>1244</v>
      </c>
      <c r="O240" s="55" t="s">
        <v>300</v>
      </c>
      <c r="P240" s="55" t="s">
        <v>308</v>
      </c>
      <c r="Q240" s="55" t="s">
        <v>1247</v>
      </c>
      <c r="R240" s="55" t="s">
        <v>865</v>
      </c>
      <c r="S240" s="55" t="s">
        <v>1250</v>
      </c>
      <c r="T240" s="55" t="s">
        <v>1255</v>
      </c>
      <c r="U240" s="108" t="s">
        <v>1256</v>
      </c>
      <c r="AN240" s="59" t="s">
        <v>341</v>
      </c>
      <c r="AO240" s="59"/>
      <c r="AQ240" s="59"/>
      <c r="AS240" s="59"/>
      <c r="AU240" s="59"/>
      <c r="AW240" s="59"/>
      <c r="AY240" s="59"/>
      <c r="BA240" s="59"/>
      <c r="BC240" s="59"/>
      <c r="BE240" s="59"/>
      <c r="BG240" s="59"/>
      <c r="BI240" s="59"/>
      <c r="BK240" s="59"/>
      <c r="BM240" s="59"/>
      <c r="BO240" s="59"/>
      <c r="BQ240" s="59"/>
      <c r="BS240" s="59"/>
      <c r="BU240" s="59"/>
      <c r="BW240" s="59"/>
      <c r="BY240" s="59"/>
      <c r="CA240" s="59"/>
      <c r="CD240" s="46" t="s">
        <v>2589</v>
      </c>
    </row>
    <row r="241" spans="1:82" ht="18" customHeight="1">
      <c r="A241" s="74">
        <v>45693</v>
      </c>
      <c r="E241" s="151"/>
      <c r="F241" s="184"/>
      <c r="G241" s="111">
        <v>21860</v>
      </c>
      <c r="H241" s="111">
        <v>1619</v>
      </c>
      <c r="I241" s="52">
        <v>2337</v>
      </c>
      <c r="J241" s="45" t="s">
        <v>2590</v>
      </c>
      <c r="K241" s="59" t="s">
        <v>1257</v>
      </c>
      <c r="L241" s="55" t="s">
        <v>1258</v>
      </c>
      <c r="M241" s="55" t="s">
        <v>1259</v>
      </c>
      <c r="N241" s="55" t="s">
        <v>1260</v>
      </c>
      <c r="O241" s="55" t="s">
        <v>300</v>
      </c>
      <c r="P241" s="55" t="s">
        <v>316</v>
      </c>
      <c r="Q241" s="55" t="s">
        <v>1261</v>
      </c>
      <c r="R241" s="55" t="s">
        <v>228</v>
      </c>
      <c r="S241" s="55" t="s">
        <v>1262</v>
      </c>
      <c r="T241" s="55" t="s">
        <v>1263</v>
      </c>
      <c r="U241" s="108" t="s">
        <v>1264</v>
      </c>
      <c r="V241" s="55" t="s">
        <v>1265</v>
      </c>
      <c r="W241" s="55" t="s">
        <v>481</v>
      </c>
      <c r="X241" s="55" t="s">
        <v>422</v>
      </c>
      <c r="Y241" s="55" t="s">
        <v>603</v>
      </c>
      <c r="Z241" s="55" t="s">
        <v>1266</v>
      </c>
      <c r="AA241" s="55" t="s">
        <v>1267</v>
      </c>
      <c r="AB241" s="55" t="s">
        <v>1268</v>
      </c>
      <c r="AC241" s="55" t="s">
        <v>1269</v>
      </c>
      <c r="AD241" s="55" t="s">
        <v>1270</v>
      </c>
      <c r="AE241" s="55" t="s">
        <v>1265</v>
      </c>
      <c r="AF241" s="55" t="s">
        <v>481</v>
      </c>
      <c r="AG241" s="55" t="s">
        <v>603</v>
      </c>
      <c r="AH241" s="55" t="s">
        <v>1266</v>
      </c>
      <c r="AI241" s="55" t="s">
        <v>1269</v>
      </c>
      <c r="AJ241" s="55" t="s">
        <v>1270</v>
      </c>
      <c r="AK241" s="59" t="s">
        <v>341</v>
      </c>
      <c r="AL241" s="59" t="s">
        <v>341</v>
      </c>
      <c r="AM241" s="93" t="s">
        <v>341</v>
      </c>
      <c r="AO241" s="59" t="s">
        <v>341</v>
      </c>
      <c r="AQ241" s="59" t="s">
        <v>341</v>
      </c>
      <c r="AS241" s="59"/>
      <c r="AT241" s="59" t="s">
        <v>341</v>
      </c>
      <c r="AU241" s="59"/>
      <c r="AW241" s="59" t="s">
        <v>341</v>
      </c>
      <c r="AX241" s="59" t="s">
        <v>341</v>
      </c>
      <c r="AY241" s="59" t="s">
        <v>341</v>
      </c>
      <c r="BA241" s="59"/>
      <c r="BC241" s="59"/>
      <c r="BD241" s="59" t="s">
        <v>341</v>
      </c>
      <c r="BE241" s="59" t="s">
        <v>341</v>
      </c>
      <c r="BF241" s="59" t="s">
        <v>341</v>
      </c>
      <c r="BG241" s="59"/>
      <c r="BI241" s="59" t="s">
        <v>341</v>
      </c>
      <c r="BK241" s="59"/>
      <c r="BL241" s="59" t="s">
        <v>341</v>
      </c>
      <c r="BM241" s="59" t="s">
        <v>341</v>
      </c>
      <c r="BN241" s="59" t="s">
        <v>341</v>
      </c>
      <c r="BO241" s="59" t="s">
        <v>341</v>
      </c>
      <c r="BP241" s="59" t="s">
        <v>341</v>
      </c>
      <c r="BQ241" s="59" t="s">
        <v>341</v>
      </c>
      <c r="BR241" s="59" t="s">
        <v>341</v>
      </c>
      <c r="BS241" s="59" t="s">
        <v>341</v>
      </c>
      <c r="BU241" s="59"/>
      <c r="BW241" s="59"/>
      <c r="BY241" s="59" t="s">
        <v>341</v>
      </c>
      <c r="BZ241" s="59" t="s">
        <v>341</v>
      </c>
      <c r="CA241" s="59" t="s">
        <v>341</v>
      </c>
      <c r="CD241" s="46" t="s">
        <v>2589</v>
      </c>
    </row>
    <row r="242" spans="1:82" ht="18" customHeight="1">
      <c r="A242" s="74">
        <v>45693</v>
      </c>
      <c r="B242" s="115">
        <v>45803</v>
      </c>
      <c r="E242" s="151"/>
      <c r="F242" s="184"/>
      <c r="G242" s="111">
        <v>24305</v>
      </c>
      <c r="H242" s="111">
        <v>1006</v>
      </c>
      <c r="I242" s="52">
        <v>2338</v>
      </c>
      <c r="J242" s="45" t="s">
        <v>2590</v>
      </c>
      <c r="K242" s="59" t="s">
        <v>1271</v>
      </c>
      <c r="L242" s="55" t="s">
        <v>1272</v>
      </c>
      <c r="M242" s="55" t="s">
        <v>1273</v>
      </c>
      <c r="N242" s="55" t="s">
        <v>1274</v>
      </c>
      <c r="O242" s="55" t="s">
        <v>1275</v>
      </c>
      <c r="P242" s="55" t="s">
        <v>1276</v>
      </c>
      <c r="Q242" s="55" t="s">
        <v>1277</v>
      </c>
      <c r="R242" s="55" t="s">
        <v>227</v>
      </c>
      <c r="S242" s="124" t="s">
        <v>2619</v>
      </c>
      <c r="T242" s="55" t="s">
        <v>1278</v>
      </c>
      <c r="U242" s="108" t="s">
        <v>1279</v>
      </c>
      <c r="V242" s="124" t="s">
        <v>578</v>
      </c>
      <c r="W242" s="55" t="s">
        <v>182</v>
      </c>
      <c r="X242" s="55" t="s">
        <v>422</v>
      </c>
      <c r="Y242" s="55" t="s">
        <v>423</v>
      </c>
      <c r="Z242" s="55" t="s">
        <v>1280</v>
      </c>
      <c r="AA242" s="124" t="s">
        <v>326</v>
      </c>
      <c r="AB242" s="124" t="s">
        <v>2620</v>
      </c>
      <c r="AC242" s="55" t="s">
        <v>1281</v>
      </c>
      <c r="AD242" s="55" t="s">
        <v>1282</v>
      </c>
      <c r="AK242" s="59" t="s">
        <v>341</v>
      </c>
      <c r="AO242" s="59"/>
      <c r="AQ242" s="59"/>
      <c r="AS242" s="59"/>
      <c r="AU242" s="59"/>
      <c r="AW242" s="59"/>
      <c r="AY242" s="59"/>
      <c r="BA242" s="59"/>
      <c r="BC242" s="59"/>
      <c r="BE242" s="59"/>
      <c r="BG242" s="59"/>
      <c r="BI242" s="59"/>
      <c r="BK242" s="59"/>
      <c r="BM242" s="59"/>
      <c r="BO242" s="59"/>
      <c r="BQ242" s="59"/>
      <c r="BS242" s="59"/>
      <c r="BU242" s="59"/>
      <c r="BW242" s="59"/>
      <c r="BY242" s="59"/>
      <c r="CA242" s="59"/>
      <c r="CD242" s="46" t="s">
        <v>2589</v>
      </c>
    </row>
    <row r="243" spans="1:82" ht="18" customHeight="1">
      <c r="A243" s="74">
        <v>45693</v>
      </c>
      <c r="B243" s="153">
        <v>45902</v>
      </c>
      <c r="E243" s="151"/>
      <c r="F243" s="184"/>
      <c r="G243" s="111">
        <v>22440</v>
      </c>
      <c r="H243" s="111">
        <v>909</v>
      </c>
      <c r="I243" s="52">
        <v>2339</v>
      </c>
      <c r="J243" s="45" t="s">
        <v>2590</v>
      </c>
      <c r="K243" s="59" t="s">
        <v>1283</v>
      </c>
      <c r="L243" s="55" t="s">
        <v>1284</v>
      </c>
      <c r="M243" s="55" t="s">
        <v>1285</v>
      </c>
      <c r="N243" s="55" t="s">
        <v>419</v>
      </c>
      <c r="O243" s="55" t="s">
        <v>300</v>
      </c>
      <c r="P243" s="55" t="s">
        <v>303</v>
      </c>
      <c r="Q243" s="55" t="s">
        <v>1302</v>
      </c>
      <c r="R243" s="55" t="s">
        <v>228</v>
      </c>
      <c r="S243" s="55" t="s">
        <v>1308</v>
      </c>
      <c r="T243" s="55" t="s">
        <v>1314</v>
      </c>
      <c r="U243" s="108" t="s">
        <v>1315</v>
      </c>
      <c r="AK243" s="59" t="s">
        <v>341</v>
      </c>
      <c r="AM243" s="93" t="s">
        <v>341</v>
      </c>
      <c r="AN243" s="59" t="s">
        <v>341</v>
      </c>
      <c r="AO243" s="59"/>
      <c r="AQ243" s="59"/>
      <c r="AS243" s="59"/>
      <c r="AU243" s="59"/>
      <c r="AW243" s="59"/>
      <c r="AY243" s="59"/>
      <c r="BA243" s="59"/>
      <c r="BC243" s="59"/>
      <c r="BE243" s="59"/>
      <c r="BG243" s="59"/>
      <c r="BI243" s="59"/>
      <c r="BK243" s="59"/>
      <c r="BM243" s="59"/>
      <c r="BO243" s="59"/>
      <c r="BQ243" s="59"/>
      <c r="BS243" s="59"/>
      <c r="BU243" s="59"/>
      <c r="BW243" s="59"/>
      <c r="BY243" s="59"/>
      <c r="CA243" s="59"/>
      <c r="CD243" s="46" t="s">
        <v>2589</v>
      </c>
    </row>
    <row r="244" spans="1:82" ht="18" customHeight="1">
      <c r="A244" s="74">
        <v>45693</v>
      </c>
      <c r="E244" s="151"/>
      <c r="F244" s="184"/>
      <c r="G244" s="111">
        <v>27303</v>
      </c>
      <c r="H244" s="111">
        <v>207</v>
      </c>
      <c r="I244" s="52">
        <v>2340</v>
      </c>
      <c r="J244" s="45" t="s">
        <v>2590</v>
      </c>
      <c r="K244" s="59" t="s">
        <v>1283</v>
      </c>
      <c r="L244" s="55" t="s">
        <v>1286</v>
      </c>
      <c r="M244" s="55" t="s">
        <v>1287</v>
      </c>
      <c r="N244" s="55" t="s">
        <v>1229</v>
      </c>
      <c r="O244" s="55" t="s">
        <v>300</v>
      </c>
      <c r="P244" s="55" t="s">
        <v>1231</v>
      </c>
      <c r="Q244" s="55" t="s">
        <v>1303</v>
      </c>
      <c r="R244" s="55" t="s">
        <v>228</v>
      </c>
      <c r="S244" s="55" t="s">
        <v>1309</v>
      </c>
      <c r="T244" s="55" t="s">
        <v>1316</v>
      </c>
      <c r="U244" s="108" t="s">
        <v>1317</v>
      </c>
      <c r="AO244" s="59"/>
      <c r="AP244" s="59" t="s">
        <v>341</v>
      </c>
      <c r="AQ244" s="59"/>
      <c r="AS244" s="59"/>
      <c r="AU244" s="59"/>
      <c r="AW244" s="59"/>
      <c r="AY244" s="59"/>
      <c r="BA244" s="59"/>
      <c r="BC244" s="59"/>
      <c r="BE244" s="59"/>
      <c r="BG244" s="59"/>
      <c r="BI244" s="59"/>
      <c r="BK244" s="59"/>
      <c r="BM244" s="59"/>
      <c r="BO244" s="59"/>
      <c r="BQ244" s="59"/>
      <c r="BS244" s="59"/>
      <c r="BU244" s="59"/>
      <c r="BW244" s="59"/>
      <c r="BY244" s="59"/>
      <c r="CA244" s="59"/>
      <c r="CD244" s="46" t="s">
        <v>2589</v>
      </c>
    </row>
    <row r="245" spans="1:82" ht="18" customHeight="1">
      <c r="A245" s="74">
        <v>45693</v>
      </c>
      <c r="E245" s="151"/>
      <c r="F245" s="184"/>
      <c r="G245" s="111">
        <v>27695</v>
      </c>
      <c r="H245" s="111">
        <v>4048</v>
      </c>
      <c r="I245" s="52">
        <v>2341</v>
      </c>
      <c r="J245" s="45" t="s">
        <v>2590</v>
      </c>
      <c r="K245" s="59" t="s">
        <v>1283</v>
      </c>
      <c r="L245" s="55" t="s">
        <v>1288</v>
      </c>
      <c r="M245" s="55" t="s">
        <v>1289</v>
      </c>
      <c r="N245" s="55" t="s">
        <v>1296</v>
      </c>
      <c r="O245" s="55" t="s">
        <v>300</v>
      </c>
      <c r="P245" s="55" t="s">
        <v>1300</v>
      </c>
      <c r="Q245" s="55" t="s">
        <v>1304</v>
      </c>
      <c r="R245" s="55" t="s">
        <v>227</v>
      </c>
      <c r="S245" s="55" t="s">
        <v>1310</v>
      </c>
      <c r="T245" s="55" t="s">
        <v>1318</v>
      </c>
      <c r="U245" s="108" t="s">
        <v>1319</v>
      </c>
      <c r="AK245" s="59" t="s">
        <v>341</v>
      </c>
      <c r="AO245" s="59" t="s">
        <v>341</v>
      </c>
      <c r="AQ245" s="59"/>
      <c r="AS245" s="59"/>
      <c r="AU245" s="59"/>
      <c r="AW245" s="59"/>
      <c r="AY245" s="59"/>
      <c r="BA245" s="59"/>
      <c r="BC245" s="59"/>
      <c r="BE245" s="59"/>
      <c r="BG245" s="59"/>
      <c r="BI245" s="59"/>
      <c r="BK245" s="59"/>
      <c r="BM245" s="59"/>
      <c r="BN245" s="59" t="s">
        <v>341</v>
      </c>
      <c r="BO245" s="59"/>
      <c r="BQ245" s="59" t="s">
        <v>341</v>
      </c>
      <c r="BS245" s="59"/>
      <c r="BU245" s="59"/>
      <c r="BW245" s="59"/>
      <c r="BY245" s="59"/>
      <c r="CA245" s="59"/>
      <c r="CD245" s="46" t="s">
        <v>2589</v>
      </c>
    </row>
    <row r="246" spans="1:82" ht="18" customHeight="1">
      <c r="A246" s="74">
        <v>45693</v>
      </c>
      <c r="E246" s="151"/>
      <c r="F246" s="184"/>
      <c r="G246" s="111">
        <v>28118</v>
      </c>
      <c r="H246" s="111">
        <v>1597</v>
      </c>
      <c r="I246" s="52">
        <v>2342</v>
      </c>
      <c r="J246" s="45" t="s">
        <v>2590</v>
      </c>
      <c r="K246" s="59" t="s">
        <v>1283</v>
      </c>
      <c r="L246" s="55" t="s">
        <v>1290</v>
      </c>
      <c r="M246" s="55" t="s">
        <v>1291</v>
      </c>
      <c r="N246" s="55" t="s">
        <v>1297</v>
      </c>
      <c r="O246" s="55" t="s">
        <v>305</v>
      </c>
      <c r="P246" s="55" t="s">
        <v>496</v>
      </c>
      <c r="Q246" s="55" t="s">
        <v>1305</v>
      </c>
      <c r="R246" s="55" t="s">
        <v>228</v>
      </c>
      <c r="S246" s="55" t="s">
        <v>1311</v>
      </c>
      <c r="T246" s="55" t="s">
        <v>1320</v>
      </c>
      <c r="U246" s="108" t="s">
        <v>1321</v>
      </c>
      <c r="V246" s="55" t="s">
        <v>578</v>
      </c>
      <c r="W246" s="55" t="s">
        <v>1326</v>
      </c>
      <c r="X246" s="55" t="s">
        <v>422</v>
      </c>
      <c r="Y246" s="55" t="s">
        <v>423</v>
      </c>
      <c r="Z246" s="55" t="s">
        <v>1327</v>
      </c>
      <c r="AA246" s="55" t="s">
        <v>326</v>
      </c>
      <c r="AB246" s="55" t="s">
        <v>1328</v>
      </c>
      <c r="AC246" s="55" t="s">
        <v>1329</v>
      </c>
      <c r="AD246" s="55" t="s">
        <v>1330</v>
      </c>
      <c r="AN246" s="59" t="s">
        <v>341</v>
      </c>
      <c r="AO246" s="59" t="s">
        <v>341</v>
      </c>
      <c r="AQ246" s="59"/>
      <c r="AS246" s="59"/>
      <c r="AU246" s="59"/>
      <c r="AW246" s="59"/>
      <c r="AY246" s="59"/>
      <c r="BA246" s="59"/>
      <c r="BC246" s="59"/>
      <c r="BE246" s="59"/>
      <c r="BG246" s="59"/>
      <c r="BI246" s="59"/>
      <c r="BK246" s="59"/>
      <c r="BM246" s="59"/>
      <c r="BO246" s="59"/>
      <c r="BQ246" s="59"/>
      <c r="BS246" s="59"/>
      <c r="BU246" s="59"/>
      <c r="BW246" s="59"/>
      <c r="BY246" s="59"/>
      <c r="CA246" s="59"/>
      <c r="CD246" s="46" t="s">
        <v>2589</v>
      </c>
    </row>
    <row r="247" spans="1:82" ht="18" customHeight="1">
      <c r="A247" s="74">
        <v>45693</v>
      </c>
      <c r="B247" s="115">
        <v>46083</v>
      </c>
      <c r="E247" s="151"/>
      <c r="F247" s="184"/>
      <c r="G247" s="111">
        <v>29179</v>
      </c>
      <c r="H247" s="111">
        <v>488</v>
      </c>
      <c r="I247" s="52">
        <v>2343</v>
      </c>
      <c r="J247" s="45" t="s">
        <v>2590</v>
      </c>
      <c r="K247" s="59" t="s">
        <v>1283</v>
      </c>
      <c r="L247" s="55" t="s">
        <v>1292</v>
      </c>
      <c r="M247" s="55" t="s">
        <v>1293</v>
      </c>
      <c r="N247" s="55" t="s">
        <v>1298</v>
      </c>
      <c r="O247" s="55" t="s">
        <v>300</v>
      </c>
      <c r="P247" s="55" t="s">
        <v>1301</v>
      </c>
      <c r="Q247" s="55" t="s">
        <v>1306</v>
      </c>
      <c r="R247" s="55" t="s">
        <v>227</v>
      </c>
      <c r="S247" s="55" t="s">
        <v>1312</v>
      </c>
      <c r="T247" s="55" t="s">
        <v>1322</v>
      </c>
      <c r="U247" s="108" t="s">
        <v>1323</v>
      </c>
      <c r="AK247" s="59" t="s">
        <v>341</v>
      </c>
      <c r="AO247" s="59" t="s">
        <v>341</v>
      </c>
      <c r="AQ247" s="59"/>
      <c r="AS247" s="59"/>
      <c r="AU247" s="59"/>
      <c r="AW247" s="59"/>
      <c r="AY247" s="59"/>
      <c r="BA247" s="59"/>
      <c r="BC247" s="59"/>
      <c r="BE247" s="59"/>
      <c r="BG247" s="59"/>
      <c r="BI247" s="59"/>
      <c r="BK247" s="59"/>
      <c r="BM247" s="59"/>
      <c r="BO247" s="59"/>
      <c r="BQ247" s="59"/>
      <c r="BS247" s="59"/>
      <c r="BU247" s="59"/>
      <c r="BW247" s="59"/>
      <c r="BY247" s="59"/>
      <c r="CA247" s="59"/>
      <c r="CD247" s="46" t="s">
        <v>2589</v>
      </c>
    </row>
    <row r="248" spans="1:82" ht="18" customHeight="1">
      <c r="A248" s="74">
        <v>45693</v>
      </c>
      <c r="E248" s="152"/>
      <c r="F248" s="184"/>
      <c r="G248" s="111">
        <v>34172</v>
      </c>
      <c r="H248" s="111">
        <v>3416</v>
      </c>
      <c r="I248" s="52">
        <v>2344</v>
      </c>
      <c r="J248" s="45" t="s">
        <v>2590</v>
      </c>
      <c r="K248" s="59" t="s">
        <v>1283</v>
      </c>
      <c r="L248" s="55" t="s">
        <v>1294</v>
      </c>
      <c r="M248" s="55" t="s">
        <v>1295</v>
      </c>
      <c r="N248" s="55" t="s">
        <v>1299</v>
      </c>
      <c r="O248" s="55" t="s">
        <v>305</v>
      </c>
      <c r="P248" s="55" t="s">
        <v>365</v>
      </c>
      <c r="Q248" s="55" t="s">
        <v>1307</v>
      </c>
      <c r="R248" s="55" t="s">
        <v>227</v>
      </c>
      <c r="S248" s="55" t="s">
        <v>1313</v>
      </c>
      <c r="T248" s="55" t="s">
        <v>1324</v>
      </c>
      <c r="U248" s="108" t="s">
        <v>1325</v>
      </c>
      <c r="AM248" s="93" t="s">
        <v>341</v>
      </c>
      <c r="AN248" s="59" t="s">
        <v>341</v>
      </c>
      <c r="AO248" s="59"/>
      <c r="AQ248" s="59"/>
      <c r="AS248" s="59"/>
      <c r="AU248" s="59"/>
      <c r="AW248" s="59"/>
      <c r="AY248" s="59"/>
      <c r="BA248" s="59"/>
      <c r="BB248" s="59" t="s">
        <v>341</v>
      </c>
      <c r="BC248" s="59" t="s">
        <v>341</v>
      </c>
      <c r="BE248" s="59"/>
      <c r="BG248" s="59"/>
      <c r="BI248" s="59"/>
      <c r="BK248" s="59"/>
      <c r="BM248" s="59"/>
      <c r="BO248" s="59"/>
      <c r="BQ248" s="59"/>
      <c r="BS248" s="59"/>
      <c r="BU248" s="59"/>
      <c r="BW248" s="59"/>
      <c r="BY248" s="59"/>
      <c r="CA248" s="59"/>
      <c r="CD248" s="46" t="s">
        <v>2589</v>
      </c>
    </row>
    <row r="249" spans="1:82" ht="18" hidden="1" customHeight="1">
      <c r="A249" s="74"/>
      <c r="I249" s="52">
        <v>2345</v>
      </c>
      <c r="U249" s="108"/>
      <c r="AO249" s="59"/>
      <c r="AQ249" s="59"/>
      <c r="AS249" s="59"/>
      <c r="AU249" s="59"/>
      <c r="AW249" s="59"/>
      <c r="AY249" s="59"/>
      <c r="BA249" s="59"/>
      <c r="BC249" s="59"/>
      <c r="BE249" s="59"/>
      <c r="BG249" s="59"/>
      <c r="BI249" s="59"/>
      <c r="BK249" s="59"/>
      <c r="BM249" s="59"/>
      <c r="BO249" s="59"/>
      <c r="BQ249" s="59"/>
      <c r="BS249" s="59"/>
      <c r="BU249" s="59"/>
      <c r="BW249" s="59"/>
      <c r="BY249" s="59"/>
      <c r="CA249" s="59"/>
      <c r="CD249" s="46" t="s">
        <v>2589</v>
      </c>
    </row>
    <row r="250" spans="1:82" ht="18" hidden="1" customHeight="1">
      <c r="A250" s="74"/>
      <c r="I250" s="52">
        <v>2346</v>
      </c>
      <c r="U250" s="108"/>
      <c r="AO250" s="59"/>
      <c r="AQ250" s="59"/>
      <c r="AS250" s="59"/>
      <c r="AU250" s="59"/>
      <c r="AW250" s="59"/>
      <c r="AY250" s="59"/>
      <c r="BA250" s="59"/>
      <c r="BC250" s="59"/>
      <c r="BE250" s="59"/>
      <c r="BG250" s="59"/>
      <c r="BI250" s="59"/>
      <c r="BK250" s="59"/>
      <c r="BM250" s="59"/>
      <c r="BO250" s="59"/>
      <c r="BQ250" s="59"/>
      <c r="BS250" s="59"/>
      <c r="BU250" s="59"/>
      <c r="BW250" s="59"/>
      <c r="BY250" s="59"/>
      <c r="CA250" s="59"/>
      <c r="CD250" s="46" t="s">
        <v>2589</v>
      </c>
    </row>
    <row r="251" spans="1:82" ht="18" hidden="1" customHeight="1">
      <c r="A251" s="74"/>
      <c r="I251" s="52">
        <v>2347</v>
      </c>
      <c r="U251" s="108"/>
      <c r="AO251" s="59"/>
      <c r="AQ251" s="59"/>
      <c r="AS251" s="59"/>
      <c r="AU251" s="59"/>
      <c r="AW251" s="59"/>
      <c r="AY251" s="59"/>
      <c r="BA251" s="59"/>
      <c r="BC251" s="59"/>
      <c r="BE251" s="59"/>
      <c r="BG251" s="59"/>
      <c r="BI251" s="59"/>
      <c r="BK251" s="59"/>
      <c r="BM251" s="59"/>
      <c r="BO251" s="59"/>
      <c r="BQ251" s="59"/>
      <c r="BS251" s="59"/>
      <c r="BU251" s="59"/>
      <c r="BW251" s="59"/>
      <c r="BY251" s="59"/>
      <c r="CA251" s="59"/>
      <c r="CD251" s="46" t="s">
        <v>2589</v>
      </c>
    </row>
    <row r="252" spans="1:82" ht="18" hidden="1" customHeight="1">
      <c r="A252" s="74"/>
      <c r="I252" s="52">
        <v>2348</v>
      </c>
      <c r="U252" s="108"/>
      <c r="AO252" s="59"/>
      <c r="AQ252" s="59"/>
      <c r="AS252" s="59"/>
      <c r="AU252" s="59"/>
      <c r="AW252" s="59"/>
      <c r="AY252" s="59"/>
      <c r="BA252" s="59"/>
      <c r="BC252" s="59"/>
      <c r="BE252" s="59"/>
      <c r="BG252" s="59"/>
      <c r="BI252" s="59"/>
      <c r="BK252" s="59"/>
      <c r="BM252" s="59"/>
      <c r="BO252" s="59"/>
      <c r="BQ252" s="59"/>
      <c r="BS252" s="59"/>
      <c r="BU252" s="59"/>
      <c r="BW252" s="59"/>
      <c r="BY252" s="59"/>
      <c r="CA252" s="59"/>
      <c r="CD252" s="46" t="s">
        <v>2589</v>
      </c>
    </row>
    <row r="253" spans="1:82" ht="18" hidden="1" customHeight="1">
      <c r="A253" s="74"/>
      <c r="I253" s="52">
        <v>2349</v>
      </c>
      <c r="U253" s="108"/>
      <c r="AO253" s="59"/>
      <c r="AQ253" s="59"/>
      <c r="AS253" s="59"/>
      <c r="AU253" s="59"/>
      <c r="AW253" s="59"/>
      <c r="AY253" s="59"/>
      <c r="BA253" s="59"/>
      <c r="BC253" s="59"/>
      <c r="BE253" s="59"/>
      <c r="BG253" s="59"/>
      <c r="BI253" s="59"/>
      <c r="BK253" s="59"/>
      <c r="BM253" s="59"/>
      <c r="BO253" s="59"/>
      <c r="BQ253" s="59"/>
      <c r="BS253" s="59"/>
      <c r="BU253" s="59"/>
      <c r="BW253" s="59"/>
      <c r="BY253" s="59"/>
      <c r="CA253" s="59"/>
      <c r="CD253" s="46" t="s">
        <v>2589</v>
      </c>
    </row>
    <row r="254" spans="1:82" ht="18" hidden="1" customHeight="1">
      <c r="A254" s="74"/>
      <c r="I254" s="52">
        <v>2350</v>
      </c>
      <c r="U254" s="108"/>
      <c r="AO254" s="59"/>
      <c r="AQ254" s="59"/>
      <c r="AS254" s="59"/>
      <c r="AU254" s="59"/>
      <c r="AW254" s="59"/>
      <c r="AY254" s="59"/>
      <c r="BA254" s="59"/>
      <c r="BC254" s="59"/>
      <c r="BE254" s="59"/>
      <c r="BG254" s="59"/>
      <c r="BI254" s="59"/>
      <c r="BK254" s="59"/>
      <c r="BM254" s="59"/>
      <c r="BO254" s="59"/>
      <c r="BQ254" s="59"/>
      <c r="BS254" s="59"/>
      <c r="BU254" s="59"/>
      <c r="BW254" s="59"/>
      <c r="BY254" s="59"/>
      <c r="CA254" s="59"/>
      <c r="CD254" s="46" t="s">
        <v>2589</v>
      </c>
    </row>
    <row r="255" spans="1:82" ht="18" hidden="1" customHeight="1">
      <c r="I255" s="52">
        <v>2351</v>
      </c>
      <c r="U255" s="108"/>
      <c r="AO255" s="59"/>
      <c r="AQ255" s="59"/>
      <c r="AS255" s="59"/>
      <c r="AU255" s="59"/>
      <c r="AW255" s="59"/>
      <c r="AY255" s="59"/>
      <c r="BA255" s="59"/>
      <c r="BC255" s="59"/>
      <c r="BE255" s="59"/>
      <c r="BG255" s="59"/>
      <c r="BI255" s="59"/>
      <c r="BK255" s="59"/>
      <c r="BM255" s="59"/>
      <c r="BO255" s="59"/>
      <c r="BQ255" s="59"/>
      <c r="BS255" s="59"/>
      <c r="BU255" s="59"/>
      <c r="BW255" s="59"/>
      <c r="BY255" s="59"/>
      <c r="CA255" s="59"/>
      <c r="CD255" s="46" t="s">
        <v>2589</v>
      </c>
    </row>
    <row r="256" spans="1:82" ht="18" hidden="1" customHeight="1">
      <c r="I256" s="52">
        <v>2352</v>
      </c>
      <c r="U256" s="108"/>
      <c r="AO256" s="59"/>
      <c r="AQ256" s="59"/>
      <c r="AS256" s="59"/>
      <c r="AU256" s="59"/>
      <c r="AW256" s="59"/>
      <c r="AY256" s="59"/>
      <c r="BA256" s="59"/>
      <c r="BC256" s="59"/>
      <c r="BE256" s="59"/>
      <c r="BG256" s="59"/>
      <c r="BI256" s="59"/>
      <c r="BK256" s="59"/>
      <c r="BM256" s="59"/>
      <c r="BO256" s="59"/>
      <c r="BQ256" s="59"/>
      <c r="BS256" s="59"/>
      <c r="BU256" s="59"/>
      <c r="BW256" s="59"/>
      <c r="BY256" s="59"/>
      <c r="CA256" s="59"/>
      <c r="CD256" s="46" t="s">
        <v>2589</v>
      </c>
    </row>
    <row r="257" spans="9:82" ht="18" hidden="1" customHeight="1">
      <c r="I257" s="52">
        <v>2353</v>
      </c>
      <c r="U257" s="108"/>
      <c r="AO257" s="59"/>
      <c r="AQ257" s="59"/>
      <c r="AS257" s="59"/>
      <c r="AU257" s="59"/>
      <c r="AW257" s="59"/>
      <c r="AY257" s="59"/>
      <c r="BA257" s="59"/>
      <c r="BC257" s="59"/>
      <c r="BE257" s="59"/>
      <c r="BG257" s="59"/>
      <c r="BI257" s="59"/>
      <c r="BK257" s="59"/>
      <c r="BM257" s="59"/>
      <c r="BO257" s="59"/>
      <c r="BQ257" s="59"/>
      <c r="BS257" s="59"/>
      <c r="BU257" s="59"/>
      <c r="BW257" s="59"/>
      <c r="BY257" s="59"/>
      <c r="CA257" s="59"/>
      <c r="CD257" s="46" t="s">
        <v>2589</v>
      </c>
    </row>
    <row r="258" spans="9:82" ht="18" hidden="1" customHeight="1">
      <c r="I258" s="52">
        <v>2354</v>
      </c>
      <c r="U258" s="108"/>
      <c r="AO258" s="59"/>
      <c r="AQ258" s="59"/>
      <c r="AS258" s="59"/>
      <c r="AU258" s="59"/>
      <c r="AW258" s="59"/>
      <c r="AY258" s="59"/>
      <c r="BA258" s="59"/>
      <c r="BC258" s="59"/>
      <c r="BE258" s="59"/>
      <c r="BG258" s="59"/>
      <c r="BI258" s="59"/>
      <c r="BK258" s="59"/>
      <c r="BM258" s="59"/>
      <c r="BO258" s="59"/>
      <c r="BQ258" s="59"/>
      <c r="BS258" s="59"/>
      <c r="BU258" s="59"/>
      <c r="BW258" s="59"/>
      <c r="BY258" s="59"/>
      <c r="CA258" s="59"/>
      <c r="CD258" s="46" t="s">
        <v>2589</v>
      </c>
    </row>
    <row r="259" spans="9:82" ht="18" hidden="1" customHeight="1">
      <c r="I259" s="52">
        <v>2355</v>
      </c>
      <c r="U259" s="108"/>
      <c r="AO259" s="59"/>
      <c r="AQ259" s="59"/>
      <c r="AS259" s="59"/>
      <c r="AU259" s="59"/>
      <c r="AW259" s="59"/>
      <c r="AY259" s="59"/>
      <c r="BA259" s="59"/>
      <c r="BC259" s="59"/>
      <c r="BE259" s="59"/>
      <c r="BG259" s="59"/>
      <c r="BI259" s="59"/>
      <c r="BK259" s="59"/>
      <c r="BM259" s="59"/>
      <c r="BO259" s="59"/>
      <c r="BQ259" s="59"/>
      <c r="BS259" s="59"/>
      <c r="BU259" s="59"/>
      <c r="BW259" s="59"/>
      <c r="BY259" s="59"/>
      <c r="CA259" s="59"/>
      <c r="CD259" s="46" t="s">
        <v>2589</v>
      </c>
    </row>
    <row r="260" spans="9:82" ht="18" hidden="1" customHeight="1">
      <c r="I260" s="52">
        <v>2356</v>
      </c>
      <c r="U260" s="108"/>
      <c r="AO260" s="59"/>
      <c r="AQ260" s="59"/>
      <c r="AS260" s="59"/>
      <c r="AU260" s="59"/>
      <c r="AW260" s="59"/>
      <c r="AY260" s="59"/>
      <c r="BA260" s="59"/>
      <c r="BC260" s="59"/>
      <c r="BE260" s="59"/>
      <c r="BG260" s="59"/>
      <c r="BI260" s="59"/>
      <c r="BK260" s="59"/>
      <c r="BM260" s="59"/>
      <c r="BO260" s="59"/>
      <c r="BQ260" s="59"/>
      <c r="BS260" s="59"/>
      <c r="BU260" s="59"/>
      <c r="BW260" s="59"/>
      <c r="BY260" s="59"/>
      <c r="CA260" s="59"/>
      <c r="CD260" s="46" t="s">
        <v>2589</v>
      </c>
    </row>
    <row r="261" spans="9:82" ht="18" hidden="1" customHeight="1">
      <c r="I261" s="52">
        <v>2357</v>
      </c>
      <c r="U261" s="108"/>
      <c r="AO261" s="59"/>
      <c r="AQ261" s="59"/>
      <c r="AS261" s="59"/>
      <c r="AU261" s="59"/>
      <c r="AW261" s="59"/>
      <c r="AY261" s="59"/>
      <c r="BA261" s="59"/>
      <c r="BC261" s="59"/>
      <c r="BE261" s="59"/>
      <c r="BG261" s="59"/>
      <c r="BI261" s="59"/>
      <c r="BK261" s="59"/>
      <c r="BM261" s="59"/>
      <c r="BO261" s="59"/>
      <c r="BQ261" s="59"/>
      <c r="BS261" s="59"/>
      <c r="BU261" s="59"/>
      <c r="BW261" s="59"/>
      <c r="BY261" s="59"/>
      <c r="CA261" s="59"/>
      <c r="CD261" s="46" t="s">
        <v>2589</v>
      </c>
    </row>
    <row r="262" spans="9:82" ht="18" hidden="1" customHeight="1">
      <c r="I262" s="52">
        <v>2358</v>
      </c>
      <c r="U262" s="108"/>
      <c r="AO262" s="59"/>
      <c r="AQ262" s="59"/>
      <c r="AS262" s="59"/>
      <c r="AU262" s="59"/>
      <c r="AW262" s="59"/>
      <c r="AY262" s="59"/>
      <c r="BA262" s="59"/>
      <c r="BC262" s="59"/>
      <c r="BE262" s="59"/>
      <c r="BG262" s="59"/>
      <c r="BI262" s="59"/>
      <c r="BK262" s="59"/>
      <c r="BM262" s="59"/>
      <c r="BO262" s="59"/>
      <c r="BQ262" s="59"/>
      <c r="BS262" s="59"/>
      <c r="BU262" s="59"/>
      <c r="BW262" s="59"/>
      <c r="BY262" s="59"/>
      <c r="CA262" s="59"/>
      <c r="CD262" s="46" t="s">
        <v>2589</v>
      </c>
    </row>
    <row r="263" spans="9:82" ht="18" hidden="1" customHeight="1">
      <c r="I263" s="52">
        <v>2359</v>
      </c>
      <c r="U263" s="108"/>
      <c r="AO263" s="59"/>
      <c r="AQ263" s="59"/>
      <c r="AS263" s="59"/>
      <c r="AU263" s="59"/>
      <c r="AW263" s="59"/>
      <c r="AY263" s="59"/>
      <c r="BA263" s="59"/>
      <c r="BC263" s="59"/>
      <c r="BE263" s="59"/>
      <c r="BG263" s="59"/>
      <c r="BI263" s="59"/>
      <c r="BK263" s="59"/>
      <c r="BM263" s="59"/>
      <c r="BO263" s="59"/>
      <c r="BQ263" s="59"/>
      <c r="BS263" s="59"/>
      <c r="BU263" s="59"/>
      <c r="BW263" s="59"/>
      <c r="BY263" s="59"/>
      <c r="CA263" s="59"/>
      <c r="CD263" s="46" t="s">
        <v>2589</v>
      </c>
    </row>
    <row r="264" spans="9:82" ht="18" hidden="1" customHeight="1">
      <c r="I264" s="52">
        <v>2360</v>
      </c>
      <c r="U264" s="108"/>
      <c r="AO264" s="59"/>
      <c r="AQ264" s="59"/>
      <c r="AS264" s="59"/>
      <c r="AU264" s="59"/>
      <c r="AW264" s="59"/>
      <c r="AY264" s="59"/>
      <c r="BA264" s="59"/>
      <c r="BC264" s="59"/>
      <c r="BE264" s="59"/>
      <c r="BG264" s="59"/>
      <c r="BI264" s="59"/>
      <c r="BK264" s="59"/>
      <c r="BM264" s="59"/>
      <c r="BO264" s="59"/>
      <c r="BQ264" s="59"/>
      <c r="BS264" s="59"/>
      <c r="BU264" s="59"/>
      <c r="BW264" s="59"/>
      <c r="BY264" s="59"/>
      <c r="CA264" s="59"/>
      <c r="CD264" s="46" t="s">
        <v>2589</v>
      </c>
    </row>
    <row r="265" spans="9:82" ht="18" hidden="1" customHeight="1">
      <c r="I265" s="52">
        <v>2361</v>
      </c>
      <c r="U265" s="108"/>
      <c r="AO265" s="59"/>
      <c r="AQ265" s="59"/>
      <c r="AS265" s="59"/>
      <c r="AU265" s="59"/>
      <c r="AW265" s="59"/>
      <c r="AY265" s="59"/>
      <c r="BA265" s="59"/>
      <c r="BC265" s="59"/>
      <c r="BE265" s="59"/>
      <c r="BG265" s="59"/>
      <c r="BI265" s="59"/>
      <c r="BK265" s="59"/>
      <c r="BM265" s="59"/>
      <c r="BO265" s="59"/>
      <c r="BQ265" s="59"/>
      <c r="BS265" s="59"/>
      <c r="BU265" s="59"/>
      <c r="BW265" s="59"/>
      <c r="BY265" s="59"/>
      <c r="CA265" s="59"/>
      <c r="CD265" s="46" t="s">
        <v>2589</v>
      </c>
    </row>
    <row r="266" spans="9:82" ht="18" hidden="1" customHeight="1">
      <c r="I266" s="52">
        <v>2362</v>
      </c>
      <c r="U266" s="108"/>
      <c r="AO266" s="59"/>
      <c r="AQ266" s="59"/>
      <c r="AS266" s="59"/>
      <c r="AU266" s="59"/>
      <c r="AW266" s="59"/>
      <c r="AY266" s="59"/>
      <c r="BA266" s="59"/>
      <c r="BC266" s="59"/>
      <c r="BE266" s="59"/>
      <c r="BG266" s="59"/>
      <c r="BI266" s="59"/>
      <c r="BK266" s="59"/>
      <c r="BM266" s="59"/>
      <c r="BO266" s="59"/>
      <c r="BQ266" s="59"/>
      <c r="BS266" s="59"/>
      <c r="BU266" s="59"/>
      <c r="BW266" s="59"/>
      <c r="BY266" s="59"/>
      <c r="CA266" s="59"/>
      <c r="CD266" s="46" t="s">
        <v>2589</v>
      </c>
    </row>
    <row r="267" spans="9:82" ht="18" hidden="1" customHeight="1">
      <c r="I267" s="52">
        <v>2363</v>
      </c>
      <c r="U267" s="108"/>
      <c r="AO267" s="59"/>
      <c r="AQ267" s="59"/>
      <c r="AS267" s="59"/>
      <c r="AU267" s="59"/>
      <c r="AW267" s="59"/>
      <c r="AY267" s="59"/>
      <c r="BA267" s="59"/>
      <c r="BC267" s="59"/>
      <c r="BE267" s="59"/>
      <c r="BG267" s="59"/>
      <c r="BI267" s="59"/>
      <c r="BK267" s="59"/>
      <c r="BM267" s="59"/>
      <c r="BO267" s="59"/>
      <c r="BQ267" s="59"/>
      <c r="BS267" s="59"/>
      <c r="BU267" s="59"/>
      <c r="BW267" s="59"/>
      <c r="BY267" s="59"/>
      <c r="CA267" s="59"/>
      <c r="CD267" s="46" t="s">
        <v>2589</v>
      </c>
    </row>
    <row r="268" spans="9:82" ht="18" hidden="1" customHeight="1">
      <c r="I268" s="52">
        <v>2364</v>
      </c>
      <c r="U268" s="108"/>
      <c r="AO268" s="59"/>
      <c r="AQ268" s="59"/>
      <c r="AS268" s="59"/>
      <c r="AU268" s="59"/>
      <c r="AW268" s="59"/>
      <c r="AY268" s="59"/>
      <c r="BA268" s="59"/>
      <c r="BC268" s="59"/>
      <c r="BE268" s="59"/>
      <c r="BG268" s="59"/>
      <c r="BI268" s="59"/>
      <c r="BK268" s="59"/>
      <c r="BM268" s="59"/>
      <c r="BO268" s="59"/>
      <c r="BQ268" s="59"/>
      <c r="BS268" s="59"/>
      <c r="BU268" s="59"/>
      <c r="BW268" s="59"/>
      <c r="BY268" s="59"/>
      <c r="CA268" s="59"/>
      <c r="CD268" s="46" t="s">
        <v>2589</v>
      </c>
    </row>
    <row r="269" spans="9:82" ht="18" hidden="1" customHeight="1">
      <c r="I269" s="52">
        <v>2365</v>
      </c>
      <c r="U269" s="108"/>
      <c r="AO269" s="59"/>
      <c r="AQ269" s="59"/>
      <c r="AS269" s="59"/>
      <c r="AU269" s="59"/>
      <c r="AW269" s="59"/>
      <c r="AY269" s="59"/>
      <c r="BA269" s="59"/>
      <c r="BC269" s="59"/>
      <c r="BE269" s="59"/>
      <c r="BG269" s="59"/>
      <c r="BI269" s="59"/>
      <c r="BK269" s="59"/>
      <c r="BM269" s="59"/>
      <c r="BO269" s="59"/>
      <c r="BQ269" s="59"/>
      <c r="BS269" s="59"/>
      <c r="BU269" s="59"/>
      <c r="BW269" s="59"/>
      <c r="BY269" s="59"/>
      <c r="CA269" s="59"/>
      <c r="CD269" s="46" t="s">
        <v>2589</v>
      </c>
    </row>
    <row r="270" spans="9:82" ht="18" hidden="1" customHeight="1">
      <c r="I270" s="52">
        <v>2366</v>
      </c>
      <c r="U270" s="108"/>
      <c r="AO270" s="59"/>
      <c r="AQ270" s="59"/>
      <c r="AS270" s="59"/>
      <c r="AU270" s="59"/>
      <c r="AW270" s="59"/>
      <c r="AY270" s="59"/>
      <c r="BA270" s="59"/>
      <c r="BC270" s="59"/>
      <c r="BE270" s="59"/>
      <c r="BG270" s="59"/>
      <c r="BI270" s="59"/>
      <c r="BK270" s="59"/>
      <c r="BM270" s="59"/>
      <c r="BO270" s="59"/>
      <c r="BQ270" s="59"/>
      <c r="BS270" s="59"/>
      <c r="BU270" s="59"/>
      <c r="BW270" s="59"/>
      <c r="BY270" s="59"/>
      <c r="CA270" s="59"/>
      <c r="CD270" s="46" t="s">
        <v>2589</v>
      </c>
    </row>
    <row r="271" spans="9:82" ht="18" hidden="1" customHeight="1">
      <c r="I271" s="52">
        <v>2367</v>
      </c>
      <c r="U271" s="108"/>
      <c r="AO271" s="59"/>
      <c r="AQ271" s="59"/>
      <c r="AS271" s="59"/>
      <c r="AU271" s="59"/>
      <c r="AW271" s="59"/>
      <c r="AY271" s="59"/>
      <c r="BA271" s="59"/>
      <c r="BC271" s="59"/>
      <c r="BE271" s="59"/>
      <c r="BG271" s="59"/>
      <c r="BI271" s="59"/>
      <c r="BK271" s="59"/>
      <c r="BM271" s="59"/>
      <c r="BO271" s="59"/>
      <c r="BQ271" s="59"/>
      <c r="BS271" s="59"/>
      <c r="BU271" s="59"/>
      <c r="BW271" s="59"/>
      <c r="BY271" s="59"/>
      <c r="CA271" s="59"/>
      <c r="CD271" s="46" t="s">
        <v>2589</v>
      </c>
    </row>
    <row r="272" spans="9:82" ht="18" hidden="1" customHeight="1">
      <c r="I272" s="52">
        <v>2368</v>
      </c>
      <c r="U272" s="108"/>
      <c r="AO272" s="59"/>
      <c r="AQ272" s="59"/>
      <c r="AS272" s="59"/>
      <c r="AU272" s="59"/>
      <c r="AW272" s="59"/>
      <c r="AY272" s="59"/>
      <c r="BA272" s="59"/>
      <c r="BC272" s="59"/>
      <c r="BE272" s="59"/>
      <c r="BG272" s="59"/>
      <c r="BI272" s="59"/>
      <c r="BK272" s="59"/>
      <c r="BM272" s="59"/>
      <c r="BO272" s="59"/>
      <c r="BQ272" s="59"/>
      <c r="BS272" s="59"/>
      <c r="BU272" s="59"/>
      <c r="BW272" s="59"/>
      <c r="BY272" s="59"/>
      <c r="CA272" s="59"/>
      <c r="CD272" s="46" t="s">
        <v>2589</v>
      </c>
    </row>
    <row r="273" spans="9:82" ht="18" hidden="1" customHeight="1">
      <c r="I273" s="52">
        <v>2369</v>
      </c>
      <c r="U273" s="108"/>
      <c r="AO273" s="59"/>
      <c r="AQ273" s="59"/>
      <c r="AS273" s="59"/>
      <c r="AU273" s="59"/>
      <c r="AW273" s="59"/>
      <c r="AY273" s="59"/>
      <c r="BA273" s="59"/>
      <c r="BC273" s="59"/>
      <c r="BE273" s="59"/>
      <c r="BG273" s="59"/>
      <c r="BI273" s="59"/>
      <c r="BK273" s="59"/>
      <c r="BM273" s="59"/>
      <c r="BO273" s="59"/>
      <c r="BQ273" s="59"/>
      <c r="BS273" s="59"/>
      <c r="BU273" s="59"/>
      <c r="BW273" s="59"/>
      <c r="BY273" s="59"/>
      <c r="CA273" s="59"/>
      <c r="CD273" s="46" t="s">
        <v>2589</v>
      </c>
    </row>
    <row r="274" spans="9:82" ht="18" hidden="1" customHeight="1">
      <c r="I274" s="52">
        <v>2370</v>
      </c>
      <c r="U274" s="108"/>
      <c r="AO274" s="59"/>
      <c r="AQ274" s="59"/>
      <c r="AS274" s="59"/>
      <c r="AU274" s="59"/>
      <c r="AW274" s="59"/>
      <c r="AY274" s="59"/>
      <c r="BA274" s="59"/>
      <c r="BC274" s="59"/>
      <c r="BE274" s="59"/>
      <c r="BG274" s="59"/>
      <c r="BI274" s="59"/>
      <c r="BK274" s="59"/>
      <c r="BM274" s="59"/>
      <c r="BO274" s="59"/>
      <c r="BQ274" s="59"/>
      <c r="BS274" s="59"/>
      <c r="BU274" s="59"/>
      <c r="BW274" s="59"/>
      <c r="BY274" s="59"/>
      <c r="CA274" s="59"/>
      <c r="CD274" s="46" t="s">
        <v>2589</v>
      </c>
    </row>
    <row r="275" spans="9:82" ht="18" hidden="1" customHeight="1">
      <c r="I275" s="52">
        <v>2371</v>
      </c>
      <c r="U275" s="108"/>
      <c r="AO275" s="59"/>
      <c r="AQ275" s="59"/>
      <c r="AS275" s="59"/>
      <c r="AU275" s="59"/>
      <c r="AW275" s="59"/>
      <c r="AY275" s="59"/>
      <c r="BA275" s="59"/>
      <c r="BC275" s="59"/>
      <c r="BE275" s="59"/>
      <c r="BG275" s="59"/>
      <c r="BI275" s="59"/>
      <c r="BK275" s="59"/>
      <c r="BM275" s="59"/>
      <c r="BO275" s="59"/>
      <c r="BQ275" s="59"/>
      <c r="BS275" s="59"/>
      <c r="BU275" s="59"/>
      <c r="BW275" s="59"/>
      <c r="BY275" s="59"/>
      <c r="CA275" s="59"/>
      <c r="CD275" s="46" t="s">
        <v>2589</v>
      </c>
    </row>
    <row r="276" spans="9:82" ht="18" hidden="1" customHeight="1">
      <c r="I276" s="52">
        <v>2372</v>
      </c>
      <c r="U276" s="108"/>
      <c r="AO276" s="59"/>
      <c r="AQ276" s="59"/>
      <c r="AS276" s="59"/>
      <c r="AU276" s="59"/>
      <c r="AW276" s="59"/>
      <c r="AY276" s="59"/>
      <c r="BA276" s="59"/>
      <c r="BC276" s="59"/>
      <c r="BE276" s="59"/>
      <c r="BG276" s="59"/>
      <c r="BI276" s="59"/>
      <c r="BK276" s="59"/>
      <c r="BM276" s="59"/>
      <c r="BO276" s="59"/>
      <c r="BQ276" s="59"/>
      <c r="BS276" s="59"/>
      <c r="BU276" s="59"/>
      <c r="BW276" s="59"/>
      <c r="BY276" s="59"/>
      <c r="CA276" s="59"/>
      <c r="CD276" s="46" t="s">
        <v>2589</v>
      </c>
    </row>
    <row r="277" spans="9:82" ht="18" hidden="1" customHeight="1">
      <c r="I277" s="52">
        <v>2373</v>
      </c>
      <c r="U277" s="108"/>
      <c r="AO277" s="59"/>
      <c r="AQ277" s="59"/>
      <c r="AS277" s="59"/>
      <c r="AU277" s="59"/>
      <c r="AW277" s="59"/>
      <c r="AY277" s="59"/>
      <c r="BA277" s="59"/>
      <c r="BC277" s="59"/>
      <c r="BE277" s="59"/>
      <c r="BG277" s="59"/>
      <c r="BI277" s="59"/>
      <c r="BK277" s="59"/>
      <c r="BM277" s="59"/>
      <c r="BO277" s="59"/>
      <c r="BQ277" s="59"/>
      <c r="BS277" s="59"/>
      <c r="BU277" s="59"/>
      <c r="BW277" s="59"/>
      <c r="BY277" s="59"/>
      <c r="CA277" s="59"/>
      <c r="CD277" s="46" t="s">
        <v>2589</v>
      </c>
    </row>
    <row r="278" spans="9:82" ht="18" hidden="1" customHeight="1">
      <c r="I278" s="52">
        <v>2374</v>
      </c>
      <c r="U278" s="108"/>
      <c r="AO278" s="59"/>
      <c r="AQ278" s="59"/>
      <c r="AS278" s="59"/>
      <c r="AU278" s="59"/>
      <c r="AW278" s="59"/>
      <c r="AY278" s="59"/>
      <c r="BA278" s="59"/>
      <c r="BC278" s="59"/>
      <c r="BE278" s="59"/>
      <c r="BG278" s="59"/>
      <c r="BI278" s="59"/>
      <c r="BK278" s="59"/>
      <c r="BM278" s="59"/>
      <c r="BO278" s="59"/>
      <c r="BQ278" s="59"/>
      <c r="BS278" s="59"/>
      <c r="BU278" s="59"/>
      <c r="BW278" s="59"/>
      <c r="BY278" s="59"/>
      <c r="CA278" s="59"/>
      <c r="CD278" s="46" t="s">
        <v>2589</v>
      </c>
    </row>
    <row r="279" spans="9:82" ht="18" hidden="1" customHeight="1">
      <c r="I279" s="52">
        <v>2375</v>
      </c>
      <c r="U279" s="108"/>
      <c r="AO279" s="59"/>
      <c r="AQ279" s="59"/>
      <c r="AS279" s="59"/>
      <c r="AU279" s="59"/>
      <c r="AW279" s="59"/>
      <c r="AY279" s="59"/>
      <c r="BA279" s="59"/>
      <c r="BC279" s="59"/>
      <c r="BE279" s="59"/>
      <c r="BG279" s="59"/>
      <c r="BI279" s="59"/>
      <c r="BK279" s="59"/>
      <c r="BM279" s="59"/>
      <c r="BO279" s="59"/>
      <c r="BQ279" s="59"/>
      <c r="BS279" s="59"/>
      <c r="BU279" s="59"/>
      <c r="BW279" s="59"/>
      <c r="BY279" s="59"/>
      <c r="CA279" s="59"/>
      <c r="CD279" s="46" t="s">
        <v>2589</v>
      </c>
    </row>
    <row r="280" spans="9:82" ht="18" hidden="1" customHeight="1">
      <c r="I280" s="52">
        <v>2376</v>
      </c>
      <c r="U280" s="108"/>
      <c r="AO280" s="59"/>
      <c r="AQ280" s="59"/>
      <c r="AS280" s="59"/>
      <c r="AU280" s="59"/>
      <c r="AW280" s="59"/>
      <c r="AY280" s="59"/>
      <c r="BA280" s="59"/>
      <c r="BC280" s="59"/>
      <c r="BE280" s="59"/>
      <c r="BG280" s="59"/>
      <c r="BI280" s="59"/>
      <c r="BK280" s="59"/>
      <c r="BM280" s="59"/>
      <c r="BO280" s="59"/>
      <c r="BQ280" s="59"/>
      <c r="BS280" s="59"/>
      <c r="BU280" s="59"/>
      <c r="BW280" s="59"/>
      <c r="BY280" s="59"/>
      <c r="CA280" s="59"/>
      <c r="CD280" s="46" t="s">
        <v>2589</v>
      </c>
    </row>
    <row r="281" spans="9:82" ht="18" hidden="1" customHeight="1">
      <c r="I281" s="52">
        <v>2377</v>
      </c>
      <c r="U281" s="108"/>
      <c r="AO281" s="59"/>
      <c r="AQ281" s="59"/>
      <c r="AS281" s="59"/>
      <c r="AU281" s="59"/>
      <c r="AW281" s="59"/>
      <c r="AY281" s="59"/>
      <c r="BA281" s="59"/>
      <c r="BC281" s="59"/>
      <c r="BE281" s="59"/>
      <c r="BG281" s="59"/>
      <c r="BI281" s="59"/>
      <c r="BK281" s="59"/>
      <c r="BM281" s="59"/>
      <c r="BO281" s="59"/>
      <c r="BQ281" s="59"/>
      <c r="BS281" s="59"/>
      <c r="BU281" s="59"/>
      <c r="BW281" s="59"/>
      <c r="BY281" s="59"/>
      <c r="CA281" s="59"/>
      <c r="CD281" s="46" t="s">
        <v>2589</v>
      </c>
    </row>
    <row r="282" spans="9:82" ht="18" hidden="1" customHeight="1">
      <c r="I282" s="52">
        <v>2378</v>
      </c>
      <c r="U282" s="108"/>
      <c r="AO282" s="59"/>
      <c r="AQ282" s="59"/>
      <c r="AS282" s="59"/>
      <c r="AU282" s="59"/>
      <c r="AW282" s="59"/>
      <c r="AY282" s="59"/>
      <c r="BA282" s="59"/>
      <c r="BC282" s="59"/>
      <c r="BE282" s="59"/>
      <c r="BG282" s="59"/>
      <c r="BI282" s="59"/>
      <c r="BK282" s="59"/>
      <c r="BM282" s="59"/>
      <c r="BO282" s="59"/>
      <c r="BQ282" s="59"/>
      <c r="BS282" s="59"/>
      <c r="BU282" s="59"/>
      <c r="BW282" s="59"/>
      <c r="BY282" s="59"/>
      <c r="CA282" s="59"/>
      <c r="CD282" s="46" t="s">
        <v>2589</v>
      </c>
    </row>
    <row r="283" spans="9:82" ht="18" hidden="1" customHeight="1">
      <c r="I283" s="52">
        <v>2379</v>
      </c>
      <c r="U283" s="108"/>
      <c r="AO283" s="59"/>
      <c r="AQ283" s="59"/>
      <c r="AS283" s="59"/>
      <c r="AU283" s="59"/>
      <c r="AW283" s="59"/>
      <c r="AY283" s="59"/>
      <c r="BA283" s="59"/>
      <c r="BC283" s="59"/>
      <c r="BE283" s="59"/>
      <c r="BG283" s="59"/>
      <c r="BI283" s="59"/>
      <c r="BK283" s="59"/>
      <c r="BM283" s="59"/>
      <c r="BO283" s="59"/>
      <c r="BQ283" s="59"/>
      <c r="BS283" s="59"/>
      <c r="BU283" s="59"/>
      <c r="BW283" s="59"/>
      <c r="BY283" s="59"/>
      <c r="CA283" s="59"/>
      <c r="CD283" s="46" t="s">
        <v>2589</v>
      </c>
    </row>
    <row r="284" spans="9:82" ht="18" hidden="1" customHeight="1">
      <c r="I284" s="52">
        <v>2380</v>
      </c>
      <c r="U284" s="108"/>
      <c r="AO284" s="59"/>
      <c r="AQ284" s="59"/>
      <c r="AS284" s="59"/>
      <c r="AU284" s="59"/>
      <c r="AW284" s="59"/>
      <c r="AY284" s="59"/>
      <c r="BA284" s="59"/>
      <c r="BC284" s="59"/>
      <c r="BE284" s="59"/>
      <c r="BG284" s="59"/>
      <c r="BI284" s="59"/>
      <c r="BK284" s="59"/>
      <c r="BM284" s="59"/>
      <c r="BO284" s="59"/>
      <c r="BQ284" s="59"/>
      <c r="BS284" s="59"/>
      <c r="BU284" s="59"/>
      <c r="BW284" s="59"/>
      <c r="BY284" s="59"/>
      <c r="CA284" s="59"/>
      <c r="CD284" s="46" t="s">
        <v>2589</v>
      </c>
    </row>
    <row r="285" spans="9:82" ht="18" hidden="1" customHeight="1">
      <c r="I285" s="52">
        <v>2381</v>
      </c>
      <c r="U285" s="108"/>
      <c r="AO285" s="59"/>
      <c r="AQ285" s="59"/>
      <c r="AS285" s="59"/>
      <c r="AU285" s="59"/>
      <c r="AW285" s="59"/>
      <c r="AY285" s="59"/>
      <c r="BA285" s="59"/>
      <c r="BC285" s="59"/>
      <c r="BE285" s="59"/>
      <c r="BG285" s="59"/>
      <c r="BI285" s="59"/>
      <c r="BK285" s="59"/>
      <c r="BM285" s="59"/>
      <c r="BO285" s="59"/>
      <c r="BQ285" s="59"/>
      <c r="BS285" s="59"/>
      <c r="BU285" s="59"/>
      <c r="BW285" s="59"/>
      <c r="BY285" s="59"/>
      <c r="CA285" s="59"/>
      <c r="CD285" s="46" t="s">
        <v>2589</v>
      </c>
    </row>
    <row r="286" spans="9:82" ht="18" hidden="1" customHeight="1">
      <c r="I286" s="52">
        <v>2382</v>
      </c>
      <c r="U286" s="108"/>
      <c r="AO286" s="59"/>
      <c r="AQ286" s="59"/>
      <c r="AS286" s="59"/>
      <c r="AU286" s="59"/>
      <c r="AW286" s="59"/>
      <c r="AY286" s="59"/>
      <c r="BA286" s="59"/>
      <c r="BC286" s="59"/>
      <c r="BE286" s="59"/>
      <c r="BG286" s="59"/>
      <c r="BI286" s="59"/>
      <c r="BK286" s="59"/>
      <c r="BM286" s="59"/>
      <c r="BO286" s="59"/>
      <c r="BQ286" s="59"/>
      <c r="BS286" s="59"/>
      <c r="BU286" s="59"/>
      <c r="BW286" s="59"/>
      <c r="BY286" s="59"/>
      <c r="CA286" s="59"/>
      <c r="CD286" s="46" t="s">
        <v>2589</v>
      </c>
    </row>
    <row r="287" spans="9:82" ht="18" hidden="1" customHeight="1">
      <c r="I287" s="52">
        <v>2383</v>
      </c>
      <c r="U287" s="108"/>
      <c r="AO287" s="59"/>
      <c r="AQ287" s="59"/>
      <c r="AS287" s="59"/>
      <c r="AU287" s="59"/>
      <c r="AW287" s="59"/>
      <c r="AY287" s="59"/>
      <c r="BA287" s="59"/>
      <c r="BC287" s="59"/>
      <c r="BE287" s="59"/>
      <c r="BG287" s="59"/>
      <c r="BI287" s="59"/>
      <c r="BK287" s="59"/>
      <c r="BM287" s="59"/>
      <c r="BO287" s="59"/>
      <c r="BQ287" s="59"/>
      <c r="BS287" s="59"/>
      <c r="BU287" s="59"/>
      <c r="BW287" s="59"/>
      <c r="BY287" s="59"/>
      <c r="CA287" s="59"/>
      <c r="CD287" s="46" t="s">
        <v>2589</v>
      </c>
    </row>
    <row r="288" spans="9:82" ht="18" hidden="1" customHeight="1">
      <c r="I288" s="52">
        <v>2384</v>
      </c>
      <c r="U288" s="108"/>
      <c r="AO288" s="59"/>
      <c r="AQ288" s="59"/>
      <c r="AS288" s="59"/>
      <c r="AU288" s="59"/>
      <c r="AW288" s="59"/>
      <c r="AY288" s="59"/>
      <c r="BA288" s="59"/>
      <c r="BC288" s="59"/>
      <c r="BE288" s="59"/>
      <c r="BG288" s="59"/>
      <c r="BI288" s="59"/>
      <c r="BK288" s="59"/>
      <c r="BM288" s="59"/>
      <c r="BO288" s="59"/>
      <c r="BQ288" s="59"/>
      <c r="BS288" s="59"/>
      <c r="BU288" s="59"/>
      <c r="BW288" s="59"/>
      <c r="BY288" s="59"/>
      <c r="CA288" s="59"/>
      <c r="CD288" s="46" t="s">
        <v>2589</v>
      </c>
    </row>
    <row r="289" spans="1:82" ht="18" hidden="1" customHeight="1">
      <c r="I289" s="52">
        <v>2385</v>
      </c>
      <c r="U289" s="108"/>
      <c r="AO289" s="59"/>
      <c r="AQ289" s="59"/>
      <c r="AS289" s="59"/>
      <c r="AU289" s="59"/>
      <c r="AW289" s="59"/>
      <c r="AY289" s="59"/>
      <c r="BA289" s="59"/>
      <c r="BC289" s="59"/>
      <c r="BE289" s="59"/>
      <c r="BG289" s="59"/>
      <c r="BI289" s="59"/>
      <c r="BK289" s="59"/>
      <c r="BM289" s="59"/>
      <c r="BO289" s="59"/>
      <c r="BQ289" s="59"/>
      <c r="BS289" s="59"/>
      <c r="BU289" s="59"/>
      <c r="BW289" s="59"/>
      <c r="BY289" s="59"/>
      <c r="CA289" s="59"/>
      <c r="CD289" s="46" t="s">
        <v>2589</v>
      </c>
    </row>
    <row r="290" spans="1:82" ht="18" hidden="1" customHeight="1">
      <c r="I290" s="52">
        <v>2386</v>
      </c>
      <c r="U290" s="108"/>
      <c r="AO290" s="59"/>
      <c r="AQ290" s="59"/>
      <c r="AS290" s="59"/>
      <c r="AU290" s="59"/>
      <c r="AW290" s="59"/>
      <c r="AY290" s="59"/>
      <c r="BA290" s="59"/>
      <c r="BC290" s="59"/>
      <c r="BE290" s="59"/>
      <c r="BG290" s="59"/>
      <c r="BI290" s="59"/>
      <c r="BK290" s="59"/>
      <c r="BM290" s="59"/>
      <c r="BO290" s="59"/>
      <c r="BQ290" s="59"/>
      <c r="BS290" s="59"/>
      <c r="BU290" s="59"/>
      <c r="BW290" s="59"/>
      <c r="BY290" s="59"/>
      <c r="CA290" s="59"/>
      <c r="CD290" s="46" t="s">
        <v>2589</v>
      </c>
    </row>
    <row r="291" spans="1:82" ht="18" hidden="1" customHeight="1">
      <c r="I291" s="52">
        <v>2387</v>
      </c>
      <c r="U291" s="108"/>
      <c r="AO291" s="59"/>
      <c r="AQ291" s="59"/>
      <c r="AS291" s="59"/>
      <c r="AU291" s="59"/>
      <c r="AW291" s="59"/>
      <c r="AY291" s="59"/>
      <c r="BA291" s="59"/>
      <c r="BC291" s="59"/>
      <c r="BE291" s="59"/>
      <c r="BG291" s="59"/>
      <c r="BI291" s="59"/>
      <c r="BK291" s="59"/>
      <c r="BM291" s="59"/>
      <c r="BO291" s="59"/>
      <c r="BQ291" s="59"/>
      <c r="BS291" s="59"/>
      <c r="BU291" s="59"/>
      <c r="BW291" s="59"/>
      <c r="BY291" s="59"/>
      <c r="CA291" s="59"/>
      <c r="CD291" s="46" t="s">
        <v>2589</v>
      </c>
    </row>
    <row r="292" spans="1:82" ht="18" hidden="1" customHeight="1">
      <c r="I292" s="52">
        <v>2388</v>
      </c>
      <c r="U292" s="108"/>
      <c r="AO292" s="59"/>
      <c r="AQ292" s="59"/>
      <c r="AS292" s="59"/>
      <c r="AU292" s="59"/>
      <c r="AW292" s="59"/>
      <c r="AY292" s="59"/>
      <c r="BA292" s="59"/>
      <c r="BC292" s="59"/>
      <c r="BE292" s="59"/>
      <c r="BG292" s="59"/>
      <c r="BI292" s="59"/>
      <c r="BK292" s="59"/>
      <c r="BM292" s="59"/>
      <c r="BO292" s="59"/>
      <c r="BQ292" s="59"/>
      <c r="BS292" s="59"/>
      <c r="BU292" s="59"/>
      <c r="BW292" s="59"/>
      <c r="BY292" s="59"/>
      <c r="CA292" s="59"/>
      <c r="CD292" s="46" t="s">
        <v>2589</v>
      </c>
    </row>
    <row r="293" spans="1:82" ht="18" hidden="1" customHeight="1">
      <c r="I293" s="52">
        <v>2389</v>
      </c>
      <c r="U293" s="108"/>
      <c r="AO293" s="59"/>
      <c r="AQ293" s="59"/>
      <c r="AS293" s="59"/>
      <c r="AU293" s="59"/>
      <c r="AW293" s="59"/>
      <c r="AY293" s="59"/>
      <c r="BA293" s="59"/>
      <c r="BC293" s="59"/>
      <c r="BE293" s="59"/>
      <c r="BG293" s="59"/>
      <c r="BI293" s="59"/>
      <c r="BK293" s="59"/>
      <c r="BM293" s="59"/>
      <c r="BO293" s="59"/>
      <c r="BQ293" s="59"/>
      <c r="BS293" s="59"/>
      <c r="BU293" s="59"/>
      <c r="BW293" s="59"/>
      <c r="BY293" s="59"/>
      <c r="CA293" s="59"/>
      <c r="CD293" s="46" t="s">
        <v>2589</v>
      </c>
    </row>
    <row r="294" spans="1:82" ht="18" hidden="1" customHeight="1">
      <c r="I294" s="52">
        <v>2390</v>
      </c>
      <c r="U294" s="108"/>
      <c r="AO294" s="59"/>
      <c r="AQ294" s="59"/>
      <c r="AS294" s="59"/>
      <c r="AU294" s="59"/>
      <c r="AW294" s="59"/>
      <c r="AY294" s="59"/>
      <c r="BA294" s="59"/>
      <c r="BC294" s="59"/>
      <c r="BE294" s="59"/>
      <c r="BG294" s="59"/>
      <c r="BI294" s="59"/>
      <c r="BK294" s="59"/>
      <c r="BM294" s="59"/>
      <c r="BO294" s="59"/>
      <c r="BQ294" s="59"/>
      <c r="BS294" s="59"/>
      <c r="BU294" s="59"/>
      <c r="BW294" s="59"/>
      <c r="BY294" s="59"/>
      <c r="CA294" s="59"/>
      <c r="CD294" s="46" t="s">
        <v>2589</v>
      </c>
    </row>
    <row r="295" spans="1:82" ht="18" hidden="1" customHeight="1">
      <c r="I295" s="52">
        <v>2391</v>
      </c>
      <c r="U295" s="108"/>
      <c r="AO295" s="59"/>
      <c r="AQ295" s="59"/>
      <c r="AS295" s="59"/>
      <c r="AU295" s="59"/>
      <c r="AW295" s="59"/>
      <c r="AY295" s="59"/>
      <c r="BA295" s="59"/>
      <c r="BC295" s="59"/>
      <c r="BE295" s="59"/>
      <c r="BG295" s="59"/>
      <c r="BI295" s="59"/>
      <c r="BK295" s="59"/>
      <c r="BM295" s="59"/>
      <c r="BO295" s="59"/>
      <c r="BQ295" s="59"/>
      <c r="BS295" s="59"/>
      <c r="BU295" s="59"/>
      <c r="BW295" s="59"/>
      <c r="BY295" s="59"/>
      <c r="CA295" s="59"/>
      <c r="CD295" s="46" t="s">
        <v>2589</v>
      </c>
    </row>
    <row r="296" spans="1:82" ht="18" hidden="1" customHeight="1">
      <c r="I296" s="52">
        <v>2392</v>
      </c>
      <c r="U296" s="108"/>
      <c r="AO296" s="59"/>
      <c r="AQ296" s="59"/>
      <c r="AS296" s="59"/>
      <c r="AU296" s="59"/>
      <c r="AW296" s="59"/>
      <c r="AY296" s="59"/>
      <c r="BA296" s="59"/>
      <c r="BC296" s="59"/>
      <c r="BE296" s="59"/>
      <c r="BG296" s="59"/>
      <c r="BI296" s="59"/>
      <c r="BK296" s="59"/>
      <c r="BM296" s="59"/>
      <c r="BO296" s="59"/>
      <c r="BQ296" s="59"/>
      <c r="BS296" s="59"/>
      <c r="BU296" s="59"/>
      <c r="BW296" s="59"/>
      <c r="BY296" s="59"/>
      <c r="CA296" s="59"/>
      <c r="CD296" s="46" t="s">
        <v>2589</v>
      </c>
    </row>
    <row r="297" spans="1:82" ht="18" hidden="1" customHeight="1">
      <c r="I297" s="52">
        <v>2393</v>
      </c>
      <c r="U297" s="108"/>
      <c r="AO297" s="59"/>
      <c r="AQ297" s="59"/>
      <c r="AS297" s="59"/>
      <c r="AU297" s="59"/>
      <c r="AW297" s="59"/>
      <c r="AY297" s="59"/>
      <c r="BA297" s="59"/>
      <c r="BC297" s="59"/>
      <c r="BE297" s="59"/>
      <c r="BG297" s="59"/>
      <c r="BI297" s="59"/>
      <c r="BK297" s="59"/>
      <c r="BM297" s="59"/>
      <c r="BO297" s="59"/>
      <c r="BQ297" s="59"/>
      <c r="BS297" s="59"/>
      <c r="BU297" s="59"/>
      <c r="BW297" s="59"/>
      <c r="BY297" s="59"/>
      <c r="CA297" s="59"/>
      <c r="CD297" s="46" t="s">
        <v>2589</v>
      </c>
    </row>
    <row r="298" spans="1:82" ht="18" hidden="1" customHeight="1">
      <c r="I298" s="52">
        <v>2394</v>
      </c>
      <c r="U298" s="108"/>
      <c r="AO298" s="59"/>
      <c r="AQ298" s="59"/>
      <c r="AS298" s="59"/>
      <c r="AU298" s="59"/>
      <c r="AW298" s="59"/>
      <c r="AY298" s="59"/>
      <c r="BA298" s="59"/>
      <c r="BC298" s="59"/>
      <c r="BE298" s="59"/>
      <c r="BG298" s="59"/>
      <c r="BI298" s="59"/>
      <c r="BK298" s="59"/>
      <c r="BM298" s="59"/>
      <c r="BO298" s="59"/>
      <c r="BQ298" s="59"/>
      <c r="BS298" s="59"/>
      <c r="BU298" s="59"/>
      <c r="BW298" s="59"/>
      <c r="BY298" s="59"/>
      <c r="CA298" s="59"/>
      <c r="CD298" s="46" t="s">
        <v>2589</v>
      </c>
    </row>
    <row r="299" spans="1:82" ht="18" hidden="1" customHeight="1">
      <c r="I299" s="52">
        <v>2395</v>
      </c>
      <c r="U299" s="108"/>
      <c r="AO299" s="59"/>
      <c r="AQ299" s="59"/>
      <c r="AS299" s="59"/>
      <c r="AU299" s="59"/>
      <c r="AW299" s="59"/>
      <c r="AY299" s="59"/>
      <c r="BA299" s="59"/>
      <c r="BC299" s="59"/>
      <c r="BE299" s="59"/>
      <c r="BG299" s="59"/>
      <c r="BI299" s="59"/>
      <c r="BK299" s="59"/>
      <c r="BM299" s="59"/>
      <c r="BO299" s="59"/>
      <c r="BQ299" s="59"/>
      <c r="BS299" s="59"/>
      <c r="BU299" s="59"/>
      <c r="BW299" s="59"/>
      <c r="BY299" s="59"/>
      <c r="CA299" s="59"/>
      <c r="CD299" s="46" t="s">
        <v>2589</v>
      </c>
    </row>
    <row r="300" spans="1:82" ht="18" hidden="1" customHeight="1">
      <c r="I300" s="52">
        <v>2396</v>
      </c>
      <c r="U300" s="108"/>
      <c r="AO300" s="59"/>
      <c r="AQ300" s="59"/>
      <c r="AS300" s="59"/>
      <c r="AU300" s="59"/>
      <c r="AW300" s="59"/>
      <c r="AY300" s="59"/>
      <c r="BA300" s="59"/>
      <c r="BC300" s="59"/>
      <c r="BE300" s="59"/>
      <c r="BG300" s="59"/>
      <c r="BI300" s="59"/>
      <c r="BK300" s="59"/>
      <c r="BM300" s="59"/>
      <c r="BO300" s="59"/>
      <c r="BQ300" s="59"/>
      <c r="BS300" s="59"/>
      <c r="BU300" s="59"/>
      <c r="BW300" s="59"/>
      <c r="BY300" s="59"/>
      <c r="CA300" s="59"/>
      <c r="CD300" s="46" t="s">
        <v>2589</v>
      </c>
    </row>
    <row r="301" spans="1:82" ht="18" hidden="1" customHeight="1">
      <c r="I301" s="52">
        <v>2397</v>
      </c>
      <c r="U301" s="108"/>
      <c r="AO301" s="59"/>
      <c r="AQ301" s="59"/>
      <c r="AS301" s="59"/>
      <c r="AU301" s="59"/>
      <c r="AW301" s="59"/>
      <c r="AY301" s="59"/>
      <c r="BA301" s="59"/>
      <c r="BC301" s="59"/>
      <c r="BE301" s="59"/>
      <c r="BG301" s="59"/>
      <c r="BI301" s="59"/>
      <c r="BK301" s="59"/>
      <c r="BM301" s="59"/>
      <c r="BO301" s="59"/>
      <c r="BQ301" s="59"/>
      <c r="BS301" s="59"/>
      <c r="BU301" s="59"/>
      <c r="BW301" s="59"/>
      <c r="BY301" s="59"/>
      <c r="CA301" s="59"/>
      <c r="CD301" s="46" t="s">
        <v>2589</v>
      </c>
    </row>
    <row r="302" spans="1:82" ht="18" hidden="1" customHeight="1">
      <c r="I302" s="52">
        <v>2398</v>
      </c>
      <c r="U302" s="108"/>
      <c r="AO302" s="59"/>
      <c r="AQ302" s="59"/>
      <c r="AS302" s="59"/>
      <c r="AU302" s="59"/>
      <c r="AW302" s="59"/>
      <c r="AY302" s="59"/>
      <c r="BA302" s="59"/>
      <c r="BC302" s="59"/>
      <c r="BE302" s="59"/>
      <c r="BG302" s="59"/>
      <c r="BI302" s="59"/>
      <c r="BK302" s="59"/>
      <c r="BM302" s="59"/>
      <c r="BO302" s="59"/>
      <c r="BQ302" s="59"/>
      <c r="BS302" s="59"/>
      <c r="BU302" s="59"/>
      <c r="BW302" s="59"/>
      <c r="BY302" s="59"/>
      <c r="CA302" s="59"/>
      <c r="CD302" s="46" t="s">
        <v>2589</v>
      </c>
    </row>
    <row r="303" spans="1:82" ht="18" hidden="1" customHeight="1">
      <c r="I303" s="52">
        <v>2399</v>
      </c>
      <c r="U303" s="108"/>
      <c r="AO303" s="59"/>
      <c r="AQ303" s="59"/>
      <c r="AS303" s="59"/>
      <c r="AU303" s="59"/>
      <c r="AW303" s="59"/>
      <c r="AY303" s="59"/>
      <c r="BA303" s="59"/>
      <c r="BC303" s="59"/>
      <c r="BE303" s="59"/>
      <c r="BG303" s="59"/>
      <c r="BI303" s="59"/>
      <c r="BK303" s="59"/>
      <c r="BM303" s="59"/>
      <c r="BO303" s="59"/>
      <c r="BQ303" s="59"/>
      <c r="BS303" s="59"/>
      <c r="BU303" s="59"/>
      <c r="BW303" s="59"/>
      <c r="BY303" s="59"/>
      <c r="CA303" s="59"/>
      <c r="CD303" s="46" t="s">
        <v>2589</v>
      </c>
    </row>
    <row r="304" spans="1:82" ht="18" customHeight="1">
      <c r="A304" s="107">
        <v>45693</v>
      </c>
      <c r="E304" s="151"/>
      <c r="F304" s="184"/>
      <c r="G304" s="111">
        <v>21578</v>
      </c>
      <c r="H304" s="111">
        <v>250</v>
      </c>
      <c r="I304" s="52">
        <v>2400</v>
      </c>
      <c r="J304" s="59" t="s">
        <v>2590</v>
      </c>
      <c r="K304" s="59" t="s">
        <v>1331</v>
      </c>
      <c r="L304" s="55" t="s">
        <v>1332</v>
      </c>
      <c r="M304" s="55" t="s">
        <v>1333</v>
      </c>
      <c r="N304" s="55" t="s">
        <v>1358</v>
      </c>
      <c r="O304" s="55" t="s">
        <v>300</v>
      </c>
      <c r="P304" s="55" t="s">
        <v>1368</v>
      </c>
      <c r="Q304" s="55" t="s">
        <v>1371</v>
      </c>
      <c r="R304" s="55" t="s">
        <v>227</v>
      </c>
      <c r="S304" s="55" t="s">
        <v>1384</v>
      </c>
      <c r="T304" s="55" t="s">
        <v>1396</v>
      </c>
      <c r="U304" s="108" t="s">
        <v>1397</v>
      </c>
      <c r="AL304" s="59" t="s">
        <v>341</v>
      </c>
      <c r="AM304" s="93" t="s">
        <v>341</v>
      </c>
      <c r="AO304" s="59" t="s">
        <v>341</v>
      </c>
      <c r="AQ304" s="59"/>
      <c r="AS304" s="59"/>
      <c r="AU304" s="59"/>
      <c r="AW304" s="59"/>
      <c r="AY304" s="59"/>
      <c r="BA304" s="59"/>
      <c r="BC304" s="59"/>
      <c r="BE304" s="59" t="s">
        <v>341</v>
      </c>
      <c r="BG304" s="59"/>
      <c r="BI304" s="59"/>
      <c r="BK304" s="59"/>
      <c r="BM304" s="59"/>
      <c r="BO304" s="59"/>
      <c r="BQ304" s="59"/>
      <c r="BS304" s="59"/>
      <c r="BU304" s="59"/>
      <c r="BW304" s="59"/>
      <c r="BY304" s="59"/>
      <c r="CA304" s="59"/>
      <c r="CD304" s="46" t="s">
        <v>2589</v>
      </c>
    </row>
    <row r="305" spans="1:82" ht="18" customHeight="1">
      <c r="A305" s="107">
        <v>45693</v>
      </c>
      <c r="E305" s="151"/>
      <c r="F305" s="184"/>
      <c r="G305" s="111">
        <v>22992</v>
      </c>
      <c r="H305" s="111">
        <v>4966</v>
      </c>
      <c r="I305" s="52">
        <v>2401</v>
      </c>
      <c r="J305" s="59" t="s">
        <v>2590</v>
      </c>
      <c r="K305" s="59" t="s">
        <v>1331</v>
      </c>
      <c r="L305" s="55" t="s">
        <v>1334</v>
      </c>
      <c r="M305" s="55" t="s">
        <v>1335</v>
      </c>
      <c r="N305" s="55" t="s">
        <v>1359</v>
      </c>
      <c r="O305" s="55" t="s">
        <v>300</v>
      </c>
      <c r="P305" s="55" t="s">
        <v>1231</v>
      </c>
      <c r="Q305" s="55" t="s">
        <v>1372</v>
      </c>
      <c r="R305" s="55" t="s">
        <v>227</v>
      </c>
      <c r="S305" s="55" t="s">
        <v>1385</v>
      </c>
      <c r="T305" s="55" t="s">
        <v>1398</v>
      </c>
      <c r="U305" s="108" t="s">
        <v>1399</v>
      </c>
      <c r="V305" s="55" t="s">
        <v>1422</v>
      </c>
      <c r="AK305" s="59" t="s">
        <v>341</v>
      </c>
      <c r="AM305" s="93" t="s">
        <v>341</v>
      </c>
      <c r="AO305" s="59" t="s">
        <v>341</v>
      </c>
      <c r="AQ305" s="59"/>
      <c r="AS305" s="59"/>
      <c r="AU305" s="59"/>
      <c r="AW305" s="59"/>
      <c r="AY305" s="59"/>
      <c r="BA305" s="59"/>
      <c r="BC305" s="59"/>
      <c r="BE305" s="59"/>
      <c r="BG305" s="59"/>
      <c r="BI305" s="59"/>
      <c r="BK305" s="59"/>
      <c r="BM305" s="59"/>
      <c r="BO305" s="59"/>
      <c r="BQ305" s="59"/>
      <c r="BS305" s="59"/>
      <c r="BU305" s="59"/>
      <c r="BW305" s="59"/>
      <c r="BY305" s="59"/>
      <c r="CA305" s="59"/>
      <c r="CD305" s="46" t="s">
        <v>2589</v>
      </c>
    </row>
    <row r="306" spans="1:82" ht="18" customHeight="1">
      <c r="A306" s="107">
        <v>45693</v>
      </c>
      <c r="E306" s="151"/>
      <c r="F306" s="184"/>
      <c r="G306" s="111">
        <v>23085</v>
      </c>
      <c r="H306" s="111">
        <v>559</v>
      </c>
      <c r="I306" s="52">
        <v>2402</v>
      </c>
      <c r="J306" s="59" t="s">
        <v>2590</v>
      </c>
      <c r="K306" s="59" t="s">
        <v>1331</v>
      </c>
      <c r="L306" s="55" t="s">
        <v>1336</v>
      </c>
      <c r="M306" s="55" t="s">
        <v>1337</v>
      </c>
      <c r="N306" s="55" t="s">
        <v>1360</v>
      </c>
      <c r="O306" s="55" t="s">
        <v>300</v>
      </c>
      <c r="P306" s="55" t="s">
        <v>301</v>
      </c>
      <c r="Q306" s="55" t="s">
        <v>1373</v>
      </c>
      <c r="R306" s="55" t="s">
        <v>227</v>
      </c>
      <c r="S306" s="55" t="s">
        <v>1386</v>
      </c>
      <c r="T306" s="55" t="s">
        <v>1400</v>
      </c>
      <c r="U306" s="108" t="s">
        <v>1401</v>
      </c>
      <c r="AM306" s="93" t="s">
        <v>341</v>
      </c>
      <c r="AN306" s="59" t="s">
        <v>341</v>
      </c>
      <c r="AO306" s="59" t="s">
        <v>341</v>
      </c>
      <c r="AQ306" s="59"/>
      <c r="AS306" s="59"/>
      <c r="AU306" s="59"/>
      <c r="AW306" s="59"/>
      <c r="AY306" s="59"/>
      <c r="BA306" s="59"/>
      <c r="BC306" s="59"/>
      <c r="BE306" s="59"/>
      <c r="BG306" s="59"/>
      <c r="BI306" s="59"/>
      <c r="BK306" s="59"/>
      <c r="BM306" s="59"/>
      <c r="BO306" s="59"/>
      <c r="BQ306" s="59"/>
      <c r="BS306" s="59"/>
      <c r="BU306" s="59"/>
      <c r="BW306" s="59"/>
      <c r="BY306" s="59"/>
      <c r="CA306" s="59"/>
      <c r="CD306" s="46" t="s">
        <v>2589</v>
      </c>
    </row>
    <row r="307" spans="1:82" ht="18" customHeight="1">
      <c r="A307" s="107">
        <v>45693</v>
      </c>
      <c r="E307" s="151"/>
      <c r="F307" s="184"/>
      <c r="G307" s="111">
        <v>23773</v>
      </c>
      <c r="H307" s="111">
        <v>4059</v>
      </c>
      <c r="I307" s="52">
        <v>2403</v>
      </c>
      <c r="J307" s="59" t="s">
        <v>2590</v>
      </c>
      <c r="K307" s="59" t="s">
        <v>1331</v>
      </c>
      <c r="L307" s="55" t="s">
        <v>1338</v>
      </c>
      <c r="M307" s="55" t="s">
        <v>1339</v>
      </c>
      <c r="N307" s="55" t="s">
        <v>1361</v>
      </c>
      <c r="O307" s="55" t="s">
        <v>300</v>
      </c>
      <c r="P307" s="55" t="s">
        <v>1369</v>
      </c>
      <c r="Q307" s="55" t="s">
        <v>1374</v>
      </c>
      <c r="R307" s="55" t="s">
        <v>227</v>
      </c>
      <c r="S307" s="55" t="s">
        <v>1387</v>
      </c>
      <c r="T307" s="55" t="s">
        <v>1402</v>
      </c>
      <c r="U307" s="108" t="s">
        <v>1403</v>
      </c>
      <c r="AK307" s="59" t="s">
        <v>341</v>
      </c>
      <c r="AM307" s="93" t="s">
        <v>341</v>
      </c>
      <c r="AO307" s="59" t="s">
        <v>341</v>
      </c>
      <c r="AQ307" s="59"/>
      <c r="AS307" s="59"/>
      <c r="AU307" s="59"/>
      <c r="AW307" s="59"/>
      <c r="AX307" s="59" t="s">
        <v>341</v>
      </c>
      <c r="AY307" s="59"/>
      <c r="BA307" s="59"/>
      <c r="BC307" s="59"/>
      <c r="BE307" s="59"/>
      <c r="BG307" s="59"/>
      <c r="BI307" s="59"/>
      <c r="BK307" s="59"/>
      <c r="BM307" s="59"/>
      <c r="BO307" s="59"/>
      <c r="BQ307" s="59"/>
      <c r="BS307" s="59"/>
      <c r="BU307" s="59"/>
      <c r="BW307" s="59"/>
      <c r="BY307" s="59"/>
      <c r="CA307" s="59"/>
      <c r="CD307" s="46" t="s">
        <v>2589</v>
      </c>
    </row>
    <row r="308" spans="1:82" ht="18" customHeight="1">
      <c r="A308" s="107">
        <v>45693</v>
      </c>
      <c r="E308" s="151"/>
      <c r="F308" s="184"/>
      <c r="G308" s="111">
        <v>24144</v>
      </c>
      <c r="H308" s="111">
        <v>487</v>
      </c>
      <c r="I308" s="52">
        <v>2404</v>
      </c>
      <c r="J308" s="59" t="s">
        <v>2590</v>
      </c>
      <c r="K308" s="59" t="s">
        <v>1331</v>
      </c>
      <c r="L308" s="55" t="s">
        <v>1340</v>
      </c>
      <c r="M308" s="55" t="s">
        <v>1341</v>
      </c>
      <c r="N308" s="55" t="s">
        <v>581</v>
      </c>
      <c r="O308" s="55" t="s">
        <v>300</v>
      </c>
      <c r="P308" s="55" t="s">
        <v>366</v>
      </c>
      <c r="Q308" s="55" t="s">
        <v>1375</v>
      </c>
      <c r="R308" s="55" t="s">
        <v>227</v>
      </c>
      <c r="S308" s="55" t="s">
        <v>1388</v>
      </c>
      <c r="T308" s="55" t="s">
        <v>1404</v>
      </c>
      <c r="U308" s="108" t="s">
        <v>1405</v>
      </c>
      <c r="AN308" s="59" t="s">
        <v>341</v>
      </c>
      <c r="AO308" s="59"/>
      <c r="AQ308" s="59"/>
      <c r="AS308" s="59"/>
      <c r="AU308" s="59"/>
      <c r="AW308" s="59"/>
      <c r="AY308" s="59"/>
      <c r="BA308" s="59"/>
      <c r="BC308" s="59"/>
      <c r="BE308" s="59"/>
      <c r="BG308" s="59"/>
      <c r="BI308" s="59"/>
      <c r="BK308" s="59"/>
      <c r="BM308" s="59"/>
      <c r="BO308" s="59"/>
      <c r="BQ308" s="59"/>
      <c r="BS308" s="59"/>
      <c r="BU308" s="59"/>
      <c r="BW308" s="59"/>
      <c r="BY308" s="59"/>
      <c r="CA308" s="59"/>
      <c r="CD308" s="46" t="s">
        <v>2589</v>
      </c>
    </row>
    <row r="309" spans="1:82" ht="18" customHeight="1">
      <c r="A309" s="107">
        <v>45693</v>
      </c>
      <c r="B309" s="115">
        <v>46143</v>
      </c>
      <c r="E309" s="151"/>
      <c r="F309" s="184"/>
      <c r="G309" s="111">
        <v>24336</v>
      </c>
      <c r="H309" s="111">
        <v>287</v>
      </c>
      <c r="I309" s="52">
        <v>2405</v>
      </c>
      <c r="J309" s="59" t="s">
        <v>2590</v>
      </c>
      <c r="K309" s="59" t="s">
        <v>1331</v>
      </c>
      <c r="L309" s="55" t="s">
        <v>1342</v>
      </c>
      <c r="M309" s="55" t="s">
        <v>1343</v>
      </c>
      <c r="N309" s="55" t="s">
        <v>1362</v>
      </c>
      <c r="O309" s="55" t="s">
        <v>300</v>
      </c>
      <c r="P309" s="55" t="s">
        <v>304</v>
      </c>
      <c r="Q309" s="55" t="s">
        <v>1376</v>
      </c>
      <c r="R309" s="55" t="s">
        <v>227</v>
      </c>
      <c r="S309" s="55" t="s">
        <v>1389</v>
      </c>
      <c r="T309" s="55" t="s">
        <v>1406</v>
      </c>
      <c r="U309" s="108" t="s">
        <v>1407</v>
      </c>
      <c r="AK309" s="59" t="s">
        <v>341</v>
      </c>
      <c r="AM309" s="93" t="s">
        <v>341</v>
      </c>
      <c r="AO309" s="59"/>
      <c r="AQ309" s="59"/>
      <c r="AS309" s="59"/>
      <c r="AU309" s="59"/>
      <c r="AW309" s="59"/>
      <c r="AY309" s="59"/>
      <c r="BA309" s="59"/>
      <c r="BC309" s="59"/>
      <c r="BE309" s="59"/>
      <c r="BG309" s="116"/>
      <c r="BI309" s="59"/>
      <c r="BK309" s="59"/>
      <c r="BM309" s="59"/>
      <c r="BO309" s="59"/>
      <c r="BQ309" s="59"/>
      <c r="BS309" s="59"/>
      <c r="BU309" s="59"/>
      <c r="BW309" s="59"/>
      <c r="BY309" s="59"/>
      <c r="CA309" s="59"/>
      <c r="CD309" s="46" t="s">
        <v>2589</v>
      </c>
    </row>
    <row r="310" spans="1:82" ht="18" customHeight="1">
      <c r="A310" s="107">
        <v>45693</v>
      </c>
      <c r="B310" s="115">
        <v>45798</v>
      </c>
      <c r="C310" s="115">
        <v>46113</v>
      </c>
      <c r="D310" s="115"/>
      <c r="E310" s="150"/>
      <c r="F310" s="185"/>
      <c r="G310" s="111">
        <v>24364</v>
      </c>
      <c r="H310" s="111">
        <v>1629</v>
      </c>
      <c r="I310" s="52">
        <v>2406</v>
      </c>
      <c r="J310" s="59" t="s">
        <v>2590</v>
      </c>
      <c r="K310" s="59" t="s">
        <v>1331</v>
      </c>
      <c r="L310" s="55" t="s">
        <v>1344</v>
      </c>
      <c r="M310" s="55" t="s">
        <v>1345</v>
      </c>
      <c r="N310" s="55" t="s">
        <v>678</v>
      </c>
      <c r="O310" s="55" t="s">
        <v>300</v>
      </c>
      <c r="P310" s="55" t="s">
        <v>303</v>
      </c>
      <c r="Q310" s="55" t="s">
        <v>1377</v>
      </c>
      <c r="R310" s="55" t="s">
        <v>227</v>
      </c>
      <c r="S310" s="112" t="s">
        <v>2600</v>
      </c>
      <c r="T310" s="55" t="s">
        <v>1408</v>
      </c>
      <c r="U310" s="108" t="s">
        <v>1409</v>
      </c>
      <c r="AN310" s="59" t="s">
        <v>341</v>
      </c>
      <c r="AO310" s="59"/>
      <c r="AQ310" s="59"/>
      <c r="AS310" s="59"/>
      <c r="AU310" s="59"/>
      <c r="AW310" s="59"/>
      <c r="AY310" s="59"/>
      <c r="BA310" s="59"/>
      <c r="BC310" s="59"/>
      <c r="BE310" s="59"/>
      <c r="BG310" s="59"/>
      <c r="BI310" s="59"/>
      <c r="BK310" s="59"/>
      <c r="BM310" s="59"/>
      <c r="BO310" s="59"/>
      <c r="BQ310" s="59"/>
      <c r="BS310" s="59"/>
      <c r="BU310" s="59"/>
      <c r="BW310" s="59"/>
      <c r="BY310" s="59"/>
      <c r="CA310" s="59"/>
      <c r="CD310" s="46" t="s">
        <v>2589</v>
      </c>
    </row>
    <row r="311" spans="1:82" ht="18" customHeight="1">
      <c r="A311" s="107">
        <v>45693</v>
      </c>
      <c r="E311" s="151"/>
      <c r="F311" s="184"/>
      <c r="G311" s="111">
        <v>25089</v>
      </c>
      <c r="H311" s="111">
        <v>289</v>
      </c>
      <c r="I311" s="52">
        <v>2407</v>
      </c>
      <c r="J311" s="59" t="s">
        <v>2590</v>
      </c>
      <c r="K311" s="59" t="s">
        <v>1331</v>
      </c>
      <c r="L311" s="55" t="s">
        <v>1346</v>
      </c>
      <c r="M311" s="55" t="s">
        <v>1347</v>
      </c>
      <c r="N311" s="55" t="s">
        <v>1363</v>
      </c>
      <c r="O311" s="55" t="s">
        <v>300</v>
      </c>
      <c r="P311" s="55" t="s">
        <v>308</v>
      </c>
      <c r="Q311" s="55" t="s">
        <v>1378</v>
      </c>
      <c r="R311" s="55" t="s">
        <v>228</v>
      </c>
      <c r="S311" s="55" t="s">
        <v>1390</v>
      </c>
      <c r="T311" s="55" t="s">
        <v>1410</v>
      </c>
      <c r="U311" s="108" t="s">
        <v>1411</v>
      </c>
      <c r="AK311" s="59" t="s">
        <v>341</v>
      </c>
      <c r="AL311" s="59" t="s">
        <v>341</v>
      </c>
      <c r="AM311" s="93" t="s">
        <v>341</v>
      </c>
      <c r="AN311" s="59" t="s">
        <v>341</v>
      </c>
      <c r="AO311" s="59" t="s">
        <v>341</v>
      </c>
      <c r="AQ311" s="59" t="s">
        <v>341</v>
      </c>
      <c r="AS311" s="59"/>
      <c r="AT311" s="59" t="s">
        <v>341</v>
      </c>
      <c r="AU311" s="59"/>
      <c r="AV311" s="59" t="s">
        <v>341</v>
      </c>
      <c r="AW311" s="59"/>
      <c r="AX311" s="59" t="s">
        <v>341</v>
      </c>
      <c r="AY311" s="59"/>
      <c r="BA311" s="59"/>
      <c r="BC311" s="59"/>
      <c r="BE311" s="59"/>
      <c r="BG311" s="59"/>
      <c r="BI311" s="59"/>
      <c r="BK311" s="59"/>
      <c r="BL311" s="59" t="s">
        <v>341</v>
      </c>
      <c r="BM311" s="59"/>
      <c r="BO311" s="59"/>
      <c r="BQ311" s="59"/>
      <c r="BS311" s="59"/>
      <c r="BU311" s="59"/>
      <c r="BW311" s="59"/>
      <c r="BY311" s="59"/>
      <c r="CA311" s="59"/>
      <c r="CD311" s="46" t="s">
        <v>2589</v>
      </c>
    </row>
    <row r="312" spans="1:82" ht="18" customHeight="1">
      <c r="A312" s="107">
        <v>45693</v>
      </c>
      <c r="E312" s="151"/>
      <c r="F312" s="184"/>
      <c r="G312" s="111">
        <v>25479</v>
      </c>
      <c r="H312" s="111">
        <v>775</v>
      </c>
      <c r="I312" s="52">
        <v>2408</v>
      </c>
      <c r="J312" s="59" t="s">
        <v>2590</v>
      </c>
      <c r="K312" s="59" t="s">
        <v>1331</v>
      </c>
      <c r="L312" s="55" t="s">
        <v>1348</v>
      </c>
      <c r="M312" s="55" t="s">
        <v>1349</v>
      </c>
      <c r="N312" s="55" t="s">
        <v>1364</v>
      </c>
      <c r="O312" s="55" t="s">
        <v>300</v>
      </c>
      <c r="P312" s="55" t="s">
        <v>366</v>
      </c>
      <c r="Q312" s="55" t="s">
        <v>1379</v>
      </c>
      <c r="R312" s="55" t="s">
        <v>227</v>
      </c>
      <c r="S312" s="55" t="s">
        <v>1391</v>
      </c>
      <c r="T312" s="55" t="s">
        <v>1412</v>
      </c>
      <c r="U312" s="108" t="s">
        <v>1413</v>
      </c>
      <c r="AN312" s="59" t="s">
        <v>341</v>
      </c>
      <c r="AO312" s="59"/>
      <c r="AQ312" s="59"/>
      <c r="AS312" s="59"/>
      <c r="AU312" s="59"/>
      <c r="AW312" s="59"/>
      <c r="AY312" s="59"/>
      <c r="BA312" s="59"/>
      <c r="BC312" s="59"/>
      <c r="BE312" s="59"/>
      <c r="BG312" s="59"/>
      <c r="BI312" s="59"/>
      <c r="BK312" s="59"/>
      <c r="BM312" s="59"/>
      <c r="BO312" s="59"/>
      <c r="BQ312" s="59"/>
      <c r="BS312" s="59"/>
      <c r="BU312" s="59"/>
      <c r="BW312" s="59"/>
      <c r="BY312" s="59"/>
      <c r="CA312" s="59"/>
      <c r="CD312" s="46" t="s">
        <v>2589</v>
      </c>
    </row>
    <row r="313" spans="1:82" ht="18" customHeight="1">
      <c r="A313" s="107">
        <v>45693</v>
      </c>
      <c r="E313" s="151"/>
      <c r="F313" s="184"/>
      <c r="G313" s="111">
        <v>27375</v>
      </c>
      <c r="H313" s="111">
        <v>1513</v>
      </c>
      <c r="I313" s="52">
        <v>2409</v>
      </c>
      <c r="J313" s="59" t="s">
        <v>2590</v>
      </c>
      <c r="K313" s="59" t="s">
        <v>1331</v>
      </c>
      <c r="L313" s="55" t="s">
        <v>1350</v>
      </c>
      <c r="M313" s="55" t="s">
        <v>1351</v>
      </c>
      <c r="N313" s="55" t="s">
        <v>1365</v>
      </c>
      <c r="O313" s="55" t="s">
        <v>300</v>
      </c>
      <c r="P313" s="55" t="s">
        <v>1370</v>
      </c>
      <c r="Q313" s="55" t="s">
        <v>1380</v>
      </c>
      <c r="R313" s="55" t="s">
        <v>227</v>
      </c>
      <c r="S313" s="55" t="s">
        <v>1392</v>
      </c>
      <c r="T313" s="55" t="s">
        <v>1414</v>
      </c>
      <c r="U313" s="108" t="s">
        <v>1415</v>
      </c>
      <c r="AK313" s="59" t="s">
        <v>341</v>
      </c>
      <c r="AL313" s="59" t="s">
        <v>341</v>
      </c>
      <c r="AM313" s="93" t="s">
        <v>341</v>
      </c>
      <c r="AO313" s="59" t="s">
        <v>341</v>
      </c>
      <c r="AQ313" s="59" t="s">
        <v>341</v>
      </c>
      <c r="AS313" s="59"/>
      <c r="AT313" s="59" t="s">
        <v>341</v>
      </c>
      <c r="AU313" s="59"/>
      <c r="AW313" s="59"/>
      <c r="AY313" s="59"/>
      <c r="BA313" s="59"/>
      <c r="BC313" s="59"/>
      <c r="BD313" s="59" t="s">
        <v>341</v>
      </c>
      <c r="BE313" s="59" t="s">
        <v>341</v>
      </c>
      <c r="BF313" s="59" t="s">
        <v>341</v>
      </c>
      <c r="BG313" s="59"/>
      <c r="BI313" s="59"/>
      <c r="BK313" s="59"/>
      <c r="BL313" s="59" t="s">
        <v>341</v>
      </c>
      <c r="BM313" s="59" t="s">
        <v>341</v>
      </c>
      <c r="BN313" s="59" t="s">
        <v>341</v>
      </c>
      <c r="BO313" s="59" t="s">
        <v>341</v>
      </c>
      <c r="BP313" s="59" t="s">
        <v>341</v>
      </c>
      <c r="BQ313" s="59" t="s">
        <v>341</v>
      </c>
      <c r="BR313" s="59" t="s">
        <v>341</v>
      </c>
      <c r="BS313" s="59" t="s">
        <v>341</v>
      </c>
      <c r="BU313" s="59"/>
      <c r="BW313" s="59"/>
      <c r="BY313" s="59"/>
      <c r="BZ313" s="59" t="s">
        <v>341</v>
      </c>
      <c r="CA313" s="59" t="s">
        <v>341</v>
      </c>
      <c r="CD313" s="46" t="s">
        <v>2589</v>
      </c>
    </row>
    <row r="314" spans="1:82" ht="18" customHeight="1">
      <c r="A314" s="107">
        <v>45693</v>
      </c>
      <c r="E314" s="151"/>
      <c r="F314" s="184"/>
      <c r="G314" s="111">
        <v>28459</v>
      </c>
      <c r="H314" s="111">
        <v>999</v>
      </c>
      <c r="I314" s="52">
        <v>2410</v>
      </c>
      <c r="J314" s="59" t="s">
        <v>2590</v>
      </c>
      <c r="K314" s="59" t="s">
        <v>1331</v>
      </c>
      <c r="L314" s="55" t="s">
        <v>1352</v>
      </c>
      <c r="M314" s="55" t="s">
        <v>1353</v>
      </c>
      <c r="N314" s="55" t="s">
        <v>1366</v>
      </c>
      <c r="O314" s="55" t="s">
        <v>300</v>
      </c>
      <c r="P314" s="55" t="s">
        <v>366</v>
      </c>
      <c r="Q314" s="55" t="s">
        <v>1381</v>
      </c>
      <c r="R314" s="55" t="s">
        <v>227</v>
      </c>
      <c r="S314" s="55" t="s">
        <v>1393</v>
      </c>
      <c r="T314" s="55" t="s">
        <v>1416</v>
      </c>
      <c r="U314" s="108" t="s">
        <v>1417</v>
      </c>
      <c r="AK314" s="59" t="s">
        <v>341</v>
      </c>
      <c r="AM314" s="93" t="s">
        <v>341</v>
      </c>
      <c r="AN314" s="59" t="s">
        <v>341</v>
      </c>
      <c r="AO314" s="59" t="s">
        <v>341</v>
      </c>
      <c r="AQ314" s="59"/>
      <c r="AS314" s="59"/>
      <c r="AU314" s="59"/>
      <c r="AW314" s="59"/>
      <c r="AY314" s="59"/>
      <c r="BA314" s="59"/>
      <c r="BC314" s="59"/>
      <c r="BE314" s="59"/>
      <c r="BG314" s="59"/>
      <c r="BI314" s="59"/>
      <c r="BK314" s="59"/>
      <c r="BL314" s="59" t="s">
        <v>341</v>
      </c>
      <c r="BM314" s="59"/>
      <c r="BN314" s="59" t="s">
        <v>341</v>
      </c>
      <c r="BO314" s="59"/>
      <c r="BQ314" s="59" t="s">
        <v>341</v>
      </c>
      <c r="BS314" s="59"/>
      <c r="BU314" s="59"/>
      <c r="BW314" s="59"/>
      <c r="BY314" s="59"/>
      <c r="CA314" s="59"/>
      <c r="CD314" s="46" t="s">
        <v>2589</v>
      </c>
    </row>
    <row r="315" spans="1:82" ht="18" customHeight="1">
      <c r="A315" s="107">
        <v>45693</v>
      </c>
      <c r="E315" s="151"/>
      <c r="F315" s="184"/>
      <c r="G315" s="111">
        <v>32205</v>
      </c>
      <c r="H315" s="111">
        <v>692</v>
      </c>
      <c r="I315" s="52">
        <v>2411</v>
      </c>
      <c r="J315" s="59" t="s">
        <v>2590</v>
      </c>
      <c r="K315" s="59" t="s">
        <v>1331</v>
      </c>
      <c r="L315" s="55" t="s">
        <v>1354</v>
      </c>
      <c r="M315" s="55" t="s">
        <v>1355</v>
      </c>
      <c r="N315" s="55" t="s">
        <v>1367</v>
      </c>
      <c r="O315" s="55" t="s">
        <v>305</v>
      </c>
      <c r="P315" s="55" t="s">
        <v>307</v>
      </c>
      <c r="Q315" s="55" t="s">
        <v>1382</v>
      </c>
      <c r="R315" s="55" t="s">
        <v>227</v>
      </c>
      <c r="S315" s="55" t="s">
        <v>1394</v>
      </c>
      <c r="T315" s="55" t="s">
        <v>1418</v>
      </c>
      <c r="U315" s="108" t="s">
        <v>1419</v>
      </c>
      <c r="AN315" s="59" t="s">
        <v>341</v>
      </c>
      <c r="AO315" s="59"/>
      <c r="AQ315" s="59"/>
      <c r="AS315" s="59"/>
      <c r="AU315" s="59"/>
      <c r="AW315" s="59"/>
      <c r="AY315" s="59"/>
      <c r="BA315" s="59"/>
      <c r="BC315" s="59"/>
      <c r="BE315" s="59"/>
      <c r="BG315" s="59"/>
      <c r="BI315" s="59"/>
      <c r="BK315" s="59"/>
      <c r="BM315" s="59"/>
      <c r="BO315" s="59"/>
      <c r="BQ315" s="59"/>
      <c r="BS315" s="59"/>
      <c r="BU315" s="59"/>
      <c r="BW315" s="59"/>
      <c r="BY315" s="59"/>
      <c r="CA315" s="59"/>
      <c r="CD315" s="46" t="s">
        <v>2589</v>
      </c>
    </row>
    <row r="316" spans="1:82" ht="18" customHeight="1">
      <c r="A316" s="107">
        <v>45693</v>
      </c>
      <c r="E316" s="151"/>
      <c r="F316" s="184"/>
      <c r="G316" s="111">
        <v>32749</v>
      </c>
      <c r="H316" s="111">
        <v>646</v>
      </c>
      <c r="I316" s="52">
        <v>2412</v>
      </c>
      <c r="J316" s="59" t="s">
        <v>2590</v>
      </c>
      <c r="K316" s="59" t="s">
        <v>1331</v>
      </c>
      <c r="L316" s="55" t="s">
        <v>1356</v>
      </c>
      <c r="M316" s="55" t="s">
        <v>1357</v>
      </c>
      <c r="N316" s="55" t="s">
        <v>194</v>
      </c>
      <c r="O316" s="55" t="s">
        <v>300</v>
      </c>
      <c r="P316" s="55" t="s">
        <v>303</v>
      </c>
      <c r="Q316" s="55" t="s">
        <v>1383</v>
      </c>
      <c r="R316" s="55" t="s">
        <v>227</v>
      </c>
      <c r="S316" s="55" t="s">
        <v>1395</v>
      </c>
      <c r="T316" s="55" t="s">
        <v>1420</v>
      </c>
      <c r="U316" s="108" t="s">
        <v>1421</v>
      </c>
      <c r="AK316" s="59" t="s">
        <v>341</v>
      </c>
      <c r="AM316" s="93" t="s">
        <v>341</v>
      </c>
      <c r="AO316" s="59"/>
      <c r="AQ316" s="59"/>
      <c r="AS316" s="59"/>
      <c r="AU316" s="59"/>
      <c r="AW316" s="59"/>
      <c r="AY316" s="59"/>
      <c r="BA316" s="59"/>
      <c r="BC316" s="59" t="s">
        <v>341</v>
      </c>
      <c r="BE316" s="59"/>
      <c r="BG316" s="59"/>
      <c r="BI316" s="59"/>
      <c r="BK316" s="59"/>
      <c r="BM316" s="59"/>
      <c r="BO316" s="59"/>
      <c r="BQ316" s="59"/>
      <c r="BS316" s="59"/>
      <c r="BU316" s="59"/>
      <c r="BW316" s="59"/>
      <c r="BY316" s="59"/>
      <c r="CA316" s="59"/>
      <c r="CD316" s="46" t="s">
        <v>2589</v>
      </c>
    </row>
    <row r="317" spans="1:82" ht="18" customHeight="1">
      <c r="A317" s="107">
        <v>45693</v>
      </c>
      <c r="B317" s="115">
        <v>45839</v>
      </c>
      <c r="C317" s="115">
        <v>46143</v>
      </c>
      <c r="E317" s="151"/>
      <c r="F317" s="184"/>
      <c r="G317" s="111">
        <v>22268</v>
      </c>
      <c r="H317" s="111">
        <v>1966</v>
      </c>
      <c r="I317" s="52">
        <v>2413</v>
      </c>
      <c r="J317" s="59" t="s">
        <v>2590</v>
      </c>
      <c r="K317" s="59" t="s">
        <v>1423</v>
      </c>
      <c r="L317" s="55" t="s">
        <v>1424</v>
      </c>
      <c r="M317" s="55" t="s">
        <v>1425</v>
      </c>
      <c r="N317" s="55" t="s">
        <v>1434</v>
      </c>
      <c r="O317" s="55" t="s">
        <v>305</v>
      </c>
      <c r="P317" s="55" t="s">
        <v>365</v>
      </c>
      <c r="Q317" s="55" t="s">
        <v>1439</v>
      </c>
      <c r="R317" s="55" t="s">
        <v>228</v>
      </c>
      <c r="S317" s="112" t="s">
        <v>2791</v>
      </c>
      <c r="T317" s="55" t="s">
        <v>1447</v>
      </c>
      <c r="U317" s="108" t="s">
        <v>1448</v>
      </c>
      <c r="V317" s="55" t="s">
        <v>319</v>
      </c>
      <c r="W317" s="55" t="s">
        <v>1098</v>
      </c>
      <c r="Z317" s="55" t="s">
        <v>1458</v>
      </c>
      <c r="AA317" s="55" t="s">
        <v>588</v>
      </c>
      <c r="AB317" s="112" t="s">
        <v>2661</v>
      </c>
      <c r="AC317" s="55" t="s">
        <v>1463</v>
      </c>
      <c r="AD317" s="55" t="s">
        <v>1464</v>
      </c>
      <c r="AK317" s="59" t="s">
        <v>341</v>
      </c>
      <c r="AL317" s="59" t="s">
        <v>341</v>
      </c>
      <c r="AM317" s="93" t="s">
        <v>341</v>
      </c>
      <c r="AO317" s="59" t="s">
        <v>341</v>
      </c>
      <c r="AQ317" s="59" t="s">
        <v>341</v>
      </c>
      <c r="AR317" s="59" t="s">
        <v>341</v>
      </c>
      <c r="AS317" s="59"/>
      <c r="AT317" s="59" t="s">
        <v>341</v>
      </c>
      <c r="AU317" s="59"/>
      <c r="AV317" s="59" t="s">
        <v>341</v>
      </c>
      <c r="AW317" s="59" t="s">
        <v>341</v>
      </c>
      <c r="AY317" s="59" t="s">
        <v>341</v>
      </c>
      <c r="BA317" s="59"/>
      <c r="BB317" s="59" t="s">
        <v>341</v>
      </c>
      <c r="BC317" s="59" t="s">
        <v>341</v>
      </c>
      <c r="BD317" s="59" t="s">
        <v>341</v>
      </c>
      <c r="BE317" s="59" t="s">
        <v>341</v>
      </c>
      <c r="BF317" s="59" t="s">
        <v>341</v>
      </c>
      <c r="BG317" s="59" t="s">
        <v>341</v>
      </c>
      <c r="BH317" s="59" t="s">
        <v>341</v>
      </c>
      <c r="BI317" s="59" t="s">
        <v>341</v>
      </c>
      <c r="BK317" s="59"/>
      <c r="BM317" s="59"/>
      <c r="BO317" s="59"/>
      <c r="BQ317" s="59"/>
      <c r="BS317" s="59"/>
      <c r="BU317" s="59"/>
      <c r="BW317" s="59"/>
      <c r="BY317" s="59"/>
      <c r="BZ317" s="59" t="s">
        <v>341</v>
      </c>
      <c r="CA317" s="59" t="s">
        <v>341</v>
      </c>
      <c r="CD317" s="46" t="s">
        <v>2589</v>
      </c>
    </row>
    <row r="318" spans="1:82" ht="18" customHeight="1">
      <c r="A318" s="107">
        <v>45693</v>
      </c>
      <c r="E318" s="151"/>
      <c r="F318" s="184"/>
      <c r="G318" s="111">
        <v>23031</v>
      </c>
      <c r="H318" s="111">
        <v>2131</v>
      </c>
      <c r="I318" s="52">
        <v>2414</v>
      </c>
      <c r="J318" s="59" t="s">
        <v>2590</v>
      </c>
      <c r="K318" s="59" t="s">
        <v>1423</v>
      </c>
      <c r="L318" s="55" t="s">
        <v>1426</v>
      </c>
      <c r="M318" s="55" t="s">
        <v>1427</v>
      </c>
      <c r="N318" s="55" t="s">
        <v>1435</v>
      </c>
      <c r="O318" s="55" t="s">
        <v>913</v>
      </c>
      <c r="P318" s="55" t="s">
        <v>914</v>
      </c>
      <c r="Q318" s="55" t="s">
        <v>1440</v>
      </c>
      <c r="R318" s="55" t="s">
        <v>227</v>
      </c>
      <c r="S318" s="55" t="s">
        <v>1444</v>
      </c>
      <c r="T318" s="55" t="s">
        <v>1449</v>
      </c>
      <c r="U318" s="108" t="s">
        <v>1450</v>
      </c>
      <c r="V318" s="55" t="s">
        <v>340</v>
      </c>
      <c r="W318" s="55" t="s">
        <v>1457</v>
      </c>
      <c r="Z318" s="55" t="s">
        <v>1459</v>
      </c>
      <c r="AA318" s="55" t="s">
        <v>326</v>
      </c>
      <c r="AB318" s="55" t="s">
        <v>1461</v>
      </c>
      <c r="AC318" s="55" t="s">
        <v>1465</v>
      </c>
      <c r="AD318" s="55" t="s">
        <v>1466</v>
      </c>
      <c r="AN318" s="59" t="s">
        <v>341</v>
      </c>
      <c r="AO318" s="59"/>
      <c r="AQ318" s="59"/>
      <c r="AS318" s="59"/>
      <c r="AU318" s="59"/>
      <c r="AW318" s="59"/>
      <c r="AY318" s="59"/>
      <c r="BA318" s="59"/>
      <c r="BC318" s="59"/>
      <c r="BE318" s="59"/>
      <c r="BG318" s="59"/>
      <c r="BI318" s="59"/>
      <c r="BK318" s="59"/>
      <c r="BM318" s="59"/>
      <c r="BO318" s="59"/>
      <c r="BQ318" s="59"/>
      <c r="BS318" s="59"/>
      <c r="BU318" s="59"/>
      <c r="BW318" s="59"/>
      <c r="BY318" s="59"/>
      <c r="CA318" s="59"/>
      <c r="CD318" s="46" t="s">
        <v>2589</v>
      </c>
    </row>
    <row r="319" spans="1:82" ht="18" customHeight="1">
      <c r="A319" s="107">
        <v>45693</v>
      </c>
      <c r="B319" s="115">
        <v>46028</v>
      </c>
      <c r="E319" s="151"/>
      <c r="F319" s="184"/>
      <c r="G319" s="111">
        <v>25172</v>
      </c>
      <c r="H319" s="111">
        <v>1702</v>
      </c>
      <c r="I319" s="52">
        <v>2415</v>
      </c>
      <c r="J319" s="59" t="s">
        <v>2590</v>
      </c>
      <c r="K319" s="59" t="s">
        <v>1423</v>
      </c>
      <c r="L319" s="55" t="s">
        <v>1428</v>
      </c>
      <c r="M319" s="55" t="s">
        <v>1429</v>
      </c>
      <c r="N319" s="55" t="s">
        <v>394</v>
      </c>
      <c r="O319" s="55" t="s">
        <v>300</v>
      </c>
      <c r="P319" s="55" t="s">
        <v>303</v>
      </c>
      <c r="Q319" s="55" t="s">
        <v>1441</v>
      </c>
      <c r="R319" s="55" t="s">
        <v>227</v>
      </c>
      <c r="S319" s="55" t="s">
        <v>1445</v>
      </c>
      <c r="T319" s="55" t="s">
        <v>1451</v>
      </c>
      <c r="U319" s="108" t="s">
        <v>1452</v>
      </c>
      <c r="AK319" s="59" t="s">
        <v>341</v>
      </c>
      <c r="AL319" s="59" t="s">
        <v>341</v>
      </c>
      <c r="AM319" s="93" t="s">
        <v>341</v>
      </c>
      <c r="AN319" s="59" t="s">
        <v>341</v>
      </c>
      <c r="AO319" s="59" t="s">
        <v>341</v>
      </c>
      <c r="AQ319" s="59"/>
      <c r="AS319" s="59"/>
      <c r="AT319" s="59" t="s">
        <v>341</v>
      </c>
      <c r="AU319" s="59"/>
      <c r="AW319" s="59"/>
      <c r="AY319" s="59"/>
      <c r="BA319" s="59"/>
      <c r="BC319" s="59" t="s">
        <v>341</v>
      </c>
      <c r="BE319" s="59" t="s">
        <v>341</v>
      </c>
      <c r="BF319" s="59" t="s">
        <v>341</v>
      </c>
      <c r="BG319" s="59"/>
      <c r="BI319" s="59"/>
      <c r="BK319" s="59"/>
      <c r="BM319" s="59"/>
      <c r="BN319" s="59" t="s">
        <v>341</v>
      </c>
      <c r="BO319" s="59"/>
      <c r="BQ319" s="59"/>
      <c r="BS319" s="59"/>
      <c r="BU319" s="59"/>
      <c r="BW319" s="59"/>
      <c r="BY319" s="59"/>
      <c r="CA319" s="59"/>
      <c r="CD319" s="46" t="s">
        <v>2589</v>
      </c>
    </row>
    <row r="320" spans="1:82" ht="18" customHeight="1">
      <c r="A320" s="107">
        <v>45693</v>
      </c>
      <c r="B320" s="115">
        <v>46028</v>
      </c>
      <c r="E320" s="151"/>
      <c r="F320" s="184"/>
      <c r="G320" s="111">
        <v>26377</v>
      </c>
      <c r="H320" s="111">
        <v>307</v>
      </c>
      <c r="I320" s="52">
        <v>2416</v>
      </c>
      <c r="J320" s="59" t="s">
        <v>2590</v>
      </c>
      <c r="K320" s="59" t="s">
        <v>1423</v>
      </c>
      <c r="L320" s="55" t="s">
        <v>1430</v>
      </c>
      <c r="M320" s="55" t="s">
        <v>1431</v>
      </c>
      <c r="N320" s="55" t="s">
        <v>1436</v>
      </c>
      <c r="O320" s="55" t="s">
        <v>913</v>
      </c>
      <c r="P320" s="55" t="s">
        <v>1438</v>
      </c>
      <c r="Q320" s="55" t="s">
        <v>1442</v>
      </c>
      <c r="R320" s="55" t="s">
        <v>228</v>
      </c>
      <c r="S320" s="55" t="s">
        <v>2710</v>
      </c>
      <c r="T320" s="55" t="s">
        <v>1453</v>
      </c>
      <c r="U320" s="108" t="s">
        <v>1454</v>
      </c>
      <c r="V320" s="55" t="s">
        <v>577</v>
      </c>
      <c r="W320" s="55" t="s">
        <v>581</v>
      </c>
      <c r="Z320" s="55" t="s">
        <v>1460</v>
      </c>
      <c r="AA320" s="55" t="s">
        <v>325</v>
      </c>
      <c r="AB320" s="55" t="s">
        <v>1462</v>
      </c>
      <c r="AC320" s="55" t="s">
        <v>1467</v>
      </c>
      <c r="AD320" s="55" t="s">
        <v>1468</v>
      </c>
      <c r="AM320" s="93" t="s">
        <v>341</v>
      </c>
      <c r="AN320" s="59" t="s">
        <v>341</v>
      </c>
      <c r="AO320" s="59"/>
      <c r="AQ320" s="59"/>
      <c r="AS320" s="59"/>
      <c r="AU320" s="59"/>
      <c r="AW320" s="59"/>
      <c r="AY320" s="59"/>
      <c r="BA320" s="59"/>
      <c r="BC320" s="59" t="s">
        <v>341</v>
      </c>
      <c r="BE320" s="59"/>
      <c r="BF320" s="59" t="s">
        <v>341</v>
      </c>
      <c r="BG320" s="59"/>
      <c r="BI320" s="59"/>
      <c r="BK320" s="59"/>
      <c r="BM320" s="59"/>
      <c r="BO320" s="59"/>
      <c r="BQ320" s="59"/>
      <c r="BS320" s="59"/>
      <c r="BU320" s="59"/>
      <c r="BW320" s="59"/>
      <c r="BY320" s="59"/>
      <c r="CA320" s="59"/>
      <c r="CD320" s="46" t="s">
        <v>2589</v>
      </c>
    </row>
    <row r="321" spans="1:82" ht="18" customHeight="1">
      <c r="A321" s="107">
        <v>45693</v>
      </c>
      <c r="E321" s="151"/>
      <c r="F321" s="184"/>
      <c r="G321" s="111">
        <v>32537</v>
      </c>
      <c r="H321" s="111">
        <v>186</v>
      </c>
      <c r="I321" s="52">
        <v>2417</v>
      </c>
      <c r="J321" s="59" t="s">
        <v>2590</v>
      </c>
      <c r="K321" s="59" t="s">
        <v>1423</v>
      </c>
      <c r="L321" s="55" t="s">
        <v>1432</v>
      </c>
      <c r="M321" s="55" t="s">
        <v>1433</v>
      </c>
      <c r="N321" s="55" t="s">
        <v>1437</v>
      </c>
      <c r="O321" s="55" t="s">
        <v>300</v>
      </c>
      <c r="P321" s="55" t="s">
        <v>314</v>
      </c>
      <c r="Q321" s="55" t="s">
        <v>1443</v>
      </c>
      <c r="R321" s="55" t="s">
        <v>228</v>
      </c>
      <c r="S321" s="55" t="s">
        <v>1446</v>
      </c>
      <c r="T321" s="55" t="s">
        <v>1455</v>
      </c>
      <c r="U321" s="108" t="s">
        <v>1456</v>
      </c>
      <c r="AK321" s="59" t="s">
        <v>341</v>
      </c>
      <c r="AL321" s="59" t="s">
        <v>341</v>
      </c>
      <c r="AM321" s="93" t="s">
        <v>341</v>
      </c>
      <c r="AO321" s="59" t="s">
        <v>341</v>
      </c>
      <c r="AQ321" s="59" t="s">
        <v>341</v>
      </c>
      <c r="AS321" s="59"/>
      <c r="AU321" s="59"/>
      <c r="AW321" s="59"/>
      <c r="AY321" s="59"/>
      <c r="BA321" s="59"/>
      <c r="BC321" s="59"/>
      <c r="BD321" s="59" t="s">
        <v>341</v>
      </c>
      <c r="BE321" s="59" t="s">
        <v>341</v>
      </c>
      <c r="BF321" s="59" t="s">
        <v>341</v>
      </c>
      <c r="BG321" s="59"/>
      <c r="BI321" s="59"/>
      <c r="BK321" s="59"/>
      <c r="BM321" s="59"/>
      <c r="BO321" s="59"/>
      <c r="BQ321" s="59"/>
      <c r="BS321" s="59"/>
      <c r="BU321" s="59"/>
      <c r="BW321" s="59"/>
      <c r="BY321" s="59"/>
      <c r="CA321" s="59"/>
      <c r="CD321" s="46" t="s">
        <v>2589</v>
      </c>
    </row>
    <row r="322" spans="1:82" ht="18" customHeight="1">
      <c r="A322" s="107">
        <v>45693</v>
      </c>
      <c r="B322" s="115">
        <v>45798</v>
      </c>
      <c r="C322" s="115">
        <v>45931</v>
      </c>
      <c r="D322" s="115"/>
      <c r="E322" s="150"/>
      <c r="F322" s="185"/>
      <c r="G322" s="111">
        <v>21427</v>
      </c>
      <c r="H322" s="111">
        <v>2049</v>
      </c>
      <c r="I322" s="52">
        <v>2418</v>
      </c>
      <c r="J322" s="59" t="s">
        <v>2590</v>
      </c>
      <c r="K322" s="59" t="s">
        <v>1469</v>
      </c>
      <c r="L322" s="55" t="s">
        <v>1470</v>
      </c>
      <c r="M322" s="55" t="s">
        <v>1471</v>
      </c>
      <c r="N322" s="55" t="s">
        <v>1480</v>
      </c>
      <c r="O322" s="55" t="s">
        <v>492</v>
      </c>
      <c r="P322" s="55" t="s">
        <v>493</v>
      </c>
      <c r="Q322" s="55" t="s">
        <v>1484</v>
      </c>
      <c r="R322" s="55" t="s">
        <v>227</v>
      </c>
      <c r="S322" s="55" t="s">
        <v>1489</v>
      </c>
      <c r="T322" s="55" t="s">
        <v>1494</v>
      </c>
      <c r="U322" s="108" t="s">
        <v>1495</v>
      </c>
      <c r="V322" s="55" t="s">
        <v>1503</v>
      </c>
      <c r="W322" s="55" t="s">
        <v>909</v>
      </c>
      <c r="X322" s="55" t="s">
        <v>422</v>
      </c>
      <c r="Y322" s="55" t="s">
        <v>1516</v>
      </c>
      <c r="Z322" s="55" t="s">
        <v>1505</v>
      </c>
      <c r="AA322" s="172" t="s">
        <v>2677</v>
      </c>
      <c r="AB322" s="112" t="s">
        <v>2599</v>
      </c>
      <c r="AC322" s="55" t="s">
        <v>1509</v>
      </c>
      <c r="AD322" s="55" t="s">
        <v>1510</v>
      </c>
      <c r="AK322" s="59" t="s">
        <v>341</v>
      </c>
      <c r="AL322" s="59" t="s">
        <v>341</v>
      </c>
      <c r="AM322" s="93" t="s">
        <v>341</v>
      </c>
      <c r="AO322" s="59" t="s">
        <v>341</v>
      </c>
      <c r="AQ322" s="59" t="s">
        <v>341</v>
      </c>
      <c r="AR322" s="59" t="s">
        <v>341</v>
      </c>
      <c r="AS322" s="59"/>
      <c r="AT322" s="59" t="s">
        <v>341</v>
      </c>
      <c r="AU322" s="59" t="s">
        <v>341</v>
      </c>
      <c r="AV322" s="59" t="s">
        <v>341</v>
      </c>
      <c r="AW322" s="59" t="s">
        <v>341</v>
      </c>
      <c r="AX322" s="59" t="s">
        <v>341</v>
      </c>
      <c r="AY322" s="59"/>
      <c r="BA322" s="59"/>
      <c r="BB322" s="59" t="s">
        <v>341</v>
      </c>
      <c r="BC322" s="59" t="s">
        <v>341</v>
      </c>
      <c r="BE322" s="59" t="s">
        <v>341</v>
      </c>
      <c r="BF322" s="59" t="s">
        <v>341</v>
      </c>
      <c r="BG322" s="59" t="s">
        <v>341</v>
      </c>
      <c r="BH322" s="59" t="s">
        <v>341</v>
      </c>
      <c r="BI322" s="59" t="s">
        <v>341</v>
      </c>
      <c r="BK322" s="59" t="s">
        <v>341</v>
      </c>
      <c r="BL322" s="59" t="s">
        <v>341</v>
      </c>
      <c r="BM322" s="59"/>
      <c r="BN322" s="59" t="s">
        <v>341</v>
      </c>
      <c r="BO322" s="59"/>
      <c r="BQ322" s="59"/>
      <c r="BS322" s="59"/>
      <c r="BU322" s="59"/>
      <c r="BW322" s="59"/>
      <c r="BY322" s="59"/>
      <c r="BZ322" s="59" t="s">
        <v>341</v>
      </c>
      <c r="CA322" s="59" t="s">
        <v>341</v>
      </c>
      <c r="CD322" s="46" t="s">
        <v>2589</v>
      </c>
    </row>
    <row r="323" spans="1:82" ht="18" customHeight="1">
      <c r="A323" s="107">
        <v>45693</v>
      </c>
      <c r="B323" s="115">
        <v>45965</v>
      </c>
      <c r="E323" s="151"/>
      <c r="F323" s="184"/>
      <c r="G323" s="111">
        <v>21588</v>
      </c>
      <c r="H323" s="111">
        <v>128</v>
      </c>
      <c r="I323" s="52">
        <v>2419</v>
      </c>
      <c r="J323" s="59" t="s">
        <v>2590</v>
      </c>
      <c r="K323" s="59" t="s">
        <v>1469</v>
      </c>
      <c r="L323" s="55" t="s">
        <v>1472</v>
      </c>
      <c r="M323" s="55" t="s">
        <v>1473</v>
      </c>
      <c r="N323" s="55" t="s">
        <v>1297</v>
      </c>
      <c r="O323" s="55" t="s">
        <v>305</v>
      </c>
      <c r="P323" s="55" t="s">
        <v>496</v>
      </c>
      <c r="Q323" s="55" t="s">
        <v>1485</v>
      </c>
      <c r="R323" s="55" t="s">
        <v>228</v>
      </c>
      <c r="S323" s="55" t="s">
        <v>1490</v>
      </c>
      <c r="T323" s="55" t="s">
        <v>1496</v>
      </c>
      <c r="U323" s="108" t="s">
        <v>1497</v>
      </c>
      <c r="V323" s="112" t="s">
        <v>578</v>
      </c>
      <c r="W323" s="55" t="s">
        <v>642</v>
      </c>
      <c r="X323" s="55" t="s">
        <v>422</v>
      </c>
      <c r="Y323" s="55" t="s">
        <v>1516</v>
      </c>
      <c r="Z323" s="55" t="s">
        <v>1506</v>
      </c>
      <c r="AA323" s="55" t="s">
        <v>588</v>
      </c>
      <c r="AB323" s="112" t="s">
        <v>2678</v>
      </c>
      <c r="AC323" s="55" t="s">
        <v>1511</v>
      </c>
      <c r="AD323" s="55" t="s">
        <v>1512</v>
      </c>
      <c r="AE323" s="55" t="s">
        <v>605</v>
      </c>
      <c r="AF323" s="55" t="s">
        <v>642</v>
      </c>
      <c r="AG323" s="55" t="s">
        <v>423</v>
      </c>
      <c r="AH323" s="55" t="s">
        <v>1517</v>
      </c>
      <c r="AI323" s="55" t="s">
        <v>1511</v>
      </c>
      <c r="AJ323" s="55" t="s">
        <v>1512</v>
      </c>
      <c r="AK323" s="59" t="s">
        <v>341</v>
      </c>
      <c r="AL323" s="59" t="s">
        <v>341</v>
      </c>
      <c r="AM323" s="93" t="s">
        <v>341</v>
      </c>
      <c r="AN323" s="59" t="s">
        <v>341</v>
      </c>
      <c r="AO323" s="59" t="s">
        <v>341</v>
      </c>
      <c r="AQ323" s="59" t="s">
        <v>341</v>
      </c>
      <c r="AR323" s="59" t="s">
        <v>341</v>
      </c>
      <c r="AS323" s="59"/>
      <c r="AT323" s="59" t="s">
        <v>341</v>
      </c>
      <c r="AU323" s="59" t="s">
        <v>341</v>
      </c>
      <c r="AW323" s="59" t="s">
        <v>341</v>
      </c>
      <c r="AY323" s="59"/>
      <c r="BA323" s="59"/>
      <c r="BC323" s="59" t="s">
        <v>341</v>
      </c>
      <c r="BD323" s="59" t="s">
        <v>341</v>
      </c>
      <c r="BE323" s="59" t="s">
        <v>341</v>
      </c>
      <c r="BF323" s="59" t="s">
        <v>341</v>
      </c>
      <c r="BG323" s="59" t="s">
        <v>341</v>
      </c>
      <c r="BH323" s="59" t="s">
        <v>341</v>
      </c>
      <c r="BI323" s="59" t="s">
        <v>341</v>
      </c>
      <c r="BK323" s="59" t="s">
        <v>341</v>
      </c>
      <c r="BM323" s="59"/>
      <c r="BO323" s="59"/>
      <c r="BQ323" s="59"/>
      <c r="BS323" s="59"/>
      <c r="BU323" s="59"/>
      <c r="BW323" s="59"/>
      <c r="BY323" s="59" t="s">
        <v>341</v>
      </c>
      <c r="BZ323" s="59" t="s">
        <v>341</v>
      </c>
      <c r="CA323" s="59" t="s">
        <v>341</v>
      </c>
      <c r="CD323" s="46" t="s">
        <v>2589</v>
      </c>
    </row>
    <row r="324" spans="1:82" ht="18" customHeight="1">
      <c r="A324" s="107">
        <v>45693</v>
      </c>
      <c r="E324" s="151"/>
      <c r="F324" s="184"/>
      <c r="G324" s="111">
        <v>26137</v>
      </c>
      <c r="H324" s="111">
        <v>4566</v>
      </c>
      <c r="I324" s="52">
        <v>2420</v>
      </c>
      <c r="J324" s="59" t="s">
        <v>2590</v>
      </c>
      <c r="K324" s="59" t="s">
        <v>1469</v>
      </c>
      <c r="L324" s="55" t="s">
        <v>1474</v>
      </c>
      <c r="M324" s="55" t="s">
        <v>1475</v>
      </c>
      <c r="N324" s="55" t="s">
        <v>1481</v>
      </c>
      <c r="O324" s="55" t="s">
        <v>300</v>
      </c>
      <c r="P324" s="55" t="s">
        <v>308</v>
      </c>
      <c r="Q324" s="55" t="s">
        <v>1486</v>
      </c>
      <c r="R324" s="55" t="s">
        <v>227</v>
      </c>
      <c r="S324" s="55" t="s">
        <v>1491</v>
      </c>
      <c r="T324" s="55" t="s">
        <v>1498</v>
      </c>
      <c r="U324" s="108"/>
      <c r="AM324" s="93" t="s">
        <v>341</v>
      </c>
      <c r="AN324" s="59" t="s">
        <v>341</v>
      </c>
      <c r="AO324" s="59"/>
      <c r="AQ324" s="59"/>
      <c r="AS324" s="59"/>
      <c r="AU324" s="59"/>
      <c r="AW324" s="59"/>
      <c r="AY324" s="59"/>
      <c r="BA324" s="59"/>
      <c r="BC324" s="59"/>
      <c r="BE324" s="59"/>
      <c r="BG324" s="59"/>
      <c r="BI324" s="59"/>
      <c r="BK324" s="59"/>
      <c r="BM324" s="59"/>
      <c r="BO324" s="59"/>
      <c r="BQ324" s="59"/>
      <c r="BS324" s="59"/>
      <c r="BU324" s="59"/>
      <c r="BW324" s="59"/>
      <c r="BY324" s="59"/>
      <c r="CA324" s="59"/>
      <c r="CD324" s="46" t="s">
        <v>2589</v>
      </c>
    </row>
    <row r="325" spans="1:82" ht="18" customHeight="1">
      <c r="A325" s="107">
        <v>45693</v>
      </c>
      <c r="E325" s="151"/>
      <c r="F325" s="184"/>
      <c r="G325" s="111">
        <v>32742</v>
      </c>
      <c r="H325" s="111">
        <v>1504</v>
      </c>
      <c r="I325" s="52">
        <v>2421</v>
      </c>
      <c r="J325" s="59" t="s">
        <v>2590</v>
      </c>
      <c r="K325" s="59" t="s">
        <v>1469</v>
      </c>
      <c r="L325" s="55" t="s">
        <v>1476</v>
      </c>
      <c r="M325" s="55" t="s">
        <v>1477</v>
      </c>
      <c r="N325" s="55" t="s">
        <v>1482</v>
      </c>
      <c r="O325" s="55" t="s">
        <v>305</v>
      </c>
      <c r="P325" s="55" t="s">
        <v>311</v>
      </c>
      <c r="Q325" s="55" t="s">
        <v>1487</v>
      </c>
      <c r="R325" s="55" t="s">
        <v>227</v>
      </c>
      <c r="S325" s="55" t="s">
        <v>1492</v>
      </c>
      <c r="T325" s="55" t="s">
        <v>1499</v>
      </c>
      <c r="U325" s="108" t="s">
        <v>1500</v>
      </c>
      <c r="AO325" s="59" t="s">
        <v>341</v>
      </c>
      <c r="AQ325" s="59"/>
      <c r="AS325" s="59"/>
      <c r="AU325" s="59"/>
      <c r="AW325" s="59"/>
      <c r="AY325" s="59"/>
      <c r="BA325" s="59"/>
      <c r="BC325" s="59"/>
      <c r="BE325" s="59"/>
      <c r="BG325" s="59"/>
      <c r="BI325" s="59"/>
      <c r="BK325" s="59"/>
      <c r="BL325" s="59" t="s">
        <v>341</v>
      </c>
      <c r="BM325" s="59"/>
      <c r="BN325" s="59" t="s">
        <v>341</v>
      </c>
      <c r="BO325" s="59"/>
      <c r="BP325" s="59" t="s">
        <v>341</v>
      </c>
      <c r="BQ325" s="59" t="s">
        <v>341</v>
      </c>
      <c r="BR325" s="59" t="s">
        <v>341</v>
      </c>
      <c r="BS325" s="59"/>
      <c r="BU325" s="59"/>
      <c r="BW325" s="59"/>
      <c r="BY325" s="59"/>
      <c r="BZ325" s="59" t="s">
        <v>341</v>
      </c>
      <c r="CA325" s="59" t="s">
        <v>341</v>
      </c>
      <c r="CD325" s="46" t="s">
        <v>2589</v>
      </c>
    </row>
    <row r="326" spans="1:82" ht="18" customHeight="1">
      <c r="A326" s="107">
        <v>45693</v>
      </c>
      <c r="E326" s="151"/>
      <c r="F326" s="184"/>
      <c r="G326" s="111">
        <v>33564</v>
      </c>
      <c r="H326" s="111">
        <v>1038</v>
      </c>
      <c r="I326" s="52">
        <v>2422</v>
      </c>
      <c r="J326" s="59" t="s">
        <v>2590</v>
      </c>
      <c r="K326" s="59" t="s">
        <v>1469</v>
      </c>
      <c r="L326" s="55" t="s">
        <v>1478</v>
      </c>
      <c r="M326" s="55" t="s">
        <v>1479</v>
      </c>
      <c r="N326" s="55" t="s">
        <v>1483</v>
      </c>
      <c r="O326" s="55" t="s">
        <v>305</v>
      </c>
      <c r="P326" s="55" t="s">
        <v>311</v>
      </c>
      <c r="Q326" s="55" t="s">
        <v>1488</v>
      </c>
      <c r="R326" s="55" t="s">
        <v>228</v>
      </c>
      <c r="S326" s="55" t="s">
        <v>1493</v>
      </c>
      <c r="T326" s="55" t="s">
        <v>1501</v>
      </c>
      <c r="U326" s="108" t="s">
        <v>1502</v>
      </c>
      <c r="V326" s="55" t="s">
        <v>578</v>
      </c>
      <c r="W326" s="55" t="s">
        <v>1504</v>
      </c>
      <c r="X326" s="55" t="s">
        <v>422</v>
      </c>
      <c r="Y326" s="55" t="s">
        <v>604</v>
      </c>
      <c r="Z326" s="55" t="s">
        <v>1507</v>
      </c>
      <c r="AA326" s="55" t="s">
        <v>326</v>
      </c>
      <c r="AB326" s="55" t="s">
        <v>1508</v>
      </c>
      <c r="AC326" s="55" t="s">
        <v>1513</v>
      </c>
      <c r="AD326" s="55" t="s">
        <v>1514</v>
      </c>
      <c r="AK326" s="59" t="s">
        <v>341</v>
      </c>
      <c r="AL326" s="59" t="s">
        <v>341</v>
      </c>
      <c r="AM326" s="93" t="s">
        <v>341</v>
      </c>
      <c r="AO326" s="59" t="s">
        <v>341</v>
      </c>
      <c r="AQ326" s="59" t="s">
        <v>341</v>
      </c>
      <c r="AR326" s="59" t="s">
        <v>341</v>
      </c>
      <c r="AS326" s="59" t="s">
        <v>341</v>
      </c>
      <c r="AT326" s="59" t="s">
        <v>341</v>
      </c>
      <c r="AU326" s="59" t="s">
        <v>341</v>
      </c>
      <c r="AW326" s="59" t="s">
        <v>341</v>
      </c>
      <c r="AX326" s="59" t="s">
        <v>341</v>
      </c>
      <c r="AY326" s="59"/>
      <c r="BA326" s="59"/>
      <c r="BC326" s="59" t="s">
        <v>341</v>
      </c>
      <c r="BD326" s="59" t="s">
        <v>341</v>
      </c>
      <c r="BE326" s="59" t="s">
        <v>341</v>
      </c>
      <c r="BF326" s="59" t="s">
        <v>341</v>
      </c>
      <c r="BG326" s="59" t="s">
        <v>341</v>
      </c>
      <c r="BI326" s="59" t="s">
        <v>341</v>
      </c>
      <c r="BK326" s="59"/>
      <c r="BM326" s="59"/>
      <c r="BO326" s="59"/>
      <c r="BQ326" s="59"/>
      <c r="BS326" s="59"/>
      <c r="BU326" s="59"/>
      <c r="BW326" s="59"/>
      <c r="BY326" s="59" t="s">
        <v>341</v>
      </c>
      <c r="BZ326" s="59" t="s">
        <v>341</v>
      </c>
      <c r="CA326" s="59" t="s">
        <v>341</v>
      </c>
      <c r="CD326" s="46" t="s">
        <v>2589</v>
      </c>
    </row>
    <row r="327" spans="1:82" ht="18" customHeight="1">
      <c r="A327" s="107">
        <v>45693</v>
      </c>
      <c r="E327" s="151"/>
      <c r="F327" s="184"/>
      <c r="G327" s="111">
        <v>28085</v>
      </c>
      <c r="H327" s="111">
        <v>4692</v>
      </c>
      <c r="I327" s="52">
        <v>2423</v>
      </c>
      <c r="J327" s="59" t="s">
        <v>2590</v>
      </c>
      <c r="K327" s="59" t="s">
        <v>1518</v>
      </c>
      <c r="L327" s="55" t="s">
        <v>1519</v>
      </c>
      <c r="M327" s="55" t="s">
        <v>1520</v>
      </c>
      <c r="N327" s="55" t="s">
        <v>193</v>
      </c>
      <c r="O327" s="55" t="s">
        <v>305</v>
      </c>
      <c r="P327" s="55" t="s">
        <v>311</v>
      </c>
      <c r="Q327" s="55" t="s">
        <v>1527</v>
      </c>
      <c r="R327" s="55" t="s">
        <v>227</v>
      </c>
      <c r="S327" s="55" t="s">
        <v>1530</v>
      </c>
      <c r="T327" s="55" t="s">
        <v>1532</v>
      </c>
      <c r="U327" s="108" t="s">
        <v>1533</v>
      </c>
      <c r="AN327" s="59" t="s">
        <v>341</v>
      </c>
      <c r="AO327" s="59"/>
      <c r="AQ327" s="59"/>
      <c r="AS327" s="59"/>
      <c r="AU327" s="59"/>
      <c r="AW327" s="59"/>
      <c r="AY327" s="59"/>
      <c r="BA327" s="59"/>
      <c r="BC327" s="59"/>
      <c r="BE327" s="59"/>
      <c r="BG327" s="59"/>
      <c r="BI327" s="59"/>
      <c r="BK327" s="59"/>
      <c r="BM327" s="59"/>
      <c r="BO327" s="59"/>
      <c r="BQ327" s="59"/>
      <c r="BS327" s="59"/>
      <c r="BU327" s="59"/>
      <c r="BW327" s="59"/>
      <c r="BY327" s="59"/>
      <c r="CA327" s="59"/>
      <c r="CD327" s="46" t="s">
        <v>2589</v>
      </c>
    </row>
    <row r="328" spans="1:82" ht="18" customHeight="1">
      <c r="A328" s="107">
        <v>45693</v>
      </c>
      <c r="B328" s="115">
        <v>46143</v>
      </c>
      <c r="E328" s="151"/>
      <c r="F328" s="184"/>
      <c r="G328" s="111">
        <v>34303</v>
      </c>
      <c r="H328" s="111">
        <v>1623</v>
      </c>
      <c r="I328" s="52">
        <v>2424</v>
      </c>
      <c r="J328" s="59" t="s">
        <v>2590</v>
      </c>
      <c r="K328" s="59" t="s">
        <v>1518</v>
      </c>
      <c r="L328" s="55" t="s">
        <v>1521</v>
      </c>
      <c r="M328" s="55" t="s">
        <v>1522</v>
      </c>
      <c r="N328" s="55" t="s">
        <v>1525</v>
      </c>
      <c r="O328" s="55" t="s">
        <v>300</v>
      </c>
      <c r="P328" s="55" t="s">
        <v>314</v>
      </c>
      <c r="Q328" s="55" t="s">
        <v>1528</v>
      </c>
      <c r="R328" s="55" t="s">
        <v>227</v>
      </c>
      <c r="S328" s="112" t="s">
        <v>2785</v>
      </c>
      <c r="T328" s="55" t="s">
        <v>1534</v>
      </c>
      <c r="U328" s="108" t="s">
        <v>1535</v>
      </c>
      <c r="AN328" s="59" t="s">
        <v>341</v>
      </c>
      <c r="AO328" s="59"/>
      <c r="AQ328" s="59"/>
      <c r="AS328" s="59"/>
      <c r="AU328" s="59"/>
      <c r="AW328" s="59"/>
      <c r="AY328" s="59"/>
      <c r="BA328" s="59"/>
      <c r="BC328" s="59"/>
      <c r="BE328" s="59"/>
      <c r="BG328" s="59"/>
      <c r="BI328" s="59"/>
      <c r="BK328" s="59"/>
      <c r="BM328" s="59"/>
      <c r="BO328" s="59"/>
      <c r="BQ328" s="59"/>
      <c r="BS328" s="59"/>
      <c r="BU328" s="59"/>
      <c r="BW328" s="59"/>
      <c r="BY328" s="59"/>
      <c r="CA328" s="59"/>
      <c r="CD328" s="46" t="s">
        <v>2589</v>
      </c>
    </row>
    <row r="329" spans="1:82" ht="18" customHeight="1">
      <c r="A329" s="107">
        <v>45693</v>
      </c>
      <c r="E329" s="151"/>
      <c r="F329" s="184"/>
      <c r="G329" s="111">
        <v>34348</v>
      </c>
      <c r="H329" s="111">
        <v>2581</v>
      </c>
      <c r="I329" s="52">
        <v>2425</v>
      </c>
      <c r="J329" s="59" t="s">
        <v>2590</v>
      </c>
      <c r="K329" s="59" t="s">
        <v>1518</v>
      </c>
      <c r="L329" s="55" t="s">
        <v>1523</v>
      </c>
      <c r="M329" s="55" t="s">
        <v>1524</v>
      </c>
      <c r="N329" s="55" t="s">
        <v>1526</v>
      </c>
      <c r="O329" s="55" t="s">
        <v>300</v>
      </c>
      <c r="P329" s="55" t="s">
        <v>304</v>
      </c>
      <c r="Q329" s="55" t="s">
        <v>1529</v>
      </c>
      <c r="R329" s="55" t="s">
        <v>227</v>
      </c>
      <c r="S329" s="55" t="s">
        <v>1531</v>
      </c>
      <c r="T329" s="55" t="s">
        <v>1536</v>
      </c>
      <c r="U329" s="108" t="s">
        <v>1537</v>
      </c>
      <c r="AM329" s="93" t="s">
        <v>341</v>
      </c>
      <c r="AN329" s="59" t="s">
        <v>341</v>
      </c>
      <c r="AO329" s="59" t="s">
        <v>341</v>
      </c>
      <c r="AQ329" s="59"/>
      <c r="AS329" s="59"/>
      <c r="AU329" s="59"/>
      <c r="AW329" s="59"/>
      <c r="AY329" s="59"/>
      <c r="BA329" s="59"/>
      <c r="BC329" s="59"/>
      <c r="BE329" s="59"/>
      <c r="BG329" s="59"/>
      <c r="BI329" s="59"/>
      <c r="BK329" s="59" t="s">
        <v>341</v>
      </c>
      <c r="BM329" s="59"/>
      <c r="BO329" s="59"/>
      <c r="BQ329" s="59"/>
      <c r="BS329" s="59"/>
      <c r="BU329" s="59"/>
      <c r="BW329" s="59"/>
      <c r="BY329" s="59"/>
      <c r="CA329" s="59"/>
      <c r="CD329" s="46" t="s">
        <v>2589</v>
      </c>
    </row>
    <row r="330" spans="1:82" ht="18" customHeight="1">
      <c r="A330" s="107">
        <v>45693</v>
      </c>
      <c r="B330" s="115">
        <v>45869</v>
      </c>
      <c r="E330" s="151"/>
      <c r="F330" s="184"/>
      <c r="G330" s="111">
        <v>23089</v>
      </c>
      <c r="H330" s="111">
        <v>6190</v>
      </c>
      <c r="I330" s="52">
        <v>2426</v>
      </c>
      <c r="J330" s="59" t="s">
        <v>2590</v>
      </c>
      <c r="K330" s="59" t="s">
        <v>1538</v>
      </c>
      <c r="L330" s="55" t="s">
        <v>1539</v>
      </c>
      <c r="M330" s="55" t="s">
        <v>1540</v>
      </c>
      <c r="N330" s="55" t="s">
        <v>1549</v>
      </c>
      <c r="O330" s="55" t="s">
        <v>1553</v>
      </c>
      <c r="P330" s="55" t="s">
        <v>1554</v>
      </c>
      <c r="Q330" s="55" t="s">
        <v>1555</v>
      </c>
      <c r="R330" s="55" t="s">
        <v>228</v>
      </c>
      <c r="S330" s="55" t="s">
        <v>1560</v>
      </c>
      <c r="T330" s="55" t="s">
        <v>1565</v>
      </c>
      <c r="U330" s="108" t="s">
        <v>1566</v>
      </c>
      <c r="V330" s="55" t="s">
        <v>319</v>
      </c>
      <c r="W330" s="55" t="s">
        <v>580</v>
      </c>
      <c r="Z330" s="55" t="s">
        <v>1575</v>
      </c>
      <c r="AA330" s="55" t="s">
        <v>588</v>
      </c>
      <c r="AB330" s="112" t="s">
        <v>2667</v>
      </c>
      <c r="AC330" s="55" t="s">
        <v>1576</v>
      </c>
      <c r="AD330" s="55" t="s">
        <v>1577</v>
      </c>
      <c r="AM330" s="93" t="s">
        <v>341</v>
      </c>
      <c r="AO330" s="59" t="s">
        <v>341</v>
      </c>
      <c r="AQ330" s="59" t="s">
        <v>341</v>
      </c>
      <c r="AR330" s="59" t="s">
        <v>341</v>
      </c>
      <c r="AS330" s="59"/>
      <c r="AT330" s="59" t="s">
        <v>341</v>
      </c>
      <c r="AU330" s="59" t="s">
        <v>341</v>
      </c>
      <c r="AW330" s="59"/>
      <c r="AX330" s="59" t="s">
        <v>341</v>
      </c>
      <c r="AY330" s="59"/>
      <c r="BA330" s="59"/>
      <c r="BC330" s="59"/>
      <c r="BE330" s="59"/>
      <c r="BF330" s="59" t="s">
        <v>341</v>
      </c>
      <c r="BG330" s="59" t="s">
        <v>341</v>
      </c>
      <c r="BH330" s="59" t="s">
        <v>341</v>
      </c>
      <c r="BI330" s="59"/>
      <c r="BK330" s="59"/>
      <c r="BM330" s="59"/>
      <c r="BO330" s="59"/>
      <c r="BQ330" s="59"/>
      <c r="BS330" s="59"/>
      <c r="BU330" s="59"/>
      <c r="BW330" s="59"/>
      <c r="BY330" s="59"/>
      <c r="CA330" s="59"/>
      <c r="CD330" s="46" t="s">
        <v>2589</v>
      </c>
    </row>
    <row r="331" spans="1:82" ht="18" customHeight="1">
      <c r="A331" s="107">
        <v>45693</v>
      </c>
      <c r="E331" s="151"/>
      <c r="F331" s="184"/>
      <c r="G331" s="111">
        <v>24130</v>
      </c>
      <c r="H331" s="111">
        <v>7019</v>
      </c>
      <c r="I331" s="52">
        <v>2427</v>
      </c>
      <c r="J331" s="59" t="s">
        <v>2590</v>
      </c>
      <c r="K331" s="59" t="s">
        <v>1538</v>
      </c>
      <c r="L331" s="55" t="s">
        <v>1541</v>
      </c>
      <c r="M331" s="55" t="s">
        <v>1542</v>
      </c>
      <c r="N331" s="55" t="s">
        <v>1550</v>
      </c>
      <c r="O331" s="55" t="s">
        <v>300</v>
      </c>
      <c r="P331" s="55" t="s">
        <v>366</v>
      </c>
      <c r="Q331" s="55" t="s">
        <v>1556</v>
      </c>
      <c r="R331" s="55" t="s">
        <v>227</v>
      </c>
      <c r="S331" s="55" t="s">
        <v>1561</v>
      </c>
      <c r="T331" s="55" t="s">
        <v>1567</v>
      </c>
      <c r="U331" s="108" t="s">
        <v>1568</v>
      </c>
      <c r="AK331" s="59" t="s">
        <v>341</v>
      </c>
      <c r="AO331" s="59" t="s">
        <v>341</v>
      </c>
      <c r="AQ331" s="59"/>
      <c r="AS331" s="59"/>
      <c r="AU331" s="59"/>
      <c r="AW331" s="59"/>
      <c r="AY331" s="59"/>
      <c r="BA331" s="59"/>
      <c r="BC331" s="59"/>
      <c r="BE331" s="59"/>
      <c r="BG331" s="59"/>
      <c r="BI331" s="59"/>
      <c r="BK331" s="59"/>
      <c r="BM331" s="59"/>
      <c r="BO331" s="59"/>
      <c r="BQ331" s="59"/>
      <c r="BS331" s="59"/>
      <c r="BU331" s="59"/>
      <c r="BW331" s="59"/>
      <c r="BY331" s="59"/>
      <c r="CA331" s="59"/>
      <c r="CD331" s="46" t="s">
        <v>2589</v>
      </c>
    </row>
    <row r="332" spans="1:82" ht="18" customHeight="1">
      <c r="A332" s="107">
        <v>45693</v>
      </c>
      <c r="E332" s="151"/>
      <c r="F332" s="184"/>
      <c r="G332" s="111">
        <v>25165</v>
      </c>
      <c r="H332" s="111">
        <v>75</v>
      </c>
      <c r="I332" s="52">
        <v>2428</v>
      </c>
      <c r="J332" s="59" t="s">
        <v>2590</v>
      </c>
      <c r="K332" s="59" t="s">
        <v>1538</v>
      </c>
      <c r="L332" s="55" t="s">
        <v>1543</v>
      </c>
      <c r="M332" s="55" t="s">
        <v>1544</v>
      </c>
      <c r="N332" s="55" t="s">
        <v>1551</v>
      </c>
      <c r="O332" s="55" t="s">
        <v>300</v>
      </c>
      <c r="P332" s="55" t="s">
        <v>301</v>
      </c>
      <c r="Q332" s="55" t="s">
        <v>1557</v>
      </c>
      <c r="R332" s="55" t="s">
        <v>227</v>
      </c>
      <c r="S332" s="55" t="s">
        <v>1562</v>
      </c>
      <c r="T332" s="55" t="s">
        <v>1569</v>
      </c>
      <c r="U332" s="108" t="s">
        <v>1570</v>
      </c>
      <c r="AK332" s="59" t="s">
        <v>341</v>
      </c>
      <c r="AL332" s="59" t="s">
        <v>341</v>
      </c>
      <c r="AM332" s="93" t="s">
        <v>341</v>
      </c>
      <c r="AN332" s="59" t="s">
        <v>341</v>
      </c>
      <c r="AO332" s="59" t="s">
        <v>341</v>
      </c>
      <c r="AQ332" s="59" t="s">
        <v>341</v>
      </c>
      <c r="AS332" s="59"/>
      <c r="AU332" s="59"/>
      <c r="AV332" s="59" t="s">
        <v>341</v>
      </c>
      <c r="AW332" s="59" t="s">
        <v>341</v>
      </c>
      <c r="AX332" s="59" t="s">
        <v>341</v>
      </c>
      <c r="AY332" s="59"/>
      <c r="BA332" s="59"/>
      <c r="BC332" s="59"/>
      <c r="BE332" s="59"/>
      <c r="BF332" s="59" t="s">
        <v>341</v>
      </c>
      <c r="BG332" s="59"/>
      <c r="BI332" s="59"/>
      <c r="BK332" s="59"/>
      <c r="BM332" s="59"/>
      <c r="BO332" s="59"/>
      <c r="BQ332" s="59"/>
      <c r="BS332" s="59"/>
      <c r="BU332" s="59"/>
      <c r="BW332" s="59"/>
      <c r="BY332" s="59"/>
      <c r="CA332" s="59"/>
      <c r="CD332" s="46" t="s">
        <v>2589</v>
      </c>
    </row>
    <row r="333" spans="1:82" ht="18" customHeight="1">
      <c r="A333" s="107">
        <v>45693</v>
      </c>
      <c r="E333" s="151"/>
      <c r="F333" s="184"/>
      <c r="G333" s="111">
        <v>27502</v>
      </c>
      <c r="H333" s="111">
        <v>697</v>
      </c>
      <c r="I333" s="52">
        <v>2429</v>
      </c>
      <c r="J333" s="59" t="s">
        <v>2590</v>
      </c>
      <c r="K333" s="59" t="s">
        <v>1538</v>
      </c>
      <c r="L333" s="55" t="s">
        <v>1545</v>
      </c>
      <c r="M333" s="55" t="s">
        <v>1546</v>
      </c>
      <c r="N333" s="55" t="s">
        <v>1552</v>
      </c>
      <c r="O333" s="55" t="s">
        <v>300</v>
      </c>
      <c r="P333" s="55" t="s">
        <v>314</v>
      </c>
      <c r="Q333" s="55" t="s">
        <v>1558</v>
      </c>
      <c r="R333" s="55" t="s">
        <v>227</v>
      </c>
      <c r="S333" s="55" t="s">
        <v>1563</v>
      </c>
      <c r="T333" s="55" t="s">
        <v>1571</v>
      </c>
      <c r="U333" s="108" t="s">
        <v>1572</v>
      </c>
      <c r="AO333" s="59" t="s">
        <v>341</v>
      </c>
      <c r="AQ333" s="59"/>
      <c r="AS333" s="59"/>
      <c r="AU333" s="59"/>
      <c r="AW333" s="59"/>
      <c r="AY333" s="59"/>
      <c r="BA333" s="59"/>
      <c r="BC333" s="59"/>
      <c r="BE333" s="59"/>
      <c r="BG333" s="59"/>
      <c r="BI333" s="59"/>
      <c r="BK333" s="59"/>
      <c r="BM333" s="59"/>
      <c r="BO333" s="59"/>
      <c r="BQ333" s="59"/>
      <c r="BS333" s="59"/>
      <c r="BU333" s="59"/>
      <c r="BW333" s="59"/>
      <c r="BY333" s="59" t="s">
        <v>341</v>
      </c>
      <c r="CA333" s="59"/>
      <c r="CD333" s="46" t="s">
        <v>2589</v>
      </c>
    </row>
    <row r="334" spans="1:82" ht="18" customHeight="1">
      <c r="A334" s="107">
        <v>45693</v>
      </c>
      <c r="E334" s="151"/>
      <c r="F334" s="184"/>
      <c r="G334" s="111">
        <v>28480</v>
      </c>
      <c r="H334" s="111">
        <v>1475</v>
      </c>
      <c r="I334" s="52">
        <v>2430</v>
      </c>
      <c r="J334" s="59" t="s">
        <v>2590</v>
      </c>
      <c r="K334" s="59" t="s">
        <v>1538</v>
      </c>
      <c r="L334" s="55" t="s">
        <v>1547</v>
      </c>
      <c r="M334" s="55" t="s">
        <v>1548</v>
      </c>
      <c r="N334" s="55" t="s">
        <v>1504</v>
      </c>
      <c r="O334" s="55" t="s">
        <v>300</v>
      </c>
      <c r="P334" s="55" t="s">
        <v>366</v>
      </c>
      <c r="Q334" s="55" t="s">
        <v>1559</v>
      </c>
      <c r="R334" s="55" t="s">
        <v>227</v>
      </c>
      <c r="S334" s="55" t="s">
        <v>1564</v>
      </c>
      <c r="T334" s="55" t="s">
        <v>1573</v>
      </c>
      <c r="U334" s="108" t="s">
        <v>1574</v>
      </c>
      <c r="AN334" s="59" t="s">
        <v>341</v>
      </c>
      <c r="AO334" s="59"/>
      <c r="AQ334" s="59"/>
      <c r="AS334" s="59"/>
      <c r="AU334" s="59"/>
      <c r="AW334" s="59"/>
      <c r="AY334" s="59"/>
      <c r="BA334" s="59"/>
      <c r="BC334" s="59"/>
      <c r="BE334" s="59"/>
      <c r="BG334" s="59"/>
      <c r="BI334" s="59"/>
      <c r="BK334" s="59"/>
      <c r="BM334" s="59"/>
      <c r="BO334" s="59"/>
      <c r="BQ334" s="59"/>
      <c r="BS334" s="59"/>
      <c r="BU334" s="59"/>
      <c r="BW334" s="59"/>
      <c r="BY334" s="59"/>
      <c r="CA334" s="59"/>
      <c r="CD334" s="46" t="s">
        <v>2589</v>
      </c>
    </row>
    <row r="335" spans="1:82" ht="18" customHeight="1">
      <c r="A335" s="107">
        <v>45693</v>
      </c>
      <c r="B335" s="115">
        <v>45869</v>
      </c>
      <c r="E335" s="151"/>
      <c r="F335" s="184"/>
      <c r="G335" s="111">
        <v>31475</v>
      </c>
      <c r="H335" s="111">
        <v>1405</v>
      </c>
      <c r="I335" s="52">
        <v>2431</v>
      </c>
      <c r="J335" s="59" t="s">
        <v>2590</v>
      </c>
      <c r="K335" s="59" t="s">
        <v>1578</v>
      </c>
      <c r="L335" s="55" t="s">
        <v>1579</v>
      </c>
      <c r="M335" s="55" t="s">
        <v>1580</v>
      </c>
      <c r="N335" s="55" t="s">
        <v>581</v>
      </c>
      <c r="O335" s="55" t="s">
        <v>300</v>
      </c>
      <c r="P335" s="55" t="s">
        <v>366</v>
      </c>
      <c r="Q335" s="55" t="s">
        <v>1586</v>
      </c>
      <c r="R335" s="55" t="s">
        <v>227</v>
      </c>
      <c r="S335" s="112" t="s">
        <v>2664</v>
      </c>
      <c r="T335" s="55" t="s">
        <v>1591</v>
      </c>
      <c r="U335" s="108" t="s">
        <v>1592</v>
      </c>
      <c r="AK335" s="59" t="s">
        <v>341</v>
      </c>
      <c r="AM335" s="93" t="s">
        <v>341</v>
      </c>
      <c r="AO335" s="59" t="s">
        <v>341</v>
      </c>
      <c r="AQ335" s="59"/>
      <c r="AS335" s="59"/>
      <c r="AU335" s="59"/>
      <c r="AV335" s="59" t="s">
        <v>341</v>
      </c>
      <c r="AW335" s="59" t="s">
        <v>341</v>
      </c>
      <c r="AY335" s="59"/>
      <c r="BA335" s="59"/>
      <c r="BC335" s="59"/>
      <c r="BE335" s="59"/>
      <c r="BG335" s="59"/>
      <c r="BI335" s="59"/>
      <c r="BK335" s="59"/>
      <c r="BM335" s="59"/>
      <c r="BO335" s="59"/>
      <c r="BQ335" s="59"/>
      <c r="BS335" s="59"/>
      <c r="BU335" s="59"/>
      <c r="BW335" s="59"/>
      <c r="BY335" s="59"/>
      <c r="CA335" s="59"/>
      <c r="CD335" s="46" t="s">
        <v>2589</v>
      </c>
    </row>
    <row r="336" spans="1:82" ht="18" customHeight="1">
      <c r="A336" s="107">
        <v>45693</v>
      </c>
      <c r="B336" s="115">
        <v>46143</v>
      </c>
      <c r="E336" s="151"/>
      <c r="F336" s="184"/>
      <c r="G336" s="111">
        <v>33160</v>
      </c>
      <c r="H336" s="111">
        <v>2491</v>
      </c>
      <c r="I336" s="52">
        <v>2432</v>
      </c>
      <c r="J336" s="59" t="s">
        <v>2590</v>
      </c>
      <c r="K336" s="59" t="s">
        <v>1578</v>
      </c>
      <c r="L336" s="55" t="s">
        <v>1581</v>
      </c>
      <c r="M336" s="55" t="s">
        <v>1582</v>
      </c>
      <c r="N336" s="55" t="s">
        <v>1585</v>
      </c>
      <c r="O336" s="55" t="s">
        <v>305</v>
      </c>
      <c r="P336" s="55" t="s">
        <v>496</v>
      </c>
      <c r="Q336" s="55" t="s">
        <v>1587</v>
      </c>
      <c r="R336" s="55" t="s">
        <v>227</v>
      </c>
      <c r="S336" s="55" t="s">
        <v>1589</v>
      </c>
      <c r="T336" s="55" t="s">
        <v>1593</v>
      </c>
      <c r="U336" s="108" t="s">
        <v>1594</v>
      </c>
      <c r="V336" s="55" t="s">
        <v>578</v>
      </c>
      <c r="W336" s="55" t="s">
        <v>581</v>
      </c>
      <c r="X336" s="55" t="s">
        <v>422</v>
      </c>
      <c r="Y336" s="55" t="s">
        <v>604</v>
      </c>
      <c r="Z336" s="55" t="s">
        <v>1596</v>
      </c>
      <c r="AA336" s="55" t="s">
        <v>326</v>
      </c>
      <c r="AB336" s="112" t="s">
        <v>2786</v>
      </c>
      <c r="AC336" s="55" t="s">
        <v>1597</v>
      </c>
      <c r="AD336" s="55" t="s">
        <v>1592</v>
      </c>
      <c r="AM336" s="93" t="s">
        <v>341</v>
      </c>
      <c r="AO336" s="59"/>
      <c r="AQ336" s="59"/>
      <c r="AS336" s="59"/>
      <c r="AU336" s="59"/>
      <c r="AW336" s="59" t="s">
        <v>341</v>
      </c>
      <c r="AY336" s="59"/>
      <c r="BA336" s="59"/>
      <c r="BC336" s="59"/>
      <c r="BE336" s="59"/>
      <c r="BG336" s="59"/>
      <c r="BI336" s="59"/>
      <c r="BK336" s="59"/>
      <c r="BM336" s="59"/>
      <c r="BO336" s="59"/>
      <c r="BQ336" s="59"/>
      <c r="BS336" s="59"/>
      <c r="BU336" s="59"/>
      <c r="BW336" s="59"/>
      <c r="BY336" s="59"/>
      <c r="CA336" s="59"/>
      <c r="CD336" s="46" t="s">
        <v>2589</v>
      </c>
    </row>
    <row r="337" spans="1:82" ht="18" customHeight="1">
      <c r="A337" s="107">
        <v>45693</v>
      </c>
      <c r="B337" s="115">
        <v>45798</v>
      </c>
      <c r="C337" s="115"/>
      <c r="D337" s="115"/>
      <c r="E337" s="150"/>
      <c r="F337" s="185"/>
      <c r="G337" s="111">
        <v>34365</v>
      </c>
      <c r="H337" s="111">
        <v>9319</v>
      </c>
      <c r="I337" s="52">
        <v>2433</v>
      </c>
      <c r="J337" s="59" t="s">
        <v>2590</v>
      </c>
      <c r="K337" s="59" t="s">
        <v>1578</v>
      </c>
      <c r="L337" s="55" t="s">
        <v>1583</v>
      </c>
      <c r="M337" s="55" t="s">
        <v>1584</v>
      </c>
      <c r="N337" s="55" t="s">
        <v>181</v>
      </c>
      <c r="O337" s="55" t="s">
        <v>300</v>
      </c>
      <c r="P337" s="55" t="s">
        <v>302</v>
      </c>
      <c r="Q337" s="55" t="s">
        <v>1588</v>
      </c>
      <c r="R337" s="55" t="s">
        <v>227</v>
      </c>
      <c r="S337" s="55" t="s">
        <v>1590</v>
      </c>
      <c r="T337" s="55" t="s">
        <v>1595</v>
      </c>
      <c r="U337" s="108"/>
      <c r="AN337" s="59" t="s">
        <v>341</v>
      </c>
      <c r="AO337" s="59"/>
      <c r="AQ337" s="59"/>
      <c r="AS337" s="59"/>
      <c r="AU337" s="59"/>
      <c r="AW337" s="59"/>
      <c r="AY337" s="59"/>
      <c r="BA337" s="59"/>
      <c r="BC337" s="59"/>
      <c r="BE337" s="59"/>
      <c r="BG337" s="59"/>
      <c r="BI337" s="59"/>
      <c r="BK337" s="59"/>
      <c r="BM337" s="59"/>
      <c r="BO337" s="59"/>
      <c r="BQ337" s="59"/>
      <c r="BS337" s="59"/>
      <c r="BU337" s="59"/>
      <c r="BW337" s="59"/>
      <c r="BY337" s="59"/>
      <c r="CA337" s="59"/>
      <c r="CD337" s="46" t="s">
        <v>2589</v>
      </c>
    </row>
    <row r="338" spans="1:82" ht="18" customHeight="1">
      <c r="A338" s="107">
        <v>45693</v>
      </c>
      <c r="E338" s="151"/>
      <c r="F338" s="184"/>
      <c r="G338" s="111">
        <v>22388</v>
      </c>
      <c r="H338" s="111">
        <v>1171</v>
      </c>
      <c r="I338" s="52">
        <v>2434</v>
      </c>
      <c r="J338" s="59" t="s">
        <v>2590</v>
      </c>
      <c r="K338" s="59" t="s">
        <v>1598</v>
      </c>
      <c r="L338" s="55" t="s">
        <v>1604</v>
      </c>
      <c r="M338" s="55" t="s">
        <v>1605</v>
      </c>
      <c r="N338" s="55" t="s">
        <v>1628</v>
      </c>
      <c r="O338" s="55" t="s">
        <v>305</v>
      </c>
      <c r="P338" s="55" t="s">
        <v>1599</v>
      </c>
      <c r="Q338" s="55" t="s">
        <v>1637</v>
      </c>
      <c r="R338" s="55" t="s">
        <v>227</v>
      </c>
      <c r="S338" s="55" t="s">
        <v>1649</v>
      </c>
      <c r="T338" s="55" t="s">
        <v>1660</v>
      </c>
      <c r="U338" s="108" t="s">
        <v>1661</v>
      </c>
      <c r="V338" s="55" t="s">
        <v>578</v>
      </c>
      <c r="W338" s="55" t="s">
        <v>1685</v>
      </c>
      <c r="X338" s="55" t="s">
        <v>422</v>
      </c>
      <c r="Y338" s="55" t="s">
        <v>603</v>
      </c>
      <c r="Z338" s="55" t="s">
        <v>1688</v>
      </c>
      <c r="AA338" s="55" t="s">
        <v>326</v>
      </c>
      <c r="AB338" s="55" t="s">
        <v>1694</v>
      </c>
      <c r="AC338" s="55" t="s">
        <v>1699</v>
      </c>
      <c r="AD338" s="55" t="s">
        <v>1700</v>
      </c>
      <c r="AE338" s="55" t="s">
        <v>578</v>
      </c>
      <c r="AF338" s="55" t="s">
        <v>1685</v>
      </c>
      <c r="AG338" s="55" t="s">
        <v>603</v>
      </c>
      <c r="AH338" s="55" t="s">
        <v>1688</v>
      </c>
      <c r="AI338" s="55" t="s">
        <v>1699</v>
      </c>
      <c r="AJ338" s="55" t="s">
        <v>1700</v>
      </c>
      <c r="AK338" s="59" t="s">
        <v>341</v>
      </c>
      <c r="AL338" s="59" t="s">
        <v>341</v>
      </c>
      <c r="AM338" s="93" t="s">
        <v>341</v>
      </c>
      <c r="AO338" s="59"/>
      <c r="AQ338" s="59" t="s">
        <v>341</v>
      </c>
      <c r="AS338" s="59"/>
      <c r="AT338" s="59" t="s">
        <v>341</v>
      </c>
      <c r="AU338" s="59"/>
      <c r="AW338" s="59"/>
      <c r="AY338" s="59"/>
      <c r="BA338" s="59"/>
      <c r="BC338" s="59"/>
      <c r="BD338" s="59" t="s">
        <v>341</v>
      </c>
      <c r="BE338" s="59" t="s">
        <v>341</v>
      </c>
      <c r="BF338" s="59" t="s">
        <v>341</v>
      </c>
      <c r="BG338" s="59"/>
      <c r="BI338" s="59"/>
      <c r="BK338" s="59"/>
      <c r="BM338" s="59"/>
      <c r="BO338" s="59"/>
      <c r="BQ338" s="59"/>
      <c r="BS338" s="59"/>
      <c r="BU338" s="59"/>
      <c r="BW338" s="59"/>
      <c r="BY338" s="59"/>
      <c r="CA338" s="59"/>
      <c r="CD338" s="46" t="s">
        <v>2589</v>
      </c>
    </row>
    <row r="339" spans="1:82" ht="18" customHeight="1">
      <c r="A339" s="107">
        <v>45693</v>
      </c>
      <c r="E339" s="151"/>
      <c r="F339" s="184"/>
      <c r="G339" s="111">
        <v>22618</v>
      </c>
      <c r="H339" s="111">
        <v>1807</v>
      </c>
      <c r="I339" s="52">
        <v>2435</v>
      </c>
      <c r="J339" s="59" t="s">
        <v>2590</v>
      </c>
      <c r="K339" s="59" t="s">
        <v>1598</v>
      </c>
      <c r="L339" s="55" t="s">
        <v>1606</v>
      </c>
      <c r="M339" s="55" t="s">
        <v>1607</v>
      </c>
      <c r="N339" s="55" t="s">
        <v>1629</v>
      </c>
      <c r="O339" s="55" t="s">
        <v>300</v>
      </c>
      <c r="P339" s="55" t="s">
        <v>303</v>
      </c>
      <c r="Q339" s="55" t="s">
        <v>1638</v>
      </c>
      <c r="R339" s="55" t="s">
        <v>227</v>
      </c>
      <c r="S339" s="55" t="s">
        <v>1650</v>
      </c>
      <c r="T339" s="55" t="s">
        <v>1662</v>
      </c>
      <c r="U339" s="108" t="s">
        <v>1663</v>
      </c>
      <c r="AN339" s="59" t="s">
        <v>341</v>
      </c>
      <c r="AO339" s="59"/>
      <c r="AQ339" s="59"/>
      <c r="AS339" s="59"/>
      <c r="AU339" s="59"/>
      <c r="AW339" s="59"/>
      <c r="AY339" s="59"/>
      <c r="BA339" s="59"/>
      <c r="BC339" s="59"/>
      <c r="BE339" s="59"/>
      <c r="BG339" s="59"/>
      <c r="BI339" s="59"/>
      <c r="BK339" s="59"/>
      <c r="BM339" s="59"/>
      <c r="BO339" s="59"/>
      <c r="BQ339" s="59"/>
      <c r="BS339" s="59"/>
      <c r="BU339" s="59"/>
      <c r="BW339" s="59"/>
      <c r="BY339" s="59"/>
      <c r="CA339" s="59"/>
      <c r="CD339" s="46" t="s">
        <v>2589</v>
      </c>
    </row>
    <row r="340" spans="1:82" ht="18" customHeight="1">
      <c r="A340" s="107">
        <v>45693</v>
      </c>
      <c r="E340" s="151"/>
      <c r="F340" s="184"/>
      <c r="G340" s="111">
        <v>22702</v>
      </c>
      <c r="H340" s="111">
        <v>357</v>
      </c>
      <c r="I340" s="52">
        <v>2436</v>
      </c>
      <c r="J340" s="59" t="s">
        <v>2590</v>
      </c>
      <c r="K340" s="59" t="s">
        <v>1598</v>
      </c>
      <c r="L340" s="55" t="s">
        <v>1608</v>
      </c>
      <c r="M340" s="55" t="s">
        <v>1609</v>
      </c>
      <c r="N340" s="55" t="s">
        <v>1630</v>
      </c>
      <c r="O340" s="55" t="s">
        <v>300</v>
      </c>
      <c r="P340" s="55" t="s">
        <v>301</v>
      </c>
      <c r="Q340" s="55" t="s">
        <v>1639</v>
      </c>
      <c r="R340" s="55" t="s">
        <v>227</v>
      </c>
      <c r="S340" s="55" t="s">
        <v>1651</v>
      </c>
      <c r="T340" s="55" t="s">
        <v>1664</v>
      </c>
      <c r="U340" s="108" t="s">
        <v>1665</v>
      </c>
      <c r="AK340" s="59" t="s">
        <v>341</v>
      </c>
      <c r="AL340" s="59" t="s">
        <v>341</v>
      </c>
      <c r="AM340" s="93" t="s">
        <v>341</v>
      </c>
      <c r="AO340" s="59" t="s">
        <v>341</v>
      </c>
      <c r="AQ340" s="59"/>
      <c r="AS340" s="59"/>
      <c r="AT340" s="59" t="s">
        <v>341</v>
      </c>
      <c r="AU340" s="59"/>
      <c r="AW340" s="59"/>
      <c r="AY340" s="59"/>
      <c r="BA340" s="59"/>
      <c r="BC340" s="59"/>
      <c r="BD340" s="59" t="s">
        <v>341</v>
      </c>
      <c r="BE340" s="59" t="s">
        <v>341</v>
      </c>
      <c r="BG340" s="59"/>
      <c r="BI340" s="59"/>
      <c r="BK340" s="59"/>
      <c r="BM340" s="59"/>
      <c r="BO340" s="59"/>
      <c r="BQ340" s="59"/>
      <c r="BS340" s="59"/>
      <c r="BU340" s="59"/>
      <c r="BW340" s="59"/>
      <c r="BY340" s="59"/>
      <c r="CA340" s="59"/>
      <c r="CD340" s="46" t="s">
        <v>2589</v>
      </c>
    </row>
    <row r="341" spans="1:82" ht="18" customHeight="1">
      <c r="A341" s="107">
        <v>45693</v>
      </c>
      <c r="B341" s="115">
        <v>45798</v>
      </c>
      <c r="C341" s="117">
        <v>45805</v>
      </c>
      <c r="D341" s="115">
        <v>45805</v>
      </c>
      <c r="E341" s="150"/>
      <c r="F341" s="185"/>
      <c r="G341" s="111">
        <v>25002</v>
      </c>
      <c r="H341" s="111">
        <v>208</v>
      </c>
      <c r="I341" s="52">
        <v>2437</v>
      </c>
      <c r="J341" s="59" t="s">
        <v>2590</v>
      </c>
      <c r="K341" s="59" t="s">
        <v>1598</v>
      </c>
      <c r="L341" s="55" t="s">
        <v>1610</v>
      </c>
      <c r="M341" s="55" t="s">
        <v>1611</v>
      </c>
      <c r="N341" s="55" t="s">
        <v>1631</v>
      </c>
      <c r="O341" s="55" t="s">
        <v>300</v>
      </c>
      <c r="P341" s="55" t="s">
        <v>302</v>
      </c>
      <c r="Q341" s="55" t="s">
        <v>1640</v>
      </c>
      <c r="R341" s="55" t="s">
        <v>227</v>
      </c>
      <c r="S341" s="55" t="s">
        <v>1652</v>
      </c>
      <c r="T341" s="55" t="s">
        <v>1666</v>
      </c>
      <c r="U341" s="108" t="s">
        <v>1667</v>
      </c>
      <c r="AK341" s="59" t="s">
        <v>341</v>
      </c>
      <c r="AM341" s="93" t="s">
        <v>341</v>
      </c>
      <c r="AO341" s="59" t="s">
        <v>341</v>
      </c>
      <c r="AQ341" s="59"/>
      <c r="AS341" s="59"/>
      <c r="AT341" s="59" t="s">
        <v>341</v>
      </c>
      <c r="AU341" s="59"/>
      <c r="AW341" s="59"/>
      <c r="AX341" s="60" t="s">
        <v>341</v>
      </c>
      <c r="AY341" s="59"/>
      <c r="BA341" s="59"/>
      <c r="BC341" s="59" t="s">
        <v>341</v>
      </c>
      <c r="BE341" s="59"/>
      <c r="BG341" s="59"/>
      <c r="BI341" s="59"/>
      <c r="BK341" s="59"/>
      <c r="BM341" s="59"/>
      <c r="BN341" s="59" t="s">
        <v>341</v>
      </c>
      <c r="BO341" s="59"/>
      <c r="BQ341" s="59"/>
      <c r="BS341" s="59"/>
      <c r="BU341" s="59"/>
      <c r="BW341" s="59"/>
      <c r="BY341" s="59"/>
      <c r="CA341" s="59"/>
      <c r="CD341" s="46" t="s">
        <v>2589</v>
      </c>
    </row>
    <row r="342" spans="1:82" ht="18" customHeight="1">
      <c r="A342" s="107">
        <v>45693</v>
      </c>
      <c r="E342" s="151"/>
      <c r="F342" s="184"/>
      <c r="G342" s="111">
        <v>26472</v>
      </c>
      <c r="H342" s="111">
        <v>7974</v>
      </c>
      <c r="I342" s="52">
        <v>2438</v>
      </c>
      <c r="J342" s="59" t="s">
        <v>2590</v>
      </c>
      <c r="K342" s="59" t="s">
        <v>1598</v>
      </c>
      <c r="L342" s="55" t="s">
        <v>1612</v>
      </c>
      <c r="M342" s="55" t="s">
        <v>1613</v>
      </c>
      <c r="N342" s="55" t="s">
        <v>1632</v>
      </c>
      <c r="O342" s="55" t="s">
        <v>300</v>
      </c>
      <c r="P342" s="55" t="s">
        <v>1002</v>
      </c>
      <c r="Q342" s="55" t="s">
        <v>1641</v>
      </c>
      <c r="R342" s="55" t="s">
        <v>865</v>
      </c>
      <c r="S342" s="55" t="s">
        <v>1653</v>
      </c>
      <c r="T342" s="55" t="s">
        <v>1668</v>
      </c>
      <c r="U342" s="108" t="s">
        <v>1669</v>
      </c>
      <c r="AK342" s="59" t="s">
        <v>341</v>
      </c>
      <c r="AO342" s="59"/>
      <c r="AQ342" s="59"/>
      <c r="AS342" s="59"/>
      <c r="AU342" s="59"/>
      <c r="AW342" s="59"/>
      <c r="AY342" s="59"/>
      <c r="BA342" s="59"/>
      <c r="BC342" s="59"/>
      <c r="BE342" s="59"/>
      <c r="BG342" s="59"/>
      <c r="BI342" s="59"/>
      <c r="BK342" s="59"/>
      <c r="BM342" s="59"/>
      <c r="BO342" s="59"/>
      <c r="BQ342" s="59"/>
      <c r="BS342" s="59"/>
      <c r="BU342" s="59"/>
      <c r="BW342" s="59"/>
      <c r="BY342" s="59"/>
      <c r="CA342" s="59"/>
      <c r="CD342" s="46" t="s">
        <v>2589</v>
      </c>
    </row>
    <row r="343" spans="1:82" ht="18" customHeight="1">
      <c r="A343" s="107">
        <v>45693</v>
      </c>
      <c r="B343" s="115">
        <v>45965</v>
      </c>
      <c r="E343" s="151"/>
      <c r="F343" s="184"/>
      <c r="G343" s="111">
        <v>27134</v>
      </c>
      <c r="H343" s="111">
        <v>5049</v>
      </c>
      <c r="I343" s="52">
        <v>2439</v>
      </c>
      <c r="J343" s="59" t="s">
        <v>2590</v>
      </c>
      <c r="K343" s="59" t="s">
        <v>1598</v>
      </c>
      <c r="L343" s="55" t="s">
        <v>1614</v>
      </c>
      <c r="M343" s="55" t="s">
        <v>1615</v>
      </c>
      <c r="N343" s="55" t="s">
        <v>1633</v>
      </c>
      <c r="O343" s="55" t="s">
        <v>1183</v>
      </c>
      <c r="P343" s="55" t="s">
        <v>1184</v>
      </c>
      <c r="Q343" s="55" t="s">
        <v>1642</v>
      </c>
      <c r="R343" s="55" t="s">
        <v>227</v>
      </c>
      <c r="S343" s="55" t="s">
        <v>1654</v>
      </c>
      <c r="T343" s="55" t="s">
        <v>1670</v>
      </c>
      <c r="U343" s="108" t="s">
        <v>1671</v>
      </c>
      <c r="V343" s="55" t="s">
        <v>578</v>
      </c>
      <c r="W343" s="55" t="s">
        <v>419</v>
      </c>
      <c r="X343" s="55" t="s">
        <v>422</v>
      </c>
      <c r="Y343" s="55" t="s">
        <v>423</v>
      </c>
      <c r="Z343" s="55" t="s">
        <v>1689</v>
      </c>
      <c r="AA343" s="55" t="s">
        <v>326</v>
      </c>
      <c r="AB343" s="55" t="s">
        <v>1695</v>
      </c>
      <c r="AC343" s="55" t="s">
        <v>1701</v>
      </c>
      <c r="AD343" s="55" t="s">
        <v>1702</v>
      </c>
      <c r="AE343" s="55" t="s">
        <v>578</v>
      </c>
      <c r="AF343" s="55" t="s">
        <v>419</v>
      </c>
      <c r="AG343" s="55" t="s">
        <v>423</v>
      </c>
      <c r="AH343" s="55" t="s">
        <v>1689</v>
      </c>
      <c r="AI343" s="55" t="s">
        <v>1701</v>
      </c>
      <c r="AJ343" s="55" t="s">
        <v>1702</v>
      </c>
      <c r="AK343" s="59" t="s">
        <v>341</v>
      </c>
      <c r="AM343" s="93" t="s">
        <v>341</v>
      </c>
      <c r="AO343" s="59"/>
      <c r="AQ343" s="59" t="s">
        <v>341</v>
      </c>
      <c r="AS343" s="59"/>
      <c r="AT343" s="59" t="s">
        <v>341</v>
      </c>
      <c r="AU343" s="59"/>
      <c r="AW343" s="59"/>
      <c r="AX343" s="142" t="s">
        <v>341</v>
      </c>
      <c r="AY343" s="59"/>
      <c r="BA343" s="59"/>
      <c r="BC343" s="59"/>
      <c r="BE343" s="59" t="s">
        <v>341</v>
      </c>
      <c r="BF343" s="59" t="s">
        <v>341</v>
      </c>
      <c r="BG343" s="59"/>
      <c r="BI343" s="59" t="s">
        <v>341</v>
      </c>
      <c r="BK343" s="59"/>
      <c r="BM343" s="59"/>
      <c r="BO343" s="59"/>
      <c r="BQ343" s="59"/>
      <c r="BS343" s="59"/>
      <c r="BU343" s="59"/>
      <c r="BW343" s="59"/>
      <c r="BY343" s="59"/>
      <c r="CA343" s="59"/>
      <c r="CD343" s="46" t="s">
        <v>2589</v>
      </c>
    </row>
    <row r="344" spans="1:82" ht="18" customHeight="1">
      <c r="A344" s="107">
        <v>45693</v>
      </c>
      <c r="E344" s="151"/>
      <c r="F344" s="184"/>
      <c r="G344" s="111">
        <v>28479</v>
      </c>
      <c r="H344" s="111">
        <v>2869</v>
      </c>
      <c r="I344" s="52">
        <v>2440</v>
      </c>
      <c r="J344" s="59" t="s">
        <v>2590</v>
      </c>
      <c r="K344" s="59" t="s">
        <v>1598</v>
      </c>
      <c r="L344" s="55" t="s">
        <v>1616</v>
      </c>
      <c r="M344" s="55" t="s">
        <v>1617</v>
      </c>
      <c r="N344" s="55" t="s">
        <v>1634</v>
      </c>
      <c r="O344" s="55" t="s">
        <v>1600</v>
      </c>
      <c r="P344" s="55" t="s">
        <v>1601</v>
      </c>
      <c r="Q344" s="55" t="s">
        <v>1643</v>
      </c>
      <c r="R344" s="55" t="s">
        <v>227</v>
      </c>
      <c r="S344" s="55" t="s">
        <v>1655</v>
      </c>
      <c r="T344" s="55" t="s">
        <v>1672</v>
      </c>
      <c r="U344" s="108" t="s">
        <v>1673</v>
      </c>
      <c r="V344" s="55" t="s">
        <v>577</v>
      </c>
      <c r="W344" s="55" t="s">
        <v>1686</v>
      </c>
      <c r="X344" s="55" t="s">
        <v>422</v>
      </c>
      <c r="Y344" s="55" t="s">
        <v>1712</v>
      </c>
      <c r="Z344" s="55" t="s">
        <v>1690</v>
      </c>
      <c r="AA344" s="55" t="s">
        <v>325</v>
      </c>
      <c r="AB344" s="55" t="s">
        <v>1696</v>
      </c>
      <c r="AC344" s="55" t="s">
        <v>1703</v>
      </c>
      <c r="AD344" s="55" t="s">
        <v>1704</v>
      </c>
      <c r="AL344" s="59" t="s">
        <v>341</v>
      </c>
      <c r="AM344" s="93" t="s">
        <v>341</v>
      </c>
      <c r="AO344" s="59"/>
      <c r="AQ344" s="59"/>
      <c r="AS344" s="59"/>
      <c r="AU344" s="59"/>
      <c r="AW344" s="59" t="s">
        <v>341</v>
      </c>
      <c r="AY344" s="59"/>
      <c r="BA344" s="59"/>
      <c r="BC344" s="59"/>
      <c r="BE344" s="59"/>
      <c r="BG344" s="59" t="s">
        <v>341</v>
      </c>
      <c r="BI344" s="59" t="s">
        <v>341</v>
      </c>
      <c r="BK344" s="59"/>
      <c r="BM344" s="59"/>
      <c r="BO344" s="59"/>
      <c r="BQ344" s="59"/>
      <c r="BS344" s="59"/>
      <c r="BU344" s="59"/>
      <c r="BW344" s="59"/>
      <c r="BY344" s="59"/>
      <c r="CA344" s="59"/>
      <c r="CD344" s="46" t="s">
        <v>2589</v>
      </c>
    </row>
    <row r="345" spans="1:82" ht="18" customHeight="1">
      <c r="A345" s="107">
        <v>45693</v>
      </c>
      <c r="C345" s="117">
        <v>45805</v>
      </c>
      <c r="E345" s="150">
        <v>46055</v>
      </c>
      <c r="F345" s="185"/>
      <c r="G345" s="111">
        <v>29718</v>
      </c>
      <c r="H345" s="111">
        <v>402</v>
      </c>
      <c r="I345" s="52">
        <v>2441</v>
      </c>
      <c r="J345" s="59" t="s">
        <v>2590</v>
      </c>
      <c r="K345" s="59" t="s">
        <v>1598</v>
      </c>
      <c r="L345" s="55" t="s">
        <v>1618</v>
      </c>
      <c r="M345" s="55" t="s">
        <v>1619</v>
      </c>
      <c r="N345" s="55" t="s">
        <v>479</v>
      </c>
      <c r="O345" s="55" t="s">
        <v>305</v>
      </c>
      <c r="P345" s="55" t="s">
        <v>365</v>
      </c>
      <c r="Q345" s="55" t="s">
        <v>1644</v>
      </c>
      <c r="R345" s="55" t="s">
        <v>228</v>
      </c>
      <c r="S345" s="55" t="s">
        <v>2750</v>
      </c>
      <c r="T345" s="55" t="s">
        <v>1674</v>
      </c>
      <c r="U345" s="108" t="s">
        <v>1675</v>
      </c>
      <c r="V345" s="55" t="s">
        <v>577</v>
      </c>
      <c r="W345" s="55" t="s">
        <v>581</v>
      </c>
      <c r="X345" s="55" t="s">
        <v>422</v>
      </c>
      <c r="Y345" s="55" t="s">
        <v>604</v>
      </c>
      <c r="Z345" s="55" t="s">
        <v>1691</v>
      </c>
      <c r="AA345" s="55" t="s">
        <v>325</v>
      </c>
      <c r="AB345" s="132" t="s">
        <v>2626</v>
      </c>
      <c r="AC345" s="55" t="s">
        <v>1705</v>
      </c>
      <c r="AD345" s="55" t="s">
        <v>1706</v>
      </c>
      <c r="AL345" s="59" t="s">
        <v>341</v>
      </c>
      <c r="AM345" s="93" t="s">
        <v>341</v>
      </c>
      <c r="AO345" s="59" t="s">
        <v>341</v>
      </c>
      <c r="AQ345" s="59"/>
      <c r="AS345" s="59"/>
      <c r="AU345" s="59"/>
      <c r="AV345" s="59" t="s">
        <v>341</v>
      </c>
      <c r="AW345" s="59" t="s">
        <v>341</v>
      </c>
      <c r="AY345" s="59"/>
      <c r="BA345" s="59"/>
      <c r="BC345" s="59"/>
      <c r="BE345" s="59"/>
      <c r="BF345" s="59" t="s">
        <v>341</v>
      </c>
      <c r="BG345" s="59" t="s">
        <v>341</v>
      </c>
      <c r="BI345" s="59" t="s">
        <v>341</v>
      </c>
      <c r="BJ345" s="59" t="s">
        <v>341</v>
      </c>
      <c r="BK345" s="59" t="s">
        <v>341</v>
      </c>
      <c r="BM345" s="59"/>
      <c r="BO345" s="59"/>
      <c r="BQ345" s="59"/>
      <c r="BS345" s="59"/>
      <c r="BU345" s="59"/>
      <c r="BW345" s="59"/>
      <c r="BY345" s="59"/>
      <c r="CA345" s="59"/>
      <c r="CD345" s="46" t="s">
        <v>2589</v>
      </c>
    </row>
    <row r="346" spans="1:82" ht="18" customHeight="1">
      <c r="A346" s="107">
        <v>45693</v>
      </c>
      <c r="E346" s="151"/>
      <c r="F346" s="184"/>
      <c r="G346" s="111">
        <v>30031</v>
      </c>
      <c r="H346" s="111">
        <v>810</v>
      </c>
      <c r="I346" s="52">
        <v>2442</v>
      </c>
      <c r="J346" s="59" t="s">
        <v>2590</v>
      </c>
      <c r="K346" s="59" t="s">
        <v>1598</v>
      </c>
      <c r="L346" s="55" t="s">
        <v>1620</v>
      </c>
      <c r="M346" s="55" t="s">
        <v>1621</v>
      </c>
      <c r="N346" s="55" t="s">
        <v>1635</v>
      </c>
      <c r="O346" s="55" t="s">
        <v>300</v>
      </c>
      <c r="P346" s="55" t="s">
        <v>303</v>
      </c>
      <c r="Q346" s="55" t="s">
        <v>1645</v>
      </c>
      <c r="R346" s="55" t="s">
        <v>227</v>
      </c>
      <c r="S346" s="55" t="s">
        <v>1656</v>
      </c>
      <c r="T346" s="55" t="s">
        <v>1676</v>
      </c>
      <c r="U346" s="108" t="s">
        <v>1677</v>
      </c>
      <c r="AO346" s="59" t="s">
        <v>341</v>
      </c>
      <c r="AP346" s="59" t="s">
        <v>341</v>
      </c>
      <c r="AQ346" s="59"/>
      <c r="AS346" s="59"/>
      <c r="AU346" s="59"/>
      <c r="AW346" s="59"/>
      <c r="AY346" s="59"/>
      <c r="BA346" s="59"/>
      <c r="BC346" s="59"/>
      <c r="BE346" s="59"/>
      <c r="BG346" s="59"/>
      <c r="BI346" s="59"/>
      <c r="BK346" s="59"/>
      <c r="BM346" s="59"/>
      <c r="BO346" s="59"/>
      <c r="BQ346" s="59"/>
      <c r="BS346" s="59"/>
      <c r="BU346" s="59"/>
      <c r="BW346" s="59"/>
      <c r="BY346" s="59"/>
      <c r="CA346" s="59"/>
      <c r="CD346" s="46" t="s">
        <v>2589</v>
      </c>
    </row>
    <row r="347" spans="1:82" ht="18" customHeight="1">
      <c r="A347" s="107">
        <v>45693</v>
      </c>
      <c r="E347" s="151"/>
      <c r="F347" s="184"/>
      <c r="G347" s="111">
        <v>30228</v>
      </c>
      <c r="H347" s="111">
        <v>4336</v>
      </c>
      <c r="I347" s="52">
        <v>2443</v>
      </c>
      <c r="J347" s="59" t="s">
        <v>2590</v>
      </c>
      <c r="K347" s="59" t="s">
        <v>1598</v>
      </c>
      <c r="L347" s="55" t="s">
        <v>1622</v>
      </c>
      <c r="M347" s="55" t="s">
        <v>1623</v>
      </c>
      <c r="N347" s="55" t="s">
        <v>1636</v>
      </c>
      <c r="O347" s="55" t="s">
        <v>1602</v>
      </c>
      <c r="P347" s="55" t="s">
        <v>1603</v>
      </c>
      <c r="Q347" s="55" t="s">
        <v>1646</v>
      </c>
      <c r="R347" s="55" t="s">
        <v>227</v>
      </c>
      <c r="S347" s="55" t="s">
        <v>1657</v>
      </c>
      <c r="T347" s="55" t="s">
        <v>1678</v>
      </c>
      <c r="U347" s="108" t="s">
        <v>1679</v>
      </c>
      <c r="V347" s="55" t="s">
        <v>1684</v>
      </c>
      <c r="W347" s="55" t="s">
        <v>1687</v>
      </c>
      <c r="X347" s="55" t="s">
        <v>1711</v>
      </c>
      <c r="Y347" s="55" t="s">
        <v>653</v>
      </c>
      <c r="Z347" s="55" t="s">
        <v>1692</v>
      </c>
      <c r="AA347" s="55" t="s">
        <v>1697</v>
      </c>
      <c r="AB347" s="55" t="s">
        <v>1698</v>
      </c>
      <c r="AC347" s="55" t="s">
        <v>1707</v>
      </c>
      <c r="AD347" s="55" t="s">
        <v>1708</v>
      </c>
      <c r="AK347" s="59" t="s">
        <v>341</v>
      </c>
      <c r="AL347" s="59" t="s">
        <v>341</v>
      </c>
      <c r="AM347" s="93" t="s">
        <v>341</v>
      </c>
      <c r="AO347" s="59"/>
      <c r="AQ347" s="59" t="s">
        <v>341</v>
      </c>
      <c r="AS347" s="59" t="s">
        <v>341</v>
      </c>
      <c r="AT347" s="59" t="s">
        <v>341</v>
      </c>
      <c r="AU347" s="59"/>
      <c r="AV347" s="59" t="s">
        <v>341</v>
      </c>
      <c r="AW347" s="59" t="s">
        <v>341</v>
      </c>
      <c r="AY347" s="59"/>
      <c r="BA347" s="59" t="s">
        <v>341</v>
      </c>
      <c r="BB347" s="59" t="s">
        <v>341</v>
      </c>
      <c r="BC347" s="59" t="s">
        <v>341</v>
      </c>
      <c r="BE347" s="59"/>
      <c r="BF347" s="59" t="s">
        <v>341</v>
      </c>
      <c r="BG347" s="59" t="s">
        <v>341</v>
      </c>
      <c r="BI347" s="59" t="s">
        <v>341</v>
      </c>
      <c r="BK347" s="59" t="s">
        <v>341</v>
      </c>
      <c r="BL347" s="59" t="s">
        <v>341</v>
      </c>
      <c r="BM347" s="59"/>
      <c r="BN347" s="59" t="s">
        <v>341</v>
      </c>
      <c r="BO347" s="59"/>
      <c r="BQ347" s="59"/>
      <c r="BS347" s="59"/>
      <c r="BU347" s="59"/>
      <c r="BW347" s="59"/>
      <c r="BY347" s="59"/>
      <c r="CA347" s="59"/>
      <c r="CD347" s="46" t="s">
        <v>2589</v>
      </c>
    </row>
    <row r="348" spans="1:82" ht="18" customHeight="1">
      <c r="A348" s="107">
        <v>45693</v>
      </c>
      <c r="B348" s="115">
        <v>45798</v>
      </c>
      <c r="C348" s="115"/>
      <c r="D348" s="115"/>
      <c r="E348" s="150"/>
      <c r="F348" s="185"/>
      <c r="G348" s="111">
        <v>30408</v>
      </c>
      <c r="H348" s="111">
        <v>109</v>
      </c>
      <c r="I348" s="52">
        <v>2444</v>
      </c>
      <c r="J348" s="59" t="s">
        <v>2590</v>
      </c>
      <c r="K348" s="59" t="s">
        <v>1598</v>
      </c>
      <c r="L348" s="55" t="s">
        <v>1624</v>
      </c>
      <c r="M348" s="55" t="s">
        <v>1625</v>
      </c>
      <c r="N348" s="55" t="s">
        <v>490</v>
      </c>
      <c r="O348" s="55" t="s">
        <v>305</v>
      </c>
      <c r="P348" s="55" t="s">
        <v>499</v>
      </c>
      <c r="Q348" s="55" t="s">
        <v>1647</v>
      </c>
      <c r="R348" s="55" t="s">
        <v>227</v>
      </c>
      <c r="S348" s="55" t="s">
        <v>1658</v>
      </c>
      <c r="T348" s="55" t="s">
        <v>1680</v>
      </c>
      <c r="U348" s="108" t="s">
        <v>1681</v>
      </c>
      <c r="V348" s="55" t="s">
        <v>319</v>
      </c>
      <c r="W348" s="55" t="s">
        <v>320</v>
      </c>
      <c r="X348" s="55" t="s">
        <v>422</v>
      </c>
      <c r="Y348" s="55" t="s">
        <v>423</v>
      </c>
      <c r="Z348" s="55" t="s">
        <v>1693</v>
      </c>
      <c r="AA348" s="55" t="s">
        <v>588</v>
      </c>
      <c r="AB348" s="112" t="s">
        <v>2606</v>
      </c>
      <c r="AC348" s="55" t="s">
        <v>1709</v>
      </c>
      <c r="AD348" s="55" t="s">
        <v>1710</v>
      </c>
      <c r="AK348" s="59" t="s">
        <v>341</v>
      </c>
      <c r="AL348" s="59" t="s">
        <v>341</v>
      </c>
      <c r="AM348" s="93" t="s">
        <v>341</v>
      </c>
      <c r="AO348" s="59" t="s">
        <v>341</v>
      </c>
      <c r="AQ348" s="59"/>
      <c r="AS348" s="59"/>
      <c r="AT348" s="59" t="s">
        <v>341</v>
      </c>
      <c r="AU348" s="59"/>
      <c r="AV348" s="59" t="s">
        <v>341</v>
      </c>
      <c r="AW348" s="59" t="s">
        <v>341</v>
      </c>
      <c r="AY348" s="59"/>
      <c r="BA348" s="59"/>
      <c r="BC348" s="59"/>
      <c r="BD348" s="59" t="s">
        <v>341</v>
      </c>
      <c r="BE348" s="59"/>
      <c r="BF348" s="59" t="s">
        <v>341</v>
      </c>
      <c r="BG348" s="59"/>
      <c r="BI348" s="59"/>
      <c r="BK348" s="59"/>
      <c r="BM348" s="59"/>
      <c r="BO348" s="59"/>
      <c r="BQ348" s="59"/>
      <c r="BS348" s="59"/>
      <c r="BU348" s="59"/>
      <c r="BW348" s="59"/>
      <c r="BY348" s="59"/>
      <c r="CA348" s="59"/>
      <c r="CD348" s="46" t="s">
        <v>2589</v>
      </c>
    </row>
    <row r="349" spans="1:82" ht="18" customHeight="1">
      <c r="A349" s="107">
        <v>45693</v>
      </c>
      <c r="E349" s="151"/>
      <c r="F349" s="184"/>
      <c r="G349" s="111">
        <v>32646</v>
      </c>
      <c r="H349" s="111">
        <v>2513</v>
      </c>
      <c r="I349" s="52">
        <v>2445</v>
      </c>
      <c r="J349" s="59" t="s">
        <v>2590</v>
      </c>
      <c r="K349" s="59" t="s">
        <v>1598</v>
      </c>
      <c r="L349" s="55" t="s">
        <v>1626</v>
      </c>
      <c r="M349" s="55" t="s">
        <v>1627</v>
      </c>
      <c r="N349" s="55" t="s">
        <v>579</v>
      </c>
      <c r="O349" s="55" t="s">
        <v>300</v>
      </c>
      <c r="P349" s="55" t="s">
        <v>303</v>
      </c>
      <c r="Q349" s="55" t="s">
        <v>1648</v>
      </c>
      <c r="R349" s="55" t="s">
        <v>227</v>
      </c>
      <c r="S349" s="55" t="s">
        <v>1659</v>
      </c>
      <c r="T349" s="55" t="s">
        <v>1682</v>
      </c>
      <c r="U349" s="108" t="s">
        <v>1683</v>
      </c>
      <c r="AK349" s="59" t="s">
        <v>341</v>
      </c>
      <c r="AM349" s="93" t="s">
        <v>341</v>
      </c>
      <c r="AN349" s="59" t="s">
        <v>341</v>
      </c>
      <c r="AO349" s="59" t="s">
        <v>341</v>
      </c>
      <c r="AQ349" s="59"/>
      <c r="AS349" s="59"/>
      <c r="AU349" s="59"/>
      <c r="AW349" s="59"/>
      <c r="AY349" s="59"/>
      <c r="BA349" s="59"/>
      <c r="BC349" s="59" t="s">
        <v>341</v>
      </c>
      <c r="BE349" s="59"/>
      <c r="BG349" s="59"/>
      <c r="BI349" s="59"/>
      <c r="BK349" s="59"/>
      <c r="BM349" s="59"/>
      <c r="BO349" s="59"/>
      <c r="BQ349" s="59"/>
      <c r="BS349" s="59"/>
      <c r="BU349" s="59"/>
      <c r="BW349" s="59"/>
      <c r="BY349" s="59"/>
      <c r="CA349" s="59"/>
      <c r="CD349" s="46" t="s">
        <v>2589</v>
      </c>
    </row>
    <row r="350" spans="1:82" ht="18" customHeight="1">
      <c r="A350" s="107">
        <v>45693</v>
      </c>
      <c r="B350" s="115">
        <v>45798</v>
      </c>
      <c r="C350" s="115"/>
      <c r="D350" s="115"/>
      <c r="E350" s="150">
        <v>45869</v>
      </c>
      <c r="F350" s="185"/>
      <c r="G350" s="111">
        <v>23583</v>
      </c>
      <c r="H350" s="111">
        <v>654</v>
      </c>
      <c r="I350" s="52">
        <v>2446</v>
      </c>
      <c r="J350" s="59" t="s">
        <v>2590</v>
      </c>
      <c r="K350" s="59" t="s">
        <v>1723</v>
      </c>
      <c r="L350" s="55" t="s">
        <v>1713</v>
      </c>
      <c r="M350" s="55" t="s">
        <v>1714</v>
      </c>
      <c r="N350" s="55" t="s">
        <v>1724</v>
      </c>
      <c r="O350" s="55" t="s">
        <v>300</v>
      </c>
      <c r="P350" s="55" t="s">
        <v>301</v>
      </c>
      <c r="Q350" s="55" t="s">
        <v>1729</v>
      </c>
      <c r="R350" s="112" t="s">
        <v>228</v>
      </c>
      <c r="S350" s="112" t="s">
        <v>2594</v>
      </c>
      <c r="T350" s="55" t="s">
        <v>1738</v>
      </c>
      <c r="U350" s="108" t="s">
        <v>1739</v>
      </c>
      <c r="AK350" s="59" t="s">
        <v>341</v>
      </c>
      <c r="AL350" s="59" t="s">
        <v>341</v>
      </c>
      <c r="AM350" s="93" t="s">
        <v>341</v>
      </c>
      <c r="AO350" s="59" t="s">
        <v>341</v>
      </c>
      <c r="AQ350" s="59"/>
      <c r="AS350" s="59"/>
      <c r="AU350" s="59"/>
      <c r="AV350" s="59" t="s">
        <v>341</v>
      </c>
      <c r="AW350" s="59" t="s">
        <v>341</v>
      </c>
      <c r="AY350" s="59"/>
      <c r="BA350" s="59"/>
      <c r="BC350" s="59"/>
      <c r="BE350" s="59"/>
      <c r="BG350" s="59"/>
      <c r="BI350" s="59"/>
      <c r="BK350" s="59"/>
      <c r="BM350" s="59"/>
      <c r="BO350" s="59"/>
      <c r="BQ350" s="59"/>
      <c r="BS350" s="59"/>
      <c r="BU350" s="59"/>
      <c r="BW350" s="59"/>
      <c r="BY350" s="59"/>
      <c r="CA350" s="59"/>
      <c r="CD350" s="46" t="s">
        <v>2589</v>
      </c>
    </row>
    <row r="351" spans="1:82" ht="18" customHeight="1">
      <c r="A351" s="107">
        <v>45693</v>
      </c>
      <c r="E351" s="151"/>
      <c r="F351" s="184"/>
      <c r="G351" s="111">
        <v>23820</v>
      </c>
      <c r="H351" s="111">
        <v>698</v>
      </c>
      <c r="I351" s="52">
        <v>2447</v>
      </c>
      <c r="J351" s="59" t="s">
        <v>2590</v>
      </c>
      <c r="K351" s="59" t="s">
        <v>1723</v>
      </c>
      <c r="L351" s="55" t="s">
        <v>1715</v>
      </c>
      <c r="M351" s="55" t="s">
        <v>1716</v>
      </c>
      <c r="N351" s="55" t="s">
        <v>1725</v>
      </c>
      <c r="O351" s="55" t="s">
        <v>300</v>
      </c>
      <c r="P351" s="55" t="s">
        <v>310</v>
      </c>
      <c r="Q351" s="55" t="s">
        <v>1730</v>
      </c>
      <c r="R351" s="55" t="s">
        <v>228</v>
      </c>
      <c r="S351" s="55" t="s">
        <v>1734</v>
      </c>
      <c r="T351" s="55" t="s">
        <v>1740</v>
      </c>
      <c r="U351" s="108" t="s">
        <v>1741</v>
      </c>
      <c r="AK351" s="59" t="s">
        <v>341</v>
      </c>
      <c r="AL351" s="59" t="s">
        <v>341</v>
      </c>
      <c r="AM351" s="93" t="s">
        <v>341</v>
      </c>
      <c r="AN351" s="59" t="s">
        <v>341</v>
      </c>
      <c r="AO351" s="59" t="s">
        <v>341</v>
      </c>
      <c r="AQ351" s="59" t="s">
        <v>341</v>
      </c>
      <c r="AS351" s="59"/>
      <c r="AT351" s="59" t="s">
        <v>341</v>
      </c>
      <c r="AU351" s="59" t="s">
        <v>341</v>
      </c>
      <c r="AV351" s="59" t="s">
        <v>341</v>
      </c>
      <c r="AW351" s="59" t="s">
        <v>341</v>
      </c>
      <c r="AX351" s="59" t="s">
        <v>341</v>
      </c>
      <c r="AY351" s="59"/>
      <c r="BA351" s="59" t="s">
        <v>341</v>
      </c>
      <c r="BB351" s="59" t="s">
        <v>341</v>
      </c>
      <c r="BC351" s="59" t="s">
        <v>341</v>
      </c>
      <c r="BD351" s="59" t="s">
        <v>341</v>
      </c>
      <c r="BE351" s="59" t="s">
        <v>341</v>
      </c>
      <c r="BF351" s="59" t="s">
        <v>341</v>
      </c>
      <c r="BG351" s="59" t="s">
        <v>341</v>
      </c>
      <c r="BH351" s="59" t="s">
        <v>341</v>
      </c>
      <c r="BI351" s="59" t="s">
        <v>341</v>
      </c>
      <c r="BJ351" s="59" t="s">
        <v>341</v>
      </c>
      <c r="BK351" s="59" t="s">
        <v>341</v>
      </c>
      <c r="BL351" s="59" t="s">
        <v>341</v>
      </c>
      <c r="BM351" s="59"/>
      <c r="BN351" s="59" t="s">
        <v>341</v>
      </c>
      <c r="BO351" s="59"/>
      <c r="BQ351" s="59"/>
      <c r="BR351" s="59" t="s">
        <v>341</v>
      </c>
      <c r="BS351" s="59"/>
      <c r="BU351" s="59"/>
      <c r="BW351" s="59"/>
      <c r="BY351" s="59"/>
      <c r="BZ351" s="59" t="s">
        <v>341</v>
      </c>
      <c r="CA351" s="59" t="s">
        <v>341</v>
      </c>
      <c r="CD351" s="46" t="s">
        <v>2589</v>
      </c>
    </row>
    <row r="352" spans="1:82" ht="18" customHeight="1">
      <c r="A352" s="107">
        <v>45693</v>
      </c>
      <c r="E352" s="151"/>
      <c r="F352" s="184"/>
      <c r="G352" s="111">
        <v>24657</v>
      </c>
      <c r="H352" s="111">
        <v>360</v>
      </c>
      <c r="I352" s="52">
        <v>2448</v>
      </c>
      <c r="J352" s="59" t="s">
        <v>2590</v>
      </c>
      <c r="K352" s="59" t="s">
        <v>1723</v>
      </c>
      <c r="L352" s="55" t="s">
        <v>1717</v>
      </c>
      <c r="M352" s="55" t="s">
        <v>1718</v>
      </c>
      <c r="N352" s="55" t="s">
        <v>1726</v>
      </c>
      <c r="O352" s="55" t="s">
        <v>300</v>
      </c>
      <c r="P352" s="55" t="s">
        <v>301</v>
      </c>
      <c r="Q352" s="55" t="s">
        <v>1731</v>
      </c>
      <c r="R352" s="55" t="s">
        <v>227</v>
      </c>
      <c r="S352" s="55" t="s">
        <v>1735</v>
      </c>
      <c r="T352" s="55" t="s">
        <v>1742</v>
      </c>
      <c r="U352" s="108" t="s">
        <v>1743</v>
      </c>
      <c r="AK352" s="59" t="s">
        <v>341</v>
      </c>
      <c r="AM352" s="93" t="s">
        <v>341</v>
      </c>
      <c r="AO352" s="59" t="s">
        <v>341</v>
      </c>
      <c r="AQ352" s="59"/>
      <c r="AS352" s="59"/>
      <c r="AU352" s="59"/>
      <c r="AW352" s="59"/>
      <c r="AY352" s="59"/>
      <c r="BA352" s="59"/>
      <c r="BC352" s="59"/>
      <c r="BE352" s="59"/>
      <c r="BF352" s="59" t="s">
        <v>341</v>
      </c>
      <c r="BG352" s="59"/>
      <c r="BI352" s="59"/>
      <c r="BK352" s="59"/>
      <c r="BL352" s="59" t="s">
        <v>341</v>
      </c>
      <c r="BM352" s="59"/>
      <c r="BO352" s="59"/>
      <c r="BQ352" s="59"/>
      <c r="BS352" s="59"/>
      <c r="BU352" s="59"/>
      <c r="BW352" s="59"/>
      <c r="BY352" s="59"/>
      <c r="CA352" s="59"/>
      <c r="CD352" s="46" t="s">
        <v>2589</v>
      </c>
    </row>
    <row r="353" spans="1:82" ht="18" customHeight="1">
      <c r="A353" s="107">
        <v>45693</v>
      </c>
      <c r="E353" s="151"/>
      <c r="F353" s="184"/>
      <c r="G353" s="111">
        <v>25303</v>
      </c>
      <c r="H353" s="111">
        <v>1062</v>
      </c>
      <c r="I353" s="52">
        <v>2449</v>
      </c>
      <c r="J353" s="59" t="s">
        <v>2590</v>
      </c>
      <c r="K353" s="59" t="s">
        <v>1723</v>
      </c>
      <c r="L353" s="55" t="s">
        <v>1719</v>
      </c>
      <c r="M353" s="55" t="s">
        <v>1720</v>
      </c>
      <c r="N353" s="55" t="s">
        <v>1727</v>
      </c>
      <c r="O353" s="55" t="s">
        <v>300</v>
      </c>
      <c r="P353" s="55" t="s">
        <v>314</v>
      </c>
      <c r="Q353" s="55" t="s">
        <v>1732</v>
      </c>
      <c r="R353" s="55" t="s">
        <v>227</v>
      </c>
      <c r="S353" s="55" t="s">
        <v>1736</v>
      </c>
      <c r="T353" s="55" t="s">
        <v>1744</v>
      </c>
      <c r="U353" s="108" t="s">
        <v>1745</v>
      </c>
      <c r="AK353" s="59" t="s">
        <v>341</v>
      </c>
      <c r="AO353" s="59"/>
      <c r="AQ353" s="59"/>
      <c r="AS353" s="59"/>
      <c r="AU353" s="59"/>
      <c r="AW353" s="59"/>
      <c r="AY353" s="59"/>
      <c r="BA353" s="59"/>
      <c r="BC353" s="59"/>
      <c r="BE353" s="59"/>
      <c r="BG353" s="59"/>
      <c r="BI353" s="59"/>
      <c r="BK353" s="59"/>
      <c r="BM353" s="59"/>
      <c r="BO353" s="59"/>
      <c r="BQ353" s="59"/>
      <c r="BS353" s="59"/>
      <c r="BU353" s="59"/>
      <c r="BW353" s="59"/>
      <c r="BY353" s="59"/>
      <c r="CA353" s="59"/>
      <c r="CD353" s="46" t="s">
        <v>2589</v>
      </c>
    </row>
    <row r="354" spans="1:82" ht="18" customHeight="1">
      <c r="A354" s="107">
        <v>45693</v>
      </c>
      <c r="E354" s="152"/>
      <c r="F354" s="184"/>
      <c r="G354" s="111">
        <v>32676</v>
      </c>
      <c r="H354" s="111">
        <v>340</v>
      </c>
      <c r="I354" s="52">
        <v>2450</v>
      </c>
      <c r="J354" s="59" t="s">
        <v>2590</v>
      </c>
      <c r="K354" s="59" t="s">
        <v>1723</v>
      </c>
      <c r="L354" s="55" t="s">
        <v>1721</v>
      </c>
      <c r="M354" s="55" t="s">
        <v>1722</v>
      </c>
      <c r="N354" s="55" t="s">
        <v>1728</v>
      </c>
      <c r="O354" s="55" t="s">
        <v>300</v>
      </c>
      <c r="P354" s="55" t="s">
        <v>1204</v>
      </c>
      <c r="Q354" s="55" t="s">
        <v>1733</v>
      </c>
      <c r="R354" s="55" t="s">
        <v>228</v>
      </c>
      <c r="S354" s="55" t="s">
        <v>1737</v>
      </c>
      <c r="T354" s="55" t="s">
        <v>1746</v>
      </c>
      <c r="U354" s="108" t="s">
        <v>1747</v>
      </c>
      <c r="AO354" s="59" t="s">
        <v>341</v>
      </c>
      <c r="AQ354" s="59"/>
      <c r="AS354" s="59"/>
      <c r="AU354" s="59"/>
      <c r="AW354" s="59"/>
      <c r="AY354" s="59"/>
      <c r="BA354" s="59"/>
      <c r="BC354" s="59"/>
      <c r="BE354" s="59"/>
      <c r="BG354" s="59"/>
      <c r="BI354" s="59"/>
      <c r="BK354" s="59"/>
      <c r="BM354" s="59"/>
      <c r="BO354" s="59"/>
      <c r="BQ354" s="59"/>
      <c r="BS354" s="59"/>
      <c r="BU354" s="59"/>
      <c r="BW354" s="59"/>
      <c r="BY354" s="59"/>
      <c r="CA354" s="59"/>
      <c r="CD354" s="46" t="s">
        <v>2589</v>
      </c>
    </row>
    <row r="355" spans="1:82" ht="18" hidden="1" customHeight="1">
      <c r="I355" s="52">
        <v>2451</v>
      </c>
      <c r="U355" s="108"/>
      <c r="AO355" s="59"/>
      <c r="AQ355" s="59"/>
      <c r="AS355" s="59"/>
      <c r="AU355" s="59"/>
      <c r="AW355" s="59"/>
      <c r="AY355" s="59"/>
      <c r="BA355" s="59"/>
      <c r="BC355" s="59"/>
      <c r="BE355" s="59"/>
      <c r="BG355" s="59"/>
      <c r="BI355" s="59"/>
      <c r="BK355" s="59"/>
      <c r="BM355" s="59"/>
      <c r="BO355" s="59"/>
      <c r="BQ355" s="59"/>
      <c r="BS355" s="59"/>
      <c r="BU355" s="59"/>
      <c r="BW355" s="59"/>
      <c r="BY355" s="59"/>
      <c r="CA355" s="59"/>
      <c r="CD355" s="46" t="s">
        <v>2589</v>
      </c>
    </row>
    <row r="356" spans="1:82" ht="18" hidden="1" customHeight="1">
      <c r="I356" s="52">
        <v>2452</v>
      </c>
      <c r="U356" s="108"/>
      <c r="AO356" s="59"/>
      <c r="AQ356" s="59"/>
      <c r="AS356" s="59"/>
      <c r="AU356" s="59"/>
      <c r="AW356" s="59"/>
      <c r="AY356" s="59"/>
      <c r="BA356" s="59"/>
      <c r="BC356" s="59"/>
      <c r="BE356" s="59"/>
      <c r="BG356" s="59"/>
      <c r="BI356" s="59"/>
      <c r="BK356" s="59"/>
      <c r="BM356" s="59"/>
      <c r="BO356" s="59"/>
      <c r="BQ356" s="59"/>
      <c r="BS356" s="59"/>
      <c r="BU356" s="59"/>
      <c r="BW356" s="59"/>
      <c r="BY356" s="59"/>
      <c r="CA356" s="59"/>
      <c r="CD356" s="46" t="s">
        <v>2589</v>
      </c>
    </row>
    <row r="357" spans="1:82" ht="18" hidden="1" customHeight="1">
      <c r="I357" s="52">
        <v>2453</v>
      </c>
      <c r="U357" s="108"/>
      <c r="AO357" s="59"/>
      <c r="AQ357" s="59"/>
      <c r="AS357" s="59"/>
      <c r="AU357" s="59"/>
      <c r="AW357" s="59"/>
      <c r="AY357" s="59"/>
      <c r="BA357" s="59"/>
      <c r="BC357" s="59"/>
      <c r="BE357" s="59"/>
      <c r="BG357" s="59"/>
      <c r="BI357" s="59"/>
      <c r="BK357" s="59"/>
      <c r="BM357" s="59"/>
      <c r="BO357" s="59"/>
      <c r="BQ357" s="59"/>
      <c r="BS357" s="59"/>
      <c r="BU357" s="59"/>
      <c r="BW357" s="59"/>
      <c r="BY357" s="59"/>
      <c r="CA357" s="59"/>
      <c r="CD357" s="46" t="s">
        <v>2589</v>
      </c>
    </row>
    <row r="358" spans="1:82" ht="18" hidden="1" customHeight="1">
      <c r="I358" s="52">
        <v>2454</v>
      </c>
      <c r="U358" s="108"/>
      <c r="AO358" s="59"/>
      <c r="AQ358" s="59"/>
      <c r="AS358" s="59"/>
      <c r="AU358" s="59"/>
      <c r="AW358" s="59"/>
      <c r="AY358" s="59"/>
      <c r="BA358" s="59"/>
      <c r="BC358" s="59"/>
      <c r="BE358" s="59"/>
      <c r="BG358" s="59"/>
      <c r="BI358" s="59"/>
      <c r="BK358" s="59"/>
      <c r="BM358" s="59"/>
      <c r="BO358" s="59"/>
      <c r="BQ358" s="59"/>
      <c r="BS358" s="59"/>
      <c r="BU358" s="59"/>
      <c r="BW358" s="59"/>
      <c r="BY358" s="59"/>
      <c r="CA358" s="59"/>
      <c r="CD358" s="46" t="s">
        <v>2589</v>
      </c>
    </row>
    <row r="359" spans="1:82" ht="18" hidden="1" customHeight="1">
      <c r="I359" s="52">
        <v>2455</v>
      </c>
      <c r="U359" s="108"/>
      <c r="AO359" s="59"/>
      <c r="AQ359" s="59"/>
      <c r="AS359" s="59"/>
      <c r="AU359" s="59"/>
      <c r="AW359" s="59"/>
      <c r="AY359" s="59"/>
      <c r="BA359" s="59"/>
      <c r="BC359" s="59"/>
      <c r="BE359" s="59"/>
      <c r="BG359" s="59"/>
      <c r="BI359" s="59"/>
      <c r="BK359" s="59"/>
      <c r="BM359" s="59"/>
      <c r="BO359" s="59"/>
      <c r="BQ359" s="59"/>
      <c r="BS359" s="59"/>
      <c r="BU359" s="59"/>
      <c r="BW359" s="59"/>
      <c r="BY359" s="59"/>
      <c r="CA359" s="59"/>
      <c r="CD359" s="46" t="s">
        <v>2589</v>
      </c>
    </row>
    <row r="360" spans="1:82" ht="18" hidden="1" customHeight="1">
      <c r="I360" s="52">
        <v>2456</v>
      </c>
      <c r="U360" s="108"/>
      <c r="AO360" s="59"/>
      <c r="AQ360" s="59"/>
      <c r="AS360" s="59"/>
      <c r="AU360" s="59"/>
      <c r="AW360" s="59"/>
      <c r="AY360" s="59"/>
      <c r="BA360" s="59"/>
      <c r="BC360" s="59"/>
      <c r="BE360" s="59"/>
      <c r="BG360" s="59"/>
      <c r="BI360" s="59"/>
      <c r="BK360" s="59"/>
      <c r="BM360" s="59"/>
      <c r="BO360" s="59"/>
      <c r="BQ360" s="59"/>
      <c r="BS360" s="59"/>
      <c r="BU360" s="59"/>
      <c r="BW360" s="59"/>
      <c r="BY360" s="59"/>
      <c r="CA360" s="59"/>
      <c r="CD360" s="46" t="s">
        <v>2589</v>
      </c>
    </row>
    <row r="361" spans="1:82" ht="18" hidden="1" customHeight="1">
      <c r="I361" s="52">
        <v>2457</v>
      </c>
      <c r="U361" s="108"/>
      <c r="AO361" s="59"/>
      <c r="AQ361" s="59"/>
      <c r="AS361" s="59"/>
      <c r="AU361" s="59"/>
      <c r="AW361" s="59"/>
      <c r="AY361" s="59"/>
      <c r="BA361" s="59"/>
      <c r="BC361" s="59"/>
      <c r="BE361" s="59"/>
      <c r="BG361" s="59"/>
      <c r="BI361" s="59"/>
      <c r="BK361" s="59"/>
      <c r="BM361" s="59"/>
      <c r="BO361" s="59"/>
      <c r="BQ361" s="59"/>
      <c r="BS361" s="59"/>
      <c r="BU361" s="59"/>
      <c r="BW361" s="59"/>
      <c r="BY361" s="59"/>
      <c r="CA361" s="59"/>
      <c r="CD361" s="46" t="s">
        <v>2589</v>
      </c>
    </row>
    <row r="362" spans="1:82" ht="18" hidden="1" customHeight="1">
      <c r="I362" s="52">
        <v>2458</v>
      </c>
      <c r="U362" s="108"/>
      <c r="AO362" s="59"/>
      <c r="AQ362" s="59"/>
      <c r="AS362" s="59"/>
      <c r="AU362" s="59"/>
      <c r="AW362" s="59"/>
      <c r="AY362" s="59"/>
      <c r="BA362" s="59"/>
      <c r="BC362" s="59"/>
      <c r="BE362" s="59"/>
      <c r="BG362" s="59"/>
      <c r="BI362" s="59"/>
      <c r="BK362" s="59"/>
      <c r="BM362" s="59"/>
      <c r="BO362" s="59"/>
      <c r="BQ362" s="59"/>
      <c r="BS362" s="59"/>
      <c r="BU362" s="59"/>
      <c r="BW362" s="59"/>
      <c r="BY362" s="59"/>
      <c r="CA362" s="59"/>
      <c r="CD362" s="46" t="s">
        <v>2589</v>
      </c>
    </row>
    <row r="363" spans="1:82" ht="18" hidden="1" customHeight="1">
      <c r="I363" s="52">
        <v>2459</v>
      </c>
      <c r="U363" s="108"/>
      <c r="AO363" s="59"/>
      <c r="AQ363" s="59"/>
      <c r="AS363" s="59"/>
      <c r="AU363" s="59"/>
      <c r="AW363" s="59"/>
      <c r="AY363" s="59"/>
      <c r="BA363" s="59"/>
      <c r="BC363" s="59"/>
      <c r="BE363" s="59"/>
      <c r="BG363" s="59"/>
      <c r="BI363" s="59"/>
      <c r="BK363" s="59"/>
      <c r="BM363" s="59"/>
      <c r="BO363" s="59"/>
      <c r="BQ363" s="59"/>
      <c r="BS363" s="59"/>
      <c r="BU363" s="59"/>
      <c r="BW363" s="59"/>
      <c r="BY363" s="59"/>
      <c r="CA363" s="59"/>
      <c r="CD363" s="46" t="s">
        <v>2589</v>
      </c>
    </row>
    <row r="364" spans="1:82" ht="18" hidden="1" customHeight="1">
      <c r="I364" s="52">
        <v>2460</v>
      </c>
      <c r="U364" s="108"/>
      <c r="AO364" s="59"/>
      <c r="AQ364" s="59"/>
      <c r="AS364" s="59"/>
      <c r="AU364" s="59"/>
      <c r="AW364" s="59"/>
      <c r="AY364" s="59"/>
      <c r="BA364" s="59"/>
      <c r="BC364" s="59"/>
      <c r="BE364" s="59"/>
      <c r="BG364" s="59"/>
      <c r="BI364" s="59"/>
      <c r="BK364" s="59"/>
      <c r="BM364" s="59"/>
      <c r="BO364" s="59"/>
      <c r="BQ364" s="59"/>
      <c r="BS364" s="59"/>
      <c r="BU364" s="59"/>
      <c r="BW364" s="59"/>
      <c r="BY364" s="59"/>
      <c r="CA364" s="59"/>
      <c r="CD364" s="46" t="s">
        <v>2589</v>
      </c>
    </row>
    <row r="365" spans="1:82" ht="18" hidden="1" customHeight="1">
      <c r="I365" s="52">
        <v>2461</v>
      </c>
      <c r="U365" s="108"/>
      <c r="AO365" s="59"/>
      <c r="AQ365" s="59"/>
      <c r="AS365" s="59"/>
      <c r="AU365" s="59"/>
      <c r="AW365" s="59"/>
      <c r="AY365" s="59"/>
      <c r="BA365" s="59"/>
      <c r="BC365" s="59"/>
      <c r="BE365" s="59"/>
      <c r="BG365" s="59"/>
      <c r="BI365" s="59"/>
      <c r="BK365" s="59"/>
      <c r="BM365" s="59"/>
      <c r="BO365" s="59"/>
      <c r="BQ365" s="59"/>
      <c r="BS365" s="59"/>
      <c r="BU365" s="59"/>
      <c r="BW365" s="59"/>
      <c r="BY365" s="59"/>
      <c r="CA365" s="59"/>
      <c r="CD365" s="46" t="s">
        <v>2589</v>
      </c>
    </row>
    <row r="366" spans="1:82" ht="18" hidden="1" customHeight="1">
      <c r="I366" s="52">
        <v>2462</v>
      </c>
      <c r="U366" s="108"/>
      <c r="AO366" s="59"/>
      <c r="AQ366" s="59"/>
      <c r="AS366" s="59"/>
      <c r="AU366" s="59"/>
      <c r="AW366" s="59"/>
      <c r="AY366" s="59"/>
      <c r="BA366" s="59"/>
      <c r="BC366" s="59"/>
      <c r="BE366" s="59"/>
      <c r="BG366" s="59"/>
      <c r="BI366" s="59"/>
      <c r="BK366" s="59"/>
      <c r="BM366" s="59"/>
      <c r="BO366" s="59"/>
      <c r="BQ366" s="59"/>
      <c r="BS366" s="59"/>
      <c r="BU366" s="59"/>
      <c r="BW366" s="59"/>
      <c r="BY366" s="59"/>
      <c r="CA366" s="59"/>
      <c r="CD366" s="46" t="s">
        <v>2589</v>
      </c>
    </row>
    <row r="367" spans="1:82" ht="18" hidden="1" customHeight="1">
      <c r="I367" s="52">
        <v>2463</v>
      </c>
      <c r="U367" s="108"/>
      <c r="AO367" s="59"/>
      <c r="AQ367" s="59"/>
      <c r="AS367" s="59"/>
      <c r="AU367" s="59"/>
      <c r="AW367" s="59"/>
      <c r="AY367" s="59"/>
      <c r="BA367" s="59"/>
      <c r="BC367" s="59"/>
      <c r="BE367" s="59"/>
      <c r="BG367" s="59"/>
      <c r="BI367" s="59"/>
      <c r="BK367" s="59"/>
      <c r="BM367" s="59"/>
      <c r="BO367" s="59"/>
      <c r="BQ367" s="59"/>
      <c r="BS367" s="59"/>
      <c r="BU367" s="59"/>
      <c r="BW367" s="59"/>
      <c r="BY367" s="59"/>
      <c r="CA367" s="59"/>
      <c r="CD367" s="46" t="s">
        <v>2589</v>
      </c>
    </row>
    <row r="368" spans="1:82" ht="18" hidden="1" customHeight="1">
      <c r="I368" s="52">
        <v>2464</v>
      </c>
      <c r="U368" s="108"/>
      <c r="AO368" s="59"/>
      <c r="AQ368" s="59"/>
      <c r="AS368" s="59"/>
      <c r="AU368" s="59"/>
      <c r="AW368" s="59"/>
      <c r="AY368" s="59"/>
      <c r="BA368" s="59"/>
      <c r="BC368" s="59"/>
      <c r="BE368" s="59"/>
      <c r="BG368" s="59"/>
      <c r="BI368" s="59"/>
      <c r="BK368" s="59"/>
      <c r="BM368" s="59"/>
      <c r="BO368" s="59"/>
      <c r="BQ368" s="59"/>
      <c r="BS368" s="59"/>
      <c r="BU368" s="59"/>
      <c r="BW368" s="59"/>
      <c r="BY368" s="59"/>
      <c r="CA368" s="59"/>
      <c r="CD368" s="46" t="s">
        <v>2589</v>
      </c>
    </row>
    <row r="369" spans="9:82" ht="18" hidden="1" customHeight="1">
      <c r="I369" s="52">
        <v>2465</v>
      </c>
      <c r="U369" s="108"/>
      <c r="AO369" s="59"/>
      <c r="AQ369" s="59"/>
      <c r="AS369" s="59"/>
      <c r="AU369" s="59"/>
      <c r="AW369" s="59"/>
      <c r="AY369" s="59"/>
      <c r="BA369" s="59"/>
      <c r="BC369" s="59"/>
      <c r="BE369" s="59"/>
      <c r="BG369" s="59"/>
      <c r="BI369" s="59"/>
      <c r="BK369" s="59"/>
      <c r="BM369" s="59"/>
      <c r="BO369" s="59"/>
      <c r="BQ369" s="59"/>
      <c r="BS369" s="59"/>
      <c r="BU369" s="59"/>
      <c r="BW369" s="59"/>
      <c r="BY369" s="59"/>
      <c r="CA369" s="59"/>
      <c r="CD369" s="46" t="s">
        <v>2589</v>
      </c>
    </row>
    <row r="370" spans="9:82" ht="18" hidden="1" customHeight="1">
      <c r="I370" s="52">
        <v>2466</v>
      </c>
      <c r="U370" s="108"/>
      <c r="AO370" s="59"/>
      <c r="AQ370" s="59"/>
      <c r="AS370" s="59"/>
      <c r="AU370" s="59"/>
      <c r="AW370" s="59"/>
      <c r="AY370" s="59"/>
      <c r="BA370" s="59"/>
      <c r="BC370" s="59"/>
      <c r="BE370" s="59"/>
      <c r="BG370" s="59"/>
      <c r="BI370" s="59"/>
      <c r="BK370" s="59"/>
      <c r="BM370" s="59"/>
      <c r="BO370" s="59"/>
      <c r="BQ370" s="59"/>
      <c r="BS370" s="59"/>
      <c r="BU370" s="59"/>
      <c r="BW370" s="59"/>
      <c r="BY370" s="59"/>
      <c r="CA370" s="59"/>
      <c r="CD370" s="46" t="s">
        <v>2589</v>
      </c>
    </row>
    <row r="371" spans="9:82" ht="18" hidden="1" customHeight="1">
      <c r="I371" s="52">
        <v>2467</v>
      </c>
      <c r="U371" s="108"/>
      <c r="AO371" s="59"/>
      <c r="AQ371" s="59"/>
      <c r="AS371" s="59"/>
      <c r="AU371" s="59"/>
      <c r="AW371" s="59"/>
      <c r="AY371" s="59"/>
      <c r="BA371" s="59"/>
      <c r="BC371" s="59"/>
      <c r="BE371" s="59"/>
      <c r="BG371" s="59"/>
      <c r="BI371" s="59"/>
      <c r="BK371" s="59"/>
      <c r="BM371" s="59"/>
      <c r="BO371" s="59"/>
      <c r="BQ371" s="59"/>
      <c r="BS371" s="59"/>
      <c r="BU371" s="59"/>
      <c r="BW371" s="59"/>
      <c r="BY371" s="59"/>
      <c r="CA371" s="59"/>
      <c r="CD371" s="46" t="s">
        <v>2589</v>
      </c>
    </row>
    <row r="372" spans="9:82" ht="18" hidden="1" customHeight="1">
      <c r="I372" s="52">
        <v>2468</v>
      </c>
      <c r="U372" s="108"/>
      <c r="AO372" s="59"/>
      <c r="AQ372" s="59"/>
      <c r="AS372" s="59"/>
      <c r="AU372" s="59"/>
      <c r="AW372" s="59"/>
      <c r="AY372" s="59"/>
      <c r="BA372" s="59"/>
      <c r="BC372" s="59"/>
      <c r="BE372" s="59"/>
      <c r="BG372" s="59"/>
      <c r="BI372" s="59"/>
      <c r="BK372" s="59"/>
      <c r="BM372" s="59"/>
      <c r="BO372" s="59"/>
      <c r="BQ372" s="59"/>
      <c r="BS372" s="59"/>
      <c r="BU372" s="59"/>
      <c r="BW372" s="59"/>
      <c r="BY372" s="59"/>
      <c r="CA372" s="59"/>
      <c r="CD372" s="46" t="s">
        <v>2589</v>
      </c>
    </row>
    <row r="373" spans="9:82" ht="18" hidden="1" customHeight="1">
      <c r="I373" s="52">
        <v>2469</v>
      </c>
      <c r="U373" s="108"/>
      <c r="AO373" s="59"/>
      <c r="AQ373" s="59"/>
      <c r="AS373" s="59"/>
      <c r="AU373" s="59"/>
      <c r="AW373" s="59"/>
      <c r="AY373" s="59"/>
      <c r="BA373" s="59"/>
      <c r="BC373" s="59"/>
      <c r="BE373" s="59"/>
      <c r="BG373" s="59"/>
      <c r="BI373" s="59"/>
      <c r="BK373" s="59"/>
      <c r="BM373" s="59"/>
      <c r="BO373" s="59"/>
      <c r="BQ373" s="59"/>
      <c r="BS373" s="59"/>
      <c r="BU373" s="59"/>
      <c r="BW373" s="59"/>
      <c r="BY373" s="59"/>
      <c r="CA373" s="59"/>
      <c r="CD373" s="46" t="s">
        <v>2589</v>
      </c>
    </row>
    <row r="374" spans="9:82" ht="18" hidden="1" customHeight="1">
      <c r="I374" s="52">
        <v>2470</v>
      </c>
      <c r="U374" s="108"/>
      <c r="AO374" s="59"/>
      <c r="AQ374" s="59"/>
      <c r="AS374" s="59"/>
      <c r="AU374" s="59"/>
      <c r="AW374" s="59"/>
      <c r="AY374" s="59"/>
      <c r="BA374" s="59"/>
      <c r="BC374" s="59"/>
      <c r="BE374" s="59"/>
      <c r="BG374" s="59"/>
      <c r="BI374" s="59"/>
      <c r="BK374" s="59"/>
      <c r="BM374" s="59"/>
      <c r="BO374" s="59"/>
      <c r="BQ374" s="59"/>
      <c r="BS374" s="59"/>
      <c r="BU374" s="59"/>
      <c r="BW374" s="59"/>
      <c r="BY374" s="59"/>
      <c r="CA374" s="59"/>
      <c r="CD374" s="46" t="s">
        <v>2589</v>
      </c>
    </row>
    <row r="375" spans="9:82" ht="18" hidden="1" customHeight="1">
      <c r="I375" s="52">
        <v>2471</v>
      </c>
      <c r="U375" s="108"/>
      <c r="AO375" s="59"/>
      <c r="AQ375" s="59"/>
      <c r="AS375" s="59"/>
      <c r="AU375" s="59"/>
      <c r="AW375" s="59"/>
      <c r="AY375" s="59"/>
      <c r="BA375" s="59"/>
      <c r="BC375" s="59"/>
      <c r="BE375" s="59"/>
      <c r="BG375" s="59"/>
      <c r="BI375" s="59"/>
      <c r="BK375" s="59"/>
      <c r="BM375" s="59"/>
      <c r="BO375" s="59"/>
      <c r="BQ375" s="59"/>
      <c r="BS375" s="59"/>
      <c r="BU375" s="59"/>
      <c r="BW375" s="59"/>
      <c r="BY375" s="59"/>
      <c r="CA375" s="59"/>
      <c r="CD375" s="46" t="s">
        <v>2589</v>
      </c>
    </row>
    <row r="376" spans="9:82" ht="18" hidden="1" customHeight="1">
      <c r="I376" s="52">
        <v>2472</v>
      </c>
      <c r="U376" s="108"/>
      <c r="AO376" s="59"/>
      <c r="AQ376" s="59"/>
      <c r="AS376" s="59"/>
      <c r="AU376" s="59"/>
      <c r="AW376" s="59"/>
      <c r="AY376" s="59"/>
      <c r="BA376" s="59"/>
      <c r="BC376" s="59"/>
      <c r="BE376" s="59"/>
      <c r="BG376" s="59"/>
      <c r="BI376" s="59"/>
      <c r="BK376" s="59"/>
      <c r="BM376" s="59"/>
      <c r="BO376" s="59"/>
      <c r="BQ376" s="59"/>
      <c r="BS376" s="59"/>
      <c r="BU376" s="59"/>
      <c r="BW376" s="59"/>
      <c r="BY376" s="59"/>
      <c r="CA376" s="59"/>
      <c r="CD376" s="46" t="s">
        <v>2589</v>
      </c>
    </row>
    <row r="377" spans="9:82" ht="18" hidden="1" customHeight="1">
      <c r="I377" s="52">
        <v>2473</v>
      </c>
      <c r="U377" s="108"/>
      <c r="AO377" s="59"/>
      <c r="AQ377" s="59"/>
      <c r="AS377" s="59"/>
      <c r="AU377" s="59"/>
      <c r="AW377" s="59"/>
      <c r="AY377" s="59"/>
      <c r="BA377" s="59"/>
      <c r="BC377" s="59"/>
      <c r="BE377" s="59"/>
      <c r="BG377" s="59"/>
      <c r="BI377" s="59"/>
      <c r="BK377" s="59"/>
      <c r="BM377" s="59"/>
      <c r="BO377" s="59"/>
      <c r="BQ377" s="59"/>
      <c r="BS377" s="59"/>
      <c r="BU377" s="59"/>
      <c r="BW377" s="59"/>
      <c r="BY377" s="59"/>
      <c r="CA377" s="59"/>
      <c r="CD377" s="46" t="s">
        <v>2589</v>
      </c>
    </row>
    <row r="378" spans="9:82" ht="18" hidden="1" customHeight="1">
      <c r="I378" s="52">
        <v>2474</v>
      </c>
      <c r="U378" s="108"/>
      <c r="AO378" s="59"/>
      <c r="AQ378" s="59"/>
      <c r="AS378" s="59"/>
      <c r="AU378" s="59"/>
      <c r="AW378" s="59"/>
      <c r="AY378" s="59"/>
      <c r="BA378" s="59"/>
      <c r="BC378" s="59"/>
      <c r="BE378" s="59"/>
      <c r="BG378" s="59"/>
      <c r="BI378" s="59"/>
      <c r="BK378" s="59"/>
      <c r="BM378" s="59"/>
      <c r="BO378" s="59"/>
      <c r="BQ378" s="59"/>
      <c r="BS378" s="59"/>
      <c r="BU378" s="59"/>
      <c r="BW378" s="59"/>
      <c r="BY378" s="59"/>
      <c r="CA378" s="59"/>
      <c r="CD378" s="46" t="s">
        <v>2589</v>
      </c>
    </row>
    <row r="379" spans="9:82" ht="18" hidden="1" customHeight="1">
      <c r="I379" s="52">
        <v>2475</v>
      </c>
      <c r="U379" s="108"/>
      <c r="AO379" s="59"/>
      <c r="AQ379" s="59"/>
      <c r="AS379" s="59"/>
      <c r="AU379" s="59"/>
      <c r="AW379" s="59"/>
      <c r="AY379" s="59"/>
      <c r="BA379" s="59"/>
      <c r="BC379" s="59"/>
      <c r="BE379" s="59"/>
      <c r="BG379" s="59"/>
      <c r="BI379" s="59"/>
      <c r="BK379" s="59"/>
      <c r="BM379" s="59"/>
      <c r="BO379" s="59"/>
      <c r="BQ379" s="59"/>
      <c r="BS379" s="59"/>
      <c r="BU379" s="59"/>
      <c r="BW379" s="59"/>
      <c r="BY379" s="59"/>
      <c r="CA379" s="59"/>
      <c r="CD379" s="46" t="s">
        <v>2589</v>
      </c>
    </row>
    <row r="380" spans="9:82" ht="18" hidden="1" customHeight="1">
      <c r="I380" s="52">
        <v>2476</v>
      </c>
      <c r="U380" s="108"/>
      <c r="AO380" s="59"/>
      <c r="AQ380" s="59"/>
      <c r="AS380" s="59"/>
      <c r="AU380" s="59"/>
      <c r="AW380" s="59"/>
      <c r="AY380" s="59"/>
      <c r="BA380" s="59"/>
      <c r="BC380" s="59"/>
      <c r="BE380" s="59"/>
      <c r="BG380" s="59"/>
      <c r="BI380" s="59"/>
      <c r="BK380" s="59"/>
      <c r="BM380" s="59"/>
      <c r="BO380" s="59"/>
      <c r="BQ380" s="59"/>
      <c r="BS380" s="59"/>
      <c r="BU380" s="59"/>
      <c r="BW380" s="59"/>
      <c r="BY380" s="59"/>
      <c r="CA380" s="59"/>
      <c r="CD380" s="46" t="s">
        <v>2589</v>
      </c>
    </row>
    <row r="381" spans="9:82" ht="18" hidden="1" customHeight="1">
      <c r="I381" s="52">
        <v>2477</v>
      </c>
      <c r="U381" s="108"/>
      <c r="AO381" s="59"/>
      <c r="AQ381" s="59"/>
      <c r="AS381" s="59"/>
      <c r="AU381" s="59"/>
      <c r="AW381" s="59"/>
      <c r="AY381" s="59"/>
      <c r="BA381" s="59"/>
      <c r="BC381" s="59"/>
      <c r="BE381" s="59"/>
      <c r="BG381" s="59"/>
      <c r="BI381" s="59"/>
      <c r="BK381" s="59"/>
      <c r="BM381" s="59"/>
      <c r="BO381" s="59"/>
      <c r="BQ381" s="59"/>
      <c r="BS381" s="59"/>
      <c r="BU381" s="59"/>
      <c r="BW381" s="59"/>
      <c r="BY381" s="59"/>
      <c r="CA381" s="59"/>
      <c r="CD381" s="46" t="s">
        <v>2589</v>
      </c>
    </row>
    <row r="382" spans="9:82" ht="18" hidden="1" customHeight="1">
      <c r="I382" s="52">
        <v>2478</v>
      </c>
      <c r="U382" s="108"/>
      <c r="AO382" s="59"/>
      <c r="AQ382" s="59"/>
      <c r="AS382" s="59"/>
      <c r="AU382" s="59"/>
      <c r="AW382" s="59"/>
      <c r="AY382" s="59"/>
      <c r="BA382" s="59"/>
      <c r="BC382" s="59"/>
      <c r="BE382" s="59"/>
      <c r="BG382" s="59"/>
      <c r="BI382" s="59"/>
      <c r="BK382" s="59"/>
      <c r="BM382" s="59"/>
      <c r="BO382" s="59"/>
      <c r="BQ382" s="59"/>
      <c r="BS382" s="59"/>
      <c r="BU382" s="59"/>
      <c r="BW382" s="59"/>
      <c r="BY382" s="59"/>
      <c r="CA382" s="59"/>
      <c r="CD382" s="46" t="s">
        <v>2589</v>
      </c>
    </row>
    <row r="383" spans="9:82" ht="18" hidden="1" customHeight="1">
      <c r="I383" s="52">
        <v>2479</v>
      </c>
      <c r="U383" s="108"/>
      <c r="AO383" s="59"/>
      <c r="AQ383" s="59"/>
      <c r="AS383" s="59"/>
      <c r="AU383" s="59"/>
      <c r="AW383" s="59"/>
      <c r="AY383" s="59"/>
      <c r="BA383" s="59"/>
      <c r="BC383" s="59"/>
      <c r="BE383" s="59"/>
      <c r="BG383" s="59"/>
      <c r="BI383" s="59"/>
      <c r="BK383" s="59"/>
      <c r="BM383" s="59"/>
      <c r="BO383" s="59"/>
      <c r="BQ383" s="59"/>
      <c r="BS383" s="59"/>
      <c r="BU383" s="59"/>
      <c r="BW383" s="59"/>
      <c r="BY383" s="59"/>
      <c r="CA383" s="59"/>
      <c r="CD383" s="46" t="s">
        <v>2589</v>
      </c>
    </row>
    <row r="384" spans="9:82" ht="18" hidden="1" customHeight="1">
      <c r="I384" s="52">
        <v>2480</v>
      </c>
      <c r="U384" s="108"/>
      <c r="AO384" s="59"/>
      <c r="AQ384" s="59"/>
      <c r="AS384" s="59"/>
      <c r="AU384" s="59"/>
      <c r="AW384" s="59"/>
      <c r="AY384" s="59"/>
      <c r="BA384" s="59"/>
      <c r="BC384" s="59"/>
      <c r="BE384" s="59"/>
      <c r="BG384" s="59"/>
      <c r="BI384" s="59"/>
      <c r="BK384" s="59"/>
      <c r="BM384" s="59"/>
      <c r="BO384" s="59"/>
      <c r="BQ384" s="59"/>
      <c r="BS384" s="59"/>
      <c r="BU384" s="59"/>
      <c r="BW384" s="59"/>
      <c r="BY384" s="59"/>
      <c r="CA384" s="59"/>
      <c r="CD384" s="46" t="s">
        <v>2589</v>
      </c>
    </row>
    <row r="385" spans="9:82" ht="18" hidden="1" customHeight="1">
      <c r="I385" s="52">
        <v>2481</v>
      </c>
      <c r="U385" s="108"/>
      <c r="AO385" s="59"/>
      <c r="AQ385" s="59"/>
      <c r="AS385" s="59"/>
      <c r="AU385" s="59"/>
      <c r="AW385" s="59"/>
      <c r="AY385" s="59"/>
      <c r="BA385" s="59"/>
      <c r="BC385" s="59"/>
      <c r="BE385" s="59"/>
      <c r="BG385" s="59"/>
      <c r="BI385" s="59"/>
      <c r="BK385" s="59"/>
      <c r="BM385" s="59"/>
      <c r="BO385" s="59"/>
      <c r="BQ385" s="59"/>
      <c r="BS385" s="59"/>
      <c r="BU385" s="59"/>
      <c r="BW385" s="59"/>
      <c r="BY385" s="59"/>
      <c r="CA385" s="59"/>
      <c r="CD385" s="46" t="s">
        <v>2589</v>
      </c>
    </row>
    <row r="386" spans="9:82" ht="18" hidden="1" customHeight="1">
      <c r="I386" s="52">
        <v>2482</v>
      </c>
      <c r="U386" s="108"/>
      <c r="AO386" s="59"/>
      <c r="AQ386" s="59"/>
      <c r="AS386" s="59"/>
      <c r="AU386" s="59"/>
      <c r="AW386" s="59"/>
      <c r="AY386" s="59"/>
      <c r="BA386" s="59"/>
      <c r="BC386" s="59"/>
      <c r="BE386" s="59"/>
      <c r="BG386" s="59"/>
      <c r="BI386" s="59"/>
      <c r="BK386" s="59"/>
      <c r="BM386" s="59"/>
      <c r="BO386" s="59"/>
      <c r="BQ386" s="59"/>
      <c r="BS386" s="59"/>
      <c r="BU386" s="59"/>
      <c r="BW386" s="59"/>
      <c r="BY386" s="59"/>
      <c r="CA386" s="59"/>
      <c r="CD386" s="46" t="s">
        <v>2589</v>
      </c>
    </row>
    <row r="387" spans="9:82" ht="18" hidden="1" customHeight="1">
      <c r="I387" s="52">
        <v>2483</v>
      </c>
      <c r="U387" s="108"/>
      <c r="AO387" s="59"/>
      <c r="AQ387" s="59"/>
      <c r="AS387" s="59"/>
      <c r="AU387" s="59"/>
      <c r="AW387" s="59"/>
      <c r="AY387" s="59"/>
      <c r="BA387" s="59"/>
      <c r="BC387" s="59"/>
      <c r="BE387" s="59"/>
      <c r="BG387" s="59"/>
      <c r="BI387" s="59"/>
      <c r="BK387" s="59"/>
      <c r="BM387" s="59"/>
      <c r="BO387" s="59"/>
      <c r="BQ387" s="59"/>
      <c r="BS387" s="59"/>
      <c r="BU387" s="59"/>
      <c r="BW387" s="59"/>
      <c r="BY387" s="59"/>
      <c r="CA387" s="59"/>
      <c r="CD387" s="46" t="s">
        <v>2589</v>
      </c>
    </row>
    <row r="388" spans="9:82" ht="18" hidden="1" customHeight="1">
      <c r="I388" s="52">
        <v>2484</v>
      </c>
      <c r="U388" s="108"/>
      <c r="AO388" s="59"/>
      <c r="AQ388" s="59"/>
      <c r="AS388" s="59"/>
      <c r="AU388" s="59"/>
      <c r="AW388" s="59"/>
      <c r="AY388" s="59"/>
      <c r="BA388" s="59"/>
      <c r="BC388" s="59"/>
      <c r="BE388" s="59"/>
      <c r="BG388" s="59"/>
      <c r="BI388" s="59"/>
      <c r="BK388" s="59"/>
      <c r="BM388" s="59"/>
      <c r="BO388" s="59"/>
      <c r="BQ388" s="59"/>
      <c r="BS388" s="59"/>
      <c r="BU388" s="59"/>
      <c r="BW388" s="59"/>
      <c r="BY388" s="59"/>
      <c r="CA388" s="59"/>
      <c r="CD388" s="46" t="s">
        <v>2589</v>
      </c>
    </row>
    <row r="389" spans="9:82" ht="18" hidden="1" customHeight="1">
      <c r="I389" s="52">
        <v>2485</v>
      </c>
      <c r="U389" s="108"/>
      <c r="AO389" s="59"/>
      <c r="AQ389" s="59"/>
      <c r="AS389" s="59"/>
      <c r="AU389" s="59"/>
      <c r="AW389" s="59"/>
      <c r="AY389" s="59"/>
      <c r="BA389" s="59"/>
      <c r="BC389" s="59"/>
      <c r="BE389" s="59"/>
      <c r="BG389" s="59"/>
      <c r="BI389" s="59"/>
      <c r="BK389" s="59"/>
      <c r="BM389" s="59"/>
      <c r="BO389" s="59"/>
      <c r="BQ389" s="59"/>
      <c r="BS389" s="59"/>
      <c r="BU389" s="59"/>
      <c r="BW389" s="59"/>
      <c r="BY389" s="59"/>
      <c r="CA389" s="59"/>
      <c r="CD389" s="46" t="s">
        <v>2589</v>
      </c>
    </row>
    <row r="390" spans="9:82" ht="18" hidden="1" customHeight="1">
      <c r="I390" s="52">
        <v>2486</v>
      </c>
      <c r="U390" s="108"/>
      <c r="AO390" s="59"/>
      <c r="AQ390" s="59"/>
      <c r="AS390" s="59"/>
      <c r="AU390" s="59"/>
      <c r="AW390" s="59"/>
      <c r="AY390" s="59"/>
      <c r="BA390" s="59"/>
      <c r="BC390" s="59"/>
      <c r="BE390" s="59"/>
      <c r="BG390" s="59"/>
      <c r="BI390" s="59"/>
      <c r="BK390" s="59"/>
      <c r="BM390" s="59"/>
      <c r="BO390" s="59"/>
      <c r="BQ390" s="59"/>
      <c r="BS390" s="59"/>
      <c r="BU390" s="59"/>
      <c r="BW390" s="59"/>
      <c r="BY390" s="59"/>
      <c r="CA390" s="59"/>
      <c r="CD390" s="46" t="s">
        <v>2589</v>
      </c>
    </row>
    <row r="391" spans="9:82" ht="18" hidden="1" customHeight="1">
      <c r="I391" s="52">
        <v>2487</v>
      </c>
      <c r="U391" s="108"/>
      <c r="AO391" s="59"/>
      <c r="AQ391" s="59"/>
      <c r="AS391" s="59"/>
      <c r="AU391" s="59"/>
      <c r="AW391" s="59"/>
      <c r="AY391" s="59"/>
      <c r="BA391" s="59"/>
      <c r="BC391" s="59"/>
      <c r="BE391" s="59"/>
      <c r="BG391" s="59"/>
      <c r="BI391" s="59"/>
      <c r="BK391" s="59"/>
      <c r="BM391" s="59"/>
      <c r="BO391" s="59"/>
      <c r="BQ391" s="59"/>
      <c r="BS391" s="59"/>
      <c r="BU391" s="59"/>
      <c r="BW391" s="59"/>
      <c r="BY391" s="59"/>
      <c r="CA391" s="59"/>
      <c r="CD391" s="46" t="s">
        <v>2589</v>
      </c>
    </row>
    <row r="392" spans="9:82" ht="18" hidden="1" customHeight="1">
      <c r="I392" s="52">
        <v>2488</v>
      </c>
      <c r="U392" s="108"/>
      <c r="AO392" s="59"/>
      <c r="AQ392" s="59"/>
      <c r="AS392" s="59"/>
      <c r="AU392" s="59"/>
      <c r="AW392" s="59"/>
      <c r="AY392" s="59"/>
      <c r="BA392" s="59"/>
      <c r="BC392" s="59"/>
      <c r="BE392" s="59"/>
      <c r="BG392" s="59"/>
      <c r="BI392" s="59"/>
      <c r="BK392" s="59"/>
      <c r="BM392" s="59"/>
      <c r="BO392" s="59"/>
      <c r="BQ392" s="59"/>
      <c r="BS392" s="59"/>
      <c r="BU392" s="59"/>
      <c r="BW392" s="59"/>
      <c r="BY392" s="59"/>
      <c r="CA392" s="59"/>
      <c r="CD392" s="46" t="s">
        <v>2589</v>
      </c>
    </row>
    <row r="393" spans="9:82" ht="18" hidden="1" customHeight="1">
      <c r="I393" s="52">
        <v>2489</v>
      </c>
      <c r="U393" s="108"/>
      <c r="AO393" s="59"/>
      <c r="AQ393" s="59"/>
      <c r="AS393" s="59"/>
      <c r="AU393" s="59"/>
      <c r="AW393" s="59"/>
      <c r="AY393" s="59"/>
      <c r="BA393" s="59"/>
      <c r="BC393" s="59"/>
      <c r="BE393" s="59"/>
      <c r="BG393" s="59"/>
      <c r="BI393" s="59"/>
      <c r="BK393" s="59"/>
      <c r="BM393" s="59"/>
      <c r="BO393" s="59"/>
      <c r="BQ393" s="59"/>
      <c r="BS393" s="59"/>
      <c r="BU393" s="59"/>
      <c r="BW393" s="59"/>
      <c r="BY393" s="59"/>
      <c r="CA393" s="59"/>
      <c r="CD393" s="46" t="s">
        <v>2589</v>
      </c>
    </row>
    <row r="394" spans="9:82" ht="18" hidden="1" customHeight="1">
      <c r="I394" s="52">
        <v>2490</v>
      </c>
      <c r="U394" s="108"/>
      <c r="AO394" s="59"/>
      <c r="AQ394" s="59"/>
      <c r="AS394" s="59"/>
      <c r="AU394" s="59"/>
      <c r="AW394" s="59"/>
      <c r="AY394" s="59"/>
      <c r="BA394" s="59"/>
      <c r="BC394" s="59"/>
      <c r="BE394" s="59"/>
      <c r="BG394" s="59"/>
      <c r="BI394" s="59"/>
      <c r="BK394" s="59"/>
      <c r="BM394" s="59"/>
      <c r="BO394" s="59"/>
      <c r="BQ394" s="59"/>
      <c r="BS394" s="59"/>
      <c r="BU394" s="59"/>
      <c r="BW394" s="59"/>
      <c r="BY394" s="59"/>
      <c r="CA394" s="59"/>
      <c r="CD394" s="46" t="s">
        <v>2589</v>
      </c>
    </row>
    <row r="395" spans="9:82" ht="18" hidden="1" customHeight="1">
      <c r="I395" s="52">
        <v>2491</v>
      </c>
      <c r="U395" s="108"/>
      <c r="AO395" s="59"/>
      <c r="AQ395" s="59"/>
      <c r="AS395" s="59"/>
      <c r="AU395" s="59"/>
      <c r="AW395" s="59"/>
      <c r="AY395" s="59"/>
      <c r="BA395" s="59"/>
      <c r="BC395" s="59"/>
      <c r="BE395" s="59"/>
      <c r="BG395" s="59"/>
      <c r="BI395" s="59"/>
      <c r="BK395" s="59"/>
      <c r="BM395" s="59"/>
      <c r="BO395" s="59"/>
      <c r="BQ395" s="59"/>
      <c r="BS395" s="59"/>
      <c r="BU395" s="59"/>
      <c r="BW395" s="59"/>
      <c r="BY395" s="59"/>
      <c r="CA395" s="59"/>
      <c r="CD395" s="46" t="s">
        <v>2589</v>
      </c>
    </row>
    <row r="396" spans="9:82" ht="18" hidden="1" customHeight="1">
      <c r="I396" s="52">
        <v>2492</v>
      </c>
      <c r="U396" s="108"/>
      <c r="AO396" s="59"/>
      <c r="AQ396" s="59"/>
      <c r="AS396" s="59"/>
      <c r="AU396" s="59"/>
      <c r="AW396" s="59"/>
      <c r="AY396" s="59"/>
      <c r="BA396" s="59"/>
      <c r="BC396" s="59"/>
      <c r="BE396" s="59"/>
      <c r="BG396" s="59"/>
      <c r="BI396" s="59"/>
      <c r="BK396" s="59"/>
      <c r="BM396" s="59"/>
      <c r="BO396" s="59"/>
      <c r="BQ396" s="59"/>
      <c r="BS396" s="59"/>
      <c r="BU396" s="59"/>
      <c r="BW396" s="59"/>
      <c r="BY396" s="59"/>
      <c r="CA396" s="59"/>
      <c r="CD396" s="46" t="s">
        <v>2589</v>
      </c>
    </row>
    <row r="397" spans="9:82" ht="18" hidden="1" customHeight="1">
      <c r="I397" s="52">
        <v>2493</v>
      </c>
      <c r="U397" s="108"/>
      <c r="AO397" s="59"/>
      <c r="AQ397" s="59"/>
      <c r="AS397" s="59"/>
      <c r="AU397" s="59"/>
      <c r="AW397" s="59"/>
      <c r="AY397" s="59"/>
      <c r="BA397" s="59"/>
      <c r="BC397" s="59"/>
      <c r="BE397" s="59"/>
      <c r="BG397" s="59"/>
      <c r="BI397" s="59"/>
      <c r="BK397" s="59"/>
      <c r="BM397" s="59"/>
      <c r="BO397" s="59"/>
      <c r="BQ397" s="59"/>
      <c r="BS397" s="59"/>
      <c r="BU397" s="59"/>
      <c r="BW397" s="59"/>
      <c r="BY397" s="59"/>
      <c r="CA397" s="59"/>
      <c r="CD397" s="46" t="s">
        <v>2589</v>
      </c>
    </row>
    <row r="398" spans="9:82" ht="18" hidden="1" customHeight="1">
      <c r="I398" s="52">
        <v>2494</v>
      </c>
      <c r="U398" s="108"/>
      <c r="AO398" s="59"/>
      <c r="AQ398" s="59"/>
      <c r="AS398" s="59"/>
      <c r="AU398" s="59"/>
      <c r="AW398" s="59"/>
      <c r="AY398" s="59"/>
      <c r="BA398" s="59"/>
      <c r="BC398" s="59"/>
      <c r="BE398" s="59"/>
      <c r="BG398" s="59"/>
      <c r="BI398" s="59"/>
      <c r="BK398" s="59"/>
      <c r="BM398" s="59"/>
      <c r="BO398" s="59"/>
      <c r="BQ398" s="59"/>
      <c r="BS398" s="59"/>
      <c r="BU398" s="59"/>
      <c r="BW398" s="59"/>
      <c r="BY398" s="59"/>
      <c r="CA398" s="59"/>
      <c r="CD398" s="46" t="s">
        <v>2589</v>
      </c>
    </row>
    <row r="399" spans="9:82" ht="18" hidden="1" customHeight="1">
      <c r="I399" s="52">
        <v>2495</v>
      </c>
      <c r="U399" s="108"/>
      <c r="AO399" s="59"/>
      <c r="AQ399" s="59"/>
      <c r="AS399" s="59"/>
      <c r="AU399" s="59"/>
      <c r="AW399" s="59"/>
      <c r="AY399" s="59"/>
      <c r="BA399" s="59"/>
      <c r="BC399" s="59"/>
      <c r="BE399" s="59"/>
      <c r="BG399" s="59"/>
      <c r="BI399" s="59"/>
      <c r="BK399" s="59"/>
      <c r="BM399" s="59"/>
      <c r="BO399" s="59"/>
      <c r="BQ399" s="59"/>
      <c r="BS399" s="59"/>
      <c r="BU399" s="59"/>
      <c r="BW399" s="59"/>
      <c r="BY399" s="59"/>
      <c r="CA399" s="59"/>
      <c r="CD399" s="46" t="s">
        <v>2589</v>
      </c>
    </row>
    <row r="400" spans="9:82" ht="18" hidden="1" customHeight="1">
      <c r="I400" s="52">
        <v>2496</v>
      </c>
      <c r="U400" s="108"/>
      <c r="AO400" s="59"/>
      <c r="AQ400" s="59"/>
      <c r="AS400" s="59"/>
      <c r="AU400" s="59"/>
      <c r="AW400" s="59"/>
      <c r="AY400" s="59"/>
      <c r="BA400" s="59"/>
      <c r="BC400" s="59"/>
      <c r="BE400" s="59"/>
      <c r="BG400" s="59"/>
      <c r="BI400" s="59"/>
      <c r="BK400" s="59"/>
      <c r="BM400" s="59"/>
      <c r="BO400" s="59"/>
      <c r="BQ400" s="59"/>
      <c r="BS400" s="59"/>
      <c r="BU400" s="59"/>
      <c r="BW400" s="59"/>
      <c r="BY400" s="59"/>
      <c r="CA400" s="59"/>
      <c r="CD400" s="46" t="s">
        <v>2589</v>
      </c>
    </row>
    <row r="401" spans="1:82" ht="18" hidden="1" customHeight="1">
      <c r="I401" s="52">
        <v>2497</v>
      </c>
      <c r="U401" s="108"/>
      <c r="AO401" s="59"/>
      <c r="AQ401" s="59"/>
      <c r="AS401" s="59"/>
      <c r="AU401" s="59"/>
      <c r="AW401" s="59"/>
      <c r="AY401" s="59"/>
      <c r="BA401" s="59"/>
      <c r="BC401" s="59"/>
      <c r="BE401" s="59"/>
      <c r="BG401" s="59"/>
      <c r="BI401" s="59"/>
      <c r="BK401" s="59"/>
      <c r="BM401" s="59"/>
      <c r="BO401" s="59"/>
      <c r="BQ401" s="59"/>
      <c r="BS401" s="59"/>
      <c r="BU401" s="59"/>
      <c r="BW401" s="59"/>
      <c r="BY401" s="59"/>
      <c r="CA401" s="59"/>
      <c r="CD401" s="46" t="s">
        <v>2589</v>
      </c>
    </row>
    <row r="402" spans="1:82" ht="18" hidden="1" customHeight="1">
      <c r="I402" s="52">
        <v>2498</v>
      </c>
      <c r="U402" s="108"/>
      <c r="AO402" s="59"/>
      <c r="AQ402" s="59"/>
      <c r="AS402" s="59"/>
      <c r="AU402" s="59"/>
      <c r="AW402" s="59"/>
      <c r="AY402" s="59"/>
      <c r="BA402" s="59"/>
      <c r="BC402" s="59"/>
      <c r="BE402" s="59"/>
      <c r="BG402" s="59"/>
      <c r="BI402" s="59"/>
      <c r="BK402" s="59"/>
      <c r="BM402" s="59"/>
      <c r="BO402" s="59"/>
      <c r="BQ402" s="59"/>
      <c r="BS402" s="59"/>
      <c r="BU402" s="59"/>
      <c r="BW402" s="59"/>
      <c r="BY402" s="59"/>
      <c r="CA402" s="59"/>
      <c r="CD402" s="46" t="s">
        <v>2589</v>
      </c>
    </row>
    <row r="403" spans="1:82" ht="18" hidden="1" customHeight="1">
      <c r="I403" s="52">
        <v>2499</v>
      </c>
      <c r="U403" s="108"/>
      <c r="AO403" s="59"/>
      <c r="AQ403" s="59"/>
      <c r="AS403" s="59"/>
      <c r="AU403" s="59"/>
      <c r="AW403" s="59"/>
      <c r="AY403" s="59"/>
      <c r="BA403" s="59"/>
      <c r="BC403" s="59"/>
      <c r="BE403" s="59"/>
      <c r="BG403" s="59"/>
      <c r="BI403" s="59"/>
      <c r="BK403" s="59"/>
      <c r="BM403" s="59"/>
      <c r="BO403" s="59"/>
      <c r="BQ403" s="59"/>
      <c r="BS403" s="59"/>
      <c r="BU403" s="59"/>
      <c r="BW403" s="59"/>
      <c r="BY403" s="59"/>
      <c r="CA403" s="59"/>
      <c r="CD403" s="46" t="s">
        <v>2589</v>
      </c>
    </row>
    <row r="404" spans="1:82" ht="18" customHeight="1">
      <c r="A404" s="107">
        <v>45693</v>
      </c>
      <c r="E404" s="151"/>
      <c r="F404" s="184"/>
      <c r="G404" s="111">
        <v>22665</v>
      </c>
      <c r="H404" s="111">
        <v>5389</v>
      </c>
      <c r="I404" s="52">
        <v>2500</v>
      </c>
      <c r="J404" s="59" t="s">
        <v>2590</v>
      </c>
      <c r="K404" s="59" t="s">
        <v>1748</v>
      </c>
      <c r="L404" s="55" t="s">
        <v>1749</v>
      </c>
      <c r="M404" s="55" t="s">
        <v>1750</v>
      </c>
      <c r="N404" s="55" t="s">
        <v>1755</v>
      </c>
      <c r="O404" s="55" t="s">
        <v>305</v>
      </c>
      <c r="P404" s="55" t="s">
        <v>311</v>
      </c>
      <c r="Q404" s="55" t="s">
        <v>1760</v>
      </c>
      <c r="R404" s="55" t="s">
        <v>227</v>
      </c>
      <c r="S404" s="55" t="s">
        <v>1763</v>
      </c>
      <c r="T404" s="55" t="s">
        <v>1766</v>
      </c>
      <c r="U404" s="108" t="s">
        <v>1767</v>
      </c>
      <c r="AN404" s="59" t="s">
        <v>341</v>
      </c>
      <c r="AO404" s="59"/>
      <c r="AQ404" s="59"/>
      <c r="AS404" s="59"/>
      <c r="AU404" s="59"/>
      <c r="AW404" s="59"/>
      <c r="AY404" s="59"/>
      <c r="BA404" s="59"/>
      <c r="BC404" s="59"/>
      <c r="BE404" s="59"/>
      <c r="BG404" s="59"/>
      <c r="BI404" s="59"/>
      <c r="BK404" s="59"/>
      <c r="BM404" s="59"/>
      <c r="BO404" s="59"/>
      <c r="BQ404" s="59"/>
      <c r="BS404" s="59"/>
      <c r="BU404" s="59"/>
      <c r="BW404" s="59"/>
      <c r="BY404" s="59"/>
      <c r="CA404" s="59"/>
      <c r="CD404" s="46" t="s">
        <v>2589</v>
      </c>
    </row>
    <row r="405" spans="1:82" ht="18" customHeight="1">
      <c r="A405" s="107">
        <v>45693</v>
      </c>
      <c r="E405" s="151"/>
      <c r="F405" s="184"/>
      <c r="G405" s="111">
        <v>24117</v>
      </c>
      <c r="H405" s="111">
        <v>1773</v>
      </c>
      <c r="I405" s="52">
        <v>2501</v>
      </c>
      <c r="J405" s="59" t="s">
        <v>2590</v>
      </c>
      <c r="K405" s="59" t="s">
        <v>1748</v>
      </c>
      <c r="L405" s="55" t="s">
        <v>1751</v>
      </c>
      <c r="M405" s="55" t="s">
        <v>1752</v>
      </c>
      <c r="N405" s="55" t="s">
        <v>1756</v>
      </c>
      <c r="O405" s="55" t="s">
        <v>300</v>
      </c>
      <c r="P405" s="55" t="s">
        <v>314</v>
      </c>
      <c r="Q405" s="55" t="s">
        <v>1761</v>
      </c>
      <c r="R405" s="55" t="s">
        <v>228</v>
      </c>
      <c r="S405" s="55" t="s">
        <v>1764</v>
      </c>
      <c r="T405" s="55" t="s">
        <v>1768</v>
      </c>
      <c r="U405" s="108" t="s">
        <v>1769</v>
      </c>
      <c r="AN405" s="59" t="s">
        <v>341</v>
      </c>
      <c r="AO405" s="59"/>
      <c r="AQ405" s="59"/>
      <c r="AS405" s="59"/>
      <c r="AU405" s="59"/>
      <c r="AW405" s="59"/>
      <c r="AY405" s="59"/>
      <c r="BA405" s="59"/>
      <c r="BC405" s="59"/>
      <c r="BE405" s="59"/>
      <c r="BG405" s="59"/>
      <c r="BI405" s="59"/>
      <c r="BK405" s="59"/>
      <c r="BM405" s="59"/>
      <c r="BO405" s="59"/>
      <c r="BQ405" s="59"/>
      <c r="BS405" s="59"/>
      <c r="BU405" s="59"/>
      <c r="BW405" s="59"/>
      <c r="BY405" s="59"/>
      <c r="CA405" s="59"/>
      <c r="CD405" s="46" t="s">
        <v>2589</v>
      </c>
    </row>
    <row r="406" spans="1:82" ht="18" customHeight="1">
      <c r="A406" s="107">
        <v>45693</v>
      </c>
      <c r="B406" s="115">
        <v>46055</v>
      </c>
      <c r="E406" s="151"/>
      <c r="F406" s="184"/>
      <c r="G406" s="111">
        <v>31261</v>
      </c>
      <c r="H406" s="111">
        <v>1994</v>
      </c>
      <c r="I406" s="52">
        <v>2502</v>
      </c>
      <c r="J406" s="59" t="s">
        <v>2590</v>
      </c>
      <c r="K406" s="59" t="s">
        <v>1748</v>
      </c>
      <c r="L406" s="55" t="s">
        <v>1753</v>
      </c>
      <c r="M406" s="55" t="s">
        <v>1754</v>
      </c>
      <c r="N406" s="55" t="s">
        <v>1757</v>
      </c>
      <c r="O406" s="55" t="s">
        <v>1758</v>
      </c>
      <c r="P406" s="55" t="s">
        <v>1759</v>
      </c>
      <c r="Q406" s="55" t="s">
        <v>1762</v>
      </c>
      <c r="R406" s="55" t="s">
        <v>227</v>
      </c>
      <c r="S406" s="55" t="s">
        <v>1765</v>
      </c>
      <c r="T406" s="55" t="s">
        <v>1770</v>
      </c>
      <c r="U406" s="108" t="s">
        <v>1771</v>
      </c>
      <c r="V406" s="55" t="s">
        <v>1772</v>
      </c>
      <c r="W406" s="55" t="s">
        <v>1773</v>
      </c>
      <c r="X406" s="55" t="s">
        <v>422</v>
      </c>
      <c r="Y406" s="55" t="s">
        <v>1712</v>
      </c>
      <c r="Z406" s="55" t="s">
        <v>1774</v>
      </c>
      <c r="AA406" s="55" t="s">
        <v>325</v>
      </c>
      <c r="AB406" s="55" t="s">
        <v>1775</v>
      </c>
      <c r="AC406" s="55" t="s">
        <v>1776</v>
      </c>
      <c r="AD406" s="55" t="s">
        <v>1777</v>
      </c>
      <c r="AK406" s="59" t="s">
        <v>341</v>
      </c>
      <c r="AM406" s="93" t="s">
        <v>341</v>
      </c>
      <c r="AO406" s="59" t="s">
        <v>341</v>
      </c>
      <c r="AP406" s="59" t="s">
        <v>341</v>
      </c>
      <c r="AQ406" s="59"/>
      <c r="AS406" s="59"/>
      <c r="AU406" s="59"/>
      <c r="AW406" s="59"/>
      <c r="AY406" s="59" t="s">
        <v>341</v>
      </c>
      <c r="BA406" s="59"/>
      <c r="BC406" s="59"/>
      <c r="BE406" s="59"/>
      <c r="BG406" s="59"/>
      <c r="BI406" s="59"/>
      <c r="BK406" s="59"/>
      <c r="BL406" s="59" t="s">
        <v>341</v>
      </c>
      <c r="BM406" s="59"/>
      <c r="BN406" s="59" t="s">
        <v>341</v>
      </c>
      <c r="BO406" s="59" t="s">
        <v>341</v>
      </c>
      <c r="BP406" s="59" t="s">
        <v>341</v>
      </c>
      <c r="BQ406" s="59" t="s">
        <v>341</v>
      </c>
      <c r="BR406" s="59" t="s">
        <v>341</v>
      </c>
      <c r="BS406" s="59"/>
      <c r="BU406" s="59"/>
      <c r="BW406" s="59"/>
      <c r="BY406" s="59"/>
      <c r="CA406" s="59"/>
      <c r="CD406" s="46" t="s">
        <v>2589</v>
      </c>
    </row>
    <row r="407" spans="1:82" ht="18" customHeight="1">
      <c r="A407" s="107">
        <v>45693</v>
      </c>
      <c r="E407" s="151"/>
      <c r="F407" s="184"/>
      <c r="G407" s="111">
        <v>21726</v>
      </c>
      <c r="H407" s="111">
        <v>702</v>
      </c>
      <c r="I407" s="52">
        <v>2503</v>
      </c>
      <c r="J407" s="59" t="s">
        <v>2590</v>
      </c>
      <c r="K407" s="59" t="s">
        <v>1778</v>
      </c>
      <c r="L407" s="55" t="s">
        <v>1779</v>
      </c>
      <c r="M407" s="55" t="s">
        <v>1780</v>
      </c>
      <c r="N407" s="55" t="s">
        <v>832</v>
      </c>
      <c r="O407" s="55" t="s">
        <v>300</v>
      </c>
      <c r="P407" s="55" t="s">
        <v>303</v>
      </c>
      <c r="Q407" s="55" t="s">
        <v>1821</v>
      </c>
      <c r="R407" s="55" t="s">
        <v>227</v>
      </c>
      <c r="S407" s="55" t="s">
        <v>1835</v>
      </c>
      <c r="T407" s="55" t="s">
        <v>1850</v>
      </c>
      <c r="U407" s="108" t="s">
        <v>1851</v>
      </c>
      <c r="AN407" s="59" t="s">
        <v>341</v>
      </c>
      <c r="AO407" s="59"/>
      <c r="AQ407" s="59"/>
      <c r="AS407" s="59"/>
      <c r="AU407" s="59"/>
      <c r="AW407" s="59"/>
      <c r="AY407" s="59"/>
      <c r="BA407" s="59"/>
      <c r="BC407" s="59"/>
      <c r="BE407" s="59"/>
      <c r="BG407" s="59"/>
      <c r="BI407" s="59"/>
      <c r="BK407" s="59"/>
      <c r="BM407" s="59"/>
      <c r="BO407" s="59"/>
      <c r="BQ407" s="59"/>
      <c r="BS407" s="59"/>
      <c r="BU407" s="59"/>
      <c r="BW407" s="59"/>
      <c r="BY407" s="59"/>
      <c r="CA407" s="59"/>
      <c r="CD407" s="46" t="s">
        <v>2589</v>
      </c>
    </row>
    <row r="408" spans="1:82" ht="18" customHeight="1">
      <c r="A408" s="107">
        <v>45693</v>
      </c>
      <c r="E408" s="151"/>
      <c r="F408" s="184"/>
      <c r="G408" s="111">
        <v>21736</v>
      </c>
      <c r="H408" s="111">
        <v>26</v>
      </c>
      <c r="I408" s="52">
        <v>2504</v>
      </c>
      <c r="J408" s="59" t="s">
        <v>2590</v>
      </c>
      <c r="K408" s="59" t="s">
        <v>1778</v>
      </c>
      <c r="L408" s="55" t="s">
        <v>1781</v>
      </c>
      <c r="M408" s="55" t="s">
        <v>1782</v>
      </c>
      <c r="N408" s="55" t="s">
        <v>1811</v>
      </c>
      <c r="O408" s="55" t="s">
        <v>300</v>
      </c>
      <c r="P408" s="55" t="s">
        <v>303</v>
      </c>
      <c r="Q408" s="55" t="s">
        <v>1822</v>
      </c>
      <c r="R408" s="55" t="s">
        <v>227</v>
      </c>
      <c r="S408" s="55" t="s">
        <v>1836</v>
      </c>
      <c r="T408" s="55" t="s">
        <v>1852</v>
      </c>
      <c r="U408" s="108" t="s">
        <v>1853</v>
      </c>
      <c r="AK408" s="59" t="s">
        <v>341</v>
      </c>
      <c r="AM408" s="93" t="s">
        <v>341</v>
      </c>
      <c r="AO408" s="59" t="s">
        <v>341</v>
      </c>
      <c r="AQ408" s="59"/>
      <c r="AS408" s="59"/>
      <c r="AU408" s="59"/>
      <c r="AW408" s="59"/>
      <c r="AY408" s="59"/>
      <c r="BA408" s="59"/>
      <c r="BC408" s="59"/>
      <c r="BE408" s="59"/>
      <c r="BG408" s="59"/>
      <c r="BI408" s="59"/>
      <c r="BK408" s="59"/>
      <c r="BL408" s="59" t="s">
        <v>341</v>
      </c>
      <c r="BM408" s="59"/>
      <c r="BO408" s="59"/>
      <c r="BQ408" s="59"/>
      <c r="BS408" s="59"/>
      <c r="BU408" s="59"/>
      <c r="BW408" s="59"/>
      <c r="BY408" s="59"/>
      <c r="CA408" s="59"/>
      <c r="CD408" s="46" t="s">
        <v>2589</v>
      </c>
    </row>
    <row r="409" spans="1:82" ht="18" customHeight="1">
      <c r="A409" s="107">
        <v>45693</v>
      </c>
      <c r="B409" s="115">
        <v>45798</v>
      </c>
      <c r="C409" s="115"/>
      <c r="D409" s="115"/>
      <c r="E409" s="115"/>
      <c r="F409" s="185">
        <v>46143</v>
      </c>
      <c r="G409" s="111">
        <v>23214</v>
      </c>
      <c r="H409" s="111">
        <v>1751</v>
      </c>
      <c r="I409" s="52">
        <v>2505</v>
      </c>
      <c r="J409" s="59" t="s">
        <v>2590</v>
      </c>
      <c r="K409" s="59" t="s">
        <v>1778</v>
      </c>
      <c r="L409" s="55" t="s">
        <v>1783</v>
      </c>
      <c r="M409" s="55" t="s">
        <v>1784</v>
      </c>
      <c r="N409" s="55" t="s">
        <v>1812</v>
      </c>
      <c r="O409" s="55" t="s">
        <v>305</v>
      </c>
      <c r="P409" s="55" t="s">
        <v>311</v>
      </c>
      <c r="Q409" s="55" t="s">
        <v>1823</v>
      </c>
      <c r="R409" s="55" t="s">
        <v>228</v>
      </c>
      <c r="S409" s="55" t="s">
        <v>1837</v>
      </c>
      <c r="T409" s="55" t="s">
        <v>1854</v>
      </c>
      <c r="U409" s="108" t="s">
        <v>1855</v>
      </c>
      <c r="V409" s="55" t="s">
        <v>1879</v>
      </c>
      <c r="W409" s="55" t="s">
        <v>580</v>
      </c>
      <c r="X409" s="55" t="s">
        <v>422</v>
      </c>
      <c r="Y409" s="55" t="s">
        <v>423</v>
      </c>
      <c r="Z409" s="55" t="s">
        <v>1884</v>
      </c>
      <c r="AA409" s="55" t="s">
        <v>1891</v>
      </c>
      <c r="AB409" s="55" t="s">
        <v>1892</v>
      </c>
      <c r="AC409" s="55" t="s">
        <v>1898</v>
      </c>
      <c r="AD409" s="55" t="s">
        <v>1899</v>
      </c>
      <c r="AE409" s="55" t="s">
        <v>1879</v>
      </c>
      <c r="AF409" s="55" t="s">
        <v>580</v>
      </c>
      <c r="AG409" s="55" t="s">
        <v>423</v>
      </c>
      <c r="AH409" s="55" t="s">
        <v>1884</v>
      </c>
      <c r="AI409" s="55" t="s">
        <v>1898</v>
      </c>
      <c r="AJ409" s="55" t="s">
        <v>1899</v>
      </c>
      <c r="AK409" s="59" t="s">
        <v>341</v>
      </c>
      <c r="AL409" s="59" t="s">
        <v>341</v>
      </c>
      <c r="AM409" s="93" t="s">
        <v>341</v>
      </c>
      <c r="AN409" s="59" t="s">
        <v>341</v>
      </c>
      <c r="AO409" s="59" t="s">
        <v>341</v>
      </c>
      <c r="AQ409" s="59" t="s">
        <v>341</v>
      </c>
      <c r="AS409" s="59"/>
      <c r="AU409" s="59"/>
      <c r="AV409" s="59" t="s">
        <v>341</v>
      </c>
      <c r="AW409" s="59" t="s">
        <v>341</v>
      </c>
      <c r="AX409" s="59" t="s">
        <v>341</v>
      </c>
      <c r="AY409" s="59"/>
      <c r="BA409" s="59" t="s">
        <v>341</v>
      </c>
      <c r="BC409" s="59" t="s">
        <v>341</v>
      </c>
      <c r="BE409" s="59" t="s">
        <v>341</v>
      </c>
      <c r="BF409" s="59" t="s">
        <v>341</v>
      </c>
      <c r="BG409" s="59" t="s">
        <v>341</v>
      </c>
      <c r="BH409" s="59" t="s">
        <v>341</v>
      </c>
      <c r="BI409" s="59" t="s">
        <v>341</v>
      </c>
      <c r="BJ409" s="59" t="s">
        <v>341</v>
      </c>
      <c r="BK409" s="59" t="s">
        <v>341</v>
      </c>
      <c r="BM409" s="59"/>
      <c r="BO409" s="59"/>
      <c r="BQ409" s="59"/>
      <c r="BS409" s="59"/>
      <c r="BU409" s="59"/>
      <c r="BW409" s="59"/>
      <c r="BY409" s="59"/>
      <c r="CA409" s="59"/>
      <c r="CD409" s="46" t="s">
        <v>2589</v>
      </c>
    </row>
    <row r="410" spans="1:82" ht="18" customHeight="1">
      <c r="A410" s="107">
        <v>45693</v>
      </c>
      <c r="E410" s="151"/>
      <c r="F410" s="184"/>
      <c r="G410" s="111">
        <v>23505</v>
      </c>
      <c r="H410" s="111">
        <v>7685</v>
      </c>
      <c r="I410" s="52">
        <v>2506</v>
      </c>
      <c r="J410" s="59" t="s">
        <v>2590</v>
      </c>
      <c r="K410" s="59" t="s">
        <v>1778</v>
      </c>
      <c r="L410" s="55" t="s">
        <v>1785</v>
      </c>
      <c r="M410" s="55" t="s">
        <v>1786</v>
      </c>
      <c r="N410" s="55" t="s">
        <v>1813</v>
      </c>
      <c r="O410" s="55" t="s">
        <v>305</v>
      </c>
      <c r="P410" s="55" t="s">
        <v>365</v>
      </c>
      <c r="Q410" s="55" t="s">
        <v>1824</v>
      </c>
      <c r="R410" s="55" t="s">
        <v>227</v>
      </c>
      <c r="S410" s="55" t="s">
        <v>1838</v>
      </c>
      <c r="T410" s="55" t="s">
        <v>1856</v>
      </c>
      <c r="U410" s="108" t="s">
        <v>1857</v>
      </c>
      <c r="V410" s="55" t="s">
        <v>418</v>
      </c>
      <c r="W410" s="55" t="s">
        <v>1882</v>
      </c>
      <c r="X410" s="55" t="s">
        <v>422</v>
      </c>
      <c r="Y410" s="55" t="s">
        <v>603</v>
      </c>
      <c r="Z410" s="55" t="s">
        <v>1885</v>
      </c>
      <c r="AA410" s="55" t="s">
        <v>325</v>
      </c>
      <c r="AB410" s="55" t="s">
        <v>1893</v>
      </c>
      <c r="AC410" s="55" t="s">
        <v>1900</v>
      </c>
      <c r="AD410" s="55" t="s">
        <v>1901</v>
      </c>
      <c r="AK410" s="59" t="s">
        <v>341</v>
      </c>
      <c r="AM410" s="93" t="s">
        <v>341</v>
      </c>
      <c r="AO410" s="59"/>
      <c r="AQ410" s="59"/>
      <c r="AS410" s="59"/>
      <c r="AT410" s="59" t="s">
        <v>341</v>
      </c>
      <c r="AU410" s="59"/>
      <c r="AW410" s="59"/>
      <c r="AY410" s="59"/>
      <c r="BA410" s="59"/>
      <c r="BC410" s="59"/>
      <c r="BE410" s="59"/>
      <c r="BG410" s="59"/>
      <c r="BI410" s="59"/>
      <c r="BK410" s="59"/>
      <c r="BM410" s="59"/>
      <c r="BO410" s="59"/>
      <c r="BQ410" s="59"/>
      <c r="BS410" s="59"/>
      <c r="BU410" s="59"/>
      <c r="BW410" s="59"/>
      <c r="BY410" s="59"/>
      <c r="CA410" s="59"/>
      <c r="CD410" s="46" t="s">
        <v>2589</v>
      </c>
    </row>
    <row r="411" spans="1:82" ht="18" customHeight="1">
      <c r="A411" s="107">
        <v>45693</v>
      </c>
      <c r="E411" s="151"/>
      <c r="F411" s="184"/>
      <c r="G411" s="111">
        <v>23851</v>
      </c>
      <c r="H411" s="111">
        <v>2549</v>
      </c>
      <c r="I411" s="52">
        <v>2507</v>
      </c>
      <c r="J411" s="59" t="s">
        <v>2590</v>
      </c>
      <c r="K411" s="59" t="s">
        <v>1778</v>
      </c>
      <c r="L411" s="55" t="s">
        <v>1787</v>
      </c>
      <c r="M411" s="55" t="s">
        <v>1788</v>
      </c>
      <c r="N411" s="55" t="s">
        <v>1814</v>
      </c>
      <c r="O411" s="55" t="s">
        <v>305</v>
      </c>
      <c r="P411" s="55" t="s">
        <v>306</v>
      </c>
      <c r="Q411" s="55" t="s">
        <v>1825</v>
      </c>
      <c r="R411" s="55" t="s">
        <v>228</v>
      </c>
      <c r="S411" s="55" t="s">
        <v>1839</v>
      </c>
      <c r="T411" s="55" t="s">
        <v>1858</v>
      </c>
      <c r="U411" s="108" t="s">
        <v>1859</v>
      </c>
      <c r="V411" s="55" t="s">
        <v>418</v>
      </c>
      <c r="W411" s="55" t="s">
        <v>419</v>
      </c>
      <c r="X411" s="55" t="s">
        <v>422</v>
      </c>
      <c r="Y411" s="55" t="s">
        <v>423</v>
      </c>
      <c r="Z411" s="55" t="s">
        <v>1886</v>
      </c>
      <c r="AA411" s="55" t="s">
        <v>325</v>
      </c>
      <c r="AB411" s="55" t="s">
        <v>1894</v>
      </c>
      <c r="AC411" s="55" t="s">
        <v>1902</v>
      </c>
      <c r="AD411" s="55" t="s">
        <v>1903</v>
      </c>
      <c r="AE411" s="55" t="s">
        <v>418</v>
      </c>
      <c r="AF411" s="55" t="s">
        <v>419</v>
      </c>
      <c r="AG411" s="55" t="s">
        <v>423</v>
      </c>
      <c r="AH411" s="55" t="s">
        <v>1886</v>
      </c>
      <c r="AI411" s="55" t="s">
        <v>1902</v>
      </c>
      <c r="AJ411" s="55" t="s">
        <v>1903</v>
      </c>
      <c r="AL411" s="59" t="s">
        <v>341</v>
      </c>
      <c r="AO411" s="59" t="s">
        <v>341</v>
      </c>
      <c r="AQ411" s="59"/>
      <c r="AS411" s="59"/>
      <c r="AU411" s="59"/>
      <c r="AW411" s="59"/>
      <c r="AY411" s="59"/>
      <c r="BA411" s="59"/>
      <c r="BC411" s="59"/>
      <c r="BD411" s="59" t="s">
        <v>341</v>
      </c>
      <c r="BE411" s="59" t="s">
        <v>341</v>
      </c>
      <c r="BG411" s="59"/>
      <c r="BI411" s="59" t="s">
        <v>341</v>
      </c>
      <c r="BK411" s="59"/>
      <c r="BM411" s="59"/>
      <c r="BO411" s="59"/>
      <c r="BQ411" s="59"/>
      <c r="BS411" s="59"/>
      <c r="BU411" s="59"/>
      <c r="BW411" s="59"/>
      <c r="BY411" s="59" t="s">
        <v>341</v>
      </c>
      <c r="BZ411" s="59" t="s">
        <v>341</v>
      </c>
      <c r="CA411" s="59" t="s">
        <v>341</v>
      </c>
      <c r="CD411" s="46" t="s">
        <v>2589</v>
      </c>
    </row>
    <row r="412" spans="1:82" ht="18" customHeight="1">
      <c r="A412" s="107">
        <v>45693</v>
      </c>
      <c r="E412" s="151"/>
      <c r="F412" s="184"/>
      <c r="G412" s="111">
        <v>24650</v>
      </c>
      <c r="H412" s="111">
        <v>2941</v>
      </c>
      <c r="I412" s="52">
        <v>2508</v>
      </c>
      <c r="J412" s="59" t="s">
        <v>2590</v>
      </c>
      <c r="K412" s="59" t="s">
        <v>1778</v>
      </c>
      <c r="L412" s="55" t="s">
        <v>1789</v>
      </c>
      <c r="M412" s="55" t="s">
        <v>1790</v>
      </c>
      <c r="N412" s="55" t="s">
        <v>419</v>
      </c>
      <c r="O412" s="55" t="s">
        <v>300</v>
      </c>
      <c r="P412" s="55" t="s">
        <v>303</v>
      </c>
      <c r="Q412" s="55" t="s">
        <v>1826</v>
      </c>
      <c r="R412" s="55" t="s">
        <v>227</v>
      </c>
      <c r="S412" s="55" t="s">
        <v>1840</v>
      </c>
      <c r="T412" s="55" t="s">
        <v>1860</v>
      </c>
      <c r="U412" s="108" t="s">
        <v>1861</v>
      </c>
      <c r="AN412" s="59" t="s">
        <v>341</v>
      </c>
      <c r="AO412" s="59"/>
      <c r="AQ412" s="59"/>
      <c r="AS412" s="59"/>
      <c r="AU412" s="59"/>
      <c r="AW412" s="59"/>
      <c r="AY412" s="59"/>
      <c r="BA412" s="59"/>
      <c r="BC412" s="59"/>
      <c r="BE412" s="59"/>
      <c r="BG412" s="59"/>
      <c r="BI412" s="59"/>
      <c r="BK412" s="59"/>
      <c r="BM412" s="59"/>
      <c r="BO412" s="59"/>
      <c r="BQ412" s="59"/>
      <c r="BS412" s="59"/>
      <c r="BU412" s="59"/>
      <c r="BW412" s="59"/>
      <c r="BY412" s="59"/>
      <c r="CA412" s="59"/>
      <c r="CD412" s="46" t="s">
        <v>2589</v>
      </c>
    </row>
    <row r="413" spans="1:82" ht="18" customHeight="1">
      <c r="A413" s="107">
        <v>45693</v>
      </c>
      <c r="B413" s="115">
        <v>45869</v>
      </c>
      <c r="E413" s="151"/>
      <c r="F413" s="184"/>
      <c r="G413" s="111">
        <v>25747</v>
      </c>
      <c r="H413" s="111">
        <v>1032</v>
      </c>
      <c r="I413" s="52">
        <v>2509</v>
      </c>
      <c r="J413" s="59" t="s">
        <v>2590</v>
      </c>
      <c r="K413" s="59" t="s">
        <v>1778</v>
      </c>
      <c r="L413" s="55" t="s">
        <v>1791</v>
      </c>
      <c r="M413" s="55" t="s">
        <v>1792</v>
      </c>
      <c r="N413" s="55" t="s">
        <v>1815</v>
      </c>
      <c r="O413" s="55" t="s">
        <v>305</v>
      </c>
      <c r="P413" s="55" t="s">
        <v>365</v>
      </c>
      <c r="Q413" s="55" t="s">
        <v>1827</v>
      </c>
      <c r="R413" s="55" t="s">
        <v>227</v>
      </c>
      <c r="S413" s="112" t="s">
        <v>2662</v>
      </c>
      <c r="T413" s="55" t="s">
        <v>1862</v>
      </c>
      <c r="U413" s="108" t="s">
        <v>1863</v>
      </c>
      <c r="V413" s="55" t="s">
        <v>1880</v>
      </c>
      <c r="W413" s="55" t="s">
        <v>394</v>
      </c>
      <c r="X413" s="55" t="s">
        <v>422</v>
      </c>
      <c r="Y413" s="55" t="s">
        <v>423</v>
      </c>
      <c r="Z413" s="55" t="s">
        <v>1887</v>
      </c>
      <c r="AA413" s="55" t="s">
        <v>326</v>
      </c>
      <c r="AB413" s="112" t="s">
        <v>2663</v>
      </c>
      <c r="AC413" s="55" t="s">
        <v>1904</v>
      </c>
      <c r="AD413" s="55" t="s">
        <v>1905</v>
      </c>
      <c r="AK413" s="59" t="s">
        <v>341</v>
      </c>
      <c r="AL413" s="59" t="s">
        <v>341</v>
      </c>
      <c r="AM413" s="93" t="s">
        <v>341</v>
      </c>
      <c r="AN413" s="59" t="s">
        <v>341</v>
      </c>
      <c r="AO413" s="59" t="s">
        <v>341</v>
      </c>
      <c r="AQ413" s="59" t="s">
        <v>341</v>
      </c>
      <c r="AR413" s="59" t="s">
        <v>341</v>
      </c>
      <c r="AS413" s="59" t="s">
        <v>341</v>
      </c>
      <c r="AT413" s="59" t="s">
        <v>341</v>
      </c>
      <c r="AU413" s="59" t="s">
        <v>341</v>
      </c>
      <c r="AV413" s="59" t="s">
        <v>341</v>
      </c>
      <c r="AW413" s="59" t="s">
        <v>341</v>
      </c>
      <c r="AX413" s="59" t="s">
        <v>341</v>
      </c>
      <c r="AY413" s="59" t="s">
        <v>341</v>
      </c>
      <c r="AZ413" s="59" t="s">
        <v>341</v>
      </c>
      <c r="BA413" s="59" t="s">
        <v>341</v>
      </c>
      <c r="BB413" s="59" t="s">
        <v>341</v>
      </c>
      <c r="BC413" s="59" t="s">
        <v>341</v>
      </c>
      <c r="BD413" s="59" t="s">
        <v>341</v>
      </c>
      <c r="BE413" s="59" t="s">
        <v>341</v>
      </c>
      <c r="BF413" s="59" t="s">
        <v>341</v>
      </c>
      <c r="BG413" s="59" t="s">
        <v>341</v>
      </c>
      <c r="BH413" s="59" t="s">
        <v>341</v>
      </c>
      <c r="BI413" s="59" t="s">
        <v>341</v>
      </c>
      <c r="BJ413" s="59" t="s">
        <v>341</v>
      </c>
      <c r="BK413" s="59" t="s">
        <v>341</v>
      </c>
      <c r="BL413" s="59" t="s">
        <v>341</v>
      </c>
      <c r="BM413" s="59"/>
      <c r="BO413" s="59"/>
      <c r="BQ413" s="59"/>
      <c r="BS413" s="59"/>
      <c r="BU413" s="59"/>
      <c r="BW413" s="59"/>
      <c r="BY413" s="59" t="s">
        <v>341</v>
      </c>
      <c r="CA413" s="59"/>
      <c r="CD413" s="46" t="s">
        <v>2589</v>
      </c>
    </row>
    <row r="414" spans="1:82" ht="18" customHeight="1">
      <c r="A414" s="107">
        <v>45693</v>
      </c>
      <c r="E414" s="151"/>
      <c r="F414" s="184"/>
      <c r="G414" s="111">
        <v>26039</v>
      </c>
      <c r="H414" s="111">
        <v>610</v>
      </c>
      <c r="I414" s="52">
        <v>2510</v>
      </c>
      <c r="J414" s="59" t="s">
        <v>2590</v>
      </c>
      <c r="K414" s="59" t="s">
        <v>1778</v>
      </c>
      <c r="L414" s="55" t="s">
        <v>1793</v>
      </c>
      <c r="M414" s="55" t="s">
        <v>1794</v>
      </c>
      <c r="N414" s="55" t="s">
        <v>579</v>
      </c>
      <c r="O414" s="55" t="s">
        <v>300</v>
      </c>
      <c r="P414" s="55" t="s">
        <v>303</v>
      </c>
      <c r="Q414" s="55" t="s">
        <v>1828</v>
      </c>
      <c r="R414" s="55" t="s">
        <v>227</v>
      </c>
      <c r="S414" s="55" t="s">
        <v>1841</v>
      </c>
      <c r="T414" s="55" t="s">
        <v>1864</v>
      </c>
      <c r="U414" s="108" t="s">
        <v>1865</v>
      </c>
      <c r="AN414" s="59" t="s">
        <v>341</v>
      </c>
      <c r="AO414" s="59" t="s">
        <v>341</v>
      </c>
      <c r="AQ414" s="59"/>
      <c r="AS414" s="59"/>
      <c r="AU414" s="59"/>
      <c r="AW414" s="59"/>
      <c r="AY414" s="59"/>
      <c r="BA414" s="59"/>
      <c r="BC414" s="59"/>
      <c r="BE414" s="59"/>
      <c r="BG414" s="59"/>
      <c r="BI414" s="59"/>
      <c r="BK414" s="59"/>
      <c r="BM414" s="59"/>
      <c r="BO414" s="59"/>
      <c r="BQ414" s="59"/>
      <c r="BS414" s="59"/>
      <c r="BU414" s="59"/>
      <c r="BW414" s="59"/>
      <c r="BY414" s="59"/>
      <c r="CA414" s="59"/>
      <c r="CD414" s="46" t="s">
        <v>2589</v>
      </c>
    </row>
    <row r="415" spans="1:82" ht="18" customHeight="1">
      <c r="A415" s="107">
        <v>45693</v>
      </c>
      <c r="E415" s="151"/>
      <c r="F415" s="184"/>
      <c r="G415" s="111">
        <v>26261</v>
      </c>
      <c r="H415" s="111">
        <v>316</v>
      </c>
      <c r="I415" s="52">
        <v>2511</v>
      </c>
      <c r="J415" s="59" t="s">
        <v>2590</v>
      </c>
      <c r="K415" s="59" t="s">
        <v>1778</v>
      </c>
      <c r="L415" s="55" t="s">
        <v>1795</v>
      </c>
      <c r="M415" s="55" t="s">
        <v>1796</v>
      </c>
      <c r="N415" s="55" t="s">
        <v>579</v>
      </c>
      <c r="O415" s="55" t="s">
        <v>300</v>
      </c>
      <c r="P415" s="55" t="s">
        <v>303</v>
      </c>
      <c r="Q415" s="55" t="s">
        <v>1829</v>
      </c>
      <c r="R415" s="55" t="s">
        <v>227</v>
      </c>
      <c r="S415" s="55" t="s">
        <v>1842</v>
      </c>
      <c r="T415" s="55" t="s">
        <v>1866</v>
      </c>
      <c r="U415" s="108" t="s">
        <v>1867</v>
      </c>
      <c r="AN415" s="59" t="s">
        <v>341</v>
      </c>
      <c r="AO415" s="59"/>
      <c r="AQ415" s="59"/>
      <c r="AS415" s="59"/>
      <c r="AU415" s="59"/>
      <c r="AW415" s="59"/>
      <c r="AY415" s="59"/>
      <c r="BA415" s="59"/>
      <c r="BC415" s="59"/>
      <c r="BE415" s="59"/>
      <c r="BG415" s="59"/>
      <c r="BI415" s="59"/>
      <c r="BK415" s="59"/>
      <c r="BM415" s="59"/>
      <c r="BO415" s="59"/>
      <c r="BQ415" s="59"/>
      <c r="BS415" s="59"/>
      <c r="BU415" s="59"/>
      <c r="BW415" s="59"/>
      <c r="BY415" s="59"/>
      <c r="CA415" s="59"/>
      <c r="CD415" s="46" t="s">
        <v>2589</v>
      </c>
    </row>
    <row r="416" spans="1:82" ht="18" customHeight="1">
      <c r="A416" s="107">
        <v>45693</v>
      </c>
      <c r="E416" s="151"/>
      <c r="F416" s="184"/>
      <c r="G416" s="111">
        <v>27208</v>
      </c>
      <c r="H416" s="111">
        <v>2771</v>
      </c>
      <c r="I416" s="52">
        <v>2512</v>
      </c>
      <c r="J416" s="59" t="s">
        <v>2590</v>
      </c>
      <c r="K416" s="59" t="s">
        <v>1778</v>
      </c>
      <c r="L416" s="55" t="s">
        <v>1797</v>
      </c>
      <c r="M416" s="55" t="s">
        <v>1798</v>
      </c>
      <c r="N416" s="55" t="s">
        <v>1816</v>
      </c>
      <c r="O416" s="55" t="s">
        <v>913</v>
      </c>
      <c r="P416" s="55" t="s">
        <v>914</v>
      </c>
      <c r="Q416" s="55" t="s">
        <v>1830</v>
      </c>
      <c r="R416" s="55" t="s">
        <v>227</v>
      </c>
      <c r="S416" s="55" t="s">
        <v>1843</v>
      </c>
      <c r="T416" s="55" t="s">
        <v>1868</v>
      </c>
      <c r="U416" s="108" t="s">
        <v>1869</v>
      </c>
      <c r="V416" s="55" t="s">
        <v>317</v>
      </c>
      <c r="W416" s="55" t="s">
        <v>1883</v>
      </c>
      <c r="X416" s="55" t="s">
        <v>422</v>
      </c>
      <c r="Y416" s="55" t="s">
        <v>604</v>
      </c>
      <c r="Z416" s="55" t="s">
        <v>1888</v>
      </c>
      <c r="AA416" s="55" t="s">
        <v>325</v>
      </c>
      <c r="AB416" s="55" t="s">
        <v>1895</v>
      </c>
      <c r="AC416" s="55" t="s">
        <v>1906</v>
      </c>
      <c r="AD416" s="55" t="s">
        <v>1907</v>
      </c>
      <c r="AE416" s="55" t="s">
        <v>317</v>
      </c>
      <c r="AF416" s="55" t="s">
        <v>1883</v>
      </c>
      <c r="AG416" s="55" t="s">
        <v>604</v>
      </c>
      <c r="AH416" s="55" t="s">
        <v>1888</v>
      </c>
      <c r="AI416" s="55" t="s">
        <v>1906</v>
      </c>
      <c r="AJ416" s="55" t="s">
        <v>1907</v>
      </c>
      <c r="AL416" s="59" t="s">
        <v>341</v>
      </c>
      <c r="AM416" s="93" t="s">
        <v>341</v>
      </c>
      <c r="AO416" s="59" t="s">
        <v>341</v>
      </c>
      <c r="AQ416" s="59" t="s">
        <v>341</v>
      </c>
      <c r="AS416" s="59"/>
      <c r="AT416" s="59" t="s">
        <v>341</v>
      </c>
      <c r="AU416" s="59"/>
      <c r="AV416" s="59" t="s">
        <v>341</v>
      </c>
      <c r="AW416" s="59" t="s">
        <v>341</v>
      </c>
      <c r="AY416" s="59"/>
      <c r="BA416" s="59" t="s">
        <v>341</v>
      </c>
      <c r="BC416" s="59" t="s">
        <v>341</v>
      </c>
      <c r="BE416" s="59" t="s">
        <v>341</v>
      </c>
      <c r="BF416" s="59" t="s">
        <v>341</v>
      </c>
      <c r="BG416" s="59"/>
      <c r="BI416" s="59" t="s">
        <v>341</v>
      </c>
      <c r="BK416" s="59" t="s">
        <v>341</v>
      </c>
      <c r="BM416" s="59"/>
      <c r="BO416" s="59"/>
      <c r="BQ416" s="59"/>
      <c r="BS416" s="59"/>
      <c r="BU416" s="59"/>
      <c r="BW416" s="59"/>
      <c r="BY416" s="59"/>
      <c r="CA416" s="59"/>
      <c r="CD416" s="46" t="s">
        <v>2589</v>
      </c>
    </row>
    <row r="417" spans="1:82" ht="18" customHeight="1">
      <c r="A417" s="107">
        <v>45693</v>
      </c>
      <c r="E417" s="151"/>
      <c r="F417" s="184"/>
      <c r="G417" s="111">
        <v>27337</v>
      </c>
      <c r="H417" s="111">
        <v>14</v>
      </c>
      <c r="I417" s="52">
        <v>2513</v>
      </c>
      <c r="J417" s="59" t="s">
        <v>2590</v>
      </c>
      <c r="K417" s="59" t="s">
        <v>1778</v>
      </c>
      <c r="L417" s="55" t="s">
        <v>1799</v>
      </c>
      <c r="M417" s="55" t="s">
        <v>1800</v>
      </c>
      <c r="N417" s="55" t="s">
        <v>191</v>
      </c>
      <c r="O417" s="55" t="s">
        <v>300</v>
      </c>
      <c r="P417" s="55" t="s">
        <v>303</v>
      </c>
      <c r="Q417" s="55" t="s">
        <v>1831</v>
      </c>
      <c r="R417" s="55" t="s">
        <v>227</v>
      </c>
      <c r="S417" s="55" t="s">
        <v>1844</v>
      </c>
      <c r="T417" s="55" t="s">
        <v>1870</v>
      </c>
      <c r="U417" s="108" t="s">
        <v>277</v>
      </c>
      <c r="AN417" s="59" t="s">
        <v>341</v>
      </c>
      <c r="AO417" s="59" t="s">
        <v>341</v>
      </c>
      <c r="AQ417" s="59"/>
      <c r="AS417" s="59"/>
      <c r="AU417" s="59"/>
      <c r="AW417" s="59"/>
      <c r="AY417" s="59"/>
      <c r="BA417" s="59"/>
      <c r="BC417" s="59"/>
      <c r="BE417" s="59"/>
      <c r="BG417" s="59"/>
      <c r="BI417" s="59"/>
      <c r="BK417" s="59"/>
      <c r="BM417" s="59"/>
      <c r="BO417" s="59"/>
      <c r="BQ417" s="59"/>
      <c r="BS417" s="59"/>
      <c r="BU417" s="59"/>
      <c r="BW417" s="59"/>
      <c r="BY417" s="59"/>
      <c r="CA417" s="59"/>
      <c r="CD417" s="46" t="s">
        <v>2589</v>
      </c>
    </row>
    <row r="418" spans="1:82" ht="18" customHeight="1">
      <c r="A418" s="107">
        <v>45693</v>
      </c>
      <c r="B418" s="115">
        <v>46055</v>
      </c>
      <c r="E418" s="151"/>
      <c r="F418" s="184"/>
      <c r="G418" s="111">
        <v>29626</v>
      </c>
      <c r="H418" s="111">
        <v>1607</v>
      </c>
      <c r="I418" s="52">
        <v>2514</v>
      </c>
      <c r="J418" s="59" t="s">
        <v>2590</v>
      </c>
      <c r="K418" s="59" t="s">
        <v>1778</v>
      </c>
      <c r="L418" s="55" t="s">
        <v>1801</v>
      </c>
      <c r="M418" s="55" t="s">
        <v>1802</v>
      </c>
      <c r="N418" s="55" t="s">
        <v>2747</v>
      </c>
      <c r="O418" s="55" t="s">
        <v>2745</v>
      </c>
      <c r="P418" s="55" t="s">
        <v>2746</v>
      </c>
      <c r="Q418" s="55" t="s">
        <v>2744</v>
      </c>
      <c r="R418" s="55" t="s">
        <v>228</v>
      </c>
      <c r="S418" s="55" t="s">
        <v>1845</v>
      </c>
      <c r="T418" s="55" t="s">
        <v>2748</v>
      </c>
      <c r="U418" s="108" t="s">
        <v>2749</v>
      </c>
      <c r="V418" s="55" t="s">
        <v>578</v>
      </c>
      <c r="W418" s="55" t="s">
        <v>910</v>
      </c>
      <c r="X418" s="55" t="s">
        <v>422</v>
      </c>
      <c r="Y418" s="55" t="s">
        <v>423</v>
      </c>
      <c r="Z418" s="55" t="s">
        <v>1889</v>
      </c>
      <c r="AA418" s="55" t="s">
        <v>326</v>
      </c>
      <c r="AB418" s="55" t="s">
        <v>1896</v>
      </c>
      <c r="AC418" s="55" t="s">
        <v>1908</v>
      </c>
      <c r="AD418" s="55" t="s">
        <v>1909</v>
      </c>
      <c r="AL418" s="59" t="s">
        <v>341</v>
      </c>
      <c r="AM418" s="93" t="s">
        <v>341</v>
      </c>
      <c r="AO418" s="59"/>
      <c r="AQ418" s="59"/>
      <c r="AS418" s="59"/>
      <c r="AU418" s="59"/>
      <c r="AW418" s="59"/>
      <c r="AX418" s="59" t="s">
        <v>341</v>
      </c>
      <c r="AY418" s="59"/>
      <c r="BA418" s="59"/>
      <c r="BC418" s="59"/>
      <c r="BD418" s="59" t="s">
        <v>341</v>
      </c>
      <c r="BE418" s="59" t="s">
        <v>341</v>
      </c>
      <c r="BG418" s="59"/>
      <c r="BI418" s="59"/>
      <c r="BK418" s="59"/>
      <c r="BM418" s="59"/>
      <c r="BO418" s="59"/>
      <c r="BQ418" s="59"/>
      <c r="BS418" s="59"/>
      <c r="BU418" s="59"/>
      <c r="BW418" s="59"/>
      <c r="BY418" s="59"/>
      <c r="CA418" s="59"/>
      <c r="CD418" s="46" t="s">
        <v>2589</v>
      </c>
    </row>
    <row r="419" spans="1:82" ht="18" customHeight="1">
      <c r="A419" s="107">
        <v>45693</v>
      </c>
      <c r="E419" s="151"/>
      <c r="F419" s="184"/>
      <c r="G419" s="111">
        <v>29803</v>
      </c>
      <c r="H419" s="111">
        <v>8169</v>
      </c>
      <c r="I419" s="52">
        <v>2515</v>
      </c>
      <c r="J419" s="59" t="s">
        <v>2590</v>
      </c>
      <c r="K419" s="59" t="s">
        <v>1778</v>
      </c>
      <c r="L419" s="55" t="s">
        <v>1803</v>
      </c>
      <c r="M419" s="55" t="s">
        <v>1804</v>
      </c>
      <c r="N419" s="55" t="s">
        <v>1817</v>
      </c>
      <c r="O419" s="55" t="s">
        <v>492</v>
      </c>
      <c r="P419" s="55" t="s">
        <v>1820</v>
      </c>
      <c r="Q419" s="55" t="s">
        <v>1832</v>
      </c>
      <c r="R419" s="55" t="s">
        <v>227</v>
      </c>
      <c r="S419" s="55" t="s">
        <v>1846</v>
      </c>
      <c r="T419" s="55" t="s">
        <v>1871</v>
      </c>
      <c r="U419" s="108" t="s">
        <v>1872</v>
      </c>
      <c r="AO419" s="59" t="s">
        <v>341</v>
      </c>
      <c r="AQ419" s="59"/>
      <c r="AS419" s="59"/>
      <c r="AU419" s="59"/>
      <c r="AW419" s="59"/>
      <c r="AY419" s="59"/>
      <c r="BA419" s="59"/>
      <c r="BC419" s="59"/>
      <c r="BE419" s="59"/>
      <c r="BG419" s="59"/>
      <c r="BI419" s="59"/>
      <c r="BK419" s="59"/>
      <c r="BM419" s="59"/>
      <c r="BO419" s="59"/>
      <c r="BQ419" s="59"/>
      <c r="BS419" s="59"/>
      <c r="BU419" s="59"/>
      <c r="BW419" s="59"/>
      <c r="BY419" s="59"/>
      <c r="BZ419" s="59" t="s">
        <v>341</v>
      </c>
      <c r="CA419" s="59" t="s">
        <v>341</v>
      </c>
      <c r="CD419" s="46" t="s">
        <v>2589</v>
      </c>
    </row>
    <row r="420" spans="1:82" ht="18" customHeight="1">
      <c r="A420" s="107">
        <v>45693</v>
      </c>
      <c r="B420" s="115">
        <v>45965</v>
      </c>
      <c r="E420" s="151"/>
      <c r="F420" s="184"/>
      <c r="G420" s="111">
        <v>30106</v>
      </c>
      <c r="H420" s="111">
        <v>2216</v>
      </c>
      <c r="I420" s="52">
        <v>2516</v>
      </c>
      <c r="J420" s="59" t="s">
        <v>2590</v>
      </c>
      <c r="K420" s="59" t="s">
        <v>1778</v>
      </c>
      <c r="L420" s="55" t="s">
        <v>1805</v>
      </c>
      <c r="M420" s="55" t="s">
        <v>1806</v>
      </c>
      <c r="N420" s="155" t="s">
        <v>186</v>
      </c>
      <c r="O420" s="55" t="s">
        <v>305</v>
      </c>
      <c r="P420" s="159" t="s">
        <v>2682</v>
      </c>
      <c r="Q420" s="112" t="s">
        <v>2681</v>
      </c>
      <c r="R420" s="55" t="s">
        <v>227</v>
      </c>
      <c r="S420" s="55" t="s">
        <v>1847</v>
      </c>
      <c r="T420" s="55" t="s">
        <v>1873</v>
      </c>
      <c r="U420" s="108" t="s">
        <v>1874</v>
      </c>
      <c r="V420" s="55" t="s">
        <v>1881</v>
      </c>
      <c r="W420" s="155" t="s">
        <v>581</v>
      </c>
      <c r="X420" s="55" t="s">
        <v>422</v>
      </c>
      <c r="Y420" s="55" t="s">
        <v>604</v>
      </c>
      <c r="Z420" s="109" t="s">
        <v>1890</v>
      </c>
      <c r="AA420" s="55" t="s">
        <v>325</v>
      </c>
      <c r="AB420" s="55" t="s">
        <v>1897</v>
      </c>
      <c r="AC420" s="55" t="s">
        <v>1910</v>
      </c>
      <c r="AD420" s="55" t="s">
        <v>1911</v>
      </c>
      <c r="AK420" s="59" t="s">
        <v>341</v>
      </c>
      <c r="AL420" s="59" t="s">
        <v>341</v>
      </c>
      <c r="AM420" s="93" t="s">
        <v>341</v>
      </c>
      <c r="AO420" s="59" t="s">
        <v>341</v>
      </c>
      <c r="AQ420" s="59" t="s">
        <v>341</v>
      </c>
      <c r="AS420" s="59"/>
      <c r="AU420" s="59"/>
      <c r="AV420" s="59" t="s">
        <v>341</v>
      </c>
      <c r="AW420" s="59" t="s">
        <v>341</v>
      </c>
      <c r="AY420" s="59"/>
      <c r="BA420" s="59" t="s">
        <v>341</v>
      </c>
      <c r="BC420" s="59" t="s">
        <v>341</v>
      </c>
      <c r="BE420" s="59" t="s">
        <v>341</v>
      </c>
      <c r="BF420" s="59" t="s">
        <v>341</v>
      </c>
      <c r="BG420" s="59" t="s">
        <v>341</v>
      </c>
      <c r="BH420" s="59" t="s">
        <v>341</v>
      </c>
      <c r="BI420" s="59" t="s">
        <v>341</v>
      </c>
      <c r="BK420" s="59" t="s">
        <v>341</v>
      </c>
      <c r="BM420" s="59"/>
      <c r="BO420" s="59"/>
      <c r="BQ420" s="59"/>
      <c r="BS420" s="59"/>
      <c r="BU420" s="59"/>
      <c r="BW420" s="59"/>
      <c r="BY420" s="59"/>
      <c r="CA420" s="59"/>
      <c r="CD420" s="46" t="s">
        <v>2589</v>
      </c>
    </row>
    <row r="421" spans="1:82" ht="18" customHeight="1">
      <c r="A421" s="107">
        <v>45693</v>
      </c>
      <c r="E421" s="151"/>
      <c r="F421" s="184"/>
      <c r="G421" s="111">
        <v>32092</v>
      </c>
      <c r="H421" s="111">
        <v>2676</v>
      </c>
      <c r="I421" s="52">
        <v>2517</v>
      </c>
      <c r="J421" s="59" t="s">
        <v>2590</v>
      </c>
      <c r="K421" s="59" t="s">
        <v>1778</v>
      </c>
      <c r="L421" s="55" t="s">
        <v>1807</v>
      </c>
      <c r="M421" s="55" t="s">
        <v>1808</v>
      </c>
      <c r="N421" s="55" t="s">
        <v>1818</v>
      </c>
      <c r="O421" s="55" t="s">
        <v>300</v>
      </c>
      <c r="P421" s="55" t="s">
        <v>494</v>
      </c>
      <c r="Q421" s="55" t="s">
        <v>1833</v>
      </c>
      <c r="R421" s="55" t="s">
        <v>227</v>
      </c>
      <c r="S421" s="55" t="s">
        <v>1848</v>
      </c>
      <c r="T421" s="55" t="s">
        <v>1875</v>
      </c>
      <c r="U421" s="108" t="s">
        <v>1876</v>
      </c>
      <c r="AN421" s="59" t="s">
        <v>341</v>
      </c>
      <c r="AO421" s="59"/>
      <c r="AQ421" s="59"/>
      <c r="AS421" s="59"/>
      <c r="AU421" s="59"/>
      <c r="AW421" s="59"/>
      <c r="AY421" s="59"/>
      <c r="BA421" s="59"/>
      <c r="BC421" s="59"/>
      <c r="BE421" s="59"/>
      <c r="BG421" s="59"/>
      <c r="BI421" s="59"/>
      <c r="BK421" s="59"/>
      <c r="BM421" s="59"/>
      <c r="BO421" s="59"/>
      <c r="BQ421" s="59"/>
      <c r="BS421" s="59"/>
      <c r="BU421" s="59"/>
      <c r="BW421" s="59"/>
      <c r="BY421" s="59"/>
      <c r="CA421" s="59"/>
      <c r="CD421" s="46" t="s">
        <v>2589</v>
      </c>
    </row>
    <row r="422" spans="1:82" ht="18" customHeight="1">
      <c r="A422" s="107">
        <v>45693</v>
      </c>
      <c r="E422" s="151"/>
      <c r="F422" s="184"/>
      <c r="G422" s="111">
        <v>32260</v>
      </c>
      <c r="H422" s="111">
        <v>2563</v>
      </c>
      <c r="I422" s="52">
        <v>2518</v>
      </c>
      <c r="J422" s="59" t="s">
        <v>2590</v>
      </c>
      <c r="K422" s="59" t="s">
        <v>1778</v>
      </c>
      <c r="L422" s="55" t="s">
        <v>1809</v>
      </c>
      <c r="M422" s="55" t="s">
        <v>1810</v>
      </c>
      <c r="N422" s="55" t="s">
        <v>1819</v>
      </c>
      <c r="O422" s="55" t="s">
        <v>300</v>
      </c>
      <c r="P422" s="55" t="s">
        <v>301</v>
      </c>
      <c r="Q422" s="55" t="s">
        <v>1834</v>
      </c>
      <c r="R422" s="55" t="s">
        <v>227</v>
      </c>
      <c r="S422" s="55" t="s">
        <v>1849</v>
      </c>
      <c r="T422" s="55" t="s">
        <v>1877</v>
      </c>
      <c r="U422" s="108" t="s">
        <v>1878</v>
      </c>
      <c r="AK422" s="59" t="s">
        <v>341</v>
      </c>
      <c r="AL422" s="59" t="s">
        <v>341</v>
      </c>
      <c r="AM422" s="93" t="s">
        <v>341</v>
      </c>
      <c r="AN422" s="59" t="s">
        <v>341</v>
      </c>
      <c r="AO422" s="59" t="s">
        <v>341</v>
      </c>
      <c r="AQ422" s="59" t="s">
        <v>341</v>
      </c>
      <c r="AR422" s="59" t="s">
        <v>341</v>
      </c>
      <c r="AS422" s="59"/>
      <c r="AT422" s="59" t="s">
        <v>341</v>
      </c>
      <c r="AU422" s="59"/>
      <c r="AW422" s="59" t="s">
        <v>341</v>
      </c>
      <c r="AY422" s="59"/>
      <c r="AZ422" s="59" t="s">
        <v>341</v>
      </c>
      <c r="BA422" s="59"/>
      <c r="BB422" s="59" t="s">
        <v>341</v>
      </c>
      <c r="BC422" s="59" t="s">
        <v>341</v>
      </c>
      <c r="BE422" s="59"/>
      <c r="BF422" s="59" t="s">
        <v>341</v>
      </c>
      <c r="BG422" s="59"/>
      <c r="BI422" s="59" t="s">
        <v>341</v>
      </c>
      <c r="BK422" s="59"/>
      <c r="BM422" s="59"/>
      <c r="BN422" s="59" t="s">
        <v>341</v>
      </c>
      <c r="BO422" s="59"/>
      <c r="BQ422" s="59" t="s">
        <v>341</v>
      </c>
      <c r="BS422" s="59"/>
      <c r="BU422" s="59"/>
      <c r="BW422" s="59"/>
      <c r="BY422" s="59" t="s">
        <v>341</v>
      </c>
      <c r="BZ422" s="59" t="s">
        <v>341</v>
      </c>
      <c r="CA422" s="59" t="s">
        <v>341</v>
      </c>
      <c r="CD422" s="46" t="s">
        <v>2589</v>
      </c>
    </row>
    <row r="423" spans="1:82" ht="18" customHeight="1">
      <c r="A423" s="107">
        <v>45693</v>
      </c>
      <c r="E423" s="151"/>
      <c r="F423" s="184"/>
      <c r="G423" s="111">
        <v>21567</v>
      </c>
      <c r="H423" s="111">
        <v>413</v>
      </c>
      <c r="I423" s="52">
        <v>2519</v>
      </c>
      <c r="J423" s="59" t="s">
        <v>2590</v>
      </c>
      <c r="K423" s="59" t="s">
        <v>1912</v>
      </c>
      <c r="L423" s="55" t="s">
        <v>1913</v>
      </c>
      <c r="M423" s="55" t="s">
        <v>1914</v>
      </c>
      <c r="N423" s="55" t="s">
        <v>1921</v>
      </c>
      <c r="O423" s="55" t="s">
        <v>300</v>
      </c>
      <c r="P423" s="55" t="s">
        <v>303</v>
      </c>
      <c r="Q423" s="55" t="s">
        <v>1924</v>
      </c>
      <c r="R423" s="55" t="s">
        <v>227</v>
      </c>
      <c r="S423" s="55" t="s">
        <v>1928</v>
      </c>
      <c r="T423" s="55" t="s">
        <v>1933</v>
      </c>
      <c r="U423" s="108" t="s">
        <v>1934</v>
      </c>
      <c r="AO423" s="59" t="s">
        <v>341</v>
      </c>
      <c r="AQ423" s="59"/>
      <c r="AS423" s="59"/>
      <c r="AU423" s="59"/>
      <c r="AW423" s="59"/>
      <c r="AY423" s="59"/>
      <c r="BA423" s="59"/>
      <c r="BC423" s="59" t="s">
        <v>341</v>
      </c>
      <c r="BE423" s="59"/>
      <c r="BG423" s="59"/>
      <c r="BI423" s="59"/>
      <c r="BK423" s="59"/>
      <c r="BM423" s="59"/>
      <c r="BO423" s="59"/>
      <c r="BQ423" s="59"/>
      <c r="BS423" s="59"/>
      <c r="BU423" s="59"/>
      <c r="BW423" s="59"/>
      <c r="BY423" s="59"/>
      <c r="CA423" s="59"/>
      <c r="CD423" s="46" t="s">
        <v>2589</v>
      </c>
    </row>
    <row r="424" spans="1:82" ht="18" customHeight="1">
      <c r="A424" s="107">
        <v>45693</v>
      </c>
      <c r="E424" s="151"/>
      <c r="F424" s="184"/>
      <c r="G424" s="111">
        <v>29068</v>
      </c>
      <c r="H424" s="111">
        <v>1932</v>
      </c>
      <c r="I424" s="52">
        <v>2520</v>
      </c>
      <c r="J424" s="59" t="s">
        <v>2590</v>
      </c>
      <c r="K424" s="59" t="s">
        <v>1912</v>
      </c>
      <c r="L424" s="55" t="s">
        <v>1915</v>
      </c>
      <c r="M424" s="55" t="s">
        <v>1916</v>
      </c>
      <c r="N424" s="55" t="s">
        <v>1922</v>
      </c>
      <c r="O424" s="55" t="s">
        <v>305</v>
      </c>
      <c r="P424" s="55" t="s">
        <v>307</v>
      </c>
      <c r="Q424" s="55" t="s">
        <v>1925</v>
      </c>
      <c r="R424" s="55" t="s">
        <v>1929</v>
      </c>
      <c r="S424" s="55" t="s">
        <v>1930</v>
      </c>
      <c r="T424" s="55" t="s">
        <v>1935</v>
      </c>
      <c r="U424" s="108" t="s">
        <v>1936</v>
      </c>
      <c r="AN424" s="59" t="s">
        <v>341</v>
      </c>
      <c r="AO424" s="59"/>
      <c r="AQ424" s="59"/>
      <c r="AS424" s="59"/>
      <c r="AU424" s="59"/>
      <c r="AW424" s="59"/>
      <c r="AY424" s="59"/>
      <c r="BA424" s="59"/>
      <c r="BC424" s="59"/>
      <c r="BE424" s="59"/>
      <c r="BG424" s="59"/>
      <c r="BI424" s="59"/>
      <c r="BK424" s="59"/>
      <c r="BM424" s="59"/>
      <c r="BO424" s="59"/>
      <c r="BQ424" s="59"/>
      <c r="BS424" s="59"/>
      <c r="BU424" s="59"/>
      <c r="BW424" s="59"/>
      <c r="BY424" s="59"/>
      <c r="CA424" s="59"/>
      <c r="CD424" s="46" t="s">
        <v>2589</v>
      </c>
    </row>
    <row r="425" spans="1:82" ht="18" customHeight="1">
      <c r="A425" s="107">
        <v>45693</v>
      </c>
      <c r="E425" s="151"/>
      <c r="F425" s="184"/>
      <c r="G425" s="111">
        <v>29713</v>
      </c>
      <c r="H425" s="111">
        <v>6382</v>
      </c>
      <c r="I425" s="52">
        <v>2521</v>
      </c>
      <c r="J425" s="59" t="s">
        <v>2590</v>
      </c>
      <c r="K425" s="59" t="s">
        <v>1912</v>
      </c>
      <c r="L425" s="55" t="s">
        <v>1917</v>
      </c>
      <c r="M425" s="55" t="s">
        <v>1918</v>
      </c>
      <c r="N425" s="55" t="s">
        <v>202</v>
      </c>
      <c r="O425" s="55" t="s">
        <v>300</v>
      </c>
      <c r="P425" s="55" t="s">
        <v>316</v>
      </c>
      <c r="Q425" s="55" t="s">
        <v>1926</v>
      </c>
      <c r="R425" s="55" t="s">
        <v>228</v>
      </c>
      <c r="S425" s="55" t="s">
        <v>1931</v>
      </c>
      <c r="T425" s="55" t="s">
        <v>1937</v>
      </c>
      <c r="U425" s="108" t="s">
        <v>1938</v>
      </c>
      <c r="AO425" s="59" t="s">
        <v>341</v>
      </c>
      <c r="AQ425" s="59"/>
      <c r="AS425" s="59"/>
      <c r="AU425" s="59"/>
      <c r="AW425" s="59"/>
      <c r="AY425" s="59"/>
      <c r="BA425" s="59"/>
      <c r="BC425" s="59"/>
      <c r="BE425" s="59"/>
      <c r="BG425" s="59"/>
      <c r="BI425" s="59"/>
      <c r="BK425" s="59"/>
      <c r="BM425" s="59"/>
      <c r="BO425" s="59"/>
      <c r="BQ425" s="59"/>
      <c r="BS425" s="59"/>
      <c r="BU425" s="59"/>
      <c r="BW425" s="59"/>
      <c r="BY425" s="59" t="s">
        <v>341</v>
      </c>
      <c r="CA425" s="59"/>
      <c r="CD425" s="46" t="s">
        <v>2589</v>
      </c>
    </row>
    <row r="426" spans="1:82" ht="18" customHeight="1">
      <c r="A426" s="107">
        <v>45693</v>
      </c>
      <c r="C426" s="115">
        <v>46055</v>
      </c>
      <c r="E426" s="152"/>
      <c r="F426" s="184"/>
      <c r="G426" s="111">
        <v>29827</v>
      </c>
      <c r="H426" s="111">
        <v>414</v>
      </c>
      <c r="I426" s="52">
        <v>2522</v>
      </c>
      <c r="J426" s="59" t="s">
        <v>2590</v>
      </c>
      <c r="K426" s="59" t="s">
        <v>1912</v>
      </c>
      <c r="L426" s="55" t="s">
        <v>1919</v>
      </c>
      <c r="M426" s="55" t="s">
        <v>1920</v>
      </c>
      <c r="N426" s="55" t="s">
        <v>1923</v>
      </c>
      <c r="O426" s="55" t="s">
        <v>300</v>
      </c>
      <c r="P426" s="55" t="s">
        <v>494</v>
      </c>
      <c r="Q426" s="55" t="s">
        <v>1927</v>
      </c>
      <c r="R426" s="55" t="s">
        <v>227</v>
      </c>
      <c r="S426" s="55" t="s">
        <v>1932</v>
      </c>
      <c r="T426" s="55" t="s">
        <v>1939</v>
      </c>
      <c r="U426" s="108" t="s">
        <v>1940</v>
      </c>
      <c r="AK426" s="59" t="s">
        <v>341</v>
      </c>
      <c r="AL426" s="59" t="s">
        <v>341</v>
      </c>
      <c r="AM426" s="93" t="s">
        <v>341</v>
      </c>
      <c r="AO426" s="59" t="s">
        <v>341</v>
      </c>
      <c r="AQ426" s="59" t="s">
        <v>341</v>
      </c>
      <c r="AS426" s="59"/>
      <c r="AT426" s="59" t="s">
        <v>341</v>
      </c>
      <c r="AU426" s="59"/>
      <c r="AW426" s="59" t="s">
        <v>341</v>
      </c>
      <c r="AY426" s="59" t="s">
        <v>341</v>
      </c>
      <c r="BA426" s="59"/>
      <c r="BC426" s="59"/>
      <c r="BE426" s="59"/>
      <c r="BG426" s="59"/>
      <c r="BI426" s="59" t="s">
        <v>341</v>
      </c>
      <c r="BK426" s="59"/>
      <c r="BM426" s="59"/>
      <c r="BN426" s="59" t="s">
        <v>341</v>
      </c>
      <c r="BO426" s="59"/>
      <c r="BQ426" s="59" t="s">
        <v>341</v>
      </c>
      <c r="BS426" s="59"/>
      <c r="BU426" s="59"/>
      <c r="BW426" s="59"/>
      <c r="BY426" s="59"/>
      <c r="BZ426" s="59" t="s">
        <v>341</v>
      </c>
      <c r="CA426" s="59" t="s">
        <v>341</v>
      </c>
      <c r="CD426" s="46" t="s">
        <v>2589</v>
      </c>
    </row>
    <row r="427" spans="1:82" ht="18" hidden="1" customHeight="1">
      <c r="I427" s="52">
        <v>2523</v>
      </c>
      <c r="U427" s="108"/>
      <c r="AO427" s="59"/>
      <c r="AQ427" s="59"/>
      <c r="AS427" s="59"/>
      <c r="AU427" s="59"/>
      <c r="AW427" s="59"/>
      <c r="AY427" s="59"/>
      <c r="BA427" s="59"/>
      <c r="BC427" s="59"/>
      <c r="BE427" s="59"/>
      <c r="BG427" s="59"/>
      <c r="BI427" s="59"/>
      <c r="BK427" s="59"/>
      <c r="BM427" s="59"/>
      <c r="BO427" s="59"/>
      <c r="BQ427" s="59"/>
      <c r="BS427" s="59"/>
      <c r="BU427" s="59"/>
      <c r="BW427" s="59"/>
      <c r="BY427" s="59"/>
      <c r="CA427" s="59"/>
      <c r="CD427" s="46" t="s">
        <v>2589</v>
      </c>
    </row>
    <row r="428" spans="1:82" ht="18" hidden="1" customHeight="1">
      <c r="I428" s="52">
        <v>2524</v>
      </c>
      <c r="U428" s="108"/>
      <c r="AO428" s="59"/>
      <c r="AQ428" s="59"/>
      <c r="AS428" s="59"/>
      <c r="AU428" s="59"/>
      <c r="AW428" s="59"/>
      <c r="AY428" s="59"/>
      <c r="BA428" s="59"/>
      <c r="BC428" s="59"/>
      <c r="BE428" s="59"/>
      <c r="BG428" s="59"/>
      <c r="BI428" s="59"/>
      <c r="BK428" s="59"/>
      <c r="BM428" s="59"/>
      <c r="BO428" s="59"/>
      <c r="BQ428" s="59"/>
      <c r="BS428" s="59"/>
      <c r="BU428" s="59"/>
      <c r="BW428" s="59"/>
      <c r="BY428" s="59"/>
      <c r="CA428" s="59"/>
      <c r="CD428" s="46" t="s">
        <v>2589</v>
      </c>
    </row>
    <row r="429" spans="1:82" ht="18" hidden="1" customHeight="1">
      <c r="I429" s="52">
        <v>2525</v>
      </c>
      <c r="U429" s="108"/>
      <c r="AO429" s="59"/>
      <c r="AQ429" s="59"/>
      <c r="AS429" s="59"/>
      <c r="AU429" s="59"/>
      <c r="AW429" s="59"/>
      <c r="AY429" s="59"/>
      <c r="BA429" s="59"/>
      <c r="BC429" s="59"/>
      <c r="BE429" s="59"/>
      <c r="BG429" s="59"/>
      <c r="BI429" s="59"/>
      <c r="BK429" s="59"/>
      <c r="BM429" s="59"/>
      <c r="BO429" s="59"/>
      <c r="BQ429" s="59"/>
      <c r="BS429" s="59"/>
      <c r="BU429" s="59"/>
      <c r="BW429" s="59"/>
      <c r="BY429" s="59"/>
      <c r="CA429" s="59"/>
      <c r="CD429" s="46" t="s">
        <v>2589</v>
      </c>
    </row>
    <row r="430" spans="1:82" ht="18" hidden="1" customHeight="1">
      <c r="I430" s="52">
        <v>2526</v>
      </c>
      <c r="U430" s="108"/>
      <c r="AO430" s="59"/>
      <c r="AQ430" s="59"/>
      <c r="AS430" s="59"/>
      <c r="AU430" s="59"/>
      <c r="AW430" s="59"/>
      <c r="AY430" s="59"/>
      <c r="BA430" s="59"/>
      <c r="BC430" s="59"/>
      <c r="BE430" s="59"/>
      <c r="BG430" s="59"/>
      <c r="BI430" s="59"/>
      <c r="BK430" s="59"/>
      <c r="BM430" s="59"/>
      <c r="BO430" s="59"/>
      <c r="BQ430" s="59"/>
      <c r="BS430" s="59"/>
      <c r="BU430" s="59"/>
      <c r="BW430" s="59"/>
      <c r="BY430" s="59"/>
      <c r="CA430" s="59"/>
      <c r="CD430" s="46" t="s">
        <v>2589</v>
      </c>
    </row>
    <row r="431" spans="1:82" ht="18" hidden="1" customHeight="1">
      <c r="I431" s="52">
        <v>2527</v>
      </c>
      <c r="U431" s="108"/>
      <c r="AO431" s="59"/>
      <c r="AQ431" s="59"/>
      <c r="AS431" s="59"/>
      <c r="AU431" s="59"/>
      <c r="AW431" s="59"/>
      <c r="AY431" s="59"/>
      <c r="BA431" s="59"/>
      <c r="BC431" s="59"/>
      <c r="BE431" s="59"/>
      <c r="BG431" s="59"/>
      <c r="BI431" s="59"/>
      <c r="BK431" s="59"/>
      <c r="BM431" s="59"/>
      <c r="BO431" s="59"/>
      <c r="BQ431" s="59"/>
      <c r="BS431" s="59"/>
      <c r="BU431" s="59"/>
      <c r="BW431" s="59"/>
      <c r="BY431" s="59"/>
      <c r="CA431" s="59"/>
      <c r="CD431" s="46" t="s">
        <v>2589</v>
      </c>
    </row>
    <row r="432" spans="1:82" ht="18" hidden="1" customHeight="1">
      <c r="I432" s="52">
        <v>2528</v>
      </c>
      <c r="U432" s="108"/>
      <c r="AO432" s="59"/>
      <c r="AQ432" s="59"/>
      <c r="AS432" s="59"/>
      <c r="AU432" s="59"/>
      <c r="AW432" s="59"/>
      <c r="AY432" s="59"/>
      <c r="BA432" s="59"/>
      <c r="BC432" s="59"/>
      <c r="BE432" s="59"/>
      <c r="BG432" s="59"/>
      <c r="BI432" s="59"/>
      <c r="BK432" s="59"/>
      <c r="BM432" s="59"/>
      <c r="BO432" s="59"/>
      <c r="BQ432" s="59"/>
      <c r="BS432" s="59"/>
      <c r="BU432" s="59"/>
      <c r="BW432" s="59"/>
      <c r="BY432" s="59"/>
      <c r="CA432" s="59"/>
      <c r="CD432" s="46" t="s">
        <v>2589</v>
      </c>
    </row>
    <row r="433" spans="9:82" ht="18" hidden="1" customHeight="1">
      <c r="I433" s="52">
        <v>2529</v>
      </c>
      <c r="U433" s="108"/>
      <c r="AO433" s="59"/>
      <c r="AQ433" s="59"/>
      <c r="AS433" s="59"/>
      <c r="AU433" s="59"/>
      <c r="AW433" s="59"/>
      <c r="AY433" s="59"/>
      <c r="BA433" s="59"/>
      <c r="BC433" s="59"/>
      <c r="BE433" s="59"/>
      <c r="BG433" s="59"/>
      <c r="BI433" s="59"/>
      <c r="BK433" s="59"/>
      <c r="BM433" s="59"/>
      <c r="BO433" s="59"/>
      <c r="BQ433" s="59"/>
      <c r="BS433" s="59"/>
      <c r="BU433" s="59"/>
      <c r="BW433" s="59"/>
      <c r="BY433" s="59"/>
      <c r="CA433" s="59"/>
      <c r="CD433" s="46" t="s">
        <v>2589</v>
      </c>
    </row>
    <row r="434" spans="9:82" ht="18" hidden="1" customHeight="1">
      <c r="I434" s="52">
        <v>2530</v>
      </c>
      <c r="U434" s="108"/>
      <c r="AO434" s="59"/>
      <c r="AQ434" s="59"/>
      <c r="AS434" s="59"/>
      <c r="AU434" s="59"/>
      <c r="AW434" s="59"/>
      <c r="AY434" s="59"/>
      <c r="BA434" s="59"/>
      <c r="BC434" s="59"/>
      <c r="BE434" s="59"/>
      <c r="BG434" s="59"/>
      <c r="BI434" s="59"/>
      <c r="BK434" s="59"/>
      <c r="BM434" s="59"/>
      <c r="BO434" s="59"/>
      <c r="BQ434" s="59"/>
      <c r="BS434" s="59"/>
      <c r="BU434" s="59"/>
      <c r="BW434" s="59"/>
      <c r="BY434" s="59"/>
      <c r="CA434" s="59"/>
      <c r="CD434" s="46" t="s">
        <v>2589</v>
      </c>
    </row>
    <row r="435" spans="9:82" ht="18" hidden="1" customHeight="1">
      <c r="I435" s="52">
        <v>2531</v>
      </c>
      <c r="U435" s="108"/>
      <c r="AO435" s="59"/>
      <c r="AQ435" s="59"/>
      <c r="AS435" s="59"/>
      <c r="AU435" s="59"/>
      <c r="AW435" s="59"/>
      <c r="AY435" s="59"/>
      <c r="BA435" s="59"/>
      <c r="BC435" s="59"/>
      <c r="BE435" s="59"/>
      <c r="BG435" s="59"/>
      <c r="BI435" s="59"/>
      <c r="BK435" s="59"/>
      <c r="BM435" s="59"/>
      <c r="BO435" s="59"/>
      <c r="BQ435" s="59"/>
      <c r="BS435" s="59"/>
      <c r="BU435" s="59"/>
      <c r="BW435" s="59"/>
      <c r="BY435" s="59"/>
      <c r="CA435" s="59"/>
      <c r="CD435" s="46" t="s">
        <v>2589</v>
      </c>
    </row>
    <row r="436" spans="9:82" ht="18" hidden="1" customHeight="1">
      <c r="I436" s="52">
        <v>2532</v>
      </c>
      <c r="U436" s="108"/>
      <c r="AO436" s="59"/>
      <c r="AQ436" s="59"/>
      <c r="AS436" s="59"/>
      <c r="AU436" s="59"/>
      <c r="AW436" s="59"/>
      <c r="AY436" s="59"/>
      <c r="BA436" s="59"/>
      <c r="BC436" s="59"/>
      <c r="BE436" s="59"/>
      <c r="BG436" s="59"/>
      <c r="BI436" s="59"/>
      <c r="BK436" s="59"/>
      <c r="BM436" s="59"/>
      <c r="BO436" s="59"/>
      <c r="BQ436" s="59"/>
      <c r="BS436" s="59"/>
      <c r="BU436" s="59"/>
      <c r="BW436" s="59"/>
      <c r="BY436" s="59"/>
      <c r="CA436" s="59"/>
      <c r="CD436" s="46" t="s">
        <v>2589</v>
      </c>
    </row>
    <row r="437" spans="9:82" ht="18" hidden="1" customHeight="1">
      <c r="I437" s="52">
        <v>2533</v>
      </c>
      <c r="U437" s="108"/>
      <c r="AO437" s="59"/>
      <c r="AQ437" s="59"/>
      <c r="AS437" s="59"/>
      <c r="AU437" s="59"/>
      <c r="AW437" s="59"/>
      <c r="AY437" s="59"/>
      <c r="BA437" s="59"/>
      <c r="BC437" s="59"/>
      <c r="BE437" s="59"/>
      <c r="BG437" s="59"/>
      <c r="BI437" s="59"/>
      <c r="BK437" s="59"/>
      <c r="BM437" s="59"/>
      <c r="BO437" s="59"/>
      <c r="BQ437" s="59"/>
      <c r="BS437" s="59"/>
      <c r="BU437" s="59"/>
      <c r="BW437" s="59"/>
      <c r="BY437" s="59"/>
      <c r="CA437" s="59"/>
      <c r="CD437" s="46" t="s">
        <v>2589</v>
      </c>
    </row>
    <row r="438" spans="9:82" ht="18" hidden="1" customHeight="1">
      <c r="I438" s="52">
        <v>2534</v>
      </c>
      <c r="U438" s="108"/>
      <c r="AO438" s="59"/>
      <c r="AQ438" s="59"/>
      <c r="AS438" s="59"/>
      <c r="AU438" s="59"/>
      <c r="AW438" s="59"/>
      <c r="AY438" s="59"/>
      <c r="BA438" s="59"/>
      <c r="BC438" s="59"/>
      <c r="BE438" s="59"/>
      <c r="BG438" s="59"/>
      <c r="BI438" s="59"/>
      <c r="BK438" s="59"/>
      <c r="BM438" s="59"/>
      <c r="BO438" s="59"/>
      <c r="BQ438" s="59"/>
      <c r="BS438" s="59"/>
      <c r="BU438" s="59"/>
      <c r="BW438" s="59"/>
      <c r="BY438" s="59"/>
      <c r="CA438" s="59"/>
      <c r="CD438" s="46" t="s">
        <v>2589</v>
      </c>
    </row>
    <row r="439" spans="9:82" ht="18" hidden="1" customHeight="1">
      <c r="I439" s="52">
        <v>2535</v>
      </c>
      <c r="U439" s="108"/>
      <c r="AO439" s="59"/>
      <c r="AQ439" s="59"/>
      <c r="AS439" s="59"/>
      <c r="AU439" s="59"/>
      <c r="AW439" s="59"/>
      <c r="AY439" s="59"/>
      <c r="BA439" s="59"/>
      <c r="BC439" s="59"/>
      <c r="BE439" s="59"/>
      <c r="BG439" s="59"/>
      <c r="BI439" s="59"/>
      <c r="BK439" s="59"/>
      <c r="BM439" s="59"/>
      <c r="BO439" s="59"/>
      <c r="BQ439" s="59"/>
      <c r="BS439" s="59"/>
      <c r="BU439" s="59"/>
      <c r="BW439" s="59"/>
      <c r="BY439" s="59"/>
      <c r="CA439" s="59"/>
      <c r="CD439" s="46" t="s">
        <v>2589</v>
      </c>
    </row>
    <row r="440" spans="9:82" ht="18" hidden="1" customHeight="1">
      <c r="I440" s="52">
        <v>2536</v>
      </c>
      <c r="U440" s="108"/>
      <c r="AO440" s="59"/>
      <c r="AQ440" s="59"/>
      <c r="AS440" s="59"/>
      <c r="AU440" s="59"/>
      <c r="AW440" s="59"/>
      <c r="AY440" s="59"/>
      <c r="BA440" s="59"/>
      <c r="BC440" s="59"/>
      <c r="BE440" s="59"/>
      <c r="BG440" s="59"/>
      <c r="BI440" s="59"/>
      <c r="BK440" s="59"/>
      <c r="BM440" s="59"/>
      <c r="BO440" s="59"/>
      <c r="BQ440" s="59"/>
      <c r="BS440" s="59"/>
      <c r="BU440" s="59"/>
      <c r="BW440" s="59"/>
      <c r="BY440" s="59"/>
      <c r="CA440" s="59"/>
      <c r="CD440" s="46" t="s">
        <v>2589</v>
      </c>
    </row>
    <row r="441" spans="9:82" ht="18" hidden="1" customHeight="1">
      <c r="I441" s="52">
        <v>2537</v>
      </c>
      <c r="U441" s="108"/>
      <c r="AO441" s="59"/>
      <c r="AQ441" s="59"/>
      <c r="AS441" s="59"/>
      <c r="AU441" s="59"/>
      <c r="AW441" s="59"/>
      <c r="AY441" s="59"/>
      <c r="BA441" s="59"/>
      <c r="BC441" s="59"/>
      <c r="BE441" s="59"/>
      <c r="BG441" s="59"/>
      <c r="BI441" s="59"/>
      <c r="BK441" s="59"/>
      <c r="BM441" s="59"/>
      <c r="BO441" s="59"/>
      <c r="BQ441" s="59"/>
      <c r="BS441" s="59"/>
      <c r="BU441" s="59"/>
      <c r="BW441" s="59"/>
      <c r="BY441" s="59"/>
      <c r="CA441" s="59"/>
      <c r="CD441" s="46" t="s">
        <v>2589</v>
      </c>
    </row>
    <row r="442" spans="9:82" ht="18" hidden="1" customHeight="1">
      <c r="I442" s="52">
        <v>2538</v>
      </c>
      <c r="U442" s="108"/>
      <c r="AO442" s="59"/>
      <c r="AQ442" s="59"/>
      <c r="AS442" s="59"/>
      <c r="AU442" s="59"/>
      <c r="AW442" s="59"/>
      <c r="AY442" s="59"/>
      <c r="BA442" s="59"/>
      <c r="BC442" s="59"/>
      <c r="BE442" s="59"/>
      <c r="BG442" s="59"/>
      <c r="BI442" s="59"/>
      <c r="BK442" s="59"/>
      <c r="BM442" s="59"/>
      <c r="BO442" s="59"/>
      <c r="BQ442" s="59"/>
      <c r="BS442" s="59"/>
      <c r="BU442" s="59"/>
      <c r="BW442" s="59"/>
      <c r="BY442" s="59"/>
      <c r="CA442" s="59"/>
      <c r="CD442" s="46" t="s">
        <v>2589</v>
      </c>
    </row>
    <row r="443" spans="9:82" ht="18" hidden="1" customHeight="1">
      <c r="I443" s="52">
        <v>2539</v>
      </c>
      <c r="U443" s="108"/>
      <c r="AO443" s="59"/>
      <c r="AQ443" s="59"/>
      <c r="AS443" s="59"/>
      <c r="AU443" s="59"/>
      <c r="AW443" s="59"/>
      <c r="AY443" s="59"/>
      <c r="BA443" s="59"/>
      <c r="BC443" s="59"/>
      <c r="BE443" s="59"/>
      <c r="BG443" s="59"/>
      <c r="BI443" s="59"/>
      <c r="BK443" s="59"/>
      <c r="BM443" s="59"/>
      <c r="BO443" s="59"/>
      <c r="BQ443" s="59"/>
      <c r="BS443" s="59"/>
      <c r="BU443" s="59"/>
      <c r="BW443" s="59"/>
      <c r="BY443" s="59"/>
      <c r="CA443" s="59"/>
      <c r="CD443" s="46" t="s">
        <v>2589</v>
      </c>
    </row>
    <row r="444" spans="9:82" ht="18" hidden="1" customHeight="1">
      <c r="I444" s="52">
        <v>2540</v>
      </c>
      <c r="U444" s="108"/>
      <c r="AO444" s="59"/>
      <c r="AQ444" s="59"/>
      <c r="AS444" s="59"/>
      <c r="AU444" s="59"/>
      <c r="AW444" s="59"/>
      <c r="AY444" s="59"/>
      <c r="BA444" s="59"/>
      <c r="BC444" s="59"/>
      <c r="BE444" s="59"/>
      <c r="BG444" s="59"/>
      <c r="BI444" s="59"/>
      <c r="BK444" s="59"/>
      <c r="BM444" s="59"/>
      <c r="BO444" s="59"/>
      <c r="BQ444" s="59"/>
      <c r="BS444" s="59"/>
      <c r="BU444" s="59"/>
      <c r="BW444" s="59"/>
      <c r="BY444" s="59"/>
      <c r="CA444" s="59"/>
      <c r="CD444" s="46" t="s">
        <v>2589</v>
      </c>
    </row>
    <row r="445" spans="9:82" ht="18" hidden="1" customHeight="1">
      <c r="I445" s="52">
        <v>2541</v>
      </c>
      <c r="U445" s="108"/>
      <c r="AO445" s="59"/>
      <c r="AQ445" s="59"/>
      <c r="AS445" s="59"/>
      <c r="AU445" s="59"/>
      <c r="AW445" s="59"/>
      <c r="AY445" s="59"/>
      <c r="BA445" s="59"/>
      <c r="BC445" s="59"/>
      <c r="BE445" s="59"/>
      <c r="BG445" s="59"/>
      <c r="BI445" s="59"/>
      <c r="BK445" s="59"/>
      <c r="BM445" s="59"/>
      <c r="BO445" s="59"/>
      <c r="BQ445" s="59"/>
      <c r="BS445" s="59"/>
      <c r="BU445" s="59"/>
      <c r="BW445" s="59"/>
      <c r="BY445" s="59"/>
      <c r="CA445" s="59"/>
      <c r="CD445" s="46" t="s">
        <v>2589</v>
      </c>
    </row>
    <row r="446" spans="9:82" ht="18" hidden="1" customHeight="1">
      <c r="I446" s="52">
        <v>2542</v>
      </c>
      <c r="U446" s="108"/>
      <c r="AO446" s="59"/>
      <c r="AQ446" s="59"/>
      <c r="AS446" s="59"/>
      <c r="AU446" s="59"/>
      <c r="AW446" s="59"/>
      <c r="AY446" s="59"/>
      <c r="BA446" s="59"/>
      <c r="BC446" s="59"/>
      <c r="BE446" s="59"/>
      <c r="BG446" s="59"/>
      <c r="BI446" s="59"/>
      <c r="BK446" s="59"/>
      <c r="BM446" s="59"/>
      <c r="BO446" s="59"/>
      <c r="BQ446" s="59"/>
      <c r="BS446" s="59"/>
      <c r="BU446" s="59"/>
      <c r="BW446" s="59"/>
      <c r="BY446" s="59"/>
      <c r="CA446" s="59"/>
      <c r="CD446" s="46" t="s">
        <v>2589</v>
      </c>
    </row>
    <row r="447" spans="9:82" ht="18" hidden="1" customHeight="1">
      <c r="I447" s="52">
        <v>2543</v>
      </c>
      <c r="U447" s="108"/>
      <c r="AO447" s="59"/>
      <c r="AQ447" s="59"/>
      <c r="AS447" s="59"/>
      <c r="AU447" s="59"/>
      <c r="AW447" s="59"/>
      <c r="AY447" s="59"/>
      <c r="BA447" s="59"/>
      <c r="BC447" s="59"/>
      <c r="BE447" s="59"/>
      <c r="BG447" s="59"/>
      <c r="BI447" s="59"/>
      <c r="BK447" s="59"/>
      <c r="BM447" s="59"/>
      <c r="BO447" s="59"/>
      <c r="BQ447" s="59"/>
      <c r="BS447" s="59"/>
      <c r="BU447" s="59"/>
      <c r="BW447" s="59"/>
      <c r="BY447" s="59"/>
      <c r="CA447" s="59"/>
      <c r="CD447" s="46" t="s">
        <v>2589</v>
      </c>
    </row>
    <row r="448" spans="9:82" ht="18" hidden="1" customHeight="1">
      <c r="I448" s="52">
        <v>2544</v>
      </c>
      <c r="U448" s="108"/>
      <c r="AO448" s="59"/>
      <c r="AQ448" s="59"/>
      <c r="AS448" s="59"/>
      <c r="AU448" s="59"/>
      <c r="AW448" s="59"/>
      <c r="AY448" s="59"/>
      <c r="BA448" s="59"/>
      <c r="BC448" s="59"/>
      <c r="BE448" s="59"/>
      <c r="BG448" s="59"/>
      <c r="BI448" s="59"/>
      <c r="BK448" s="59"/>
      <c r="BM448" s="59"/>
      <c r="BO448" s="59"/>
      <c r="BQ448" s="59"/>
      <c r="BS448" s="59"/>
      <c r="BU448" s="59"/>
      <c r="BW448" s="59"/>
      <c r="BY448" s="59"/>
      <c r="CA448" s="59"/>
      <c r="CD448" s="46" t="s">
        <v>2589</v>
      </c>
    </row>
    <row r="449" spans="9:82" ht="18" hidden="1" customHeight="1">
      <c r="I449" s="52">
        <v>2545</v>
      </c>
      <c r="U449" s="108"/>
      <c r="AO449" s="59"/>
      <c r="AQ449" s="59"/>
      <c r="AS449" s="59"/>
      <c r="AU449" s="59"/>
      <c r="AW449" s="59"/>
      <c r="AY449" s="59"/>
      <c r="BA449" s="59"/>
      <c r="BC449" s="59"/>
      <c r="BE449" s="59"/>
      <c r="BG449" s="59"/>
      <c r="BI449" s="59"/>
      <c r="BK449" s="59"/>
      <c r="BM449" s="59"/>
      <c r="BO449" s="59"/>
      <c r="BQ449" s="59"/>
      <c r="BS449" s="59"/>
      <c r="BU449" s="59"/>
      <c r="BW449" s="59"/>
      <c r="BY449" s="59"/>
      <c r="CA449" s="59"/>
      <c r="CD449" s="46" t="s">
        <v>2589</v>
      </c>
    </row>
    <row r="450" spans="9:82" ht="18" hidden="1" customHeight="1">
      <c r="I450" s="52">
        <v>2546</v>
      </c>
      <c r="U450" s="108"/>
      <c r="AO450" s="59"/>
      <c r="AQ450" s="59"/>
      <c r="AS450" s="59"/>
      <c r="AU450" s="59"/>
      <c r="AW450" s="59"/>
      <c r="AY450" s="59"/>
      <c r="BA450" s="59"/>
      <c r="BC450" s="59"/>
      <c r="BE450" s="59"/>
      <c r="BG450" s="59"/>
      <c r="BI450" s="59"/>
      <c r="BK450" s="59"/>
      <c r="BM450" s="59"/>
      <c r="BO450" s="59"/>
      <c r="BQ450" s="59"/>
      <c r="BS450" s="59"/>
      <c r="BU450" s="59"/>
      <c r="BW450" s="59"/>
      <c r="BY450" s="59"/>
      <c r="CA450" s="59"/>
      <c r="CD450" s="46" t="s">
        <v>2589</v>
      </c>
    </row>
    <row r="451" spans="9:82" ht="18" hidden="1" customHeight="1">
      <c r="I451" s="52">
        <v>2547</v>
      </c>
      <c r="U451" s="108"/>
      <c r="AO451" s="59"/>
      <c r="AQ451" s="59"/>
      <c r="AS451" s="59"/>
      <c r="AU451" s="59"/>
      <c r="AW451" s="59"/>
      <c r="AY451" s="59"/>
      <c r="BA451" s="59"/>
      <c r="BC451" s="59"/>
      <c r="BE451" s="59"/>
      <c r="BG451" s="59"/>
      <c r="BI451" s="59"/>
      <c r="BK451" s="59"/>
      <c r="BM451" s="59"/>
      <c r="BO451" s="59"/>
      <c r="BQ451" s="59"/>
      <c r="BS451" s="59"/>
      <c r="BU451" s="59"/>
      <c r="BW451" s="59"/>
      <c r="BY451" s="59"/>
      <c r="CA451" s="59"/>
      <c r="CD451" s="46" t="s">
        <v>2589</v>
      </c>
    </row>
    <row r="452" spans="9:82" ht="18" hidden="1" customHeight="1">
      <c r="I452" s="52">
        <v>2548</v>
      </c>
      <c r="U452" s="108"/>
      <c r="AO452" s="59"/>
      <c r="AQ452" s="59"/>
      <c r="AS452" s="59"/>
      <c r="AU452" s="59"/>
      <c r="AW452" s="59"/>
      <c r="AY452" s="59"/>
      <c r="BA452" s="59"/>
      <c r="BC452" s="59"/>
      <c r="BE452" s="59"/>
      <c r="BG452" s="59"/>
      <c r="BI452" s="59"/>
      <c r="BK452" s="59"/>
      <c r="BM452" s="59"/>
      <c r="BO452" s="59"/>
      <c r="BQ452" s="59"/>
      <c r="BS452" s="59"/>
      <c r="BU452" s="59"/>
      <c r="BW452" s="59"/>
      <c r="BY452" s="59"/>
      <c r="CA452" s="59"/>
      <c r="CD452" s="46" t="s">
        <v>2589</v>
      </c>
    </row>
    <row r="453" spans="9:82" ht="18" hidden="1" customHeight="1">
      <c r="I453" s="52">
        <v>2549</v>
      </c>
      <c r="U453" s="108"/>
      <c r="AO453" s="59"/>
      <c r="AQ453" s="59"/>
      <c r="AS453" s="59"/>
      <c r="AU453" s="59"/>
      <c r="AW453" s="59"/>
      <c r="AY453" s="59"/>
      <c r="BA453" s="59"/>
      <c r="BC453" s="59"/>
      <c r="BE453" s="59"/>
      <c r="BG453" s="59"/>
      <c r="BI453" s="59"/>
      <c r="BK453" s="59"/>
      <c r="BM453" s="59"/>
      <c r="BO453" s="59"/>
      <c r="BQ453" s="59"/>
      <c r="BS453" s="59"/>
      <c r="BU453" s="59"/>
      <c r="BW453" s="59"/>
      <c r="BY453" s="59"/>
      <c r="CA453" s="59"/>
      <c r="CD453" s="46" t="s">
        <v>2589</v>
      </c>
    </row>
    <row r="454" spans="9:82" ht="18" hidden="1" customHeight="1">
      <c r="I454" s="52">
        <v>2550</v>
      </c>
      <c r="U454" s="108"/>
      <c r="AO454" s="59"/>
      <c r="AQ454" s="59"/>
      <c r="AS454" s="59"/>
      <c r="AU454" s="59"/>
      <c r="AW454" s="59"/>
      <c r="AY454" s="59"/>
      <c r="BA454" s="59"/>
      <c r="BC454" s="59"/>
      <c r="BE454" s="59"/>
      <c r="BG454" s="59"/>
      <c r="BI454" s="59"/>
      <c r="BK454" s="59"/>
      <c r="BM454" s="59"/>
      <c r="BO454" s="59"/>
      <c r="BQ454" s="59"/>
      <c r="BS454" s="59"/>
      <c r="BU454" s="59"/>
      <c r="BW454" s="59"/>
      <c r="BY454" s="59"/>
      <c r="CA454" s="59"/>
      <c r="CD454" s="46" t="s">
        <v>2589</v>
      </c>
    </row>
    <row r="455" spans="9:82" ht="18" hidden="1" customHeight="1">
      <c r="I455" s="52">
        <v>2551</v>
      </c>
      <c r="U455" s="108"/>
      <c r="AO455" s="59"/>
      <c r="AQ455" s="59"/>
      <c r="AS455" s="59"/>
      <c r="AU455" s="59"/>
      <c r="AW455" s="59"/>
      <c r="AY455" s="59"/>
      <c r="BA455" s="59"/>
      <c r="BC455" s="59"/>
      <c r="BE455" s="59"/>
      <c r="BG455" s="59"/>
      <c r="BI455" s="59"/>
      <c r="BK455" s="59"/>
      <c r="BM455" s="59"/>
      <c r="BO455" s="59"/>
      <c r="BQ455" s="59"/>
      <c r="BS455" s="59"/>
      <c r="BU455" s="59"/>
      <c r="BW455" s="59"/>
      <c r="BY455" s="59"/>
      <c r="CA455" s="59"/>
      <c r="CD455" s="46" t="s">
        <v>2589</v>
      </c>
    </row>
    <row r="456" spans="9:82" ht="18" hidden="1" customHeight="1">
      <c r="I456" s="52">
        <v>2552</v>
      </c>
      <c r="U456" s="108"/>
      <c r="AO456" s="59"/>
      <c r="AQ456" s="59"/>
      <c r="AS456" s="59"/>
      <c r="AU456" s="59"/>
      <c r="AW456" s="59"/>
      <c r="AY456" s="59"/>
      <c r="BA456" s="59"/>
      <c r="BC456" s="59"/>
      <c r="BE456" s="59"/>
      <c r="BG456" s="59"/>
      <c r="BI456" s="59"/>
      <c r="BK456" s="59"/>
      <c r="BM456" s="59"/>
      <c r="BO456" s="59"/>
      <c r="BQ456" s="59"/>
      <c r="BS456" s="59"/>
      <c r="BU456" s="59"/>
      <c r="BW456" s="59"/>
      <c r="BY456" s="59"/>
      <c r="CA456" s="59"/>
      <c r="CD456" s="46" t="s">
        <v>2589</v>
      </c>
    </row>
    <row r="457" spans="9:82" ht="18" hidden="1" customHeight="1">
      <c r="I457" s="52">
        <v>2553</v>
      </c>
      <c r="U457" s="108"/>
      <c r="AO457" s="59"/>
      <c r="AQ457" s="59"/>
      <c r="AS457" s="59"/>
      <c r="AU457" s="59"/>
      <c r="AW457" s="59"/>
      <c r="AY457" s="59"/>
      <c r="BA457" s="59"/>
      <c r="BC457" s="59"/>
      <c r="BE457" s="59"/>
      <c r="BG457" s="59"/>
      <c r="BI457" s="59"/>
      <c r="BK457" s="59"/>
      <c r="BM457" s="59"/>
      <c r="BO457" s="59"/>
      <c r="BQ457" s="59"/>
      <c r="BS457" s="59"/>
      <c r="BU457" s="59"/>
      <c r="BW457" s="59"/>
      <c r="BY457" s="59"/>
      <c r="CA457" s="59"/>
      <c r="CD457" s="46" t="s">
        <v>2589</v>
      </c>
    </row>
    <row r="458" spans="9:82" ht="18" hidden="1" customHeight="1">
      <c r="I458" s="52">
        <v>2554</v>
      </c>
      <c r="U458" s="108"/>
      <c r="AO458" s="59"/>
      <c r="AQ458" s="59"/>
      <c r="AS458" s="59"/>
      <c r="AU458" s="59"/>
      <c r="AW458" s="59"/>
      <c r="AY458" s="59"/>
      <c r="BA458" s="59"/>
      <c r="BC458" s="59"/>
      <c r="BE458" s="59"/>
      <c r="BG458" s="59"/>
      <c r="BI458" s="59"/>
      <c r="BK458" s="59"/>
      <c r="BM458" s="59"/>
      <c r="BO458" s="59"/>
      <c r="BQ458" s="59"/>
      <c r="BS458" s="59"/>
      <c r="BU458" s="59"/>
      <c r="BW458" s="59"/>
      <c r="BY458" s="59"/>
      <c r="CA458" s="59"/>
      <c r="CD458" s="46" t="s">
        <v>2589</v>
      </c>
    </row>
    <row r="459" spans="9:82" ht="18" hidden="1" customHeight="1">
      <c r="I459" s="52">
        <v>2555</v>
      </c>
      <c r="U459" s="108"/>
      <c r="AO459" s="59"/>
      <c r="AQ459" s="59"/>
      <c r="AS459" s="59"/>
      <c r="AU459" s="59"/>
      <c r="AW459" s="59"/>
      <c r="AY459" s="59"/>
      <c r="BA459" s="59"/>
      <c r="BC459" s="59"/>
      <c r="BE459" s="59"/>
      <c r="BG459" s="59"/>
      <c r="BI459" s="59"/>
      <c r="BK459" s="59"/>
      <c r="BM459" s="59"/>
      <c r="BO459" s="59"/>
      <c r="BQ459" s="59"/>
      <c r="BS459" s="59"/>
      <c r="BU459" s="59"/>
      <c r="BW459" s="59"/>
      <c r="BY459" s="59"/>
      <c r="CA459" s="59"/>
      <c r="CD459" s="46" t="s">
        <v>2589</v>
      </c>
    </row>
    <row r="460" spans="9:82" ht="18" hidden="1" customHeight="1">
      <c r="I460" s="52">
        <v>2556</v>
      </c>
      <c r="U460" s="108"/>
      <c r="AO460" s="59"/>
      <c r="AQ460" s="59"/>
      <c r="AS460" s="59"/>
      <c r="AU460" s="59"/>
      <c r="AW460" s="59"/>
      <c r="AY460" s="59"/>
      <c r="BA460" s="59"/>
      <c r="BC460" s="59"/>
      <c r="BE460" s="59"/>
      <c r="BG460" s="59"/>
      <c r="BI460" s="59"/>
      <c r="BK460" s="59"/>
      <c r="BM460" s="59"/>
      <c r="BO460" s="59"/>
      <c r="BQ460" s="59"/>
      <c r="BS460" s="59"/>
      <c r="BU460" s="59"/>
      <c r="BW460" s="59"/>
      <c r="BY460" s="59"/>
      <c r="CA460" s="59"/>
      <c r="CD460" s="46" t="s">
        <v>2589</v>
      </c>
    </row>
    <row r="461" spans="9:82" ht="18" hidden="1" customHeight="1">
      <c r="I461" s="52">
        <v>2557</v>
      </c>
      <c r="U461" s="108"/>
      <c r="AO461" s="59"/>
      <c r="AQ461" s="59"/>
      <c r="AS461" s="59"/>
      <c r="AU461" s="59"/>
      <c r="AW461" s="59"/>
      <c r="AY461" s="59"/>
      <c r="BA461" s="59"/>
      <c r="BC461" s="59"/>
      <c r="BE461" s="59"/>
      <c r="BG461" s="59"/>
      <c r="BI461" s="59"/>
      <c r="BK461" s="59"/>
      <c r="BM461" s="59"/>
      <c r="BO461" s="59"/>
      <c r="BQ461" s="59"/>
      <c r="BS461" s="59"/>
      <c r="BU461" s="59"/>
      <c r="BW461" s="59"/>
      <c r="BY461" s="59"/>
      <c r="CA461" s="59"/>
      <c r="CD461" s="46" t="s">
        <v>2589</v>
      </c>
    </row>
    <row r="462" spans="9:82" ht="18" hidden="1" customHeight="1">
      <c r="I462" s="52">
        <v>2558</v>
      </c>
      <c r="U462" s="108"/>
      <c r="AO462" s="59"/>
      <c r="AQ462" s="59"/>
      <c r="AS462" s="59"/>
      <c r="AU462" s="59"/>
      <c r="AW462" s="59"/>
      <c r="AY462" s="59"/>
      <c r="BA462" s="59"/>
      <c r="BC462" s="59"/>
      <c r="BE462" s="59"/>
      <c r="BG462" s="59"/>
      <c r="BI462" s="59"/>
      <c r="BK462" s="59"/>
      <c r="BM462" s="59"/>
      <c r="BO462" s="59"/>
      <c r="BQ462" s="59"/>
      <c r="BS462" s="59"/>
      <c r="BU462" s="59"/>
      <c r="BW462" s="59"/>
      <c r="BY462" s="59"/>
      <c r="CA462" s="59"/>
      <c r="CD462" s="46" t="s">
        <v>2589</v>
      </c>
    </row>
    <row r="463" spans="9:82" ht="18" hidden="1" customHeight="1">
      <c r="I463" s="52">
        <v>2559</v>
      </c>
      <c r="U463" s="108"/>
      <c r="AO463" s="59"/>
      <c r="AQ463" s="59"/>
      <c r="AS463" s="59"/>
      <c r="AU463" s="59"/>
      <c r="AW463" s="59"/>
      <c r="AY463" s="59"/>
      <c r="BA463" s="59"/>
      <c r="BC463" s="59"/>
      <c r="BE463" s="59"/>
      <c r="BG463" s="59"/>
      <c r="BI463" s="59"/>
      <c r="BK463" s="59"/>
      <c r="BM463" s="59"/>
      <c r="BO463" s="59"/>
      <c r="BQ463" s="59"/>
      <c r="BS463" s="59"/>
      <c r="BU463" s="59"/>
      <c r="BW463" s="59"/>
      <c r="BY463" s="59"/>
      <c r="CA463" s="59"/>
      <c r="CD463" s="46" t="s">
        <v>2589</v>
      </c>
    </row>
    <row r="464" spans="9:82" ht="18" hidden="1" customHeight="1">
      <c r="I464" s="52">
        <v>2560</v>
      </c>
      <c r="U464" s="108"/>
      <c r="AO464" s="59"/>
      <c r="AQ464" s="59"/>
      <c r="AS464" s="59"/>
      <c r="AU464" s="59"/>
      <c r="AW464" s="59"/>
      <c r="AY464" s="59"/>
      <c r="BA464" s="59"/>
      <c r="BC464" s="59"/>
      <c r="BE464" s="59"/>
      <c r="BG464" s="59"/>
      <c r="BI464" s="59"/>
      <c r="BK464" s="59"/>
      <c r="BM464" s="59"/>
      <c r="BO464" s="59"/>
      <c r="BQ464" s="59"/>
      <c r="BS464" s="59"/>
      <c r="BU464" s="59"/>
      <c r="BW464" s="59"/>
      <c r="BY464" s="59"/>
      <c r="CA464" s="59"/>
      <c r="CD464" s="46" t="s">
        <v>2589</v>
      </c>
    </row>
    <row r="465" spans="9:82" ht="18" hidden="1" customHeight="1">
      <c r="I465" s="52">
        <v>2561</v>
      </c>
      <c r="U465" s="108"/>
      <c r="AO465" s="59"/>
      <c r="AQ465" s="59"/>
      <c r="AS465" s="59"/>
      <c r="AU465" s="59"/>
      <c r="AW465" s="59"/>
      <c r="AY465" s="59"/>
      <c r="BA465" s="59"/>
      <c r="BC465" s="59"/>
      <c r="BE465" s="59"/>
      <c r="BG465" s="59"/>
      <c r="BI465" s="59"/>
      <c r="BK465" s="59"/>
      <c r="BM465" s="59"/>
      <c r="BO465" s="59"/>
      <c r="BQ465" s="59"/>
      <c r="BS465" s="59"/>
      <c r="BU465" s="59"/>
      <c r="BW465" s="59"/>
      <c r="BY465" s="59"/>
      <c r="CA465" s="59"/>
      <c r="CD465" s="46" t="s">
        <v>2589</v>
      </c>
    </row>
    <row r="466" spans="9:82" ht="18" hidden="1" customHeight="1">
      <c r="I466" s="52">
        <v>2562</v>
      </c>
      <c r="U466" s="108"/>
      <c r="AO466" s="59"/>
      <c r="AQ466" s="59"/>
      <c r="AS466" s="59"/>
      <c r="AU466" s="59"/>
      <c r="AW466" s="59"/>
      <c r="AY466" s="59"/>
      <c r="BA466" s="59"/>
      <c r="BC466" s="59"/>
      <c r="BE466" s="59"/>
      <c r="BG466" s="59"/>
      <c r="BI466" s="59"/>
      <c r="BK466" s="59"/>
      <c r="BM466" s="59"/>
      <c r="BO466" s="59"/>
      <c r="BQ466" s="59"/>
      <c r="BS466" s="59"/>
      <c r="BU466" s="59"/>
      <c r="BW466" s="59"/>
      <c r="BY466" s="59"/>
      <c r="CA466" s="59"/>
      <c r="CD466" s="46" t="s">
        <v>2589</v>
      </c>
    </row>
    <row r="467" spans="9:82" ht="18" hidden="1" customHeight="1">
      <c r="I467" s="52">
        <v>2563</v>
      </c>
      <c r="U467" s="108"/>
      <c r="AO467" s="59"/>
      <c r="AQ467" s="59"/>
      <c r="AS467" s="59"/>
      <c r="AU467" s="59"/>
      <c r="AW467" s="59"/>
      <c r="AY467" s="59"/>
      <c r="BA467" s="59"/>
      <c r="BC467" s="59"/>
      <c r="BE467" s="59"/>
      <c r="BG467" s="59"/>
      <c r="BI467" s="59"/>
      <c r="BK467" s="59"/>
      <c r="BM467" s="59"/>
      <c r="BO467" s="59"/>
      <c r="BQ467" s="59"/>
      <c r="BS467" s="59"/>
      <c r="BU467" s="59"/>
      <c r="BW467" s="59"/>
      <c r="BY467" s="59"/>
      <c r="CA467" s="59"/>
      <c r="CD467" s="46" t="s">
        <v>2589</v>
      </c>
    </row>
    <row r="468" spans="9:82" ht="18" hidden="1" customHeight="1">
      <c r="I468" s="52">
        <v>2564</v>
      </c>
      <c r="U468" s="108"/>
      <c r="AO468" s="59"/>
      <c r="AQ468" s="59"/>
      <c r="AS468" s="59"/>
      <c r="AU468" s="59"/>
      <c r="AW468" s="59"/>
      <c r="AY468" s="59"/>
      <c r="BA468" s="59"/>
      <c r="BC468" s="59"/>
      <c r="BE468" s="59"/>
      <c r="BG468" s="59"/>
      <c r="BI468" s="59"/>
      <c r="BK468" s="59"/>
      <c r="BM468" s="59"/>
      <c r="BO468" s="59"/>
      <c r="BQ468" s="59"/>
      <c r="BS468" s="59"/>
      <c r="BU468" s="59"/>
      <c r="BW468" s="59"/>
      <c r="BY468" s="59"/>
      <c r="CA468" s="59"/>
      <c r="CD468" s="46" t="s">
        <v>2589</v>
      </c>
    </row>
    <row r="469" spans="9:82" ht="18" hidden="1" customHeight="1">
      <c r="I469" s="52">
        <v>2565</v>
      </c>
      <c r="U469" s="108"/>
      <c r="AO469" s="59"/>
      <c r="AQ469" s="59"/>
      <c r="AS469" s="59"/>
      <c r="AU469" s="59"/>
      <c r="AW469" s="59"/>
      <c r="AY469" s="59"/>
      <c r="BA469" s="59"/>
      <c r="BC469" s="59"/>
      <c r="BE469" s="59"/>
      <c r="BG469" s="59"/>
      <c r="BI469" s="59"/>
      <c r="BK469" s="59"/>
      <c r="BM469" s="59"/>
      <c r="BO469" s="59"/>
      <c r="BQ469" s="59"/>
      <c r="BS469" s="59"/>
      <c r="BU469" s="59"/>
      <c r="BW469" s="59"/>
      <c r="BY469" s="59"/>
      <c r="CA469" s="59"/>
      <c r="CD469" s="46" t="s">
        <v>2589</v>
      </c>
    </row>
    <row r="470" spans="9:82" ht="18" hidden="1" customHeight="1">
      <c r="I470" s="52">
        <v>2566</v>
      </c>
      <c r="U470" s="108"/>
      <c r="AO470" s="59"/>
      <c r="AQ470" s="59"/>
      <c r="AS470" s="59"/>
      <c r="AU470" s="59"/>
      <c r="AW470" s="59"/>
      <c r="AY470" s="59"/>
      <c r="BA470" s="59"/>
      <c r="BC470" s="59"/>
      <c r="BE470" s="59"/>
      <c r="BG470" s="59"/>
      <c r="BI470" s="59"/>
      <c r="BK470" s="59"/>
      <c r="BM470" s="59"/>
      <c r="BO470" s="59"/>
      <c r="BQ470" s="59"/>
      <c r="BS470" s="59"/>
      <c r="BU470" s="59"/>
      <c r="BW470" s="59"/>
      <c r="BY470" s="59"/>
      <c r="CA470" s="59"/>
      <c r="CD470" s="46" t="s">
        <v>2589</v>
      </c>
    </row>
    <row r="471" spans="9:82" ht="18" hidden="1" customHeight="1">
      <c r="I471" s="52">
        <v>2567</v>
      </c>
      <c r="U471" s="108"/>
      <c r="AO471" s="59"/>
      <c r="AQ471" s="59"/>
      <c r="AS471" s="59"/>
      <c r="AU471" s="59"/>
      <c r="AW471" s="59"/>
      <c r="AY471" s="59"/>
      <c r="BA471" s="59"/>
      <c r="BC471" s="59"/>
      <c r="BE471" s="59"/>
      <c r="BG471" s="59"/>
      <c r="BI471" s="59"/>
      <c r="BK471" s="59"/>
      <c r="BM471" s="59"/>
      <c r="BO471" s="59"/>
      <c r="BQ471" s="59"/>
      <c r="BS471" s="59"/>
      <c r="BU471" s="59"/>
      <c r="BW471" s="59"/>
      <c r="BY471" s="59"/>
      <c r="CA471" s="59"/>
      <c r="CD471" s="46" t="s">
        <v>2589</v>
      </c>
    </row>
    <row r="472" spans="9:82" ht="18" hidden="1" customHeight="1">
      <c r="I472" s="52">
        <v>2568</v>
      </c>
      <c r="U472" s="108"/>
      <c r="AO472" s="59"/>
      <c r="AQ472" s="59"/>
      <c r="AS472" s="59"/>
      <c r="AU472" s="59"/>
      <c r="AW472" s="59"/>
      <c r="AY472" s="59"/>
      <c r="BA472" s="59"/>
      <c r="BC472" s="59"/>
      <c r="BE472" s="59"/>
      <c r="BG472" s="59"/>
      <c r="BI472" s="59"/>
      <c r="BK472" s="59"/>
      <c r="BM472" s="59"/>
      <c r="BO472" s="59"/>
      <c r="BQ472" s="59"/>
      <c r="BS472" s="59"/>
      <c r="BU472" s="59"/>
      <c r="BW472" s="59"/>
      <c r="BY472" s="59"/>
      <c r="CA472" s="59"/>
      <c r="CD472" s="46" t="s">
        <v>2589</v>
      </c>
    </row>
    <row r="473" spans="9:82" ht="18" hidden="1" customHeight="1">
      <c r="I473" s="52">
        <v>2569</v>
      </c>
      <c r="U473" s="108"/>
      <c r="AO473" s="59"/>
      <c r="AQ473" s="59"/>
      <c r="AS473" s="59"/>
      <c r="AU473" s="59"/>
      <c r="AW473" s="59"/>
      <c r="AY473" s="59"/>
      <c r="BA473" s="59"/>
      <c r="BC473" s="59"/>
      <c r="BE473" s="59"/>
      <c r="BG473" s="59"/>
      <c r="BI473" s="59"/>
      <c r="BK473" s="59"/>
      <c r="BM473" s="59"/>
      <c r="BO473" s="59"/>
      <c r="BQ473" s="59"/>
      <c r="BS473" s="59"/>
      <c r="BU473" s="59"/>
      <c r="BW473" s="59"/>
      <c r="BY473" s="59"/>
      <c r="CA473" s="59"/>
      <c r="CD473" s="46" t="s">
        <v>2589</v>
      </c>
    </row>
    <row r="474" spans="9:82" ht="18" hidden="1" customHeight="1">
      <c r="I474" s="52">
        <v>2570</v>
      </c>
      <c r="U474" s="108"/>
      <c r="AO474" s="59"/>
      <c r="AQ474" s="59"/>
      <c r="AS474" s="59"/>
      <c r="AU474" s="59"/>
      <c r="AW474" s="59"/>
      <c r="AY474" s="59"/>
      <c r="BA474" s="59"/>
      <c r="BC474" s="59"/>
      <c r="BE474" s="59"/>
      <c r="BG474" s="59"/>
      <c r="BI474" s="59"/>
      <c r="BK474" s="59"/>
      <c r="BM474" s="59"/>
      <c r="BO474" s="59"/>
      <c r="BQ474" s="59"/>
      <c r="BS474" s="59"/>
      <c r="BU474" s="59"/>
      <c r="BW474" s="59"/>
      <c r="BY474" s="59"/>
      <c r="CA474" s="59"/>
      <c r="CD474" s="46" t="s">
        <v>2589</v>
      </c>
    </row>
    <row r="475" spans="9:82" ht="18" hidden="1" customHeight="1">
      <c r="I475" s="52">
        <v>2571</v>
      </c>
      <c r="U475" s="108"/>
      <c r="AO475" s="59"/>
      <c r="AQ475" s="59"/>
      <c r="AS475" s="59"/>
      <c r="AU475" s="59"/>
      <c r="AW475" s="59"/>
      <c r="AY475" s="59"/>
      <c r="BA475" s="59"/>
      <c r="BC475" s="59"/>
      <c r="BE475" s="59"/>
      <c r="BG475" s="59"/>
      <c r="BI475" s="59"/>
      <c r="BK475" s="59"/>
      <c r="BM475" s="59"/>
      <c r="BO475" s="59"/>
      <c r="BQ475" s="59"/>
      <c r="BS475" s="59"/>
      <c r="BU475" s="59"/>
      <c r="BW475" s="59"/>
      <c r="BY475" s="59"/>
      <c r="CA475" s="59"/>
      <c r="CD475" s="46" t="s">
        <v>2589</v>
      </c>
    </row>
    <row r="476" spans="9:82" ht="18" hidden="1" customHeight="1">
      <c r="I476" s="52">
        <v>2572</v>
      </c>
      <c r="U476" s="108"/>
      <c r="AO476" s="59"/>
      <c r="AQ476" s="59"/>
      <c r="AS476" s="59"/>
      <c r="AU476" s="59"/>
      <c r="AW476" s="59"/>
      <c r="AY476" s="59"/>
      <c r="BA476" s="59"/>
      <c r="BC476" s="59"/>
      <c r="BE476" s="59"/>
      <c r="BG476" s="59"/>
      <c r="BI476" s="59"/>
      <c r="BK476" s="59"/>
      <c r="BM476" s="59"/>
      <c r="BO476" s="59"/>
      <c r="BQ476" s="59"/>
      <c r="BS476" s="59"/>
      <c r="BU476" s="59"/>
      <c r="BW476" s="59"/>
      <c r="BY476" s="59"/>
      <c r="CA476" s="59"/>
      <c r="CD476" s="46" t="s">
        <v>2589</v>
      </c>
    </row>
    <row r="477" spans="9:82" ht="18" hidden="1" customHeight="1">
      <c r="I477" s="52">
        <v>2573</v>
      </c>
      <c r="U477" s="108"/>
      <c r="AO477" s="59"/>
      <c r="AQ477" s="59"/>
      <c r="AS477" s="59"/>
      <c r="AU477" s="59"/>
      <c r="AW477" s="59"/>
      <c r="AY477" s="59"/>
      <c r="BA477" s="59"/>
      <c r="BC477" s="59"/>
      <c r="BE477" s="59"/>
      <c r="BG477" s="59"/>
      <c r="BI477" s="59"/>
      <c r="BK477" s="59"/>
      <c r="BM477" s="59"/>
      <c r="BO477" s="59"/>
      <c r="BQ477" s="59"/>
      <c r="BS477" s="59"/>
      <c r="BU477" s="59"/>
      <c r="BW477" s="59"/>
      <c r="BY477" s="59"/>
      <c r="CA477" s="59"/>
      <c r="CD477" s="46" t="s">
        <v>2589</v>
      </c>
    </row>
    <row r="478" spans="9:82" ht="18" hidden="1" customHeight="1">
      <c r="I478" s="52">
        <v>2574</v>
      </c>
      <c r="U478" s="108"/>
      <c r="AO478" s="59"/>
      <c r="AQ478" s="59"/>
      <c r="AS478" s="59"/>
      <c r="AU478" s="59"/>
      <c r="AW478" s="59"/>
      <c r="AY478" s="59"/>
      <c r="BA478" s="59"/>
      <c r="BC478" s="59"/>
      <c r="BE478" s="59"/>
      <c r="BG478" s="59"/>
      <c r="BI478" s="59"/>
      <c r="BK478" s="59"/>
      <c r="BM478" s="59"/>
      <c r="BO478" s="59"/>
      <c r="BQ478" s="59"/>
      <c r="BS478" s="59"/>
      <c r="BU478" s="59"/>
      <c r="BW478" s="59"/>
      <c r="BY478" s="59"/>
      <c r="CA478" s="59"/>
      <c r="CD478" s="46" t="s">
        <v>2589</v>
      </c>
    </row>
    <row r="479" spans="9:82" ht="18" hidden="1" customHeight="1">
      <c r="I479" s="52">
        <v>2575</v>
      </c>
      <c r="U479" s="108"/>
      <c r="AO479" s="59"/>
      <c r="AQ479" s="59"/>
      <c r="AS479" s="59"/>
      <c r="AU479" s="59"/>
      <c r="AW479" s="59"/>
      <c r="AY479" s="59"/>
      <c r="BA479" s="59"/>
      <c r="BC479" s="59"/>
      <c r="BE479" s="59"/>
      <c r="BG479" s="59"/>
      <c r="BI479" s="59"/>
      <c r="BK479" s="59"/>
      <c r="BM479" s="59"/>
      <c r="BO479" s="59"/>
      <c r="BQ479" s="59"/>
      <c r="BS479" s="59"/>
      <c r="BU479" s="59"/>
      <c r="BW479" s="59"/>
      <c r="BY479" s="59"/>
      <c r="CA479" s="59"/>
      <c r="CD479" s="46" t="s">
        <v>2589</v>
      </c>
    </row>
    <row r="480" spans="9:82" ht="18" hidden="1" customHeight="1">
      <c r="I480" s="52">
        <v>2576</v>
      </c>
      <c r="U480" s="108"/>
      <c r="AO480" s="59"/>
      <c r="AQ480" s="59"/>
      <c r="AS480" s="59"/>
      <c r="AU480" s="59"/>
      <c r="AW480" s="59"/>
      <c r="AY480" s="59"/>
      <c r="BA480" s="59"/>
      <c r="BC480" s="59"/>
      <c r="BE480" s="59"/>
      <c r="BG480" s="59"/>
      <c r="BI480" s="59"/>
      <c r="BK480" s="59"/>
      <c r="BM480" s="59"/>
      <c r="BO480" s="59"/>
      <c r="BQ480" s="59"/>
      <c r="BS480" s="59"/>
      <c r="BU480" s="59"/>
      <c r="BW480" s="59"/>
      <c r="BY480" s="59"/>
      <c r="CA480" s="59"/>
      <c r="CD480" s="46" t="s">
        <v>2589</v>
      </c>
    </row>
    <row r="481" spans="9:82" ht="18" hidden="1" customHeight="1">
      <c r="I481" s="52">
        <v>2577</v>
      </c>
      <c r="U481" s="108"/>
      <c r="AO481" s="59"/>
      <c r="AQ481" s="59"/>
      <c r="AS481" s="59"/>
      <c r="AU481" s="59"/>
      <c r="AW481" s="59"/>
      <c r="AY481" s="59"/>
      <c r="BA481" s="59"/>
      <c r="BC481" s="59"/>
      <c r="BE481" s="59"/>
      <c r="BG481" s="59"/>
      <c r="BI481" s="59"/>
      <c r="BK481" s="59"/>
      <c r="BM481" s="59"/>
      <c r="BO481" s="59"/>
      <c r="BQ481" s="59"/>
      <c r="BS481" s="59"/>
      <c r="BU481" s="59"/>
      <c r="BW481" s="59"/>
      <c r="BY481" s="59"/>
      <c r="CA481" s="59"/>
      <c r="CD481" s="46" t="s">
        <v>2589</v>
      </c>
    </row>
    <row r="482" spans="9:82" ht="18" hidden="1" customHeight="1">
      <c r="I482" s="52">
        <v>2578</v>
      </c>
      <c r="U482" s="108"/>
      <c r="AO482" s="59"/>
      <c r="AQ482" s="59"/>
      <c r="AS482" s="59"/>
      <c r="AU482" s="59"/>
      <c r="AW482" s="59"/>
      <c r="AY482" s="59"/>
      <c r="BA482" s="59"/>
      <c r="BC482" s="59"/>
      <c r="BE482" s="59"/>
      <c r="BG482" s="59"/>
      <c r="BI482" s="59"/>
      <c r="BK482" s="59"/>
      <c r="BM482" s="59"/>
      <c r="BO482" s="59"/>
      <c r="BQ482" s="59"/>
      <c r="BS482" s="59"/>
      <c r="BU482" s="59"/>
      <c r="BW482" s="59"/>
      <c r="BY482" s="59"/>
      <c r="CA482" s="59"/>
      <c r="CD482" s="46" t="s">
        <v>2589</v>
      </c>
    </row>
    <row r="483" spans="9:82" ht="18" hidden="1" customHeight="1">
      <c r="I483" s="52">
        <v>2579</v>
      </c>
      <c r="U483" s="108"/>
      <c r="AO483" s="59"/>
      <c r="AQ483" s="59"/>
      <c r="AS483" s="59"/>
      <c r="AU483" s="59"/>
      <c r="AW483" s="59"/>
      <c r="AY483" s="59"/>
      <c r="BA483" s="59"/>
      <c r="BC483" s="59"/>
      <c r="BE483" s="59"/>
      <c r="BG483" s="59"/>
      <c r="BI483" s="59"/>
      <c r="BK483" s="59"/>
      <c r="BM483" s="59"/>
      <c r="BO483" s="59"/>
      <c r="BQ483" s="59"/>
      <c r="BS483" s="59"/>
      <c r="BU483" s="59"/>
      <c r="BW483" s="59"/>
      <c r="BY483" s="59"/>
      <c r="CA483" s="59"/>
      <c r="CD483" s="46" t="s">
        <v>2589</v>
      </c>
    </row>
    <row r="484" spans="9:82" ht="18" hidden="1" customHeight="1">
      <c r="I484" s="52">
        <v>2580</v>
      </c>
      <c r="U484" s="108"/>
      <c r="AO484" s="59"/>
      <c r="AQ484" s="59"/>
      <c r="AS484" s="59"/>
      <c r="AU484" s="59"/>
      <c r="AW484" s="59"/>
      <c r="AY484" s="59"/>
      <c r="BA484" s="59"/>
      <c r="BC484" s="59"/>
      <c r="BE484" s="59"/>
      <c r="BG484" s="59"/>
      <c r="BI484" s="59"/>
      <c r="BK484" s="59"/>
      <c r="BM484" s="59"/>
      <c r="BO484" s="59"/>
      <c r="BQ484" s="59"/>
      <c r="BS484" s="59"/>
      <c r="BU484" s="59"/>
      <c r="BW484" s="59"/>
      <c r="BY484" s="59"/>
      <c r="CA484" s="59"/>
      <c r="CD484" s="46" t="s">
        <v>2589</v>
      </c>
    </row>
    <row r="485" spans="9:82" ht="18" hidden="1" customHeight="1">
      <c r="I485" s="52">
        <v>2581</v>
      </c>
      <c r="U485" s="108"/>
      <c r="AO485" s="59"/>
      <c r="AQ485" s="59"/>
      <c r="AS485" s="59"/>
      <c r="AU485" s="59"/>
      <c r="AW485" s="59"/>
      <c r="AY485" s="59"/>
      <c r="BA485" s="59"/>
      <c r="BC485" s="59"/>
      <c r="BE485" s="59"/>
      <c r="BG485" s="59"/>
      <c r="BI485" s="59"/>
      <c r="BK485" s="59"/>
      <c r="BM485" s="59"/>
      <c r="BO485" s="59"/>
      <c r="BQ485" s="59"/>
      <c r="BS485" s="59"/>
      <c r="BU485" s="59"/>
      <c r="BW485" s="59"/>
      <c r="BY485" s="59"/>
      <c r="CA485" s="59"/>
      <c r="CD485" s="46" t="s">
        <v>2589</v>
      </c>
    </row>
    <row r="486" spans="9:82" ht="18" hidden="1" customHeight="1">
      <c r="I486" s="52">
        <v>2582</v>
      </c>
      <c r="U486" s="108"/>
      <c r="AO486" s="59"/>
      <c r="AQ486" s="59"/>
      <c r="AS486" s="59"/>
      <c r="AU486" s="59"/>
      <c r="AW486" s="59"/>
      <c r="AY486" s="59"/>
      <c r="BA486" s="59"/>
      <c r="BC486" s="59"/>
      <c r="BE486" s="59"/>
      <c r="BG486" s="59"/>
      <c r="BI486" s="59"/>
      <c r="BK486" s="59"/>
      <c r="BM486" s="59"/>
      <c r="BO486" s="59"/>
      <c r="BQ486" s="59"/>
      <c r="BS486" s="59"/>
      <c r="BU486" s="59"/>
      <c r="BW486" s="59"/>
      <c r="BY486" s="59"/>
      <c r="CA486" s="59"/>
      <c r="CD486" s="46" t="s">
        <v>2589</v>
      </c>
    </row>
    <row r="487" spans="9:82" ht="18" hidden="1" customHeight="1">
      <c r="I487" s="52">
        <v>2583</v>
      </c>
      <c r="U487" s="108"/>
      <c r="AO487" s="59"/>
      <c r="AQ487" s="59"/>
      <c r="AS487" s="59"/>
      <c r="AU487" s="59"/>
      <c r="AW487" s="59"/>
      <c r="AY487" s="59"/>
      <c r="BA487" s="59"/>
      <c r="BC487" s="59"/>
      <c r="BE487" s="59"/>
      <c r="BG487" s="59"/>
      <c r="BI487" s="59"/>
      <c r="BK487" s="59"/>
      <c r="BM487" s="59"/>
      <c r="BO487" s="59"/>
      <c r="BQ487" s="59"/>
      <c r="BS487" s="59"/>
      <c r="BU487" s="59"/>
      <c r="BW487" s="59"/>
      <c r="BY487" s="59"/>
      <c r="CA487" s="59"/>
      <c r="CD487" s="46" t="s">
        <v>2589</v>
      </c>
    </row>
    <row r="488" spans="9:82" ht="18" hidden="1" customHeight="1">
      <c r="I488" s="52">
        <v>2584</v>
      </c>
      <c r="U488" s="108"/>
      <c r="AO488" s="59"/>
      <c r="AQ488" s="59"/>
      <c r="AS488" s="59"/>
      <c r="AU488" s="59"/>
      <c r="AW488" s="59"/>
      <c r="AY488" s="59"/>
      <c r="BA488" s="59"/>
      <c r="BC488" s="59"/>
      <c r="BE488" s="59"/>
      <c r="BG488" s="59"/>
      <c r="BI488" s="59"/>
      <c r="BK488" s="59"/>
      <c r="BM488" s="59"/>
      <c r="BO488" s="59"/>
      <c r="BQ488" s="59"/>
      <c r="BS488" s="59"/>
      <c r="BU488" s="59"/>
      <c r="BW488" s="59"/>
      <c r="BY488" s="59"/>
      <c r="CA488" s="59"/>
      <c r="CD488" s="46" t="s">
        <v>2589</v>
      </c>
    </row>
    <row r="489" spans="9:82" ht="18" hidden="1" customHeight="1">
      <c r="I489" s="52">
        <v>2585</v>
      </c>
      <c r="U489" s="108"/>
      <c r="AO489" s="59"/>
      <c r="AQ489" s="59"/>
      <c r="AS489" s="59"/>
      <c r="AU489" s="59"/>
      <c r="AW489" s="59"/>
      <c r="AY489" s="59"/>
      <c r="BA489" s="59"/>
      <c r="BC489" s="59"/>
      <c r="BE489" s="59"/>
      <c r="BG489" s="59"/>
      <c r="BI489" s="59"/>
      <c r="BK489" s="59"/>
      <c r="BM489" s="59"/>
      <c r="BO489" s="59"/>
      <c r="BQ489" s="59"/>
      <c r="BS489" s="59"/>
      <c r="BU489" s="59"/>
      <c r="BW489" s="59"/>
      <c r="BY489" s="59"/>
      <c r="CA489" s="59"/>
      <c r="CD489" s="46" t="s">
        <v>2589</v>
      </c>
    </row>
    <row r="490" spans="9:82" ht="18" hidden="1" customHeight="1">
      <c r="I490" s="52">
        <v>2586</v>
      </c>
      <c r="U490" s="108"/>
      <c r="AO490" s="59"/>
      <c r="AQ490" s="59"/>
      <c r="AS490" s="59"/>
      <c r="AU490" s="59"/>
      <c r="AW490" s="59"/>
      <c r="AY490" s="59"/>
      <c r="BA490" s="59"/>
      <c r="BC490" s="59"/>
      <c r="BE490" s="59"/>
      <c r="BG490" s="59"/>
      <c r="BI490" s="59"/>
      <c r="BK490" s="59"/>
      <c r="BM490" s="59"/>
      <c r="BO490" s="59"/>
      <c r="BQ490" s="59"/>
      <c r="BS490" s="59"/>
      <c r="BU490" s="59"/>
      <c r="BW490" s="59"/>
      <c r="BY490" s="59"/>
      <c r="CA490" s="59"/>
      <c r="CD490" s="46" t="s">
        <v>2589</v>
      </c>
    </row>
    <row r="491" spans="9:82" ht="18" hidden="1" customHeight="1">
      <c r="I491" s="52">
        <v>2587</v>
      </c>
      <c r="U491" s="108"/>
      <c r="AO491" s="59"/>
      <c r="AQ491" s="59"/>
      <c r="AS491" s="59"/>
      <c r="AU491" s="59"/>
      <c r="AW491" s="59"/>
      <c r="AY491" s="59"/>
      <c r="BA491" s="59"/>
      <c r="BC491" s="59"/>
      <c r="BE491" s="59"/>
      <c r="BG491" s="59"/>
      <c r="BI491" s="59"/>
      <c r="BK491" s="59"/>
      <c r="BM491" s="59"/>
      <c r="BO491" s="59"/>
      <c r="BQ491" s="59"/>
      <c r="BS491" s="59"/>
      <c r="BU491" s="59"/>
      <c r="BW491" s="59"/>
      <c r="BY491" s="59"/>
      <c r="CA491" s="59"/>
      <c r="CD491" s="46" t="s">
        <v>2589</v>
      </c>
    </row>
    <row r="492" spans="9:82" ht="18" hidden="1" customHeight="1">
      <c r="I492" s="52">
        <v>2588</v>
      </c>
      <c r="U492" s="108"/>
      <c r="AO492" s="59"/>
      <c r="AQ492" s="59"/>
      <c r="AS492" s="59"/>
      <c r="AU492" s="59"/>
      <c r="AW492" s="59"/>
      <c r="AY492" s="59"/>
      <c r="BA492" s="59"/>
      <c r="BC492" s="59"/>
      <c r="BE492" s="59"/>
      <c r="BG492" s="59"/>
      <c r="BI492" s="59"/>
      <c r="BK492" s="59"/>
      <c r="BM492" s="59"/>
      <c r="BO492" s="59"/>
      <c r="BQ492" s="59"/>
      <c r="BS492" s="59"/>
      <c r="BU492" s="59"/>
      <c r="BW492" s="59"/>
      <c r="BY492" s="59"/>
      <c r="CA492" s="59"/>
      <c r="CD492" s="46" t="s">
        <v>2589</v>
      </c>
    </row>
    <row r="493" spans="9:82" ht="18" hidden="1" customHeight="1">
      <c r="I493" s="52">
        <v>2589</v>
      </c>
      <c r="U493" s="108"/>
      <c r="AO493" s="59"/>
      <c r="AQ493" s="59"/>
      <c r="AS493" s="59"/>
      <c r="AU493" s="59"/>
      <c r="AW493" s="59"/>
      <c r="AY493" s="59"/>
      <c r="BA493" s="59"/>
      <c r="BC493" s="59"/>
      <c r="BE493" s="59"/>
      <c r="BG493" s="59"/>
      <c r="BI493" s="59"/>
      <c r="BK493" s="59"/>
      <c r="BM493" s="59"/>
      <c r="BO493" s="59"/>
      <c r="BQ493" s="59"/>
      <c r="BS493" s="59"/>
      <c r="BU493" s="59"/>
      <c r="BW493" s="59"/>
      <c r="BY493" s="59"/>
      <c r="CA493" s="59"/>
      <c r="CD493" s="46" t="s">
        <v>2589</v>
      </c>
    </row>
    <row r="494" spans="9:82" ht="18" hidden="1" customHeight="1">
      <c r="I494" s="52">
        <v>2590</v>
      </c>
      <c r="U494" s="108"/>
      <c r="AO494" s="59"/>
      <c r="AQ494" s="59"/>
      <c r="AS494" s="59"/>
      <c r="AU494" s="59"/>
      <c r="AW494" s="59"/>
      <c r="AY494" s="59"/>
      <c r="BA494" s="59"/>
      <c r="BC494" s="59"/>
      <c r="BE494" s="59"/>
      <c r="BG494" s="59"/>
      <c r="BI494" s="59"/>
      <c r="BK494" s="59"/>
      <c r="BM494" s="59"/>
      <c r="BO494" s="59"/>
      <c r="BQ494" s="59"/>
      <c r="BS494" s="59"/>
      <c r="BU494" s="59"/>
      <c r="BW494" s="59"/>
      <c r="BY494" s="59"/>
      <c r="CA494" s="59"/>
      <c r="CD494" s="46" t="s">
        <v>2589</v>
      </c>
    </row>
    <row r="495" spans="9:82" ht="18" hidden="1" customHeight="1">
      <c r="I495" s="52">
        <v>2591</v>
      </c>
      <c r="U495" s="108"/>
      <c r="AO495" s="59"/>
      <c r="AQ495" s="59"/>
      <c r="AS495" s="59"/>
      <c r="AU495" s="59"/>
      <c r="AW495" s="59"/>
      <c r="AY495" s="59"/>
      <c r="BA495" s="59"/>
      <c r="BC495" s="59"/>
      <c r="BE495" s="59"/>
      <c r="BG495" s="59"/>
      <c r="BI495" s="59"/>
      <c r="BK495" s="59"/>
      <c r="BM495" s="59"/>
      <c r="BO495" s="59"/>
      <c r="BQ495" s="59"/>
      <c r="BS495" s="59"/>
      <c r="BU495" s="59"/>
      <c r="BW495" s="59"/>
      <c r="BY495" s="59"/>
      <c r="CA495" s="59"/>
      <c r="CD495" s="46" t="s">
        <v>2589</v>
      </c>
    </row>
    <row r="496" spans="9:82" ht="18" hidden="1" customHeight="1">
      <c r="I496" s="52">
        <v>2592</v>
      </c>
      <c r="U496" s="108"/>
      <c r="AO496" s="59"/>
      <c r="AQ496" s="59"/>
      <c r="AS496" s="59"/>
      <c r="AU496" s="59"/>
      <c r="AW496" s="59"/>
      <c r="AY496" s="59"/>
      <c r="BA496" s="59"/>
      <c r="BC496" s="59"/>
      <c r="BE496" s="59"/>
      <c r="BG496" s="59"/>
      <c r="BI496" s="59"/>
      <c r="BK496" s="59"/>
      <c r="BM496" s="59"/>
      <c r="BO496" s="59"/>
      <c r="BQ496" s="59"/>
      <c r="BS496" s="59"/>
      <c r="BU496" s="59"/>
      <c r="BW496" s="59"/>
      <c r="BY496" s="59"/>
      <c r="CA496" s="59"/>
      <c r="CD496" s="46" t="s">
        <v>2589</v>
      </c>
    </row>
    <row r="497" spans="1:82" ht="18" hidden="1" customHeight="1">
      <c r="I497" s="52">
        <v>2593</v>
      </c>
      <c r="U497" s="108"/>
      <c r="AO497" s="59"/>
      <c r="AQ497" s="59"/>
      <c r="AS497" s="59"/>
      <c r="AU497" s="59"/>
      <c r="AW497" s="59"/>
      <c r="AY497" s="59"/>
      <c r="BA497" s="59"/>
      <c r="BC497" s="59"/>
      <c r="BE497" s="59"/>
      <c r="BG497" s="59"/>
      <c r="BI497" s="59"/>
      <c r="BK497" s="59"/>
      <c r="BM497" s="59"/>
      <c r="BO497" s="59"/>
      <c r="BQ497" s="59"/>
      <c r="BS497" s="59"/>
      <c r="BU497" s="59"/>
      <c r="BW497" s="59"/>
      <c r="BY497" s="59"/>
      <c r="CA497" s="59"/>
      <c r="CD497" s="46" t="s">
        <v>2589</v>
      </c>
    </row>
    <row r="498" spans="1:82" ht="18" hidden="1" customHeight="1">
      <c r="I498" s="52">
        <v>2594</v>
      </c>
      <c r="U498" s="108"/>
      <c r="AO498" s="59"/>
      <c r="AQ498" s="59"/>
      <c r="AS498" s="59"/>
      <c r="AU498" s="59"/>
      <c r="AW498" s="59"/>
      <c r="AY498" s="59"/>
      <c r="BA498" s="59"/>
      <c r="BC498" s="59"/>
      <c r="BE498" s="59"/>
      <c r="BG498" s="59"/>
      <c r="BI498" s="59"/>
      <c r="BK498" s="59"/>
      <c r="BM498" s="59"/>
      <c r="BO498" s="59"/>
      <c r="BQ498" s="59"/>
      <c r="BS498" s="59"/>
      <c r="BU498" s="59"/>
      <c r="BW498" s="59"/>
      <c r="BY498" s="59"/>
      <c r="CA498" s="59"/>
      <c r="CD498" s="46" t="s">
        <v>2589</v>
      </c>
    </row>
    <row r="499" spans="1:82" ht="18" hidden="1" customHeight="1">
      <c r="I499" s="52">
        <v>2595</v>
      </c>
      <c r="U499" s="108"/>
      <c r="AO499" s="59"/>
      <c r="AQ499" s="59"/>
      <c r="AS499" s="59"/>
      <c r="AU499" s="59"/>
      <c r="AW499" s="59"/>
      <c r="AY499" s="59"/>
      <c r="BA499" s="59"/>
      <c r="BC499" s="59"/>
      <c r="BE499" s="59"/>
      <c r="BG499" s="59"/>
      <c r="BI499" s="59"/>
      <c r="BK499" s="59"/>
      <c r="BM499" s="59"/>
      <c r="BO499" s="59"/>
      <c r="BQ499" s="59"/>
      <c r="BS499" s="59"/>
      <c r="BU499" s="59"/>
      <c r="BW499" s="59"/>
      <c r="BY499" s="59"/>
      <c r="CA499" s="59"/>
      <c r="CD499" s="46" t="s">
        <v>2589</v>
      </c>
    </row>
    <row r="500" spans="1:82" ht="18" hidden="1" customHeight="1">
      <c r="I500" s="52">
        <v>2596</v>
      </c>
      <c r="U500" s="108"/>
      <c r="AO500" s="59"/>
      <c r="AQ500" s="59"/>
      <c r="AS500" s="59"/>
      <c r="AU500" s="59"/>
      <c r="AW500" s="59"/>
      <c r="AY500" s="59"/>
      <c r="BA500" s="59"/>
      <c r="BC500" s="59"/>
      <c r="BE500" s="59"/>
      <c r="BG500" s="59"/>
      <c r="BI500" s="59"/>
      <c r="BK500" s="59"/>
      <c r="BM500" s="59"/>
      <c r="BO500" s="59"/>
      <c r="BQ500" s="59"/>
      <c r="BS500" s="59"/>
      <c r="BU500" s="59"/>
      <c r="BW500" s="59"/>
      <c r="BY500" s="59"/>
      <c r="CA500" s="59"/>
      <c r="CD500" s="46" t="s">
        <v>2589</v>
      </c>
    </row>
    <row r="501" spans="1:82" ht="18" hidden="1" customHeight="1">
      <c r="I501" s="52">
        <v>2597</v>
      </c>
      <c r="U501" s="108"/>
      <c r="AO501" s="59"/>
      <c r="AQ501" s="59"/>
      <c r="AS501" s="59"/>
      <c r="AU501" s="59"/>
      <c r="AW501" s="59"/>
      <c r="AY501" s="59"/>
      <c r="BA501" s="59"/>
      <c r="BC501" s="59"/>
      <c r="BE501" s="59"/>
      <c r="BG501" s="59"/>
      <c r="BI501" s="59"/>
      <c r="BK501" s="59"/>
      <c r="BM501" s="59"/>
      <c r="BO501" s="59"/>
      <c r="BQ501" s="59"/>
      <c r="BS501" s="59"/>
      <c r="BU501" s="59"/>
      <c r="BW501" s="59"/>
      <c r="BY501" s="59"/>
      <c r="CA501" s="59"/>
      <c r="CD501" s="46" t="s">
        <v>2589</v>
      </c>
    </row>
    <row r="502" spans="1:82" ht="18" hidden="1" customHeight="1">
      <c r="I502" s="52">
        <v>2598</v>
      </c>
      <c r="U502" s="108"/>
      <c r="AO502" s="59"/>
      <c r="AQ502" s="59"/>
      <c r="AS502" s="59"/>
      <c r="AU502" s="59"/>
      <c r="AW502" s="59"/>
      <c r="AY502" s="59"/>
      <c r="BA502" s="59"/>
      <c r="BC502" s="59"/>
      <c r="BE502" s="59"/>
      <c r="BG502" s="59"/>
      <c r="BI502" s="59"/>
      <c r="BK502" s="59"/>
      <c r="BM502" s="59"/>
      <c r="BO502" s="59"/>
      <c r="BQ502" s="59"/>
      <c r="BS502" s="59"/>
      <c r="BU502" s="59"/>
      <c r="BW502" s="59"/>
      <c r="BY502" s="59"/>
      <c r="CA502" s="59"/>
      <c r="CD502" s="46" t="s">
        <v>2589</v>
      </c>
    </row>
    <row r="503" spans="1:82" ht="18" hidden="1" customHeight="1">
      <c r="I503" s="52">
        <v>2599</v>
      </c>
      <c r="U503" s="108"/>
      <c r="AO503" s="59"/>
      <c r="AQ503" s="59"/>
      <c r="AS503" s="59"/>
      <c r="AU503" s="59"/>
      <c r="AW503" s="59"/>
      <c r="AY503" s="59"/>
      <c r="BA503" s="59"/>
      <c r="BC503" s="59"/>
      <c r="BE503" s="59"/>
      <c r="BG503" s="59"/>
      <c r="BI503" s="59"/>
      <c r="BK503" s="59"/>
      <c r="BM503" s="59"/>
      <c r="BO503" s="59"/>
      <c r="BQ503" s="59"/>
      <c r="BS503" s="59"/>
      <c r="BU503" s="59"/>
      <c r="BW503" s="59"/>
      <c r="BY503" s="59"/>
      <c r="CA503" s="59"/>
      <c r="CD503" s="46" t="s">
        <v>2589</v>
      </c>
    </row>
    <row r="504" spans="1:82" ht="18" customHeight="1">
      <c r="A504" s="107">
        <v>45693</v>
      </c>
      <c r="E504" s="151"/>
      <c r="F504" s="184"/>
      <c r="G504" s="111">
        <v>23204</v>
      </c>
      <c r="H504" s="111">
        <v>540</v>
      </c>
      <c r="I504" s="52">
        <v>2600</v>
      </c>
      <c r="J504" s="59" t="s">
        <v>2590</v>
      </c>
      <c r="K504" s="59" t="s">
        <v>1941</v>
      </c>
      <c r="L504" s="55" t="s">
        <v>1942</v>
      </c>
      <c r="M504" s="55" t="s">
        <v>1943</v>
      </c>
      <c r="N504" s="55" t="s">
        <v>678</v>
      </c>
      <c r="O504" s="55" t="s">
        <v>300</v>
      </c>
      <c r="P504" s="55" t="s">
        <v>303</v>
      </c>
      <c r="Q504" s="55" t="s">
        <v>1950</v>
      </c>
      <c r="R504" s="55" t="s">
        <v>227</v>
      </c>
      <c r="S504" s="55" t="s">
        <v>1953</v>
      </c>
      <c r="T504" s="55" t="s">
        <v>1956</v>
      </c>
      <c r="U504" s="108" t="s">
        <v>1957</v>
      </c>
      <c r="AN504" s="59" t="s">
        <v>341</v>
      </c>
      <c r="AO504" s="59"/>
      <c r="AQ504" s="59"/>
      <c r="AS504" s="59"/>
      <c r="AU504" s="59"/>
      <c r="AW504" s="59"/>
      <c r="AY504" s="59"/>
      <c r="BA504" s="59"/>
      <c r="BC504" s="59"/>
      <c r="BE504" s="59"/>
      <c r="BG504" s="59"/>
      <c r="BI504" s="59"/>
      <c r="BK504" s="59"/>
      <c r="BM504" s="59"/>
      <c r="BO504" s="59"/>
      <c r="BQ504" s="59"/>
      <c r="BS504" s="59"/>
      <c r="BU504" s="59"/>
      <c r="BW504" s="59"/>
      <c r="BY504" s="59"/>
      <c r="CA504" s="59"/>
      <c r="CD504" s="46" t="s">
        <v>2589</v>
      </c>
    </row>
    <row r="505" spans="1:82" ht="18" customHeight="1">
      <c r="A505" s="107">
        <v>45693</v>
      </c>
      <c r="E505" s="151"/>
      <c r="F505" s="184"/>
      <c r="G505" s="111">
        <v>28930</v>
      </c>
      <c r="H505" s="111">
        <v>557</v>
      </c>
      <c r="I505" s="52">
        <v>2601</v>
      </c>
      <c r="J505" s="59" t="s">
        <v>2590</v>
      </c>
      <c r="K505" s="59" t="s">
        <v>1941</v>
      </c>
      <c r="L505" s="55" t="s">
        <v>1944</v>
      </c>
      <c r="M505" s="55" t="s">
        <v>1945</v>
      </c>
      <c r="N505" s="55" t="s">
        <v>1948</v>
      </c>
      <c r="O505" s="55" t="s">
        <v>305</v>
      </c>
      <c r="P505" s="55" t="s">
        <v>765</v>
      </c>
      <c r="Q505" s="55" t="s">
        <v>1951</v>
      </c>
      <c r="R505" s="55" t="s">
        <v>227</v>
      </c>
      <c r="S505" s="55" t="s">
        <v>1954</v>
      </c>
      <c r="T505" s="55" t="s">
        <v>1958</v>
      </c>
      <c r="U505" s="108" t="s">
        <v>1959</v>
      </c>
      <c r="V505" s="55" t="s">
        <v>319</v>
      </c>
      <c r="W505" s="55" t="s">
        <v>419</v>
      </c>
      <c r="X505" s="55" t="s">
        <v>422</v>
      </c>
      <c r="Y505" s="55" t="s">
        <v>423</v>
      </c>
      <c r="Z505" s="55" t="s">
        <v>1962</v>
      </c>
      <c r="AA505" s="55" t="s">
        <v>588</v>
      </c>
      <c r="AB505" s="55" t="s">
        <v>1963</v>
      </c>
      <c r="AC505" s="55" t="s">
        <v>1964</v>
      </c>
      <c r="AD505" s="55" t="s">
        <v>1965</v>
      </c>
      <c r="AK505" s="59" t="s">
        <v>341</v>
      </c>
      <c r="AL505" s="59" t="s">
        <v>341</v>
      </c>
      <c r="AM505" s="93" t="s">
        <v>341</v>
      </c>
      <c r="AO505" s="59" t="s">
        <v>341</v>
      </c>
      <c r="AQ505" s="59" t="s">
        <v>341</v>
      </c>
      <c r="AS505" s="59"/>
      <c r="AT505" s="59" t="s">
        <v>341</v>
      </c>
      <c r="AU505" s="59"/>
      <c r="AW505" s="59" t="s">
        <v>341</v>
      </c>
      <c r="AY505" s="59"/>
      <c r="BA505" s="59"/>
      <c r="BB505" s="59" t="s">
        <v>341</v>
      </c>
      <c r="BC505" s="59" t="s">
        <v>341</v>
      </c>
      <c r="BE505" s="59" t="s">
        <v>341</v>
      </c>
      <c r="BF505" s="59" t="s">
        <v>341</v>
      </c>
      <c r="BG505" s="59"/>
      <c r="BI505" s="59" t="s">
        <v>341</v>
      </c>
      <c r="BK505" s="59"/>
      <c r="BL505" s="59" t="s">
        <v>341</v>
      </c>
      <c r="BM505" s="59" t="s">
        <v>341</v>
      </c>
      <c r="BN505" s="59" t="s">
        <v>341</v>
      </c>
      <c r="BO505" s="59" t="s">
        <v>341</v>
      </c>
      <c r="BP505" s="59" t="s">
        <v>341</v>
      </c>
      <c r="BQ505" s="59" t="s">
        <v>341</v>
      </c>
      <c r="BR505" s="59" t="s">
        <v>341</v>
      </c>
      <c r="BS505" s="59" t="s">
        <v>341</v>
      </c>
      <c r="BU505" s="59"/>
      <c r="BW505" s="59"/>
      <c r="BY505" s="59"/>
      <c r="CA505" s="59"/>
      <c r="CD505" s="46" t="s">
        <v>2589</v>
      </c>
    </row>
    <row r="506" spans="1:82" ht="18" customHeight="1">
      <c r="A506" s="107">
        <v>45693</v>
      </c>
      <c r="E506" s="151"/>
      <c r="F506" s="184"/>
      <c r="G506" s="111">
        <v>30161</v>
      </c>
      <c r="H506" s="111">
        <v>5830</v>
      </c>
      <c r="I506" s="52">
        <v>2602</v>
      </c>
      <c r="J506" s="59" t="s">
        <v>2590</v>
      </c>
      <c r="K506" s="59" t="s">
        <v>1941</v>
      </c>
      <c r="L506" s="55" t="s">
        <v>1946</v>
      </c>
      <c r="M506" s="55" t="s">
        <v>1947</v>
      </c>
      <c r="N506" s="55" t="s">
        <v>1949</v>
      </c>
      <c r="O506" s="55" t="s">
        <v>913</v>
      </c>
      <c r="P506" s="55" t="s">
        <v>914</v>
      </c>
      <c r="Q506" s="55" t="s">
        <v>1952</v>
      </c>
      <c r="R506" s="55" t="s">
        <v>227</v>
      </c>
      <c r="S506" s="55" t="s">
        <v>1955</v>
      </c>
      <c r="T506" s="55" t="s">
        <v>1960</v>
      </c>
      <c r="U506" s="108" t="s">
        <v>1961</v>
      </c>
      <c r="AN506" s="59" t="s">
        <v>341</v>
      </c>
      <c r="AO506" s="59"/>
      <c r="AQ506" s="59"/>
      <c r="AS506" s="59"/>
      <c r="AU506" s="59"/>
      <c r="AW506" s="59"/>
      <c r="AY506" s="59"/>
      <c r="BA506" s="59"/>
      <c r="BC506" s="59"/>
      <c r="BE506" s="59"/>
      <c r="BG506" s="59"/>
      <c r="BI506" s="59"/>
      <c r="BK506" s="59"/>
      <c r="BM506" s="59"/>
      <c r="BO506" s="59"/>
      <c r="BQ506" s="59"/>
      <c r="BS506" s="59"/>
      <c r="BU506" s="59"/>
      <c r="BW506" s="59"/>
      <c r="BY506" s="59"/>
      <c r="CA506" s="59"/>
      <c r="CD506" s="46" t="s">
        <v>2589</v>
      </c>
    </row>
    <row r="507" spans="1:82" ht="18" customHeight="1">
      <c r="A507" s="107">
        <v>45693</v>
      </c>
      <c r="E507" s="151"/>
      <c r="F507" s="184"/>
      <c r="G507" s="111">
        <v>26861</v>
      </c>
      <c r="H507" s="111">
        <v>7657</v>
      </c>
      <c r="I507" s="52">
        <v>2603</v>
      </c>
      <c r="J507" s="59" t="s">
        <v>2590</v>
      </c>
      <c r="K507" s="59" t="s">
        <v>1966</v>
      </c>
      <c r="L507" s="55" t="s">
        <v>1967</v>
      </c>
      <c r="M507" s="55" t="s">
        <v>1968</v>
      </c>
      <c r="N507" s="55" t="s">
        <v>1974</v>
      </c>
      <c r="O507" s="55" t="s">
        <v>305</v>
      </c>
      <c r="P507" s="55" t="s">
        <v>1973</v>
      </c>
      <c r="Q507" s="55" t="s">
        <v>1971</v>
      </c>
      <c r="R507" s="55" t="s">
        <v>227</v>
      </c>
      <c r="S507" s="55" t="s">
        <v>1976</v>
      </c>
      <c r="T507" s="55" t="s">
        <v>1978</v>
      </c>
      <c r="U507" s="108" t="s">
        <v>1979</v>
      </c>
      <c r="AN507" s="59" t="s">
        <v>341</v>
      </c>
      <c r="AO507" s="59"/>
      <c r="AQ507" s="59"/>
      <c r="AS507" s="59"/>
      <c r="AU507" s="59"/>
      <c r="AW507" s="59"/>
      <c r="AY507" s="59"/>
      <c r="BA507" s="59"/>
      <c r="BC507" s="59"/>
      <c r="BE507" s="59"/>
      <c r="BG507" s="59"/>
      <c r="BI507" s="59"/>
      <c r="BK507" s="59"/>
      <c r="BM507" s="59"/>
      <c r="BO507" s="59"/>
      <c r="BQ507" s="59"/>
      <c r="BS507" s="59"/>
      <c r="BU507" s="59"/>
      <c r="BW507" s="59"/>
      <c r="BY507" s="59"/>
      <c r="CA507" s="59"/>
      <c r="CD507" s="46" t="s">
        <v>2589</v>
      </c>
    </row>
    <row r="508" spans="1:82" ht="18" customHeight="1">
      <c r="A508" s="107">
        <v>45693</v>
      </c>
      <c r="E508" s="151"/>
      <c r="F508" s="184"/>
      <c r="G508" s="111">
        <v>32105</v>
      </c>
      <c r="H508" s="111">
        <v>195</v>
      </c>
      <c r="I508" s="52">
        <v>2604</v>
      </c>
      <c r="J508" s="59" t="s">
        <v>2590</v>
      </c>
      <c r="K508" s="59" t="s">
        <v>1966</v>
      </c>
      <c r="L508" s="55" t="s">
        <v>1969</v>
      </c>
      <c r="M508" s="55" t="s">
        <v>1970</v>
      </c>
      <c r="N508" s="55" t="s">
        <v>1975</v>
      </c>
      <c r="O508" s="55" t="s">
        <v>300</v>
      </c>
      <c r="P508" s="55" t="s">
        <v>316</v>
      </c>
      <c r="Q508" s="55" t="s">
        <v>1972</v>
      </c>
      <c r="R508" s="55" t="s">
        <v>227</v>
      </c>
      <c r="S508" s="55" t="s">
        <v>1977</v>
      </c>
      <c r="T508" s="55" t="s">
        <v>1980</v>
      </c>
      <c r="U508" s="108" t="s">
        <v>1981</v>
      </c>
      <c r="AN508" s="59" t="s">
        <v>341</v>
      </c>
      <c r="AO508" s="59" t="s">
        <v>341</v>
      </c>
      <c r="AQ508" s="59"/>
      <c r="AS508" s="59"/>
      <c r="AU508" s="59"/>
      <c r="AW508" s="59"/>
      <c r="AY508" s="59"/>
      <c r="BA508" s="59"/>
      <c r="BC508" s="59"/>
      <c r="BE508" s="59"/>
      <c r="BG508" s="59"/>
      <c r="BI508" s="59"/>
      <c r="BK508" s="59"/>
      <c r="BM508" s="59"/>
      <c r="BO508" s="59"/>
      <c r="BQ508" s="59"/>
      <c r="BS508" s="59"/>
      <c r="BU508" s="59"/>
      <c r="BW508" s="59"/>
      <c r="BY508" s="59"/>
      <c r="CA508" s="59"/>
      <c r="CD508" s="46" t="s">
        <v>2589</v>
      </c>
    </row>
    <row r="509" spans="1:82" ht="18" customHeight="1">
      <c r="A509" s="107">
        <v>45693</v>
      </c>
      <c r="E509" s="151"/>
      <c r="F509" s="184"/>
      <c r="G509" s="111">
        <v>22717</v>
      </c>
      <c r="H509" s="111">
        <v>231</v>
      </c>
      <c r="I509" s="52">
        <v>2605</v>
      </c>
      <c r="J509" s="59" t="s">
        <v>2590</v>
      </c>
      <c r="K509" s="59" t="s">
        <v>1982</v>
      </c>
      <c r="L509" s="55" t="s">
        <v>1983</v>
      </c>
      <c r="M509" s="55" t="s">
        <v>1984</v>
      </c>
      <c r="N509" s="55" t="s">
        <v>394</v>
      </c>
      <c r="O509" s="55" t="s">
        <v>300</v>
      </c>
      <c r="P509" s="55" t="s">
        <v>303</v>
      </c>
      <c r="Q509" s="55" t="s">
        <v>1991</v>
      </c>
      <c r="R509" s="55" t="s">
        <v>228</v>
      </c>
      <c r="S509" s="55" t="s">
        <v>1994</v>
      </c>
      <c r="T509" s="55" t="s">
        <v>1997</v>
      </c>
      <c r="U509" s="108" t="s">
        <v>1998</v>
      </c>
      <c r="AK509" s="59" t="s">
        <v>341</v>
      </c>
      <c r="AL509" s="59" t="s">
        <v>341</v>
      </c>
      <c r="AM509" s="93" t="s">
        <v>341</v>
      </c>
      <c r="AO509" s="59" t="s">
        <v>341</v>
      </c>
      <c r="AQ509" s="59" t="s">
        <v>341</v>
      </c>
      <c r="AR509" s="59" t="s">
        <v>341</v>
      </c>
      <c r="AS509" s="59"/>
      <c r="AT509" s="59" t="s">
        <v>341</v>
      </c>
      <c r="AU509" s="59"/>
      <c r="AW509" s="59"/>
      <c r="AX509" s="59" t="s">
        <v>341</v>
      </c>
      <c r="AY509" s="59"/>
      <c r="AZ509" s="59" t="s">
        <v>341</v>
      </c>
      <c r="BA509" s="59"/>
      <c r="BC509" s="59"/>
      <c r="BE509" s="59" t="s">
        <v>341</v>
      </c>
      <c r="BF509" s="59" t="s">
        <v>341</v>
      </c>
      <c r="BG509" s="59"/>
      <c r="BI509" s="59" t="s">
        <v>341</v>
      </c>
      <c r="BK509" s="59"/>
      <c r="BL509" s="59" t="s">
        <v>341</v>
      </c>
      <c r="BM509" s="59"/>
      <c r="BO509" s="59"/>
      <c r="BQ509" s="59" t="s">
        <v>341</v>
      </c>
      <c r="BS509" s="59"/>
      <c r="BU509" s="59"/>
      <c r="BW509" s="59"/>
      <c r="BY509" s="59"/>
      <c r="CA509" s="59"/>
      <c r="CD509" s="46" t="s">
        <v>2589</v>
      </c>
    </row>
    <row r="510" spans="1:82" ht="18" customHeight="1">
      <c r="A510" s="107">
        <v>45693</v>
      </c>
      <c r="B510" s="115">
        <v>45931</v>
      </c>
      <c r="C510" s="115">
        <v>46083</v>
      </c>
      <c r="E510" s="151"/>
      <c r="F510" s="184"/>
      <c r="G510" s="111">
        <v>28636</v>
      </c>
      <c r="H510" s="160">
        <v>194</v>
      </c>
      <c r="I510" s="52">
        <v>2606</v>
      </c>
      <c r="J510" s="59" t="s">
        <v>2590</v>
      </c>
      <c r="K510" s="59" t="s">
        <v>1982</v>
      </c>
      <c r="L510" s="55" t="s">
        <v>1985</v>
      </c>
      <c r="M510" s="55" t="s">
        <v>1986</v>
      </c>
      <c r="N510" s="55" t="s">
        <v>1989</v>
      </c>
      <c r="O510" s="55" t="s">
        <v>305</v>
      </c>
      <c r="P510" s="55" t="s">
        <v>365</v>
      </c>
      <c r="Q510" s="55" t="s">
        <v>1992</v>
      </c>
      <c r="R510" s="55" t="s">
        <v>1929</v>
      </c>
      <c r="S510" s="55" t="s">
        <v>1995</v>
      </c>
      <c r="T510" s="55" t="s">
        <v>1999</v>
      </c>
      <c r="U510" s="108" t="s">
        <v>2000</v>
      </c>
      <c r="V510" s="112"/>
      <c r="W510" s="155"/>
      <c r="Z510" s="112"/>
      <c r="AA510" s="112"/>
      <c r="AB510" s="112"/>
      <c r="AC510" s="155"/>
      <c r="AD510" s="155"/>
      <c r="AK510" s="59" t="s">
        <v>341</v>
      </c>
      <c r="AL510" s="59" t="s">
        <v>341</v>
      </c>
      <c r="AM510" s="93" t="s">
        <v>341</v>
      </c>
      <c r="AN510" s="59" t="s">
        <v>341</v>
      </c>
      <c r="AO510" s="59" t="s">
        <v>341</v>
      </c>
      <c r="AQ510" s="59" t="s">
        <v>341</v>
      </c>
      <c r="AR510" s="59" t="s">
        <v>341</v>
      </c>
      <c r="AS510" s="59" t="s">
        <v>341</v>
      </c>
      <c r="AT510" s="59" t="s">
        <v>341</v>
      </c>
      <c r="AU510" s="59" t="s">
        <v>341</v>
      </c>
      <c r="AV510" s="59" t="s">
        <v>341</v>
      </c>
      <c r="AW510" s="59" t="s">
        <v>341</v>
      </c>
      <c r="AX510" s="59" t="s">
        <v>341</v>
      </c>
      <c r="AY510" s="59"/>
      <c r="AZ510" s="59" t="s">
        <v>341</v>
      </c>
      <c r="BA510" s="59" t="s">
        <v>341</v>
      </c>
      <c r="BB510" s="59" t="s">
        <v>341</v>
      </c>
      <c r="BC510" s="59" t="s">
        <v>341</v>
      </c>
      <c r="BD510" s="59" t="s">
        <v>341</v>
      </c>
      <c r="BE510" s="59" t="s">
        <v>341</v>
      </c>
      <c r="BF510" s="59" t="s">
        <v>341</v>
      </c>
      <c r="BG510" s="59" t="s">
        <v>341</v>
      </c>
      <c r="BH510" s="59" t="s">
        <v>341</v>
      </c>
      <c r="BI510" s="59" t="s">
        <v>341</v>
      </c>
      <c r="BJ510" s="59" t="s">
        <v>341</v>
      </c>
      <c r="BK510" s="59" t="s">
        <v>341</v>
      </c>
      <c r="BM510" s="59"/>
      <c r="BO510" s="59"/>
      <c r="BQ510" s="59"/>
      <c r="BS510" s="59"/>
      <c r="BU510" s="59"/>
      <c r="BW510" s="59"/>
      <c r="BY510" s="59" t="s">
        <v>341</v>
      </c>
      <c r="BZ510" s="59" t="s">
        <v>341</v>
      </c>
      <c r="CA510" s="59" t="s">
        <v>341</v>
      </c>
      <c r="CD510" s="46" t="s">
        <v>2589</v>
      </c>
    </row>
    <row r="511" spans="1:82" ht="18" customHeight="1">
      <c r="A511" s="107">
        <v>45693</v>
      </c>
      <c r="B511" s="115">
        <v>45798</v>
      </c>
      <c r="C511" s="115"/>
      <c r="D511" s="115"/>
      <c r="E511" s="150"/>
      <c r="F511" s="185"/>
      <c r="G511" s="111">
        <v>33572</v>
      </c>
      <c r="H511" s="111">
        <v>1400</v>
      </c>
      <c r="I511" s="52">
        <v>2607</v>
      </c>
      <c r="J511" s="59" t="s">
        <v>2590</v>
      </c>
      <c r="K511" s="59" t="s">
        <v>1982</v>
      </c>
      <c r="L511" s="55" t="s">
        <v>1987</v>
      </c>
      <c r="M511" s="55" t="s">
        <v>1988</v>
      </c>
      <c r="N511" s="55" t="s">
        <v>1990</v>
      </c>
      <c r="O511" s="55" t="s">
        <v>305</v>
      </c>
      <c r="P511" s="55" t="s">
        <v>1599</v>
      </c>
      <c r="Q511" s="55" t="s">
        <v>1993</v>
      </c>
      <c r="R511" s="55" t="s">
        <v>227</v>
      </c>
      <c r="S511" s="55" t="s">
        <v>1996</v>
      </c>
      <c r="T511" s="55" t="s">
        <v>2001</v>
      </c>
      <c r="U511" s="108" t="s">
        <v>2002</v>
      </c>
      <c r="V511" s="55" t="s">
        <v>578</v>
      </c>
      <c r="W511" s="55" t="s">
        <v>1200</v>
      </c>
      <c r="Z511" s="55" t="s">
        <v>2003</v>
      </c>
      <c r="AA511" s="55" t="s">
        <v>326</v>
      </c>
      <c r="AB511" s="112" t="s">
        <v>2608</v>
      </c>
      <c r="AC511" s="55" t="s">
        <v>2004</v>
      </c>
      <c r="AD511" s="55" t="s">
        <v>2005</v>
      </c>
      <c r="AK511" s="59" t="s">
        <v>341</v>
      </c>
      <c r="AL511" s="59" t="s">
        <v>341</v>
      </c>
      <c r="AM511" s="93" t="s">
        <v>341</v>
      </c>
      <c r="AO511" s="59" t="s">
        <v>341</v>
      </c>
      <c r="AP511" s="59" t="s">
        <v>341</v>
      </c>
      <c r="AQ511" s="59" t="s">
        <v>341</v>
      </c>
      <c r="AR511" s="59" t="s">
        <v>341</v>
      </c>
      <c r="AS511" s="59"/>
      <c r="AT511" s="59" t="s">
        <v>341</v>
      </c>
      <c r="AU511" s="59" t="s">
        <v>341</v>
      </c>
      <c r="AV511" s="59" t="s">
        <v>341</v>
      </c>
      <c r="AW511" s="59" t="s">
        <v>341</v>
      </c>
      <c r="AX511" s="59" t="s">
        <v>341</v>
      </c>
      <c r="AY511" s="59" t="s">
        <v>341</v>
      </c>
      <c r="BA511" s="59"/>
      <c r="BB511" s="59" t="s">
        <v>341</v>
      </c>
      <c r="BC511" s="59" t="s">
        <v>341</v>
      </c>
      <c r="BD511" s="59" t="s">
        <v>341</v>
      </c>
      <c r="BE511" s="59" t="s">
        <v>341</v>
      </c>
      <c r="BF511" s="59" t="s">
        <v>341</v>
      </c>
      <c r="BG511" s="59"/>
      <c r="BI511" s="59" t="s">
        <v>341</v>
      </c>
      <c r="BK511" s="59"/>
      <c r="BL511" s="59" t="s">
        <v>341</v>
      </c>
      <c r="BM511" s="59"/>
      <c r="BO511" s="59"/>
      <c r="BQ511" s="59"/>
      <c r="BS511" s="59"/>
      <c r="BU511" s="59"/>
      <c r="BW511" s="59"/>
      <c r="BY511" s="59"/>
      <c r="BZ511" s="59" t="s">
        <v>341</v>
      </c>
      <c r="CA511" s="59" t="s">
        <v>341</v>
      </c>
      <c r="CD511" s="46" t="s">
        <v>2589</v>
      </c>
    </row>
    <row r="512" spans="1:82" ht="18" customHeight="1">
      <c r="A512" s="107">
        <v>45693</v>
      </c>
      <c r="E512" s="151"/>
      <c r="F512" s="184"/>
      <c r="G512" s="111">
        <v>24257</v>
      </c>
      <c r="H512" s="111">
        <v>706</v>
      </c>
      <c r="I512" s="52">
        <v>2608</v>
      </c>
      <c r="J512" s="59" t="s">
        <v>2590</v>
      </c>
      <c r="K512" s="59" t="s">
        <v>2006</v>
      </c>
      <c r="L512" s="55" t="s">
        <v>2007</v>
      </c>
      <c r="M512" s="55" t="s">
        <v>2008</v>
      </c>
      <c r="N512" s="55" t="s">
        <v>2013</v>
      </c>
      <c r="O512" s="55" t="s">
        <v>300</v>
      </c>
      <c r="P512" s="55" t="s">
        <v>301</v>
      </c>
      <c r="Q512" s="55" t="s">
        <v>2017</v>
      </c>
      <c r="R512" s="55" t="s">
        <v>227</v>
      </c>
      <c r="S512" s="55" t="s">
        <v>2020</v>
      </c>
      <c r="T512" s="55" t="s">
        <v>2023</v>
      </c>
      <c r="U512" s="108" t="s">
        <v>2024</v>
      </c>
      <c r="AK512" s="59" t="s">
        <v>341</v>
      </c>
      <c r="AM512" s="93" t="s">
        <v>341</v>
      </c>
      <c r="AO512" s="59" t="s">
        <v>341</v>
      </c>
      <c r="AQ512" s="59"/>
      <c r="AS512" s="59"/>
      <c r="AU512" s="59"/>
      <c r="AV512" s="59" t="s">
        <v>341</v>
      </c>
      <c r="AW512" s="59"/>
      <c r="AY512" s="59"/>
      <c r="BA512" s="59"/>
      <c r="BC512" s="59"/>
      <c r="BE512" s="59"/>
      <c r="BG512" s="59"/>
      <c r="BI512" s="59"/>
      <c r="BK512" s="59"/>
      <c r="BM512" s="59"/>
      <c r="BO512" s="59"/>
      <c r="BQ512" s="59"/>
      <c r="BS512" s="59"/>
      <c r="BU512" s="59"/>
      <c r="BW512" s="59"/>
      <c r="BY512" s="59"/>
      <c r="CA512" s="59"/>
      <c r="CD512" s="46" t="s">
        <v>2589</v>
      </c>
    </row>
    <row r="513" spans="1:82" ht="18" customHeight="1">
      <c r="A513" s="107">
        <v>45693</v>
      </c>
      <c r="E513" s="151"/>
      <c r="F513" s="184"/>
      <c r="G513" s="111">
        <v>31154</v>
      </c>
      <c r="H513" s="111">
        <v>98</v>
      </c>
      <c r="I513" s="52">
        <v>2609</v>
      </c>
      <c r="J513" s="59" t="s">
        <v>2590</v>
      </c>
      <c r="K513" s="59" t="s">
        <v>2006</v>
      </c>
      <c r="L513" s="55" t="s">
        <v>2009</v>
      </c>
      <c r="M513" s="55" t="s">
        <v>2010</v>
      </c>
      <c r="N513" s="55" t="s">
        <v>2014</v>
      </c>
      <c r="O513" s="55" t="s">
        <v>300</v>
      </c>
      <c r="P513" s="55" t="s">
        <v>303</v>
      </c>
      <c r="Q513" s="55" t="s">
        <v>2018</v>
      </c>
      <c r="R513" s="55" t="s">
        <v>227</v>
      </c>
      <c r="S513" s="55" t="s">
        <v>2021</v>
      </c>
      <c r="T513" s="55" t="s">
        <v>2025</v>
      </c>
      <c r="U513" s="108" t="s">
        <v>2026</v>
      </c>
      <c r="AK513" s="59" t="s">
        <v>341</v>
      </c>
      <c r="AL513" s="59" t="s">
        <v>341</v>
      </c>
      <c r="AM513" s="93" t="s">
        <v>341</v>
      </c>
      <c r="AN513" s="59" t="s">
        <v>341</v>
      </c>
      <c r="AO513" s="59" t="s">
        <v>341</v>
      </c>
      <c r="AQ513" s="59"/>
      <c r="AS513" s="59"/>
      <c r="AU513" s="59"/>
      <c r="AV513" s="59" t="s">
        <v>341</v>
      </c>
      <c r="AW513" s="59" t="s">
        <v>341</v>
      </c>
      <c r="AY513" s="59"/>
      <c r="BA513" s="59"/>
      <c r="BC513" s="59"/>
      <c r="BE513" s="59"/>
      <c r="BF513" s="59" t="s">
        <v>341</v>
      </c>
      <c r="BG513" s="59"/>
      <c r="BI513" s="59"/>
      <c r="BK513" s="59"/>
      <c r="BM513" s="59"/>
      <c r="BO513" s="59"/>
      <c r="BQ513" s="59"/>
      <c r="BS513" s="59"/>
      <c r="BU513" s="59"/>
      <c r="BW513" s="59"/>
      <c r="BY513" s="59"/>
      <c r="CA513" s="59"/>
      <c r="CD513" s="46" t="s">
        <v>2589</v>
      </c>
    </row>
    <row r="514" spans="1:82" ht="18" customHeight="1">
      <c r="A514" s="107">
        <v>45693</v>
      </c>
      <c r="E514" s="151"/>
      <c r="F514" s="184"/>
      <c r="G514" s="111">
        <v>34838</v>
      </c>
      <c r="H514" s="111">
        <v>9376</v>
      </c>
      <c r="I514" s="52">
        <v>2610</v>
      </c>
      <c r="J514" s="59" t="s">
        <v>2590</v>
      </c>
      <c r="K514" s="59" t="s">
        <v>2006</v>
      </c>
      <c r="L514" s="55" t="s">
        <v>2011</v>
      </c>
      <c r="M514" s="55" t="s">
        <v>2012</v>
      </c>
      <c r="N514" s="55" t="s">
        <v>2015</v>
      </c>
      <c r="O514" s="55" t="s">
        <v>766</v>
      </c>
      <c r="P514" s="55" t="s">
        <v>2016</v>
      </c>
      <c r="Q514" s="55" t="s">
        <v>2019</v>
      </c>
      <c r="R514" s="55" t="s">
        <v>227</v>
      </c>
      <c r="S514" s="55" t="s">
        <v>2022</v>
      </c>
      <c r="T514" s="55" t="s">
        <v>2027</v>
      </c>
      <c r="U514" s="108"/>
      <c r="AN514" s="59" t="s">
        <v>341</v>
      </c>
      <c r="AO514" s="59"/>
      <c r="AQ514" s="59"/>
      <c r="AS514" s="59"/>
      <c r="AU514" s="59"/>
      <c r="AW514" s="59"/>
      <c r="AY514" s="59"/>
      <c r="BA514" s="59"/>
      <c r="BC514" s="59"/>
      <c r="BE514" s="59"/>
      <c r="BG514" s="59"/>
      <c r="BI514" s="59"/>
      <c r="BK514" s="59"/>
      <c r="BM514" s="59"/>
      <c r="BO514" s="59"/>
      <c r="BQ514" s="59"/>
      <c r="BS514" s="59"/>
      <c r="BU514" s="59"/>
      <c r="BW514" s="59"/>
      <c r="BY514" s="59"/>
      <c r="CA514" s="59"/>
      <c r="CD514" s="46" t="s">
        <v>2589</v>
      </c>
    </row>
    <row r="515" spans="1:82" ht="18" customHeight="1">
      <c r="A515" s="107">
        <v>45693</v>
      </c>
      <c r="E515" s="151"/>
      <c r="F515" s="184"/>
      <c r="G515" s="111">
        <v>25527</v>
      </c>
      <c r="H515" s="111">
        <v>7848</v>
      </c>
      <c r="I515" s="52">
        <v>2611</v>
      </c>
      <c r="J515" s="59" t="s">
        <v>2590</v>
      </c>
      <c r="K515" s="59" t="s">
        <v>2028</v>
      </c>
      <c r="L515" s="55" t="s">
        <v>2029</v>
      </c>
      <c r="M515" s="55" t="s">
        <v>2030</v>
      </c>
      <c r="N515" s="55" t="s">
        <v>2031</v>
      </c>
      <c r="O515" s="55" t="s">
        <v>305</v>
      </c>
      <c r="P515" s="55" t="s">
        <v>2032</v>
      </c>
      <c r="Q515" s="55" t="s">
        <v>2033</v>
      </c>
      <c r="R515" s="55" t="s">
        <v>865</v>
      </c>
      <c r="S515" s="55" t="s">
        <v>2034</v>
      </c>
      <c r="T515" s="55" t="s">
        <v>2035</v>
      </c>
      <c r="U515" s="108" t="s">
        <v>2036</v>
      </c>
      <c r="AO515" s="59" t="s">
        <v>341</v>
      </c>
      <c r="AQ515" s="59"/>
      <c r="AS515" s="59"/>
      <c r="AU515" s="59"/>
      <c r="AW515" s="59"/>
      <c r="AY515" s="59"/>
      <c r="BA515" s="59"/>
      <c r="BC515" s="59"/>
      <c r="BE515" s="59"/>
      <c r="BG515" s="59"/>
      <c r="BI515" s="59"/>
      <c r="BK515" s="59"/>
      <c r="BM515" s="59"/>
      <c r="BO515" s="59"/>
      <c r="BQ515" s="59"/>
      <c r="BS515" s="59"/>
      <c r="BU515" s="59"/>
      <c r="BW515" s="59"/>
      <c r="BY515" s="59"/>
      <c r="CA515" s="59"/>
      <c r="CD515" s="46" t="s">
        <v>2589</v>
      </c>
    </row>
    <row r="516" spans="1:82" ht="18" customHeight="1">
      <c r="A516" s="107">
        <v>45693</v>
      </c>
      <c r="E516" s="151"/>
      <c r="F516" s="184"/>
      <c r="G516" s="111">
        <v>25585</v>
      </c>
      <c r="H516" s="111">
        <v>602</v>
      </c>
      <c r="I516" s="52">
        <v>2612</v>
      </c>
      <c r="J516" s="59" t="s">
        <v>2591</v>
      </c>
      <c r="K516" s="59" t="s">
        <v>2037</v>
      </c>
      <c r="L516" s="55" t="s">
        <v>2038</v>
      </c>
      <c r="M516" s="55" t="s">
        <v>2039</v>
      </c>
      <c r="N516" s="55" t="s">
        <v>2040</v>
      </c>
      <c r="O516" s="55" t="s">
        <v>652</v>
      </c>
      <c r="P516" s="55" t="s">
        <v>2041</v>
      </c>
      <c r="Q516" s="55" t="s">
        <v>2042</v>
      </c>
      <c r="R516" s="55" t="s">
        <v>1929</v>
      </c>
      <c r="S516" s="55" t="s">
        <v>2043</v>
      </c>
      <c r="T516" s="55" t="s">
        <v>2044</v>
      </c>
      <c r="U516" s="108" t="s">
        <v>2045</v>
      </c>
      <c r="V516" s="55" t="s">
        <v>578</v>
      </c>
      <c r="W516" s="55" t="s">
        <v>1098</v>
      </c>
      <c r="X516" s="55" t="s">
        <v>422</v>
      </c>
      <c r="Y516" s="55" t="s">
        <v>604</v>
      </c>
      <c r="Z516" s="55" t="s">
        <v>2046</v>
      </c>
      <c r="AA516" s="55" t="s">
        <v>326</v>
      </c>
      <c r="AB516" s="55" t="s">
        <v>2047</v>
      </c>
      <c r="AC516" s="55" t="s">
        <v>2048</v>
      </c>
      <c r="AD516" s="55" t="s">
        <v>2049</v>
      </c>
      <c r="AE516" s="55" t="s">
        <v>2050</v>
      </c>
      <c r="AF516" s="55" t="s">
        <v>2051</v>
      </c>
      <c r="AG516" s="55" t="s">
        <v>2052</v>
      </c>
      <c r="AH516" s="55" t="s">
        <v>2053</v>
      </c>
      <c r="AI516" s="55" t="s">
        <v>2054</v>
      </c>
      <c r="AJ516" s="55" t="s">
        <v>2055</v>
      </c>
      <c r="AM516" s="93" t="s">
        <v>341</v>
      </c>
      <c r="AO516" s="59"/>
      <c r="AQ516" s="59"/>
      <c r="AS516" s="59"/>
      <c r="AU516" s="59"/>
      <c r="AW516" s="59"/>
      <c r="AY516" s="59"/>
      <c r="BA516" s="59"/>
      <c r="BC516" s="59"/>
      <c r="BE516" s="59"/>
      <c r="BF516" s="59" t="s">
        <v>341</v>
      </c>
      <c r="BG516" s="59"/>
      <c r="BI516" s="59"/>
      <c r="BK516" s="59"/>
      <c r="BM516" s="59"/>
      <c r="BO516" s="59"/>
      <c r="BQ516" s="59"/>
      <c r="BS516" s="59"/>
      <c r="BU516" s="59"/>
      <c r="BW516" s="59"/>
      <c r="BY516" s="59"/>
      <c r="CA516" s="59"/>
      <c r="CD516" s="46" t="s">
        <v>2589</v>
      </c>
    </row>
    <row r="517" spans="1:82" ht="18" customHeight="1">
      <c r="A517" s="107">
        <v>45693</v>
      </c>
      <c r="B517" s="115">
        <v>45798</v>
      </c>
      <c r="C517" s="115">
        <v>45992</v>
      </c>
      <c r="D517" s="115">
        <v>46143</v>
      </c>
      <c r="E517" s="150"/>
      <c r="F517" s="185"/>
      <c r="G517" s="111">
        <v>22324</v>
      </c>
      <c r="H517" s="111">
        <v>320</v>
      </c>
      <c r="I517" s="52">
        <v>2613</v>
      </c>
      <c r="J517" s="59" t="s">
        <v>2590</v>
      </c>
      <c r="K517" s="59" t="s">
        <v>2056</v>
      </c>
      <c r="L517" s="55" t="s">
        <v>2057</v>
      </c>
      <c r="M517" s="55" t="s">
        <v>2058</v>
      </c>
      <c r="N517" s="55" t="s">
        <v>2073</v>
      </c>
      <c r="O517" s="55" t="s">
        <v>305</v>
      </c>
      <c r="P517" s="55" t="s">
        <v>2686</v>
      </c>
      <c r="Q517" s="124" t="s">
        <v>2685</v>
      </c>
      <c r="R517" s="55" t="s">
        <v>228</v>
      </c>
      <c r="S517" s="112" t="s">
        <v>2793</v>
      </c>
      <c r="T517" s="55" t="s">
        <v>2095</v>
      </c>
      <c r="U517" s="108" t="s">
        <v>2096</v>
      </c>
      <c r="V517" s="55" t="s">
        <v>319</v>
      </c>
      <c r="W517" s="55" t="s">
        <v>579</v>
      </c>
      <c r="Z517" s="55" t="s">
        <v>2112</v>
      </c>
      <c r="AA517" s="55" t="s">
        <v>2116</v>
      </c>
      <c r="AB517" s="55" t="s">
        <v>2117</v>
      </c>
      <c r="AC517" s="55" t="s">
        <v>2122</v>
      </c>
      <c r="AD517" s="55" t="s">
        <v>2123</v>
      </c>
      <c r="AK517" s="59" t="s">
        <v>341</v>
      </c>
      <c r="AM517" s="93" t="s">
        <v>341</v>
      </c>
      <c r="AO517" s="59"/>
      <c r="AQ517" s="59"/>
      <c r="AS517" s="59"/>
      <c r="AU517" s="59"/>
      <c r="AV517" s="59" t="s">
        <v>341</v>
      </c>
      <c r="AW517" s="59" t="s">
        <v>341</v>
      </c>
      <c r="AX517" s="59" t="s">
        <v>341</v>
      </c>
      <c r="AY517" s="59"/>
      <c r="BA517" s="59"/>
      <c r="BC517" s="59"/>
      <c r="BE517" s="59"/>
      <c r="BG517" s="59"/>
      <c r="BI517" s="59"/>
      <c r="BK517" s="59"/>
      <c r="BM517" s="59"/>
      <c r="BO517" s="59"/>
      <c r="BQ517" s="59"/>
      <c r="BS517" s="59"/>
      <c r="BU517" s="59"/>
      <c r="BW517" s="59"/>
      <c r="BY517" s="59"/>
      <c r="CA517" s="59"/>
      <c r="CD517" s="46" t="s">
        <v>2589</v>
      </c>
    </row>
    <row r="518" spans="1:82" ht="18" customHeight="1">
      <c r="A518" s="107">
        <v>45693</v>
      </c>
      <c r="E518" s="151"/>
      <c r="F518" s="184"/>
      <c r="G518" s="111">
        <v>22497</v>
      </c>
      <c r="H518" s="111">
        <v>1717</v>
      </c>
      <c r="I518" s="52">
        <v>2614</v>
      </c>
      <c r="J518" s="59" t="s">
        <v>2590</v>
      </c>
      <c r="K518" s="59" t="s">
        <v>2056</v>
      </c>
      <c r="L518" s="55" t="s">
        <v>2059</v>
      </c>
      <c r="M518" s="55" t="s">
        <v>2060</v>
      </c>
      <c r="N518" s="55" t="s">
        <v>2074</v>
      </c>
      <c r="O518" s="55" t="s">
        <v>300</v>
      </c>
      <c r="P518" s="55" t="s">
        <v>1181</v>
      </c>
      <c r="Q518" s="55" t="s">
        <v>2081</v>
      </c>
      <c r="R518" s="55" t="s">
        <v>227</v>
      </c>
      <c r="S518" s="55" t="s">
        <v>2088</v>
      </c>
      <c r="T518" s="55" t="s">
        <v>2097</v>
      </c>
      <c r="U518" s="108" t="s">
        <v>2098</v>
      </c>
      <c r="V518" s="55" t="s">
        <v>578</v>
      </c>
      <c r="W518" s="55" t="s">
        <v>581</v>
      </c>
      <c r="Z518" s="55" t="s">
        <v>2113</v>
      </c>
      <c r="AA518" s="55" t="s">
        <v>326</v>
      </c>
      <c r="AB518" s="55" t="s">
        <v>2118</v>
      </c>
      <c r="AC518" s="55" t="s">
        <v>2124</v>
      </c>
      <c r="AD518" s="55" t="s">
        <v>2126</v>
      </c>
      <c r="AK518" s="59" t="s">
        <v>341</v>
      </c>
      <c r="AM518" s="93" t="s">
        <v>341</v>
      </c>
      <c r="AO518" s="59" t="s">
        <v>341</v>
      </c>
      <c r="AQ518" s="59"/>
      <c r="AS518" s="59"/>
      <c r="AT518" s="59" t="s">
        <v>341</v>
      </c>
      <c r="AU518" s="59"/>
      <c r="AW518" s="59"/>
      <c r="AY518" s="59"/>
      <c r="BA518" s="59"/>
      <c r="BC518" s="59"/>
      <c r="BE518" s="59"/>
      <c r="BF518" s="59" t="s">
        <v>341</v>
      </c>
      <c r="BG518" s="59"/>
      <c r="BI518" s="59"/>
      <c r="BK518" s="59"/>
      <c r="BM518" s="59"/>
      <c r="BO518" s="59"/>
      <c r="BQ518" s="59"/>
      <c r="BS518" s="59"/>
      <c r="BU518" s="59"/>
      <c r="BW518" s="59"/>
      <c r="BY518" s="59"/>
      <c r="CA518" s="59"/>
      <c r="CD518" s="46" t="s">
        <v>2589</v>
      </c>
    </row>
    <row r="519" spans="1:82" ht="18" customHeight="1">
      <c r="A519" s="107">
        <v>45693</v>
      </c>
      <c r="E519" s="151"/>
      <c r="F519" s="184"/>
      <c r="G519" s="111">
        <v>22569</v>
      </c>
      <c r="H519" s="111">
        <v>7491</v>
      </c>
      <c r="I519" s="52">
        <v>2615</v>
      </c>
      <c r="J519" s="59" t="s">
        <v>2590</v>
      </c>
      <c r="K519" s="59" t="s">
        <v>2056</v>
      </c>
      <c r="L519" s="55" t="s">
        <v>2061</v>
      </c>
      <c r="M519" s="55" t="s">
        <v>2062</v>
      </c>
      <c r="N519" s="55" t="s">
        <v>2075</v>
      </c>
      <c r="O519" s="55" t="s">
        <v>2079</v>
      </c>
      <c r="P519" s="55" t="s">
        <v>2080</v>
      </c>
      <c r="Q519" s="141" t="s">
        <v>2082</v>
      </c>
      <c r="R519" s="55" t="s">
        <v>227</v>
      </c>
      <c r="S519" s="55" t="s">
        <v>2089</v>
      </c>
      <c r="T519" s="55" t="s">
        <v>2099</v>
      </c>
      <c r="U519" s="108" t="s">
        <v>2100</v>
      </c>
      <c r="V519" s="55" t="s">
        <v>418</v>
      </c>
      <c r="W519" s="55" t="s">
        <v>2110</v>
      </c>
      <c r="Z519" s="55" t="s">
        <v>2114</v>
      </c>
      <c r="AA519" s="55" t="s">
        <v>2119</v>
      </c>
      <c r="AB519" s="55" t="s">
        <v>2120</v>
      </c>
      <c r="AC519" s="55" t="s">
        <v>2125</v>
      </c>
      <c r="AD519" s="55" t="s">
        <v>2127</v>
      </c>
      <c r="AE519" s="55" t="s">
        <v>418</v>
      </c>
      <c r="AH519" s="55" t="s">
        <v>2114</v>
      </c>
      <c r="AI519" s="55" t="s">
        <v>2125</v>
      </c>
      <c r="AJ519" s="55" t="s">
        <v>2127</v>
      </c>
      <c r="AM519" s="93" t="s">
        <v>341</v>
      </c>
      <c r="AO519" s="59"/>
      <c r="AQ519" s="59"/>
      <c r="AS519" s="59"/>
      <c r="AU519" s="59"/>
      <c r="AW519" s="59"/>
      <c r="AY519" s="59"/>
      <c r="BA519" s="59"/>
      <c r="BC519" s="59"/>
      <c r="BE519" s="59"/>
      <c r="BF519" s="59" t="s">
        <v>341</v>
      </c>
      <c r="BG519" s="59"/>
      <c r="BI519" s="59"/>
      <c r="BK519" s="59"/>
      <c r="BM519" s="59"/>
      <c r="BO519" s="59"/>
      <c r="BQ519" s="59"/>
      <c r="BS519" s="59"/>
      <c r="BU519" s="59"/>
      <c r="BW519" s="59"/>
      <c r="BY519" s="59"/>
      <c r="CA519" s="59"/>
      <c r="CD519" s="46" t="s">
        <v>2589</v>
      </c>
    </row>
    <row r="520" spans="1:82" ht="18" customHeight="1">
      <c r="A520" s="107">
        <v>45693</v>
      </c>
      <c r="E520" s="151"/>
      <c r="F520" s="184"/>
      <c r="G520" s="111">
        <v>26411</v>
      </c>
      <c r="H520" s="111">
        <v>2797</v>
      </c>
      <c r="I520" s="52">
        <v>2616</v>
      </c>
      <c r="J520" s="59" t="s">
        <v>2590</v>
      </c>
      <c r="K520" s="59" t="s">
        <v>2056</v>
      </c>
      <c r="L520" s="55" t="s">
        <v>2063</v>
      </c>
      <c r="M520" s="55" t="s">
        <v>2064</v>
      </c>
      <c r="N520" s="55" t="s">
        <v>832</v>
      </c>
      <c r="O520" s="55" t="s">
        <v>300</v>
      </c>
      <c r="P520" s="55" t="s">
        <v>303</v>
      </c>
      <c r="Q520" s="55" t="s">
        <v>2083</v>
      </c>
      <c r="R520" s="55" t="s">
        <v>227</v>
      </c>
      <c r="S520" s="55" t="s">
        <v>2090</v>
      </c>
      <c r="T520" s="55" t="s">
        <v>2101</v>
      </c>
      <c r="U520" s="108" t="s">
        <v>2102</v>
      </c>
      <c r="AN520" s="59" t="s">
        <v>341</v>
      </c>
      <c r="AO520" s="59"/>
      <c r="AQ520" s="59"/>
      <c r="AS520" s="59"/>
      <c r="AU520" s="59"/>
      <c r="AW520" s="59"/>
      <c r="AY520" s="59"/>
      <c r="BA520" s="59"/>
      <c r="BC520" s="59"/>
      <c r="BE520" s="59"/>
      <c r="BG520" s="59"/>
      <c r="BI520" s="59"/>
      <c r="BK520" s="59"/>
      <c r="BM520" s="59"/>
      <c r="BO520" s="59"/>
      <c r="BQ520" s="59"/>
      <c r="BS520" s="59"/>
      <c r="BU520" s="59"/>
      <c r="BW520" s="59"/>
      <c r="BY520" s="59"/>
      <c r="CA520" s="59"/>
      <c r="CD520" s="46" t="s">
        <v>2589</v>
      </c>
    </row>
    <row r="521" spans="1:82" ht="18" customHeight="1">
      <c r="A521" s="107">
        <v>45693</v>
      </c>
      <c r="E521" s="151"/>
      <c r="F521" s="184"/>
      <c r="G521" s="111">
        <v>30915</v>
      </c>
      <c r="H521" s="111">
        <v>2063</v>
      </c>
      <c r="I521" s="52">
        <v>2617</v>
      </c>
      <c r="J521" s="59" t="s">
        <v>2590</v>
      </c>
      <c r="K521" s="59" t="s">
        <v>2056</v>
      </c>
      <c r="L521" s="55" t="s">
        <v>2065</v>
      </c>
      <c r="M521" s="55" t="s">
        <v>2066</v>
      </c>
      <c r="N521" s="55" t="s">
        <v>2076</v>
      </c>
      <c r="O521" s="55" t="s">
        <v>300</v>
      </c>
      <c r="P521" s="55" t="s">
        <v>308</v>
      </c>
      <c r="Q521" s="55" t="s">
        <v>2084</v>
      </c>
      <c r="R521" s="55" t="s">
        <v>227</v>
      </c>
      <c r="S521" s="55" t="s">
        <v>2091</v>
      </c>
      <c r="T521" s="55" t="s">
        <v>2103</v>
      </c>
      <c r="U521" s="108" t="s">
        <v>2104</v>
      </c>
      <c r="AN521" s="59" t="s">
        <v>341</v>
      </c>
      <c r="AO521" s="59"/>
      <c r="AQ521" s="59"/>
      <c r="AS521" s="59"/>
      <c r="AU521" s="59"/>
      <c r="AW521" s="59"/>
      <c r="AY521" s="59"/>
      <c r="BA521" s="59"/>
      <c r="BC521" s="59"/>
      <c r="BE521" s="59"/>
      <c r="BG521" s="59"/>
      <c r="BI521" s="59"/>
      <c r="BK521" s="59"/>
      <c r="BM521" s="59"/>
      <c r="BO521" s="59"/>
      <c r="BQ521" s="59"/>
      <c r="BS521" s="59"/>
      <c r="BU521" s="59"/>
      <c r="BW521" s="59"/>
      <c r="BY521" s="59"/>
      <c r="CA521" s="59"/>
      <c r="CD521" s="46" t="s">
        <v>2589</v>
      </c>
    </row>
    <row r="522" spans="1:82" ht="18" customHeight="1">
      <c r="A522" s="107">
        <v>45693</v>
      </c>
      <c r="E522" s="151"/>
      <c r="F522" s="184"/>
      <c r="G522" s="111">
        <v>31947</v>
      </c>
      <c r="H522" s="111">
        <v>1529</v>
      </c>
      <c r="I522" s="52">
        <v>2618</v>
      </c>
      <c r="J522" s="59" t="s">
        <v>2590</v>
      </c>
      <c r="K522" s="59" t="s">
        <v>2056</v>
      </c>
      <c r="L522" s="55" t="s">
        <v>2067</v>
      </c>
      <c r="M522" s="55" t="s">
        <v>2068</v>
      </c>
      <c r="N522" s="55" t="s">
        <v>2077</v>
      </c>
      <c r="O522" s="55" t="s">
        <v>305</v>
      </c>
      <c r="P522" s="55" t="s">
        <v>307</v>
      </c>
      <c r="Q522" s="55" t="s">
        <v>2085</v>
      </c>
      <c r="R522" s="55" t="s">
        <v>227</v>
      </c>
      <c r="S522" s="55" t="s">
        <v>2092</v>
      </c>
      <c r="T522" s="55" t="s">
        <v>2105</v>
      </c>
      <c r="U522" s="108" t="s">
        <v>2106</v>
      </c>
      <c r="V522" s="55" t="s">
        <v>340</v>
      </c>
      <c r="W522" s="55" t="s">
        <v>2111</v>
      </c>
      <c r="Z522" s="55" t="s">
        <v>2115</v>
      </c>
      <c r="AA522" s="55" t="s">
        <v>326</v>
      </c>
      <c r="AB522" s="55" t="s">
        <v>2121</v>
      </c>
      <c r="AC522" s="55" t="s">
        <v>2128</v>
      </c>
      <c r="AD522" s="55" t="s">
        <v>2129</v>
      </c>
      <c r="AK522" s="59" t="s">
        <v>341</v>
      </c>
      <c r="AM522" s="93" t="s">
        <v>341</v>
      </c>
      <c r="AO522" s="59" t="s">
        <v>341</v>
      </c>
      <c r="AQ522" s="59"/>
      <c r="AS522" s="59"/>
      <c r="AU522" s="59"/>
      <c r="AV522" s="59" t="s">
        <v>341</v>
      </c>
      <c r="AW522" s="59" t="s">
        <v>341</v>
      </c>
      <c r="AY522" s="59"/>
      <c r="BA522" s="59"/>
      <c r="BC522" s="59"/>
      <c r="BE522" s="59"/>
      <c r="BG522" s="59"/>
      <c r="BI522" s="59"/>
      <c r="BK522" s="59"/>
      <c r="BM522" s="59"/>
      <c r="BO522" s="59"/>
      <c r="BQ522" s="59"/>
      <c r="BS522" s="59"/>
      <c r="BU522" s="59"/>
      <c r="BW522" s="59"/>
      <c r="BY522" s="59"/>
      <c r="CA522" s="59"/>
      <c r="CD522" s="46" t="s">
        <v>2589</v>
      </c>
    </row>
    <row r="523" spans="1:82" ht="18" customHeight="1">
      <c r="A523" s="107">
        <v>45693</v>
      </c>
      <c r="E523" s="151"/>
      <c r="F523" s="184"/>
      <c r="G523" s="111">
        <v>33035</v>
      </c>
      <c r="H523" s="111">
        <v>8416</v>
      </c>
      <c r="I523" s="52">
        <v>2619</v>
      </c>
      <c r="J523" s="59" t="s">
        <v>2590</v>
      </c>
      <c r="K523" s="59" t="s">
        <v>2056</v>
      </c>
      <c r="L523" s="55" t="s">
        <v>2069</v>
      </c>
      <c r="M523" s="55" t="s">
        <v>2070</v>
      </c>
      <c r="N523" s="55" t="s">
        <v>419</v>
      </c>
      <c r="O523" s="55" t="s">
        <v>300</v>
      </c>
      <c r="P523" s="55" t="s">
        <v>303</v>
      </c>
      <c r="Q523" s="55" t="s">
        <v>2086</v>
      </c>
      <c r="R523" s="55" t="s">
        <v>227</v>
      </c>
      <c r="S523" s="55" t="s">
        <v>2093</v>
      </c>
      <c r="T523" s="55" t="s">
        <v>2107</v>
      </c>
      <c r="U523" s="108"/>
      <c r="AN523" s="59" t="s">
        <v>341</v>
      </c>
      <c r="AO523" s="59"/>
      <c r="AQ523" s="59"/>
      <c r="AS523" s="59"/>
      <c r="AU523" s="59"/>
      <c r="AW523" s="59"/>
      <c r="AY523" s="59"/>
      <c r="BA523" s="59"/>
      <c r="BC523" s="59"/>
      <c r="BE523" s="59"/>
      <c r="BG523" s="59"/>
      <c r="BI523" s="59"/>
      <c r="BK523" s="59"/>
      <c r="BM523" s="59"/>
      <c r="BO523" s="59"/>
      <c r="BQ523" s="59"/>
      <c r="BS523" s="59"/>
      <c r="BU523" s="59"/>
      <c r="BW523" s="59"/>
      <c r="BY523" s="59"/>
      <c r="CA523" s="59"/>
      <c r="CD523" s="46" t="s">
        <v>2589</v>
      </c>
    </row>
    <row r="524" spans="1:82" ht="18" customHeight="1">
      <c r="A524" s="107">
        <v>45693</v>
      </c>
      <c r="E524" s="151"/>
      <c r="F524" s="184"/>
      <c r="G524" s="111">
        <v>34140</v>
      </c>
      <c r="H524" s="111">
        <v>2954</v>
      </c>
      <c r="I524" s="52">
        <v>2620</v>
      </c>
      <c r="J524" s="59" t="s">
        <v>2590</v>
      </c>
      <c r="K524" s="59" t="s">
        <v>2056</v>
      </c>
      <c r="L524" s="55" t="s">
        <v>2071</v>
      </c>
      <c r="M524" s="55" t="s">
        <v>2072</v>
      </c>
      <c r="N524" s="55" t="s">
        <v>2078</v>
      </c>
      <c r="O524" s="55" t="s">
        <v>300</v>
      </c>
      <c r="P524" s="55" t="s">
        <v>1002</v>
      </c>
      <c r="Q524" s="55" t="s">
        <v>2087</v>
      </c>
      <c r="R524" s="55" t="s">
        <v>227</v>
      </c>
      <c r="S524" s="55" t="s">
        <v>2094</v>
      </c>
      <c r="T524" s="55" t="s">
        <v>2108</v>
      </c>
      <c r="U524" s="108" t="s">
        <v>2109</v>
      </c>
      <c r="AK524" s="59" t="s">
        <v>341</v>
      </c>
      <c r="AM524" s="93" t="s">
        <v>341</v>
      </c>
      <c r="AO524" s="59"/>
      <c r="AQ524" s="59"/>
      <c r="AS524" s="59"/>
      <c r="AU524" s="59"/>
      <c r="AW524" s="59"/>
      <c r="AY524" s="59"/>
      <c r="BA524" s="59"/>
      <c r="BC524" s="59"/>
      <c r="BE524" s="59"/>
      <c r="BG524" s="59"/>
      <c r="BI524" s="59"/>
      <c r="BK524" s="59"/>
      <c r="BM524" s="59"/>
      <c r="BO524" s="59"/>
      <c r="BQ524" s="59"/>
      <c r="BS524" s="59"/>
      <c r="BU524" s="59"/>
      <c r="BW524" s="59"/>
      <c r="BY524" s="59"/>
      <c r="CA524" s="59"/>
      <c r="CD524" s="46" t="s">
        <v>2589</v>
      </c>
    </row>
    <row r="525" spans="1:82" ht="18" customHeight="1">
      <c r="A525" s="107">
        <v>45693</v>
      </c>
      <c r="E525" s="151"/>
      <c r="F525" s="184"/>
      <c r="G525" s="111">
        <v>29384</v>
      </c>
      <c r="H525" s="111">
        <v>3764</v>
      </c>
      <c r="I525" s="52">
        <v>2621</v>
      </c>
      <c r="J525" s="59" t="s">
        <v>2590</v>
      </c>
      <c r="K525" s="59" t="s">
        <v>2130</v>
      </c>
      <c r="L525" s="55" t="s">
        <v>2131</v>
      </c>
      <c r="M525" s="55" t="s">
        <v>2132</v>
      </c>
      <c r="N525" s="55" t="s">
        <v>2133</v>
      </c>
      <c r="O525" s="55" t="s">
        <v>305</v>
      </c>
      <c r="P525" s="55" t="s">
        <v>365</v>
      </c>
      <c r="Q525" s="55" t="s">
        <v>2134</v>
      </c>
      <c r="R525" s="55" t="s">
        <v>228</v>
      </c>
      <c r="S525" s="55" t="s">
        <v>2135</v>
      </c>
      <c r="T525" s="55" t="s">
        <v>2136</v>
      </c>
      <c r="U525" s="108" t="s">
        <v>2137</v>
      </c>
      <c r="AK525" s="59" t="s">
        <v>341</v>
      </c>
      <c r="AM525" s="93" t="s">
        <v>341</v>
      </c>
      <c r="AN525" s="59" t="s">
        <v>341</v>
      </c>
      <c r="AO525" s="59" t="s">
        <v>341</v>
      </c>
      <c r="AQ525" s="59"/>
      <c r="AS525" s="59"/>
      <c r="AU525" s="59"/>
      <c r="AW525" s="59"/>
      <c r="AY525" s="59"/>
      <c r="BA525" s="59"/>
      <c r="BB525" s="59" t="s">
        <v>341</v>
      </c>
      <c r="BC525" s="59" t="s">
        <v>341</v>
      </c>
      <c r="BE525" s="59"/>
      <c r="BG525" s="59"/>
      <c r="BI525" s="59" t="s">
        <v>341</v>
      </c>
      <c r="BK525" s="59"/>
      <c r="BM525" s="59"/>
      <c r="BO525" s="59"/>
      <c r="BQ525" s="59"/>
      <c r="BS525" s="59"/>
      <c r="BU525" s="59"/>
      <c r="BW525" s="59"/>
      <c r="BY525" s="59"/>
      <c r="CA525" s="59"/>
      <c r="CD525" s="46" t="s">
        <v>2589</v>
      </c>
    </row>
    <row r="526" spans="1:82" ht="18" customHeight="1">
      <c r="A526" s="107">
        <v>45693</v>
      </c>
      <c r="B526" s="115">
        <v>45804</v>
      </c>
      <c r="C526" s="117">
        <v>45805</v>
      </c>
      <c r="E526" s="151"/>
      <c r="F526" s="184"/>
      <c r="G526" s="111">
        <v>21641</v>
      </c>
      <c r="H526" s="111">
        <v>127</v>
      </c>
      <c r="I526" s="52">
        <v>2622</v>
      </c>
      <c r="J526" s="59" t="s">
        <v>2590</v>
      </c>
      <c r="K526" s="59" t="s">
        <v>1515</v>
      </c>
      <c r="L526" s="55" t="s">
        <v>2138</v>
      </c>
      <c r="M526" s="55" t="s">
        <v>2139</v>
      </c>
      <c r="N526" s="55" t="s">
        <v>1504</v>
      </c>
      <c r="O526" s="55" t="s">
        <v>300</v>
      </c>
      <c r="P526" s="55" t="s">
        <v>366</v>
      </c>
      <c r="Q526" s="55" t="s">
        <v>2209</v>
      </c>
      <c r="R526" s="55" t="s">
        <v>227</v>
      </c>
      <c r="S526" s="55" t="s">
        <v>2237</v>
      </c>
      <c r="T526" s="55" t="s">
        <v>2262</v>
      </c>
      <c r="U526" s="108" t="s">
        <v>2263</v>
      </c>
      <c r="AK526" s="59" t="s">
        <v>341</v>
      </c>
      <c r="AL526" s="59" t="s">
        <v>341</v>
      </c>
      <c r="AM526" s="93" t="s">
        <v>341</v>
      </c>
      <c r="AN526" s="59" t="s">
        <v>341</v>
      </c>
      <c r="AO526" s="59" t="s">
        <v>341</v>
      </c>
      <c r="AQ526" s="59" t="s">
        <v>341</v>
      </c>
      <c r="AS526" s="59"/>
      <c r="AT526" s="59" t="s">
        <v>341</v>
      </c>
      <c r="AU526" s="59"/>
      <c r="AV526" s="59" t="s">
        <v>341</v>
      </c>
      <c r="AW526" s="59" t="s">
        <v>341</v>
      </c>
      <c r="AY526" s="59"/>
      <c r="BA526" s="59" t="s">
        <v>341</v>
      </c>
      <c r="BC526" s="59"/>
      <c r="BE526" s="59"/>
      <c r="BF526" s="59" t="s">
        <v>341</v>
      </c>
      <c r="BG526" s="59"/>
      <c r="BI526" s="59"/>
      <c r="BK526" s="59"/>
      <c r="BM526" s="59"/>
      <c r="BO526" s="59"/>
      <c r="BQ526" s="59" t="s">
        <v>341</v>
      </c>
      <c r="BS526" s="59"/>
      <c r="BU526" s="59"/>
      <c r="BW526" s="59"/>
      <c r="BY526" s="59"/>
      <c r="CA526" s="59"/>
      <c r="CD526" s="46" t="s">
        <v>2589</v>
      </c>
    </row>
    <row r="527" spans="1:82" ht="18" customHeight="1">
      <c r="A527" s="107">
        <v>45693</v>
      </c>
      <c r="E527" s="151"/>
      <c r="F527" s="184"/>
      <c r="G527" s="111">
        <v>21670</v>
      </c>
      <c r="H527" s="111">
        <v>403</v>
      </c>
      <c r="I527" s="52">
        <v>2623</v>
      </c>
      <c r="J527" s="59" t="s">
        <v>2590</v>
      </c>
      <c r="K527" s="59" t="s">
        <v>1515</v>
      </c>
      <c r="L527" s="55" t="s">
        <v>2140</v>
      </c>
      <c r="M527" s="55" t="s">
        <v>2141</v>
      </c>
      <c r="N527" s="55" t="s">
        <v>1773</v>
      </c>
      <c r="O527" s="55" t="s">
        <v>300</v>
      </c>
      <c r="P527" s="55" t="s">
        <v>302</v>
      </c>
      <c r="Q527" s="55" t="s">
        <v>2210</v>
      </c>
      <c r="R527" s="55" t="s">
        <v>227</v>
      </c>
      <c r="S527" s="55" t="s">
        <v>2238</v>
      </c>
      <c r="T527" s="55" t="s">
        <v>2264</v>
      </c>
      <c r="U527" s="108" t="s">
        <v>2265</v>
      </c>
      <c r="AK527" s="59" t="s">
        <v>341</v>
      </c>
      <c r="AL527" s="59" t="s">
        <v>341</v>
      </c>
      <c r="AM527" s="93" t="s">
        <v>341</v>
      </c>
      <c r="AO527" s="59"/>
      <c r="AQ527" s="59"/>
      <c r="AS527" s="59"/>
      <c r="AU527" s="59"/>
      <c r="AW527" s="59"/>
      <c r="AY527" s="59"/>
      <c r="BA527" s="59"/>
      <c r="BC527" s="59"/>
      <c r="BD527" s="59" t="s">
        <v>341</v>
      </c>
      <c r="BE527" s="59" t="s">
        <v>341</v>
      </c>
      <c r="BG527" s="59"/>
      <c r="BI527" s="59"/>
      <c r="BK527" s="59"/>
      <c r="BM527" s="59"/>
      <c r="BO527" s="59"/>
      <c r="BQ527" s="59"/>
      <c r="BS527" s="59"/>
      <c r="BU527" s="59"/>
      <c r="BW527" s="59"/>
      <c r="BY527" s="59"/>
      <c r="CA527" s="59"/>
      <c r="CD527" s="46" t="s">
        <v>2589</v>
      </c>
    </row>
    <row r="528" spans="1:82" ht="18" customHeight="1">
      <c r="A528" s="107">
        <v>45693</v>
      </c>
      <c r="B528" s="115">
        <v>45833</v>
      </c>
      <c r="E528" s="151"/>
      <c r="F528" s="184"/>
      <c r="G528" s="111">
        <v>22094</v>
      </c>
      <c r="H528" s="111">
        <v>764</v>
      </c>
      <c r="I528" s="52">
        <v>2624</v>
      </c>
      <c r="J528" s="59" t="s">
        <v>2590</v>
      </c>
      <c r="K528" s="59" t="s">
        <v>1515</v>
      </c>
      <c r="L528" s="55" t="s">
        <v>2142</v>
      </c>
      <c r="M528" s="55" t="s">
        <v>2143</v>
      </c>
      <c r="N528" s="55" t="s">
        <v>2196</v>
      </c>
      <c r="O528" s="55" t="s">
        <v>300</v>
      </c>
      <c r="P528" s="55" t="s">
        <v>366</v>
      </c>
      <c r="Q528" s="55" t="s">
        <v>2211</v>
      </c>
      <c r="R528" s="55" t="s">
        <v>520</v>
      </c>
      <c r="S528" s="112" t="s">
        <v>2659</v>
      </c>
      <c r="T528" s="55" t="s">
        <v>2266</v>
      </c>
      <c r="U528" s="108" t="s">
        <v>2267</v>
      </c>
      <c r="AM528" s="93" t="s">
        <v>341</v>
      </c>
      <c r="AO528" s="59" t="s">
        <v>341</v>
      </c>
      <c r="AQ528" s="59"/>
      <c r="AS528" s="59"/>
      <c r="AT528" s="59" t="s">
        <v>341</v>
      </c>
      <c r="AU528" s="59"/>
      <c r="AW528" s="59"/>
      <c r="AY528" s="59"/>
      <c r="BA528" s="59"/>
      <c r="BC528" s="59" t="s">
        <v>341</v>
      </c>
      <c r="BE528" s="59"/>
      <c r="BG528" s="59"/>
      <c r="BI528" s="59" t="s">
        <v>341</v>
      </c>
      <c r="BK528" s="59"/>
      <c r="BM528" s="59"/>
      <c r="BO528" s="59"/>
      <c r="BQ528" s="59"/>
      <c r="BS528" s="59"/>
      <c r="BU528" s="59"/>
      <c r="BW528" s="59"/>
      <c r="BY528" s="59"/>
      <c r="CA528" s="59"/>
      <c r="CD528" s="46" t="s">
        <v>2589</v>
      </c>
    </row>
    <row r="529" spans="1:82" ht="18" customHeight="1">
      <c r="A529" s="107">
        <v>45693</v>
      </c>
      <c r="E529" s="151"/>
      <c r="F529" s="184"/>
      <c r="G529" s="111">
        <v>22611</v>
      </c>
      <c r="H529" s="111">
        <v>1026</v>
      </c>
      <c r="I529" s="52">
        <v>2625</v>
      </c>
      <c r="J529" s="59" t="s">
        <v>2590</v>
      </c>
      <c r="K529" s="59" t="s">
        <v>1515</v>
      </c>
      <c r="L529" s="55" t="s">
        <v>2144</v>
      </c>
      <c r="M529" s="55" t="s">
        <v>2145</v>
      </c>
      <c r="N529" s="55" t="s">
        <v>642</v>
      </c>
      <c r="O529" s="55" t="s">
        <v>300</v>
      </c>
      <c r="P529" s="55" t="s">
        <v>303</v>
      </c>
      <c r="Q529" s="55" t="s">
        <v>2212</v>
      </c>
      <c r="R529" s="55" t="s">
        <v>227</v>
      </c>
      <c r="S529" s="55" t="s">
        <v>2239</v>
      </c>
      <c r="T529" s="55" t="s">
        <v>2268</v>
      </c>
      <c r="U529" s="108" t="s">
        <v>2269</v>
      </c>
      <c r="AK529" s="59" t="s">
        <v>341</v>
      </c>
      <c r="AL529" s="59" t="s">
        <v>341</v>
      </c>
      <c r="AM529" s="93" t="s">
        <v>341</v>
      </c>
      <c r="AN529" s="59" t="s">
        <v>341</v>
      </c>
      <c r="AO529" s="59" t="s">
        <v>341</v>
      </c>
      <c r="AQ529" s="59" t="s">
        <v>341</v>
      </c>
      <c r="AR529" s="59" t="s">
        <v>341</v>
      </c>
      <c r="AS529" s="59" t="s">
        <v>341</v>
      </c>
      <c r="AT529" s="59" t="s">
        <v>341</v>
      </c>
      <c r="AU529" s="59"/>
      <c r="AV529" s="59" t="s">
        <v>341</v>
      </c>
      <c r="AW529" s="59"/>
      <c r="AY529" s="59"/>
      <c r="BA529" s="59"/>
      <c r="BC529" s="59"/>
      <c r="BD529" s="59" t="s">
        <v>341</v>
      </c>
      <c r="BE529" s="59" t="s">
        <v>341</v>
      </c>
      <c r="BF529" s="59" t="s">
        <v>341</v>
      </c>
      <c r="BG529" s="59"/>
      <c r="BH529" s="59" t="s">
        <v>341</v>
      </c>
      <c r="BI529" s="59" t="s">
        <v>341</v>
      </c>
      <c r="BK529" s="59" t="s">
        <v>341</v>
      </c>
      <c r="BM529" s="59"/>
      <c r="BO529" s="59"/>
      <c r="BQ529" s="59"/>
      <c r="BS529" s="59"/>
      <c r="BU529" s="59"/>
      <c r="BW529" s="59"/>
      <c r="BY529" s="59"/>
      <c r="BZ529" s="59" t="s">
        <v>341</v>
      </c>
      <c r="CA529" s="59" t="s">
        <v>341</v>
      </c>
      <c r="CD529" s="46" t="s">
        <v>2589</v>
      </c>
    </row>
    <row r="530" spans="1:82" ht="18" customHeight="1">
      <c r="A530" s="107">
        <v>45693</v>
      </c>
      <c r="E530" s="151"/>
      <c r="F530" s="184"/>
      <c r="G530" s="111">
        <v>22745</v>
      </c>
      <c r="H530" s="111">
        <v>7154</v>
      </c>
      <c r="I530" s="52">
        <v>2626</v>
      </c>
      <c r="J530" s="59" t="s">
        <v>2590</v>
      </c>
      <c r="K530" s="59" t="s">
        <v>1515</v>
      </c>
      <c r="L530" s="55" t="s">
        <v>2146</v>
      </c>
      <c r="M530" s="55" t="s">
        <v>2147</v>
      </c>
      <c r="N530" s="55" t="s">
        <v>2196</v>
      </c>
      <c r="O530" s="55" t="s">
        <v>300</v>
      </c>
      <c r="P530" s="55" t="s">
        <v>366</v>
      </c>
      <c r="Q530" s="55" t="s">
        <v>2213</v>
      </c>
      <c r="R530" s="55" t="s">
        <v>520</v>
      </c>
      <c r="S530" s="55" t="s">
        <v>2240</v>
      </c>
      <c r="T530" s="55" t="s">
        <v>2270</v>
      </c>
      <c r="U530" s="108" t="s">
        <v>2271</v>
      </c>
      <c r="AO530" s="59" t="s">
        <v>341</v>
      </c>
      <c r="AQ530" s="59"/>
      <c r="AS530" s="59"/>
      <c r="AU530" s="59"/>
      <c r="AW530" s="59"/>
      <c r="AY530" s="59"/>
      <c r="BA530" s="59"/>
      <c r="BC530" s="59"/>
      <c r="BE530" s="59"/>
      <c r="BG530" s="59"/>
      <c r="BI530" s="59"/>
      <c r="BK530" s="59"/>
      <c r="BL530" s="59" t="s">
        <v>341</v>
      </c>
      <c r="BM530" s="59" t="s">
        <v>341</v>
      </c>
      <c r="BN530" s="59" t="s">
        <v>341</v>
      </c>
      <c r="BO530" s="59"/>
      <c r="BQ530" s="59"/>
      <c r="BR530" s="59" t="s">
        <v>341</v>
      </c>
      <c r="BS530" s="59" t="s">
        <v>341</v>
      </c>
      <c r="BU530" s="59"/>
      <c r="BW530" s="59"/>
      <c r="BY530" s="59"/>
      <c r="CA530" s="59"/>
      <c r="CD530" s="46" t="s">
        <v>2589</v>
      </c>
    </row>
    <row r="531" spans="1:82" ht="18" customHeight="1">
      <c r="A531" s="107">
        <v>45693</v>
      </c>
      <c r="B531" s="115">
        <v>45803</v>
      </c>
      <c r="D531" s="115">
        <v>45805</v>
      </c>
      <c r="E531" s="150"/>
      <c r="F531" s="185"/>
      <c r="G531" s="111">
        <v>23144</v>
      </c>
      <c r="H531" s="111">
        <v>1168</v>
      </c>
      <c r="I531" s="52">
        <v>2627</v>
      </c>
      <c r="J531" s="59" t="s">
        <v>2590</v>
      </c>
      <c r="K531" s="59" t="s">
        <v>1515</v>
      </c>
      <c r="L531" s="55" t="s">
        <v>2148</v>
      </c>
      <c r="M531" s="55" t="s">
        <v>2149</v>
      </c>
      <c r="N531" s="55" t="s">
        <v>2197</v>
      </c>
      <c r="O531" s="55" t="s">
        <v>300</v>
      </c>
      <c r="P531" s="55" t="s">
        <v>316</v>
      </c>
      <c r="Q531" s="55" t="s">
        <v>2214</v>
      </c>
      <c r="R531" s="55" t="s">
        <v>227</v>
      </c>
      <c r="S531" s="55" t="s">
        <v>2241</v>
      </c>
      <c r="T531" s="55" t="s">
        <v>2272</v>
      </c>
      <c r="U531" s="108" t="s">
        <v>2273</v>
      </c>
      <c r="AK531" s="59" t="s">
        <v>341</v>
      </c>
      <c r="AL531" s="59" t="s">
        <v>341</v>
      </c>
      <c r="AM531" s="93" t="s">
        <v>341</v>
      </c>
      <c r="AN531" s="59" t="s">
        <v>341</v>
      </c>
      <c r="AO531" s="59" t="s">
        <v>341</v>
      </c>
      <c r="AQ531" s="59"/>
      <c r="AS531" s="59"/>
      <c r="AT531" s="59" t="s">
        <v>341</v>
      </c>
      <c r="AU531" s="59"/>
      <c r="AV531" s="59" t="s">
        <v>341</v>
      </c>
      <c r="AW531" s="59" t="s">
        <v>341</v>
      </c>
      <c r="AX531" s="59" t="s">
        <v>341</v>
      </c>
      <c r="AY531" s="59"/>
      <c r="AZ531" s="59" t="s">
        <v>341</v>
      </c>
      <c r="BA531" s="59"/>
      <c r="BC531" s="59" t="s">
        <v>341</v>
      </c>
      <c r="BE531" s="59"/>
      <c r="BF531" s="59" t="s">
        <v>341</v>
      </c>
      <c r="BG531" s="59"/>
      <c r="BH531" s="128"/>
      <c r="BI531" s="59" t="s">
        <v>341</v>
      </c>
      <c r="BK531" s="59"/>
      <c r="BL531" s="59" t="s">
        <v>341</v>
      </c>
      <c r="BM531" s="59"/>
      <c r="BO531" s="59"/>
      <c r="BQ531" s="59"/>
      <c r="BS531" s="59"/>
      <c r="BU531" s="59"/>
      <c r="BW531" s="59"/>
      <c r="BY531" s="59"/>
      <c r="BZ531" s="59" t="s">
        <v>341</v>
      </c>
      <c r="CA531" s="59" t="s">
        <v>341</v>
      </c>
      <c r="CD531" s="46" t="s">
        <v>2589</v>
      </c>
    </row>
    <row r="532" spans="1:82" ht="18" customHeight="1">
      <c r="A532" s="107">
        <v>45693</v>
      </c>
      <c r="E532" s="151"/>
      <c r="F532" s="184"/>
      <c r="G532" s="111">
        <v>23551</v>
      </c>
      <c r="H532" s="111">
        <v>188</v>
      </c>
      <c r="I532" s="52">
        <v>2628</v>
      </c>
      <c r="J532" s="59" t="s">
        <v>2590</v>
      </c>
      <c r="K532" s="59" t="s">
        <v>1515</v>
      </c>
      <c r="L532" s="55" t="s">
        <v>2150</v>
      </c>
      <c r="M532" s="55" t="s">
        <v>2151</v>
      </c>
      <c r="N532" s="55" t="s">
        <v>187</v>
      </c>
      <c r="O532" s="55" t="s">
        <v>300</v>
      </c>
      <c r="P532" s="55" t="s">
        <v>301</v>
      </c>
      <c r="Q532" s="55" t="s">
        <v>2215</v>
      </c>
      <c r="R532" s="55" t="s">
        <v>227</v>
      </c>
      <c r="S532" s="55" t="s">
        <v>2242</v>
      </c>
      <c r="T532" s="55" t="s">
        <v>2274</v>
      </c>
      <c r="U532" s="108" t="s">
        <v>2275</v>
      </c>
      <c r="AK532" s="59" t="s">
        <v>341</v>
      </c>
      <c r="AL532" s="59" t="s">
        <v>341</v>
      </c>
      <c r="AM532" s="93" t="s">
        <v>341</v>
      </c>
      <c r="AO532" s="59" t="s">
        <v>341</v>
      </c>
      <c r="AQ532" s="59"/>
      <c r="AS532" s="59"/>
      <c r="AU532" s="59"/>
      <c r="AW532" s="59"/>
      <c r="AY532" s="59" t="s">
        <v>341</v>
      </c>
      <c r="BA532" s="59"/>
      <c r="BC532" s="59"/>
      <c r="BE532" s="59"/>
      <c r="BG532" s="59"/>
      <c r="BI532" s="59"/>
      <c r="BK532" s="59"/>
      <c r="BM532" s="59"/>
      <c r="BO532" s="59"/>
      <c r="BQ532" s="59"/>
      <c r="BS532" s="59"/>
      <c r="BU532" s="59"/>
      <c r="BW532" s="59"/>
      <c r="BY532" s="59"/>
      <c r="CA532" s="59"/>
      <c r="CD532" s="46" t="s">
        <v>2589</v>
      </c>
    </row>
    <row r="533" spans="1:82" ht="18" customHeight="1">
      <c r="A533" s="107">
        <v>45693</v>
      </c>
      <c r="E533" s="151"/>
      <c r="F533" s="184"/>
      <c r="G533" s="111">
        <v>23624</v>
      </c>
      <c r="H533" s="111">
        <v>5843</v>
      </c>
      <c r="I533" s="52">
        <v>2629</v>
      </c>
      <c r="J533" s="59" t="s">
        <v>2590</v>
      </c>
      <c r="K533" s="59" t="s">
        <v>1515</v>
      </c>
      <c r="L533" s="55" t="s">
        <v>2152</v>
      </c>
      <c r="M533" s="55" t="s">
        <v>2153</v>
      </c>
      <c r="N533" s="55" t="s">
        <v>2198</v>
      </c>
      <c r="O533" s="55" t="s">
        <v>300</v>
      </c>
      <c r="P533" s="55" t="s">
        <v>2208</v>
      </c>
      <c r="Q533" s="55" t="s">
        <v>2216</v>
      </c>
      <c r="R533" s="55" t="s">
        <v>228</v>
      </c>
      <c r="S533" s="55" t="s">
        <v>2243</v>
      </c>
      <c r="T533" s="55" t="s">
        <v>2276</v>
      </c>
      <c r="U533" s="108" t="s">
        <v>2277</v>
      </c>
      <c r="V533" s="55" t="s">
        <v>2320</v>
      </c>
      <c r="W533" s="55" t="s">
        <v>2198</v>
      </c>
      <c r="X533" s="55" t="s">
        <v>422</v>
      </c>
      <c r="Y533" s="55" t="s">
        <v>2321</v>
      </c>
      <c r="Z533" s="55" t="s">
        <v>2216</v>
      </c>
      <c r="AA533" s="55" t="s">
        <v>2322</v>
      </c>
      <c r="AB533" s="55" t="s">
        <v>2323</v>
      </c>
      <c r="AC533" s="55" t="s">
        <v>2324</v>
      </c>
      <c r="AD533" s="55" t="s">
        <v>2325</v>
      </c>
      <c r="AO533" s="59" t="s">
        <v>341</v>
      </c>
      <c r="AQ533" s="59"/>
      <c r="AS533" s="59"/>
      <c r="AU533" s="59"/>
      <c r="AW533" s="59"/>
      <c r="AY533" s="59"/>
      <c r="BA533" s="59"/>
      <c r="BC533" s="59"/>
      <c r="BE533" s="59"/>
      <c r="BG533" s="59"/>
      <c r="BI533" s="59"/>
      <c r="BK533" s="59"/>
      <c r="BM533" s="59"/>
      <c r="BO533" s="59"/>
      <c r="BQ533" s="59"/>
      <c r="BS533" s="59"/>
      <c r="BU533" s="59"/>
      <c r="BW533" s="59"/>
      <c r="BX533" s="59" t="s">
        <v>341</v>
      </c>
      <c r="BY533" s="59" t="s">
        <v>341</v>
      </c>
      <c r="BZ533" s="59" t="s">
        <v>341</v>
      </c>
      <c r="CA533" s="59" t="s">
        <v>341</v>
      </c>
      <c r="CD533" s="46" t="s">
        <v>2589</v>
      </c>
    </row>
    <row r="534" spans="1:82" ht="18" customHeight="1">
      <c r="A534" s="107">
        <v>45693</v>
      </c>
      <c r="E534" s="151"/>
      <c r="F534" s="184"/>
      <c r="G534" s="111">
        <v>23936</v>
      </c>
      <c r="H534" s="111">
        <v>302</v>
      </c>
      <c r="I534" s="52">
        <v>2630</v>
      </c>
      <c r="J534" s="59" t="s">
        <v>2590</v>
      </c>
      <c r="K534" s="59" t="s">
        <v>1515</v>
      </c>
      <c r="L534" s="55" t="s">
        <v>2154</v>
      </c>
      <c r="M534" s="55" t="s">
        <v>2155</v>
      </c>
      <c r="N534" s="55" t="s">
        <v>2199</v>
      </c>
      <c r="O534" s="55" t="s">
        <v>300</v>
      </c>
      <c r="P534" s="55" t="s">
        <v>494</v>
      </c>
      <c r="Q534" s="55" t="s">
        <v>2217</v>
      </c>
      <c r="R534" s="55" t="s">
        <v>227</v>
      </c>
      <c r="S534" s="55" t="s">
        <v>2244</v>
      </c>
      <c r="T534" s="55" t="s">
        <v>2278</v>
      </c>
      <c r="U534" s="108" t="s">
        <v>2279</v>
      </c>
      <c r="AN534" s="59" t="s">
        <v>341</v>
      </c>
      <c r="AO534" s="59"/>
      <c r="AQ534" s="59"/>
      <c r="AS534" s="59"/>
      <c r="AU534" s="59"/>
      <c r="AW534" s="59"/>
      <c r="AY534" s="59"/>
      <c r="BA534" s="59"/>
      <c r="BC534" s="59"/>
      <c r="BE534" s="59"/>
      <c r="BG534" s="59"/>
      <c r="BI534" s="59"/>
      <c r="BK534" s="59"/>
      <c r="BM534" s="59"/>
      <c r="BO534" s="59"/>
      <c r="BQ534" s="59"/>
      <c r="BS534" s="59"/>
      <c r="BU534" s="59"/>
      <c r="BW534" s="59"/>
      <c r="BY534" s="59"/>
      <c r="CA534" s="59"/>
      <c r="CD534" s="46" t="s">
        <v>2589</v>
      </c>
    </row>
    <row r="535" spans="1:82" ht="18" customHeight="1">
      <c r="A535" s="107">
        <v>45693</v>
      </c>
      <c r="E535" s="151"/>
      <c r="F535" s="184"/>
      <c r="G535" s="111">
        <v>23955</v>
      </c>
      <c r="H535" s="111">
        <v>1683</v>
      </c>
      <c r="I535" s="52">
        <v>2631</v>
      </c>
      <c r="J535" s="59" t="s">
        <v>2590</v>
      </c>
      <c r="K535" s="59" t="s">
        <v>1515</v>
      </c>
      <c r="L535" s="55" t="s">
        <v>2156</v>
      </c>
      <c r="M535" s="55" t="s">
        <v>2157</v>
      </c>
      <c r="N535" s="55" t="s">
        <v>191</v>
      </c>
      <c r="O535" s="55" t="s">
        <v>300</v>
      </c>
      <c r="P535" s="55" t="s">
        <v>303</v>
      </c>
      <c r="Q535" s="55" t="s">
        <v>2218</v>
      </c>
      <c r="R535" s="55" t="s">
        <v>227</v>
      </c>
      <c r="S535" s="55" t="s">
        <v>2245</v>
      </c>
      <c r="T535" s="55" t="s">
        <v>2280</v>
      </c>
      <c r="U535" s="108" t="s">
        <v>2281</v>
      </c>
      <c r="AK535" s="59" t="s">
        <v>341</v>
      </c>
      <c r="AL535" s="59" t="s">
        <v>341</v>
      </c>
      <c r="AM535" s="93" t="s">
        <v>341</v>
      </c>
      <c r="AO535" s="59"/>
      <c r="AQ535" s="59"/>
      <c r="AS535" s="59"/>
      <c r="AU535" s="59"/>
      <c r="AW535" s="59"/>
      <c r="AY535" s="59"/>
      <c r="BA535" s="59"/>
      <c r="BC535" s="59"/>
      <c r="BE535" s="59"/>
      <c r="BG535" s="59"/>
      <c r="BI535" s="59"/>
      <c r="BK535" s="59"/>
      <c r="BM535" s="59"/>
      <c r="BO535" s="59"/>
      <c r="BQ535" s="59"/>
      <c r="BS535" s="59"/>
      <c r="BU535" s="59"/>
      <c r="BW535" s="59"/>
      <c r="BY535" s="59"/>
      <c r="CA535" s="59"/>
      <c r="CD535" s="46" t="s">
        <v>2589</v>
      </c>
    </row>
    <row r="536" spans="1:82" ht="18" customHeight="1">
      <c r="A536" s="107">
        <v>45693</v>
      </c>
      <c r="E536" s="151"/>
      <c r="F536" s="184"/>
      <c r="G536" s="111">
        <v>23978</v>
      </c>
      <c r="H536" s="111">
        <v>290</v>
      </c>
      <c r="I536" s="52">
        <v>2632</v>
      </c>
      <c r="J536" s="59" t="s">
        <v>2590</v>
      </c>
      <c r="K536" s="59" t="s">
        <v>1515</v>
      </c>
      <c r="L536" s="55" t="s">
        <v>2158</v>
      </c>
      <c r="M536" s="55" t="s">
        <v>2159</v>
      </c>
      <c r="N536" s="55" t="s">
        <v>389</v>
      </c>
      <c r="O536" s="55" t="s">
        <v>300</v>
      </c>
      <c r="P536" s="55" t="s">
        <v>303</v>
      </c>
      <c r="Q536" s="55" t="s">
        <v>2219</v>
      </c>
      <c r="R536" s="55" t="s">
        <v>227</v>
      </c>
      <c r="S536" s="55" t="s">
        <v>2246</v>
      </c>
      <c r="T536" s="55" t="s">
        <v>2282</v>
      </c>
      <c r="U536" s="108" t="s">
        <v>2283</v>
      </c>
      <c r="AK536" s="59" t="s">
        <v>341</v>
      </c>
      <c r="AL536" s="59" t="s">
        <v>341</v>
      </c>
      <c r="AM536" s="93" t="s">
        <v>341</v>
      </c>
      <c r="AO536" s="59" t="s">
        <v>341</v>
      </c>
      <c r="AQ536" s="59"/>
      <c r="AS536" s="59"/>
      <c r="AT536" s="59" t="s">
        <v>341</v>
      </c>
      <c r="AU536" s="59"/>
      <c r="AW536" s="59"/>
      <c r="AY536" s="59"/>
      <c r="BA536" s="59"/>
      <c r="BC536" s="59"/>
      <c r="BD536" s="59" t="s">
        <v>341</v>
      </c>
      <c r="BE536" s="59" t="s">
        <v>341</v>
      </c>
      <c r="BF536" s="59" t="s">
        <v>341</v>
      </c>
      <c r="BG536" s="59"/>
      <c r="BI536" s="59"/>
      <c r="BK536" s="59"/>
      <c r="BM536" s="59"/>
      <c r="BO536" s="59"/>
      <c r="BQ536" s="59"/>
      <c r="BS536" s="59"/>
      <c r="BU536" s="59"/>
      <c r="BW536" s="59"/>
      <c r="BY536" s="59"/>
      <c r="CA536" s="59"/>
      <c r="CD536" s="46" t="s">
        <v>2589</v>
      </c>
    </row>
    <row r="537" spans="1:82" ht="18" customHeight="1">
      <c r="A537" s="107">
        <v>45693</v>
      </c>
      <c r="E537" s="151"/>
      <c r="F537" s="184"/>
      <c r="G537" s="111">
        <v>24515</v>
      </c>
      <c r="H537" s="111">
        <v>346</v>
      </c>
      <c r="I537" s="52">
        <v>2633</v>
      </c>
      <c r="J537" s="59" t="s">
        <v>2590</v>
      </c>
      <c r="K537" s="59" t="s">
        <v>1515</v>
      </c>
      <c r="L537" s="55" t="s">
        <v>2160</v>
      </c>
      <c r="M537" s="55" t="s">
        <v>2161</v>
      </c>
      <c r="N537" s="55" t="s">
        <v>581</v>
      </c>
      <c r="O537" s="55" t="s">
        <v>300</v>
      </c>
      <c r="P537" s="55" t="s">
        <v>366</v>
      </c>
      <c r="Q537" s="55" t="s">
        <v>2220</v>
      </c>
      <c r="R537" s="55" t="s">
        <v>227</v>
      </c>
      <c r="S537" s="55" t="s">
        <v>2247</v>
      </c>
      <c r="T537" s="55" t="s">
        <v>2284</v>
      </c>
      <c r="U537" s="108" t="s">
        <v>2285</v>
      </c>
      <c r="AM537" s="93" t="s">
        <v>341</v>
      </c>
      <c r="AO537" s="59" t="s">
        <v>341</v>
      </c>
      <c r="AQ537" s="59"/>
      <c r="AS537" s="59"/>
      <c r="AU537" s="59"/>
      <c r="AW537" s="59"/>
      <c r="AY537" s="59"/>
      <c r="BA537" s="59"/>
      <c r="BB537" s="59" t="s">
        <v>341</v>
      </c>
      <c r="BC537" s="59"/>
      <c r="BE537" s="59"/>
      <c r="BG537" s="59"/>
      <c r="BI537" s="59"/>
      <c r="BK537" s="59"/>
      <c r="BM537" s="59"/>
      <c r="BO537" s="59"/>
      <c r="BQ537" s="59"/>
      <c r="BS537" s="59"/>
      <c r="BU537" s="59"/>
      <c r="BW537" s="59"/>
      <c r="BY537" s="59"/>
      <c r="CA537" s="59"/>
      <c r="CD537" s="46" t="s">
        <v>2589</v>
      </c>
    </row>
    <row r="538" spans="1:82" ht="18" customHeight="1">
      <c r="A538" s="107">
        <v>45693</v>
      </c>
      <c r="E538" s="151"/>
      <c r="F538" s="184"/>
      <c r="G538" s="111">
        <v>24581</v>
      </c>
      <c r="H538" s="111">
        <v>643</v>
      </c>
      <c r="I538" s="52">
        <v>2634</v>
      </c>
      <c r="J538" s="59" t="s">
        <v>2590</v>
      </c>
      <c r="K538" s="59" t="s">
        <v>1515</v>
      </c>
      <c r="L538" s="55" t="s">
        <v>2162</v>
      </c>
      <c r="M538" s="55" t="s">
        <v>2163</v>
      </c>
      <c r="N538" s="55" t="s">
        <v>580</v>
      </c>
      <c r="O538" s="55" t="s">
        <v>300</v>
      </c>
      <c r="P538" s="55" t="s">
        <v>303</v>
      </c>
      <c r="Q538" s="55" t="s">
        <v>2221</v>
      </c>
      <c r="R538" s="55" t="s">
        <v>228</v>
      </c>
      <c r="S538" s="55" t="s">
        <v>2248</v>
      </c>
      <c r="T538" s="55" t="s">
        <v>2286</v>
      </c>
      <c r="U538" s="108" t="s">
        <v>2287</v>
      </c>
      <c r="AK538" s="59" t="s">
        <v>341</v>
      </c>
      <c r="AM538" s="93" t="s">
        <v>341</v>
      </c>
      <c r="AO538" s="59" t="s">
        <v>341</v>
      </c>
      <c r="AQ538" s="59"/>
      <c r="AS538" s="59"/>
      <c r="AU538" s="59"/>
      <c r="AW538" s="59"/>
      <c r="AX538" s="59" t="s">
        <v>341</v>
      </c>
      <c r="AY538" s="59"/>
      <c r="BA538" s="59"/>
      <c r="BC538" s="59"/>
      <c r="BE538" s="59"/>
      <c r="BG538" s="59"/>
      <c r="BI538" s="59"/>
      <c r="BK538" s="59"/>
      <c r="BM538" s="59"/>
      <c r="BO538" s="59"/>
      <c r="BQ538" s="59"/>
      <c r="BS538" s="59"/>
      <c r="BU538" s="59"/>
      <c r="BW538" s="59"/>
      <c r="BY538" s="59"/>
      <c r="CA538" s="59"/>
      <c r="CD538" s="46" t="s">
        <v>2589</v>
      </c>
    </row>
    <row r="539" spans="1:82" ht="18" customHeight="1">
      <c r="A539" s="107">
        <v>45693</v>
      </c>
      <c r="E539" s="151"/>
      <c r="F539" s="184"/>
      <c r="G539" s="111">
        <v>24993</v>
      </c>
      <c r="H539" s="111">
        <v>1796</v>
      </c>
      <c r="I539" s="52">
        <v>2635</v>
      </c>
      <c r="J539" s="59" t="s">
        <v>2590</v>
      </c>
      <c r="K539" s="59" t="s">
        <v>1515</v>
      </c>
      <c r="L539" s="55" t="s">
        <v>2164</v>
      </c>
      <c r="M539" s="55" t="s">
        <v>2165</v>
      </c>
      <c r="N539" s="55" t="s">
        <v>2200</v>
      </c>
      <c r="O539" s="55" t="s">
        <v>300</v>
      </c>
      <c r="P539" s="55" t="s">
        <v>301</v>
      </c>
      <c r="Q539" s="55" t="s">
        <v>2222</v>
      </c>
      <c r="R539" s="55" t="s">
        <v>227</v>
      </c>
      <c r="S539" s="55" t="s">
        <v>2249</v>
      </c>
      <c r="T539" s="55" t="s">
        <v>2288</v>
      </c>
      <c r="U539" s="108" t="s">
        <v>2289</v>
      </c>
      <c r="AO539" s="59"/>
      <c r="AP539" s="59" t="s">
        <v>341</v>
      </c>
      <c r="AQ539" s="59"/>
      <c r="AS539" s="59"/>
      <c r="AU539" s="59"/>
      <c r="AW539" s="59"/>
      <c r="AY539" s="59"/>
      <c r="BA539" s="59"/>
      <c r="BC539" s="59"/>
      <c r="BE539" s="59"/>
      <c r="BG539" s="59"/>
      <c r="BI539" s="59"/>
      <c r="BK539" s="59"/>
      <c r="BM539" s="59"/>
      <c r="BO539" s="59"/>
      <c r="BQ539" s="59"/>
      <c r="BS539" s="59"/>
      <c r="BU539" s="59"/>
      <c r="BW539" s="59"/>
      <c r="BY539" s="59"/>
      <c r="CA539" s="59"/>
      <c r="CD539" s="46" t="s">
        <v>2589</v>
      </c>
    </row>
    <row r="540" spans="1:82" ht="18" customHeight="1">
      <c r="A540" s="107">
        <v>45693</v>
      </c>
      <c r="E540" s="151"/>
      <c r="F540" s="184"/>
      <c r="G540" s="111">
        <v>25019</v>
      </c>
      <c r="H540" s="111">
        <v>588</v>
      </c>
      <c r="I540" s="52">
        <v>2636</v>
      </c>
      <c r="J540" s="59" t="s">
        <v>2590</v>
      </c>
      <c r="K540" s="59" t="s">
        <v>1515</v>
      </c>
      <c r="L540" s="55" t="s">
        <v>2166</v>
      </c>
      <c r="M540" s="55" t="s">
        <v>2167</v>
      </c>
      <c r="N540" s="55" t="s">
        <v>2201</v>
      </c>
      <c r="O540" s="55" t="s">
        <v>300</v>
      </c>
      <c r="P540" s="55" t="s">
        <v>1204</v>
      </c>
      <c r="Q540" s="55" t="s">
        <v>2223</v>
      </c>
      <c r="R540" s="55" t="s">
        <v>227</v>
      </c>
      <c r="S540" s="55" t="s">
        <v>2250</v>
      </c>
      <c r="T540" s="55" t="s">
        <v>2290</v>
      </c>
      <c r="U540" s="108" t="s">
        <v>2291</v>
      </c>
      <c r="AO540" s="59" t="s">
        <v>341</v>
      </c>
      <c r="AQ540" s="59"/>
      <c r="AS540" s="59"/>
      <c r="AU540" s="59"/>
      <c r="AW540" s="59"/>
      <c r="AY540" s="59"/>
      <c r="BA540" s="59"/>
      <c r="BC540" s="59"/>
      <c r="BE540" s="59"/>
      <c r="BG540" s="59"/>
      <c r="BI540" s="59"/>
      <c r="BK540" s="59"/>
      <c r="BL540" s="59" t="s">
        <v>341</v>
      </c>
      <c r="BM540" s="59" t="s">
        <v>341</v>
      </c>
      <c r="BN540" s="59" t="s">
        <v>341</v>
      </c>
      <c r="BO540" s="59" t="s">
        <v>341</v>
      </c>
      <c r="BP540" s="59" t="s">
        <v>341</v>
      </c>
      <c r="BQ540" s="59" t="s">
        <v>341</v>
      </c>
      <c r="BR540" s="59" t="s">
        <v>341</v>
      </c>
      <c r="BS540" s="59" t="s">
        <v>341</v>
      </c>
      <c r="BU540" s="59"/>
      <c r="BW540" s="59"/>
      <c r="BY540" s="59"/>
      <c r="BZ540" s="59" t="s">
        <v>341</v>
      </c>
      <c r="CA540" s="59" t="s">
        <v>341</v>
      </c>
      <c r="CD540" s="46" t="s">
        <v>2589</v>
      </c>
    </row>
    <row r="541" spans="1:82" ht="18" customHeight="1">
      <c r="A541" s="107">
        <v>45693</v>
      </c>
      <c r="E541" s="151"/>
      <c r="F541" s="184"/>
      <c r="G541" s="111">
        <v>25031</v>
      </c>
      <c r="H541" s="111">
        <v>981</v>
      </c>
      <c r="I541" s="52">
        <v>2637</v>
      </c>
      <c r="J541" s="59" t="s">
        <v>2590</v>
      </c>
      <c r="K541" s="59" t="s">
        <v>1515</v>
      </c>
      <c r="L541" s="55" t="s">
        <v>2168</v>
      </c>
      <c r="M541" s="55" t="s">
        <v>2169</v>
      </c>
      <c r="N541" s="55" t="s">
        <v>642</v>
      </c>
      <c r="O541" s="55" t="s">
        <v>300</v>
      </c>
      <c r="P541" s="55" t="s">
        <v>303</v>
      </c>
      <c r="Q541" s="55" t="s">
        <v>2224</v>
      </c>
      <c r="R541" s="55" t="s">
        <v>227</v>
      </c>
      <c r="S541" s="55" t="s">
        <v>2251</v>
      </c>
      <c r="T541" s="55" t="s">
        <v>2292</v>
      </c>
      <c r="U541" s="108" t="s">
        <v>2293</v>
      </c>
      <c r="AO541" s="59"/>
      <c r="AP541" s="59" t="s">
        <v>341</v>
      </c>
      <c r="AQ541" s="59"/>
      <c r="AS541" s="59"/>
      <c r="AU541" s="59"/>
      <c r="AW541" s="59"/>
      <c r="AY541" s="59"/>
      <c r="BA541" s="59"/>
      <c r="BC541" s="59"/>
      <c r="BE541" s="59"/>
      <c r="BG541" s="59"/>
      <c r="BI541" s="59"/>
      <c r="BK541" s="59"/>
      <c r="BM541" s="59"/>
      <c r="BO541" s="59"/>
      <c r="BQ541" s="59"/>
      <c r="BS541" s="59"/>
      <c r="BU541" s="59"/>
      <c r="BW541" s="59"/>
      <c r="BY541" s="59"/>
      <c r="CA541" s="59"/>
      <c r="CD541" s="46" t="s">
        <v>2589</v>
      </c>
    </row>
    <row r="542" spans="1:82" ht="18" customHeight="1">
      <c r="A542" s="107">
        <v>45693</v>
      </c>
      <c r="B542" s="115">
        <v>46028</v>
      </c>
      <c r="E542" s="151"/>
      <c r="F542" s="184"/>
      <c r="G542" s="111">
        <v>25106</v>
      </c>
      <c r="H542" s="111">
        <v>2448</v>
      </c>
      <c r="I542" s="52">
        <v>2638</v>
      </c>
      <c r="J542" s="59" t="s">
        <v>2590</v>
      </c>
      <c r="K542" s="59" t="s">
        <v>1515</v>
      </c>
      <c r="L542" s="55" t="s">
        <v>2170</v>
      </c>
      <c r="M542" s="55" t="s">
        <v>2171</v>
      </c>
      <c r="N542" s="55" t="s">
        <v>2202</v>
      </c>
      <c r="O542" s="55" t="s">
        <v>300</v>
      </c>
      <c r="P542" s="55" t="s">
        <v>314</v>
      </c>
      <c r="Q542" s="55" t="s">
        <v>2225</v>
      </c>
      <c r="R542" s="55" t="s">
        <v>227</v>
      </c>
      <c r="S542" s="55" t="s">
        <v>2709</v>
      </c>
      <c r="T542" s="55" t="s">
        <v>2294</v>
      </c>
      <c r="U542" s="108" t="s">
        <v>2295</v>
      </c>
      <c r="AK542" s="59" t="s">
        <v>341</v>
      </c>
      <c r="AO542" s="59"/>
      <c r="AQ542" s="59"/>
      <c r="AS542" s="59"/>
      <c r="AU542" s="59"/>
      <c r="AW542" s="59"/>
      <c r="AY542" s="59"/>
      <c r="BA542" s="59"/>
      <c r="BC542" s="59"/>
      <c r="BE542" s="59"/>
      <c r="BG542" s="59"/>
      <c r="BI542" s="59"/>
      <c r="BK542" s="59"/>
      <c r="BM542" s="59"/>
      <c r="BO542" s="59"/>
      <c r="BQ542" s="59"/>
      <c r="BS542" s="59"/>
      <c r="BU542" s="59"/>
      <c r="BW542" s="59"/>
      <c r="BY542" s="59"/>
      <c r="CA542" s="59"/>
      <c r="CD542" s="46" t="s">
        <v>2589</v>
      </c>
    </row>
    <row r="543" spans="1:82" ht="18" customHeight="1">
      <c r="A543" s="107">
        <v>45693</v>
      </c>
      <c r="E543" s="151"/>
      <c r="F543" s="184"/>
      <c r="G543" s="111">
        <v>26049</v>
      </c>
      <c r="H543" s="111">
        <v>1593</v>
      </c>
      <c r="I543" s="52">
        <v>2639</v>
      </c>
      <c r="J543" s="59" t="s">
        <v>2590</v>
      </c>
      <c r="K543" s="59" t="s">
        <v>1515</v>
      </c>
      <c r="L543" s="55" t="s">
        <v>2172</v>
      </c>
      <c r="M543" s="55" t="s">
        <v>2173</v>
      </c>
      <c r="N543" s="55" t="s">
        <v>1326</v>
      </c>
      <c r="O543" s="55" t="s">
        <v>300</v>
      </c>
      <c r="P543" s="55" t="s">
        <v>303</v>
      </c>
      <c r="Q543" s="55" t="s">
        <v>2226</v>
      </c>
      <c r="R543" s="55" t="s">
        <v>227</v>
      </c>
      <c r="S543" s="55" t="s">
        <v>1328</v>
      </c>
      <c r="T543" s="55" t="s">
        <v>2296</v>
      </c>
      <c r="U543" s="108" t="s">
        <v>2297</v>
      </c>
      <c r="AN543" s="59" t="s">
        <v>341</v>
      </c>
      <c r="AO543" s="59" t="s">
        <v>341</v>
      </c>
      <c r="AQ543" s="59"/>
      <c r="AS543" s="59"/>
      <c r="AU543" s="59"/>
      <c r="AW543" s="59"/>
      <c r="AY543" s="59"/>
      <c r="BA543" s="59"/>
      <c r="BC543" s="59"/>
      <c r="BE543" s="59"/>
      <c r="BG543" s="59"/>
      <c r="BI543" s="59"/>
      <c r="BK543" s="59"/>
      <c r="BM543" s="59"/>
      <c r="BO543" s="59"/>
      <c r="BQ543" s="59"/>
      <c r="BS543" s="59"/>
      <c r="BU543" s="59"/>
      <c r="BW543" s="59"/>
      <c r="BY543" s="59"/>
      <c r="CA543" s="59"/>
      <c r="CD543" s="46" t="s">
        <v>2589</v>
      </c>
    </row>
    <row r="544" spans="1:82" ht="18" customHeight="1">
      <c r="A544" s="107">
        <v>45693</v>
      </c>
      <c r="B544" s="115">
        <v>45798</v>
      </c>
      <c r="C544" s="115"/>
      <c r="D544" s="115"/>
      <c r="E544" s="150"/>
      <c r="F544" s="185"/>
      <c r="G544" s="111">
        <v>26575</v>
      </c>
      <c r="H544" s="111">
        <v>1104</v>
      </c>
      <c r="I544" s="52">
        <v>2640</v>
      </c>
      <c r="J544" s="59" t="s">
        <v>2590</v>
      </c>
      <c r="K544" s="59" t="s">
        <v>1515</v>
      </c>
      <c r="L544" s="55" t="s">
        <v>2174</v>
      </c>
      <c r="M544" s="55" t="s">
        <v>2175</v>
      </c>
      <c r="N544" s="55" t="s">
        <v>995</v>
      </c>
      <c r="O544" s="55" t="s">
        <v>300</v>
      </c>
      <c r="P544" s="55" t="s">
        <v>301</v>
      </c>
      <c r="Q544" s="55" t="s">
        <v>2227</v>
      </c>
      <c r="R544" s="55" t="s">
        <v>227</v>
      </c>
      <c r="S544" s="112" t="s">
        <v>2605</v>
      </c>
      <c r="T544" s="55" t="s">
        <v>2298</v>
      </c>
      <c r="U544" s="108" t="s">
        <v>2299</v>
      </c>
      <c r="AK544" s="59" t="s">
        <v>341</v>
      </c>
      <c r="AL544" s="59" t="s">
        <v>341</v>
      </c>
      <c r="AM544" s="93" t="s">
        <v>341</v>
      </c>
      <c r="AN544" s="59" t="s">
        <v>341</v>
      </c>
      <c r="AO544" s="59" t="s">
        <v>341</v>
      </c>
      <c r="AQ544" s="59" t="s">
        <v>341</v>
      </c>
      <c r="AR544" s="59" t="s">
        <v>341</v>
      </c>
      <c r="AS544" s="59"/>
      <c r="AU544" s="59"/>
      <c r="AW544" s="59"/>
      <c r="AY544" s="59"/>
      <c r="AZ544" s="59" t="s">
        <v>341</v>
      </c>
      <c r="BA544" s="59"/>
      <c r="BC544" s="59"/>
      <c r="BE544" s="59"/>
      <c r="BF544" s="59" t="s">
        <v>341</v>
      </c>
      <c r="BG544" s="59"/>
      <c r="BI544" s="59"/>
      <c r="BK544" s="59"/>
      <c r="BM544" s="59"/>
      <c r="BO544" s="59"/>
      <c r="BQ544" s="59"/>
      <c r="BS544" s="59"/>
      <c r="BU544" s="59"/>
      <c r="BW544" s="59"/>
      <c r="BY544" s="59"/>
      <c r="CA544" s="59"/>
      <c r="CD544" s="46" t="s">
        <v>2589</v>
      </c>
    </row>
    <row r="545" spans="1:82" ht="18" customHeight="1">
      <c r="A545" s="107">
        <v>45693</v>
      </c>
      <c r="B545" s="115">
        <v>45992</v>
      </c>
      <c r="C545" s="115">
        <v>46143</v>
      </c>
      <c r="E545" s="151"/>
      <c r="F545" s="184"/>
      <c r="G545" s="111">
        <v>26649</v>
      </c>
      <c r="H545" s="111">
        <v>36</v>
      </c>
      <c r="I545" s="52">
        <v>2641</v>
      </c>
      <c r="J545" s="59" t="s">
        <v>2590</v>
      </c>
      <c r="K545" s="59" t="s">
        <v>1515</v>
      </c>
      <c r="L545" s="55" t="s">
        <v>2176</v>
      </c>
      <c r="M545" s="55" t="s">
        <v>2177</v>
      </c>
      <c r="N545" s="55" t="s">
        <v>182</v>
      </c>
      <c r="O545" s="55" t="s">
        <v>300</v>
      </c>
      <c r="P545" s="55" t="s">
        <v>303</v>
      </c>
      <c r="Q545" s="112" t="s">
        <v>2792</v>
      </c>
      <c r="R545" s="55" t="s">
        <v>227</v>
      </c>
      <c r="S545" s="55" t="s">
        <v>2252</v>
      </c>
      <c r="T545" s="55" t="s">
        <v>2300</v>
      </c>
      <c r="U545" s="108" t="s">
        <v>2301</v>
      </c>
      <c r="AN545" s="59" t="s">
        <v>341</v>
      </c>
      <c r="AO545" s="59" t="s">
        <v>341</v>
      </c>
      <c r="AQ545" s="59"/>
      <c r="AS545" s="59"/>
      <c r="AU545" s="59"/>
      <c r="AW545" s="59"/>
      <c r="AY545" s="59"/>
      <c r="BA545" s="59"/>
      <c r="BC545" s="59"/>
      <c r="BE545" s="59"/>
      <c r="BG545" s="59"/>
      <c r="BI545" s="59"/>
      <c r="BK545" s="59"/>
      <c r="BM545" s="59"/>
      <c r="BN545" s="59" t="s">
        <v>341</v>
      </c>
      <c r="BO545" s="59"/>
      <c r="BP545" s="174"/>
      <c r="BQ545" s="59" t="s">
        <v>341</v>
      </c>
      <c r="BS545" s="59"/>
      <c r="BU545" s="59"/>
      <c r="BW545" s="59"/>
      <c r="BY545" s="59"/>
      <c r="CA545" s="59"/>
      <c r="CD545" s="46" t="s">
        <v>2589</v>
      </c>
    </row>
    <row r="546" spans="1:82" ht="18" customHeight="1">
      <c r="A546" s="107">
        <v>45693</v>
      </c>
      <c r="E546" s="151"/>
      <c r="F546" s="184"/>
      <c r="G546" s="111">
        <v>27540</v>
      </c>
      <c r="H546" s="111">
        <v>308</v>
      </c>
      <c r="I546" s="52">
        <v>2642</v>
      </c>
      <c r="J546" s="59" t="s">
        <v>2590</v>
      </c>
      <c r="K546" s="59" t="s">
        <v>1515</v>
      </c>
      <c r="L546" s="55" t="s">
        <v>2178</v>
      </c>
      <c r="M546" s="55" t="s">
        <v>2179</v>
      </c>
      <c r="N546" s="55" t="s">
        <v>2203</v>
      </c>
      <c r="O546" s="55" t="s">
        <v>300</v>
      </c>
      <c r="P546" s="55" t="s">
        <v>308</v>
      </c>
      <c r="Q546" s="55" t="s">
        <v>2228</v>
      </c>
      <c r="R546" s="55" t="s">
        <v>227</v>
      </c>
      <c r="S546" s="55" t="s">
        <v>2253</v>
      </c>
      <c r="T546" s="55" t="s">
        <v>2302</v>
      </c>
      <c r="U546" s="108" t="s">
        <v>2303</v>
      </c>
      <c r="AN546" s="59" t="s">
        <v>341</v>
      </c>
      <c r="AO546" s="59"/>
      <c r="AQ546" s="59"/>
      <c r="AS546" s="59"/>
      <c r="AU546" s="59"/>
      <c r="AW546" s="59"/>
      <c r="AY546" s="59"/>
      <c r="BA546" s="59"/>
      <c r="BC546" s="59"/>
      <c r="BE546" s="59"/>
      <c r="BG546" s="59"/>
      <c r="BI546" s="59"/>
      <c r="BK546" s="59"/>
      <c r="BM546" s="59"/>
      <c r="BO546" s="59"/>
      <c r="BP546" s="175"/>
      <c r="BQ546" s="59"/>
      <c r="BS546" s="59"/>
      <c r="BU546" s="59"/>
      <c r="BW546" s="59"/>
      <c r="BY546" s="59"/>
      <c r="CA546" s="59"/>
      <c r="CD546" s="46" t="s">
        <v>2589</v>
      </c>
    </row>
    <row r="547" spans="1:82" ht="18" customHeight="1">
      <c r="A547" s="107">
        <v>45693</v>
      </c>
      <c r="E547" s="151"/>
      <c r="F547" s="184"/>
      <c r="G547" s="111">
        <v>27945</v>
      </c>
      <c r="H547" s="111">
        <v>1620</v>
      </c>
      <c r="I547" s="52">
        <v>2643</v>
      </c>
      <c r="J547" s="59" t="s">
        <v>2590</v>
      </c>
      <c r="K547" s="59" t="s">
        <v>1515</v>
      </c>
      <c r="L547" s="55" t="s">
        <v>2180</v>
      </c>
      <c r="M547" s="55" t="s">
        <v>2181</v>
      </c>
      <c r="N547" s="55" t="s">
        <v>579</v>
      </c>
      <c r="O547" s="55" t="s">
        <v>300</v>
      </c>
      <c r="P547" s="55" t="s">
        <v>303</v>
      </c>
      <c r="Q547" s="55" t="s">
        <v>2229</v>
      </c>
      <c r="R547" s="55" t="s">
        <v>520</v>
      </c>
      <c r="S547" s="112" t="s">
        <v>2666</v>
      </c>
      <c r="T547" s="55" t="s">
        <v>2304</v>
      </c>
      <c r="U547" s="108" t="s">
        <v>2305</v>
      </c>
      <c r="AO547" s="59" t="s">
        <v>341</v>
      </c>
      <c r="AQ547" s="59"/>
      <c r="AS547" s="59"/>
      <c r="AU547" s="59"/>
      <c r="AW547" s="59"/>
      <c r="AY547" s="59"/>
      <c r="BA547" s="59"/>
      <c r="BC547" s="59"/>
      <c r="BE547" s="59"/>
      <c r="BG547" s="59"/>
      <c r="BI547" s="59"/>
      <c r="BK547" s="59"/>
      <c r="BM547" s="59"/>
      <c r="BO547" s="59"/>
      <c r="BQ547" s="59"/>
      <c r="BS547" s="59"/>
      <c r="BU547" s="59"/>
      <c r="BW547" s="59"/>
      <c r="BY547" s="59"/>
      <c r="CA547" s="59"/>
      <c r="CD547" s="46" t="s">
        <v>2589</v>
      </c>
    </row>
    <row r="548" spans="1:82" ht="18" customHeight="1">
      <c r="A548" s="107">
        <v>45693</v>
      </c>
      <c r="E548" s="151"/>
      <c r="F548" s="184"/>
      <c r="G548" s="111">
        <v>28252</v>
      </c>
      <c r="H548" s="111">
        <v>2699</v>
      </c>
      <c r="I548" s="52">
        <v>2644</v>
      </c>
      <c r="J548" s="59" t="s">
        <v>2590</v>
      </c>
      <c r="K548" s="59" t="s">
        <v>1515</v>
      </c>
      <c r="L548" s="55" t="s">
        <v>2182</v>
      </c>
      <c r="M548" s="55" t="s">
        <v>2183</v>
      </c>
      <c r="N548" s="55" t="s">
        <v>389</v>
      </c>
      <c r="O548" s="55" t="s">
        <v>300</v>
      </c>
      <c r="P548" s="55" t="s">
        <v>303</v>
      </c>
      <c r="Q548" s="55" t="s">
        <v>2230</v>
      </c>
      <c r="R548" s="55" t="s">
        <v>228</v>
      </c>
      <c r="S548" s="55" t="s">
        <v>2254</v>
      </c>
      <c r="T548" s="55" t="s">
        <v>2306</v>
      </c>
      <c r="U548" s="108" t="s">
        <v>2307</v>
      </c>
      <c r="AN548" s="59" t="s">
        <v>341</v>
      </c>
      <c r="AO548" s="59" t="s">
        <v>341</v>
      </c>
      <c r="AQ548" s="59"/>
      <c r="AS548" s="59"/>
      <c r="AU548" s="59"/>
      <c r="AW548" s="59"/>
      <c r="AY548" s="59"/>
      <c r="BA548" s="59"/>
      <c r="BC548" s="59"/>
      <c r="BE548" s="59"/>
      <c r="BG548" s="59"/>
      <c r="BI548" s="59"/>
      <c r="BK548" s="59"/>
      <c r="BM548" s="59"/>
      <c r="BO548" s="59"/>
      <c r="BQ548" s="59"/>
      <c r="BS548" s="59"/>
      <c r="BU548" s="59"/>
      <c r="BW548" s="59"/>
      <c r="BY548" s="59"/>
      <c r="CA548" s="59"/>
      <c r="CD548" s="46" t="s">
        <v>2589</v>
      </c>
    </row>
    <row r="549" spans="1:82" ht="18" customHeight="1">
      <c r="A549" s="107">
        <v>45693</v>
      </c>
      <c r="E549" s="151"/>
      <c r="F549" s="184"/>
      <c r="G549" s="111">
        <v>29318</v>
      </c>
      <c r="H549" s="111">
        <v>1844</v>
      </c>
      <c r="I549" s="52">
        <v>2645</v>
      </c>
      <c r="J549" s="59" t="s">
        <v>2590</v>
      </c>
      <c r="K549" s="59" t="s">
        <v>1515</v>
      </c>
      <c r="L549" s="55" t="s">
        <v>2184</v>
      </c>
      <c r="M549" s="55" t="s">
        <v>2185</v>
      </c>
      <c r="N549" s="55" t="s">
        <v>579</v>
      </c>
      <c r="O549" s="55" t="s">
        <v>300</v>
      </c>
      <c r="P549" s="55" t="s">
        <v>303</v>
      </c>
      <c r="Q549" s="55" t="s">
        <v>2231</v>
      </c>
      <c r="R549" s="55" t="s">
        <v>2255</v>
      </c>
      <c r="S549" s="55" t="s">
        <v>2256</v>
      </c>
      <c r="T549" s="55" t="s">
        <v>2308</v>
      </c>
      <c r="U549" s="108" t="s">
        <v>2309</v>
      </c>
      <c r="AN549" s="59" t="s">
        <v>341</v>
      </c>
      <c r="AO549" s="59"/>
      <c r="AQ549" s="59"/>
      <c r="AS549" s="59"/>
      <c r="AU549" s="59"/>
      <c r="AW549" s="59"/>
      <c r="AY549" s="59"/>
      <c r="BA549" s="59"/>
      <c r="BC549" s="59"/>
      <c r="BE549" s="59"/>
      <c r="BG549" s="59"/>
      <c r="BI549" s="59"/>
      <c r="BK549" s="59"/>
      <c r="BM549" s="59"/>
      <c r="BO549" s="59"/>
      <c r="BQ549" s="59"/>
      <c r="BS549" s="59"/>
      <c r="BU549" s="59"/>
      <c r="BW549" s="59"/>
      <c r="BY549" s="59"/>
      <c r="CA549" s="59"/>
      <c r="CD549" s="46" t="s">
        <v>2589</v>
      </c>
    </row>
    <row r="550" spans="1:82" ht="18" customHeight="1">
      <c r="A550" s="107">
        <v>45693</v>
      </c>
      <c r="E550" s="151"/>
      <c r="F550" s="184"/>
      <c r="G550" s="111">
        <v>29453</v>
      </c>
      <c r="H550" s="111">
        <v>1224</v>
      </c>
      <c r="I550" s="52">
        <v>2646</v>
      </c>
      <c r="J550" s="59" t="s">
        <v>2590</v>
      </c>
      <c r="K550" s="59" t="s">
        <v>1515</v>
      </c>
      <c r="L550" s="55" t="s">
        <v>2186</v>
      </c>
      <c r="M550" s="55" t="s">
        <v>2187</v>
      </c>
      <c r="N550" s="55" t="s">
        <v>2204</v>
      </c>
      <c r="O550" s="55" t="s">
        <v>300</v>
      </c>
      <c r="P550" s="55" t="s">
        <v>1370</v>
      </c>
      <c r="Q550" s="55" t="s">
        <v>2232</v>
      </c>
      <c r="R550" s="55" t="s">
        <v>227</v>
      </c>
      <c r="S550" s="55" t="s">
        <v>2257</v>
      </c>
      <c r="T550" s="55" t="s">
        <v>2310</v>
      </c>
      <c r="U550" s="108" t="s">
        <v>2311</v>
      </c>
      <c r="AL550" s="59" t="s">
        <v>341</v>
      </c>
      <c r="AO550" s="59" t="s">
        <v>341</v>
      </c>
      <c r="AQ550" s="59"/>
      <c r="AS550" s="59"/>
      <c r="AU550" s="59"/>
      <c r="AW550" s="59"/>
      <c r="AY550" s="59"/>
      <c r="BA550" s="59"/>
      <c r="BC550" s="59"/>
      <c r="BE550" s="59"/>
      <c r="BG550" s="59"/>
      <c r="BI550" s="59"/>
      <c r="BK550" s="59"/>
      <c r="BM550" s="59"/>
      <c r="BO550" s="59"/>
      <c r="BQ550" s="59"/>
      <c r="BS550" s="59"/>
      <c r="BU550" s="59"/>
      <c r="BW550" s="59"/>
      <c r="BY550" s="59"/>
      <c r="CA550" s="59"/>
      <c r="CD550" s="46" t="s">
        <v>2589</v>
      </c>
    </row>
    <row r="551" spans="1:82" ht="18" customHeight="1">
      <c r="A551" s="107">
        <v>45693</v>
      </c>
      <c r="E551" s="151"/>
      <c r="F551" s="184"/>
      <c r="G551" s="111">
        <v>29997</v>
      </c>
      <c r="H551" s="111">
        <v>450</v>
      </c>
      <c r="I551" s="52">
        <v>2647</v>
      </c>
      <c r="J551" s="59" t="s">
        <v>2590</v>
      </c>
      <c r="K551" s="59" t="s">
        <v>1515</v>
      </c>
      <c r="L551" s="55" t="s">
        <v>2188</v>
      </c>
      <c r="M551" s="55" t="s">
        <v>2189</v>
      </c>
      <c r="N551" s="55" t="s">
        <v>2205</v>
      </c>
      <c r="O551" s="55" t="s">
        <v>300</v>
      </c>
      <c r="P551" s="55" t="s">
        <v>308</v>
      </c>
      <c r="Q551" s="55" t="s">
        <v>2233</v>
      </c>
      <c r="R551" s="55" t="s">
        <v>228</v>
      </c>
      <c r="S551" s="55" t="s">
        <v>2258</v>
      </c>
      <c r="T551" s="55" t="s">
        <v>2312</v>
      </c>
      <c r="U551" s="108" t="s">
        <v>2313</v>
      </c>
      <c r="AK551" s="59" t="s">
        <v>341</v>
      </c>
      <c r="AM551" s="93" t="s">
        <v>341</v>
      </c>
      <c r="AO551" s="59" t="s">
        <v>341</v>
      </c>
      <c r="AQ551" s="59" t="s">
        <v>341</v>
      </c>
      <c r="AS551" s="59"/>
      <c r="AU551" s="59"/>
      <c r="AW551" s="59"/>
      <c r="AY551" s="59"/>
      <c r="BA551" s="59"/>
      <c r="BC551" s="59"/>
      <c r="BE551" s="59"/>
      <c r="BG551" s="59"/>
      <c r="BI551" s="59"/>
      <c r="BK551" s="59"/>
      <c r="BM551" s="59"/>
      <c r="BO551" s="59"/>
      <c r="BQ551" s="59"/>
      <c r="BS551" s="59"/>
      <c r="BU551" s="59"/>
      <c r="BW551" s="59"/>
      <c r="BY551" s="59"/>
      <c r="CA551" s="59"/>
      <c r="CD551" s="46" t="s">
        <v>2589</v>
      </c>
    </row>
    <row r="552" spans="1:82" ht="18" customHeight="1">
      <c r="A552" s="107">
        <v>45693</v>
      </c>
      <c r="E552" s="151"/>
      <c r="F552" s="184"/>
      <c r="G552" s="111">
        <v>30360</v>
      </c>
      <c r="H552" s="111">
        <v>2401</v>
      </c>
      <c r="I552" s="52">
        <v>2648</v>
      </c>
      <c r="J552" s="59" t="s">
        <v>2590</v>
      </c>
      <c r="K552" s="59" t="s">
        <v>1515</v>
      </c>
      <c r="L552" s="55" t="s">
        <v>2190</v>
      </c>
      <c r="M552" s="55" t="s">
        <v>2191</v>
      </c>
      <c r="N552" s="55" t="s">
        <v>2196</v>
      </c>
      <c r="O552" s="55" t="s">
        <v>300</v>
      </c>
      <c r="P552" s="55" t="s">
        <v>366</v>
      </c>
      <c r="Q552" s="55" t="s">
        <v>2234</v>
      </c>
      <c r="R552" s="55" t="s">
        <v>227</v>
      </c>
      <c r="S552" s="55" t="s">
        <v>2259</v>
      </c>
      <c r="T552" s="55" t="s">
        <v>2314</v>
      </c>
      <c r="U552" s="108" t="s">
        <v>2315</v>
      </c>
      <c r="AK552" s="59" t="s">
        <v>341</v>
      </c>
      <c r="AM552" s="93" t="s">
        <v>341</v>
      </c>
      <c r="AO552" s="59"/>
      <c r="AQ552" s="59"/>
      <c r="AS552" s="59"/>
      <c r="AT552" s="59" t="s">
        <v>341</v>
      </c>
      <c r="AU552" s="59"/>
      <c r="AW552" s="59"/>
      <c r="AY552" s="59"/>
      <c r="BA552" s="59"/>
      <c r="BC552" s="59"/>
      <c r="BE552" s="59" t="s">
        <v>341</v>
      </c>
      <c r="BF552" s="59" t="s">
        <v>341</v>
      </c>
      <c r="BG552" s="59"/>
      <c r="BH552" s="59" t="s">
        <v>341</v>
      </c>
      <c r="BI552" s="59"/>
      <c r="BK552" s="59"/>
      <c r="BM552" s="59"/>
      <c r="BO552" s="59"/>
      <c r="BQ552" s="59"/>
      <c r="BS552" s="59"/>
      <c r="BU552" s="59"/>
      <c r="BW552" s="59"/>
      <c r="BY552" s="59"/>
      <c r="CA552" s="59"/>
      <c r="CD552" s="46" t="s">
        <v>2589</v>
      </c>
    </row>
    <row r="553" spans="1:82" ht="18" customHeight="1">
      <c r="A553" s="107">
        <v>45693</v>
      </c>
      <c r="E553" s="151"/>
      <c r="F553" s="184"/>
      <c r="G553" s="111">
        <v>31547</v>
      </c>
      <c r="H553" s="111">
        <v>2402</v>
      </c>
      <c r="I553" s="52">
        <v>2649</v>
      </c>
      <c r="J553" s="59" t="s">
        <v>2590</v>
      </c>
      <c r="K553" s="59" t="s">
        <v>1515</v>
      </c>
      <c r="L553" s="55" t="s">
        <v>2192</v>
      </c>
      <c r="M553" s="55" t="s">
        <v>2193</v>
      </c>
      <c r="N553" s="55" t="s">
        <v>2206</v>
      </c>
      <c r="O553" s="55" t="s">
        <v>300</v>
      </c>
      <c r="P553" s="55" t="s">
        <v>303</v>
      </c>
      <c r="Q553" s="55" t="s">
        <v>2235</v>
      </c>
      <c r="R553" s="55" t="s">
        <v>1929</v>
      </c>
      <c r="S553" s="55" t="s">
        <v>2260</v>
      </c>
      <c r="T553" s="55" t="s">
        <v>2316</v>
      </c>
      <c r="U553" s="108" t="s">
        <v>2317</v>
      </c>
      <c r="AN553" s="59" t="s">
        <v>341</v>
      </c>
      <c r="AO553" s="59" t="s">
        <v>341</v>
      </c>
      <c r="AQ553" s="59"/>
      <c r="AS553" s="59"/>
      <c r="AU553" s="59"/>
      <c r="AW553" s="59"/>
      <c r="AY553" s="59"/>
      <c r="BA553" s="59"/>
      <c r="BC553" s="59"/>
      <c r="BE553" s="59"/>
      <c r="BG553" s="59"/>
      <c r="BI553" s="59"/>
      <c r="BK553" s="59"/>
      <c r="BM553" s="59"/>
      <c r="BO553" s="59"/>
      <c r="BQ553" s="59"/>
      <c r="BS553" s="59"/>
      <c r="BU553" s="59"/>
      <c r="BW553" s="59"/>
      <c r="BY553" s="59"/>
      <c r="CA553" s="59"/>
      <c r="CD553" s="46" t="s">
        <v>2589</v>
      </c>
    </row>
    <row r="554" spans="1:82" ht="18" customHeight="1">
      <c r="A554" s="107">
        <v>45693</v>
      </c>
      <c r="E554" s="151"/>
      <c r="F554" s="184"/>
      <c r="G554" s="111">
        <v>33098</v>
      </c>
      <c r="H554" s="111">
        <v>230</v>
      </c>
      <c r="I554" s="52">
        <v>2650</v>
      </c>
      <c r="J554" s="59" t="s">
        <v>2590</v>
      </c>
      <c r="K554" s="59" t="s">
        <v>1515</v>
      </c>
      <c r="L554" s="55" t="s">
        <v>2194</v>
      </c>
      <c r="M554" s="55" t="s">
        <v>2195</v>
      </c>
      <c r="N554" s="55" t="s">
        <v>2207</v>
      </c>
      <c r="O554" s="55" t="s">
        <v>300</v>
      </c>
      <c r="P554" s="55" t="s">
        <v>999</v>
      </c>
      <c r="Q554" s="55" t="s">
        <v>2236</v>
      </c>
      <c r="R554" s="55" t="s">
        <v>227</v>
      </c>
      <c r="S554" s="55" t="s">
        <v>2261</v>
      </c>
      <c r="T554" s="55" t="s">
        <v>2318</v>
      </c>
      <c r="U554" s="108" t="s">
        <v>2319</v>
      </c>
      <c r="AO554" s="59"/>
      <c r="AP554" s="59" t="s">
        <v>341</v>
      </c>
      <c r="AQ554" s="59"/>
      <c r="AS554" s="59"/>
      <c r="AU554" s="59"/>
      <c r="AW554" s="59"/>
      <c r="AY554" s="59"/>
      <c r="BA554" s="59"/>
      <c r="BC554" s="59"/>
      <c r="BE554" s="59"/>
      <c r="BG554" s="59"/>
      <c r="BI554" s="59"/>
      <c r="BK554" s="59"/>
      <c r="BM554" s="59"/>
      <c r="BO554" s="59"/>
      <c r="BQ554" s="59"/>
      <c r="BS554" s="59"/>
      <c r="BU554" s="59"/>
      <c r="BW554" s="59"/>
      <c r="BY554" s="59"/>
      <c r="CA554" s="59"/>
      <c r="CD554" s="46" t="s">
        <v>2589</v>
      </c>
    </row>
    <row r="555" spans="1:82" ht="18" customHeight="1">
      <c r="A555" s="107">
        <v>45693</v>
      </c>
      <c r="B555" s="153">
        <v>45902</v>
      </c>
      <c r="C555" s="115">
        <v>46143</v>
      </c>
      <c r="E555" s="152"/>
      <c r="F555" s="184"/>
      <c r="G555" s="111">
        <v>29543</v>
      </c>
      <c r="H555" s="111">
        <v>777</v>
      </c>
      <c r="I555" s="52">
        <v>2651</v>
      </c>
      <c r="J555" s="59" t="s">
        <v>2590</v>
      </c>
      <c r="K555" s="166" t="s">
        <v>2326</v>
      </c>
      <c r="L555" s="112" t="s">
        <v>2669</v>
      </c>
      <c r="M555" s="167" t="s">
        <v>2670</v>
      </c>
      <c r="N555" s="155" t="s">
        <v>2671</v>
      </c>
      <c r="O555" s="55" t="s">
        <v>300</v>
      </c>
      <c r="P555" s="55" t="s">
        <v>366</v>
      </c>
      <c r="Q555" s="112" t="s">
        <v>2672</v>
      </c>
      <c r="R555" s="55" t="s">
        <v>227</v>
      </c>
      <c r="S555" s="55" t="s">
        <v>2327</v>
      </c>
      <c r="T555" s="55" t="s">
        <v>2328</v>
      </c>
      <c r="U555" s="108" t="s">
        <v>2329</v>
      </c>
      <c r="AK555" s="59" t="s">
        <v>341</v>
      </c>
      <c r="AL555" s="59" t="s">
        <v>341</v>
      </c>
      <c r="AM555" s="93" t="s">
        <v>341</v>
      </c>
      <c r="AO555" s="59" t="s">
        <v>341</v>
      </c>
      <c r="AQ555" s="59" t="s">
        <v>341</v>
      </c>
      <c r="AS555" s="59"/>
      <c r="AU555" s="59"/>
      <c r="AW555" s="59"/>
      <c r="AY555" s="59" t="s">
        <v>341</v>
      </c>
      <c r="BA555" s="59"/>
      <c r="BC555" s="59"/>
      <c r="BD555" s="59" t="s">
        <v>341</v>
      </c>
      <c r="BE555" s="59"/>
      <c r="BG555" s="59"/>
      <c r="BI555" s="59"/>
      <c r="BK555" s="59"/>
      <c r="BM555" s="59"/>
      <c r="BO555" s="59"/>
      <c r="BQ555" s="59"/>
      <c r="BS555" s="59"/>
      <c r="BU555" s="59"/>
      <c r="BW555" s="59"/>
      <c r="BY555" s="59"/>
      <c r="CA555" s="59"/>
      <c r="CD555" s="46" t="s">
        <v>2589</v>
      </c>
    </row>
    <row r="556" spans="1:82" ht="18" hidden="1" customHeight="1">
      <c r="I556" s="52">
        <v>2652</v>
      </c>
      <c r="U556" s="108"/>
      <c r="AO556" s="59"/>
      <c r="AQ556" s="59"/>
      <c r="AS556" s="59"/>
      <c r="AU556" s="59"/>
      <c r="AW556" s="59"/>
      <c r="AY556" s="59"/>
      <c r="BA556" s="59"/>
      <c r="BC556" s="59"/>
      <c r="BE556" s="59"/>
      <c r="BG556" s="59"/>
      <c r="BI556" s="59"/>
      <c r="BK556" s="59"/>
      <c r="BM556" s="59"/>
      <c r="BO556" s="59"/>
      <c r="BQ556" s="59"/>
      <c r="BS556" s="59"/>
      <c r="BU556" s="59"/>
      <c r="BW556" s="59"/>
      <c r="BY556" s="59"/>
      <c r="CA556" s="59"/>
      <c r="CD556" s="46" t="s">
        <v>2589</v>
      </c>
    </row>
    <row r="557" spans="1:82" ht="18" hidden="1" customHeight="1">
      <c r="I557" s="52">
        <v>2653</v>
      </c>
      <c r="U557" s="108"/>
      <c r="AO557" s="59"/>
      <c r="AQ557" s="59"/>
      <c r="AS557" s="59"/>
      <c r="AU557" s="59"/>
      <c r="AW557" s="59"/>
      <c r="AY557" s="59"/>
      <c r="BA557" s="59"/>
      <c r="BC557" s="59"/>
      <c r="BE557" s="59"/>
      <c r="BG557" s="59"/>
      <c r="BI557" s="59"/>
      <c r="BK557" s="59"/>
      <c r="BM557" s="59"/>
      <c r="BO557" s="59"/>
      <c r="BQ557" s="59"/>
      <c r="BS557" s="59"/>
      <c r="BU557" s="59"/>
      <c r="BW557" s="59"/>
      <c r="BY557" s="59"/>
      <c r="CA557" s="59"/>
      <c r="CD557" s="46" t="s">
        <v>2589</v>
      </c>
    </row>
    <row r="558" spans="1:82" ht="18" hidden="1" customHeight="1">
      <c r="I558" s="52">
        <v>2654</v>
      </c>
      <c r="U558" s="108"/>
      <c r="AO558" s="59"/>
      <c r="AQ558" s="59"/>
      <c r="AS558" s="59"/>
      <c r="AU558" s="59"/>
      <c r="AW558" s="59"/>
      <c r="AY558" s="59"/>
      <c r="BA558" s="59"/>
      <c r="BC558" s="59"/>
      <c r="BE558" s="59"/>
      <c r="BG558" s="59"/>
      <c r="BI558" s="59"/>
      <c r="BK558" s="59"/>
      <c r="BM558" s="59"/>
      <c r="BO558" s="59"/>
      <c r="BQ558" s="59"/>
      <c r="BS558" s="59"/>
      <c r="BU558" s="59"/>
      <c r="BW558" s="59"/>
      <c r="BY558" s="59"/>
      <c r="CA558" s="59"/>
      <c r="CD558" s="46" t="s">
        <v>2589</v>
      </c>
    </row>
    <row r="559" spans="1:82" ht="18" hidden="1" customHeight="1">
      <c r="I559" s="52">
        <v>2655</v>
      </c>
      <c r="U559" s="108"/>
      <c r="AO559" s="59"/>
      <c r="AQ559" s="59"/>
      <c r="AS559" s="59"/>
      <c r="AU559" s="59"/>
      <c r="AW559" s="59"/>
      <c r="AY559" s="59"/>
      <c r="BA559" s="59"/>
      <c r="BC559" s="59"/>
      <c r="BE559" s="59"/>
      <c r="BG559" s="59"/>
      <c r="BI559" s="59"/>
      <c r="BK559" s="59"/>
      <c r="BM559" s="59"/>
      <c r="BO559" s="59"/>
      <c r="BQ559" s="59"/>
      <c r="BS559" s="59"/>
      <c r="BU559" s="59"/>
      <c r="BW559" s="59"/>
      <c r="BY559" s="59"/>
      <c r="CA559" s="59"/>
      <c r="CD559" s="46" t="s">
        <v>2589</v>
      </c>
    </row>
    <row r="560" spans="1:82" ht="18" hidden="1" customHeight="1">
      <c r="I560" s="52">
        <v>2656</v>
      </c>
      <c r="U560" s="108"/>
      <c r="AO560" s="59"/>
      <c r="AQ560" s="59"/>
      <c r="AS560" s="59"/>
      <c r="AU560" s="59"/>
      <c r="AW560" s="59"/>
      <c r="AY560" s="59"/>
      <c r="BA560" s="59"/>
      <c r="BC560" s="59"/>
      <c r="BE560" s="59"/>
      <c r="BG560" s="59"/>
      <c r="BI560" s="59"/>
      <c r="BK560" s="59"/>
      <c r="BM560" s="59"/>
      <c r="BO560" s="59"/>
      <c r="BQ560" s="59"/>
      <c r="BS560" s="59"/>
      <c r="BU560" s="59"/>
      <c r="BW560" s="59"/>
      <c r="BY560" s="59"/>
      <c r="CA560" s="59"/>
      <c r="CD560" s="46" t="s">
        <v>2589</v>
      </c>
    </row>
    <row r="561" spans="9:82" ht="18" hidden="1" customHeight="1">
      <c r="I561" s="52">
        <v>2657</v>
      </c>
      <c r="U561" s="108"/>
      <c r="AO561" s="59"/>
      <c r="AQ561" s="59"/>
      <c r="AS561" s="59"/>
      <c r="AU561" s="59"/>
      <c r="AW561" s="59"/>
      <c r="AY561" s="59"/>
      <c r="BA561" s="59"/>
      <c r="BC561" s="59"/>
      <c r="BE561" s="59"/>
      <c r="BG561" s="59"/>
      <c r="BI561" s="59"/>
      <c r="BK561" s="59"/>
      <c r="BM561" s="59"/>
      <c r="BO561" s="59"/>
      <c r="BQ561" s="59"/>
      <c r="BS561" s="59"/>
      <c r="BU561" s="59"/>
      <c r="BW561" s="59"/>
      <c r="BY561" s="59"/>
      <c r="CA561" s="59"/>
      <c r="CD561" s="46" t="s">
        <v>2589</v>
      </c>
    </row>
    <row r="562" spans="9:82" ht="18" hidden="1" customHeight="1">
      <c r="I562" s="52">
        <v>2658</v>
      </c>
      <c r="U562" s="108"/>
      <c r="AO562" s="59"/>
      <c r="AQ562" s="59"/>
      <c r="AS562" s="59"/>
      <c r="AU562" s="59"/>
      <c r="AW562" s="59"/>
      <c r="AY562" s="59"/>
      <c r="BA562" s="59"/>
      <c r="BC562" s="59"/>
      <c r="BE562" s="59"/>
      <c r="BG562" s="59"/>
      <c r="BI562" s="59"/>
      <c r="BK562" s="59"/>
      <c r="BM562" s="59"/>
      <c r="BO562" s="59"/>
      <c r="BQ562" s="59"/>
      <c r="BS562" s="59"/>
      <c r="BU562" s="59"/>
      <c r="BW562" s="59"/>
      <c r="BY562" s="59"/>
      <c r="CA562" s="59"/>
      <c r="CD562" s="46" t="s">
        <v>2589</v>
      </c>
    </row>
    <row r="563" spans="9:82" ht="18" hidden="1" customHeight="1">
      <c r="I563" s="52">
        <v>2659</v>
      </c>
      <c r="U563" s="108"/>
      <c r="AO563" s="59"/>
      <c r="AQ563" s="59"/>
      <c r="AS563" s="59"/>
      <c r="AU563" s="59"/>
      <c r="AW563" s="59"/>
      <c r="AY563" s="59"/>
      <c r="BA563" s="59"/>
      <c r="BC563" s="59"/>
      <c r="BE563" s="59"/>
      <c r="BG563" s="59"/>
      <c r="BI563" s="59"/>
      <c r="BK563" s="59"/>
      <c r="BM563" s="59"/>
      <c r="BO563" s="59"/>
      <c r="BQ563" s="59"/>
      <c r="BS563" s="59"/>
      <c r="BU563" s="59"/>
      <c r="BW563" s="59"/>
      <c r="BY563" s="59"/>
      <c r="CA563" s="59"/>
      <c r="CD563" s="46" t="s">
        <v>2589</v>
      </c>
    </row>
    <row r="564" spans="9:82" ht="18" hidden="1" customHeight="1">
      <c r="I564" s="52">
        <v>2660</v>
      </c>
      <c r="U564" s="108"/>
      <c r="AO564" s="59"/>
      <c r="AQ564" s="59"/>
      <c r="AS564" s="59"/>
      <c r="AU564" s="59"/>
      <c r="AW564" s="59"/>
      <c r="AY564" s="59"/>
      <c r="BA564" s="59"/>
      <c r="BC564" s="59"/>
      <c r="BE564" s="59"/>
      <c r="BG564" s="59"/>
      <c r="BI564" s="59"/>
      <c r="BK564" s="59"/>
      <c r="BM564" s="59"/>
      <c r="BO564" s="59"/>
      <c r="BQ564" s="59"/>
      <c r="BS564" s="59"/>
      <c r="BU564" s="59"/>
      <c r="BW564" s="59"/>
      <c r="BY564" s="59"/>
      <c r="CA564" s="59"/>
      <c r="CD564" s="46" t="s">
        <v>2589</v>
      </c>
    </row>
    <row r="565" spans="9:82" ht="18" hidden="1" customHeight="1">
      <c r="I565" s="52">
        <v>2661</v>
      </c>
      <c r="U565" s="108"/>
      <c r="AO565" s="59"/>
      <c r="AQ565" s="59"/>
      <c r="AS565" s="59"/>
      <c r="AU565" s="59"/>
      <c r="AW565" s="59"/>
      <c r="AY565" s="59"/>
      <c r="BA565" s="59"/>
      <c r="BC565" s="59"/>
      <c r="BE565" s="59"/>
      <c r="BG565" s="59"/>
      <c r="BI565" s="59"/>
      <c r="BK565" s="59"/>
      <c r="BM565" s="59"/>
      <c r="BO565" s="59"/>
      <c r="BQ565" s="59"/>
      <c r="BS565" s="59"/>
      <c r="BU565" s="59"/>
      <c r="BW565" s="59"/>
      <c r="BY565" s="59"/>
      <c r="CA565" s="59"/>
      <c r="CD565" s="46" t="s">
        <v>2589</v>
      </c>
    </row>
    <row r="566" spans="9:82" ht="18" hidden="1" customHeight="1">
      <c r="I566" s="52">
        <v>2662</v>
      </c>
      <c r="U566" s="108"/>
      <c r="AO566" s="59"/>
      <c r="AQ566" s="59"/>
      <c r="AS566" s="59"/>
      <c r="AU566" s="59"/>
      <c r="AW566" s="59"/>
      <c r="AY566" s="59"/>
      <c r="BA566" s="59"/>
      <c r="BC566" s="59"/>
      <c r="BE566" s="59"/>
      <c r="BG566" s="59"/>
      <c r="BI566" s="59"/>
      <c r="BK566" s="59"/>
      <c r="BM566" s="59"/>
      <c r="BO566" s="59"/>
      <c r="BQ566" s="59"/>
      <c r="BS566" s="59"/>
      <c r="BU566" s="59"/>
      <c r="BW566" s="59"/>
      <c r="BY566" s="59"/>
      <c r="CA566" s="59"/>
      <c r="CD566" s="46" t="s">
        <v>2589</v>
      </c>
    </row>
    <row r="567" spans="9:82" ht="18" hidden="1" customHeight="1">
      <c r="I567" s="52">
        <v>2663</v>
      </c>
      <c r="U567" s="108"/>
      <c r="AO567" s="59"/>
      <c r="AQ567" s="59"/>
      <c r="AS567" s="59"/>
      <c r="AU567" s="59"/>
      <c r="AW567" s="59"/>
      <c r="AY567" s="59"/>
      <c r="BA567" s="59"/>
      <c r="BC567" s="59"/>
      <c r="BE567" s="59"/>
      <c r="BG567" s="59"/>
      <c r="BI567" s="59"/>
      <c r="BK567" s="59"/>
      <c r="BM567" s="59"/>
      <c r="BO567" s="59"/>
      <c r="BQ567" s="59"/>
      <c r="BS567" s="59"/>
      <c r="BU567" s="59"/>
      <c r="BW567" s="59"/>
      <c r="BY567" s="59"/>
      <c r="CA567" s="59"/>
      <c r="CD567" s="46" t="s">
        <v>2589</v>
      </c>
    </row>
    <row r="568" spans="9:82" ht="18" hidden="1" customHeight="1">
      <c r="I568" s="52">
        <v>2664</v>
      </c>
      <c r="U568" s="108"/>
      <c r="AO568" s="59"/>
      <c r="AQ568" s="59"/>
      <c r="AS568" s="59"/>
      <c r="AU568" s="59"/>
      <c r="AW568" s="59"/>
      <c r="AY568" s="59"/>
      <c r="BA568" s="59"/>
      <c r="BC568" s="59"/>
      <c r="BE568" s="59"/>
      <c r="BG568" s="59"/>
      <c r="BI568" s="59"/>
      <c r="BK568" s="59"/>
      <c r="BM568" s="59"/>
      <c r="BO568" s="59"/>
      <c r="BQ568" s="59"/>
      <c r="BS568" s="59"/>
      <c r="BU568" s="59"/>
      <c r="BW568" s="59"/>
      <c r="BY568" s="59"/>
      <c r="CA568" s="59"/>
      <c r="CD568" s="46" t="s">
        <v>2589</v>
      </c>
    </row>
    <row r="569" spans="9:82" ht="18" hidden="1" customHeight="1">
      <c r="I569" s="52">
        <v>2665</v>
      </c>
      <c r="U569" s="108"/>
      <c r="AO569" s="59"/>
      <c r="AQ569" s="59"/>
      <c r="AS569" s="59"/>
      <c r="AU569" s="59"/>
      <c r="AW569" s="59"/>
      <c r="AY569" s="59"/>
      <c r="BA569" s="59"/>
      <c r="BC569" s="59"/>
      <c r="BE569" s="59"/>
      <c r="BG569" s="59"/>
      <c r="BI569" s="59"/>
      <c r="BK569" s="59"/>
      <c r="BM569" s="59"/>
      <c r="BO569" s="59"/>
      <c r="BQ569" s="59"/>
      <c r="BS569" s="59"/>
      <c r="BU569" s="59"/>
      <c r="BW569" s="59"/>
      <c r="BY569" s="59"/>
      <c r="CA569" s="59"/>
      <c r="CD569" s="46" t="s">
        <v>2589</v>
      </c>
    </row>
    <row r="570" spans="9:82" ht="18" hidden="1" customHeight="1">
      <c r="I570" s="52">
        <v>2666</v>
      </c>
      <c r="U570" s="108"/>
      <c r="AO570" s="59"/>
      <c r="AQ570" s="59"/>
      <c r="AS570" s="59"/>
      <c r="AU570" s="59"/>
      <c r="AW570" s="59"/>
      <c r="AY570" s="59"/>
      <c r="BA570" s="59"/>
      <c r="BC570" s="59"/>
      <c r="BE570" s="59"/>
      <c r="BG570" s="59"/>
      <c r="BI570" s="59"/>
      <c r="BK570" s="59"/>
      <c r="BM570" s="59"/>
      <c r="BO570" s="59"/>
      <c r="BQ570" s="59"/>
      <c r="BS570" s="59"/>
      <c r="BU570" s="59"/>
      <c r="BW570" s="59"/>
      <c r="BY570" s="59"/>
      <c r="CA570" s="59"/>
      <c r="CD570" s="46" t="s">
        <v>2589</v>
      </c>
    </row>
    <row r="571" spans="9:82" ht="18" hidden="1" customHeight="1">
      <c r="I571" s="52">
        <v>2667</v>
      </c>
      <c r="U571" s="108"/>
      <c r="AO571" s="59"/>
      <c r="AQ571" s="59"/>
      <c r="AS571" s="59"/>
      <c r="AU571" s="59"/>
      <c r="AW571" s="59"/>
      <c r="AY571" s="59"/>
      <c r="BA571" s="59"/>
      <c r="BC571" s="59"/>
      <c r="BE571" s="59"/>
      <c r="BG571" s="59"/>
      <c r="BI571" s="59"/>
      <c r="BK571" s="59"/>
      <c r="BM571" s="59"/>
      <c r="BO571" s="59"/>
      <c r="BQ571" s="59"/>
      <c r="BS571" s="59"/>
      <c r="BU571" s="59"/>
      <c r="BW571" s="59"/>
      <c r="BY571" s="59"/>
      <c r="CA571" s="59"/>
      <c r="CD571" s="46" t="s">
        <v>2589</v>
      </c>
    </row>
    <row r="572" spans="9:82" ht="18" hidden="1" customHeight="1">
      <c r="I572" s="52">
        <v>2668</v>
      </c>
      <c r="U572" s="108"/>
      <c r="AO572" s="59"/>
      <c r="AQ572" s="59"/>
      <c r="AS572" s="59"/>
      <c r="AU572" s="59"/>
      <c r="AW572" s="59"/>
      <c r="AY572" s="59"/>
      <c r="BA572" s="59"/>
      <c r="BC572" s="59"/>
      <c r="BE572" s="59"/>
      <c r="BG572" s="59"/>
      <c r="BI572" s="59"/>
      <c r="BK572" s="59"/>
      <c r="BM572" s="59"/>
      <c r="BO572" s="59"/>
      <c r="BQ572" s="59"/>
      <c r="BS572" s="59"/>
      <c r="BU572" s="59"/>
      <c r="BW572" s="59"/>
      <c r="BY572" s="59"/>
      <c r="CA572" s="59"/>
      <c r="CD572" s="46" t="s">
        <v>2589</v>
      </c>
    </row>
    <row r="573" spans="9:82" ht="18" hidden="1" customHeight="1">
      <c r="I573" s="52">
        <v>2669</v>
      </c>
      <c r="U573" s="108"/>
      <c r="AO573" s="59"/>
      <c r="AQ573" s="59"/>
      <c r="AS573" s="59"/>
      <c r="AU573" s="59"/>
      <c r="AW573" s="59"/>
      <c r="AY573" s="59"/>
      <c r="BA573" s="59"/>
      <c r="BC573" s="59"/>
      <c r="BE573" s="59"/>
      <c r="BG573" s="59"/>
      <c r="BI573" s="59"/>
      <c r="BK573" s="59"/>
      <c r="BM573" s="59"/>
      <c r="BO573" s="59"/>
      <c r="BQ573" s="59"/>
      <c r="BS573" s="59"/>
      <c r="BU573" s="59"/>
      <c r="BW573" s="59"/>
      <c r="BY573" s="59"/>
      <c r="CA573" s="59"/>
      <c r="CD573" s="46" t="s">
        <v>2589</v>
      </c>
    </row>
    <row r="574" spans="9:82" ht="18" hidden="1" customHeight="1">
      <c r="I574" s="52">
        <v>2670</v>
      </c>
      <c r="U574" s="108"/>
      <c r="AO574" s="59"/>
      <c r="AQ574" s="59"/>
      <c r="AS574" s="59"/>
      <c r="AU574" s="59"/>
      <c r="AW574" s="59"/>
      <c r="AY574" s="59"/>
      <c r="BA574" s="59"/>
      <c r="BC574" s="59"/>
      <c r="BE574" s="59"/>
      <c r="BG574" s="59"/>
      <c r="BI574" s="59"/>
      <c r="BK574" s="59"/>
      <c r="BM574" s="59"/>
      <c r="BO574" s="59"/>
      <c r="BQ574" s="59"/>
      <c r="BS574" s="59"/>
      <c r="BU574" s="59"/>
      <c r="BW574" s="59"/>
      <c r="BY574" s="59"/>
      <c r="CA574" s="59"/>
      <c r="CD574" s="46" t="s">
        <v>2589</v>
      </c>
    </row>
    <row r="575" spans="9:82" ht="18" hidden="1" customHeight="1">
      <c r="I575" s="52">
        <v>2671</v>
      </c>
      <c r="U575" s="108"/>
      <c r="AO575" s="59"/>
      <c r="AQ575" s="59"/>
      <c r="AS575" s="59"/>
      <c r="AU575" s="59"/>
      <c r="AW575" s="59"/>
      <c r="AY575" s="59"/>
      <c r="BA575" s="59"/>
      <c r="BC575" s="59"/>
      <c r="BE575" s="59"/>
      <c r="BG575" s="59"/>
      <c r="BI575" s="59"/>
      <c r="BK575" s="59"/>
      <c r="BM575" s="59"/>
      <c r="BO575" s="59"/>
      <c r="BQ575" s="59"/>
      <c r="BS575" s="59"/>
      <c r="BU575" s="59"/>
      <c r="BW575" s="59"/>
      <c r="BY575" s="59"/>
      <c r="CA575" s="59"/>
      <c r="CD575" s="46" t="s">
        <v>2589</v>
      </c>
    </row>
    <row r="576" spans="9:82" ht="18" hidden="1" customHeight="1">
      <c r="I576" s="52">
        <v>2672</v>
      </c>
      <c r="U576" s="108"/>
      <c r="AO576" s="59"/>
      <c r="AQ576" s="59"/>
      <c r="AS576" s="59"/>
      <c r="AU576" s="59"/>
      <c r="AW576" s="59"/>
      <c r="AY576" s="59"/>
      <c r="BA576" s="59"/>
      <c r="BC576" s="59"/>
      <c r="BE576" s="59"/>
      <c r="BG576" s="59"/>
      <c r="BI576" s="59"/>
      <c r="BK576" s="59"/>
      <c r="BM576" s="59"/>
      <c r="BO576" s="59"/>
      <c r="BQ576" s="59"/>
      <c r="BS576" s="59"/>
      <c r="BU576" s="59"/>
      <c r="BW576" s="59"/>
      <c r="BY576" s="59"/>
      <c r="CA576" s="59"/>
      <c r="CD576" s="46" t="s">
        <v>2589</v>
      </c>
    </row>
    <row r="577" spans="9:82" ht="18" hidden="1" customHeight="1">
      <c r="I577" s="52">
        <v>2673</v>
      </c>
      <c r="U577" s="108"/>
      <c r="AO577" s="59"/>
      <c r="AQ577" s="59"/>
      <c r="AS577" s="59"/>
      <c r="AU577" s="59"/>
      <c r="AW577" s="59"/>
      <c r="AY577" s="59"/>
      <c r="BA577" s="59"/>
      <c r="BC577" s="59"/>
      <c r="BE577" s="59"/>
      <c r="BG577" s="59"/>
      <c r="BI577" s="59"/>
      <c r="BK577" s="59"/>
      <c r="BM577" s="59"/>
      <c r="BO577" s="59"/>
      <c r="BQ577" s="59"/>
      <c r="BS577" s="59"/>
      <c r="BU577" s="59"/>
      <c r="BW577" s="59"/>
      <c r="BY577" s="59"/>
      <c r="CA577" s="59"/>
      <c r="CD577" s="46" t="s">
        <v>2589</v>
      </c>
    </row>
    <row r="578" spans="9:82" ht="18" hidden="1" customHeight="1">
      <c r="I578" s="52">
        <v>2674</v>
      </c>
      <c r="U578" s="108"/>
      <c r="AO578" s="59"/>
      <c r="AQ578" s="59"/>
      <c r="AS578" s="59"/>
      <c r="AU578" s="59"/>
      <c r="AW578" s="59"/>
      <c r="AY578" s="59"/>
      <c r="BA578" s="59"/>
      <c r="BC578" s="59"/>
      <c r="BE578" s="59"/>
      <c r="BG578" s="59"/>
      <c r="BI578" s="59"/>
      <c r="BK578" s="59"/>
      <c r="BM578" s="59"/>
      <c r="BO578" s="59"/>
      <c r="BQ578" s="59"/>
      <c r="BS578" s="59"/>
      <c r="BU578" s="59"/>
      <c r="BW578" s="59"/>
      <c r="BY578" s="59"/>
      <c r="CA578" s="59"/>
      <c r="CD578" s="46" t="s">
        <v>2589</v>
      </c>
    </row>
    <row r="579" spans="9:82" ht="18" hidden="1" customHeight="1">
      <c r="I579" s="52">
        <v>2675</v>
      </c>
      <c r="U579" s="108"/>
      <c r="AO579" s="59"/>
      <c r="AQ579" s="59"/>
      <c r="AS579" s="59"/>
      <c r="AU579" s="59"/>
      <c r="AW579" s="59"/>
      <c r="AY579" s="59"/>
      <c r="BA579" s="59"/>
      <c r="BC579" s="59"/>
      <c r="BE579" s="59"/>
      <c r="BG579" s="59"/>
      <c r="BI579" s="59"/>
      <c r="BK579" s="59"/>
      <c r="BM579" s="59"/>
      <c r="BO579" s="59"/>
      <c r="BQ579" s="59"/>
      <c r="BS579" s="59"/>
      <c r="BU579" s="59"/>
      <c r="BW579" s="59"/>
      <c r="BY579" s="59"/>
      <c r="CA579" s="59"/>
      <c r="CD579" s="46" t="s">
        <v>2589</v>
      </c>
    </row>
    <row r="580" spans="9:82" ht="18" hidden="1" customHeight="1">
      <c r="I580" s="52">
        <v>2676</v>
      </c>
      <c r="U580" s="108"/>
      <c r="AO580" s="59"/>
      <c r="AQ580" s="59"/>
      <c r="AS580" s="59"/>
      <c r="AU580" s="59"/>
      <c r="AW580" s="59"/>
      <c r="AY580" s="59"/>
      <c r="BA580" s="59"/>
      <c r="BC580" s="59"/>
      <c r="BE580" s="59"/>
      <c r="BG580" s="59"/>
      <c r="BI580" s="59"/>
      <c r="BK580" s="59"/>
      <c r="BM580" s="59"/>
      <c r="BO580" s="59"/>
      <c r="BQ580" s="59"/>
      <c r="BS580" s="59"/>
      <c r="BU580" s="59"/>
      <c r="BW580" s="59"/>
      <c r="BY580" s="59"/>
      <c r="CA580" s="59"/>
      <c r="CD580" s="46" t="s">
        <v>2589</v>
      </c>
    </row>
    <row r="581" spans="9:82" ht="18" hidden="1" customHeight="1">
      <c r="I581" s="52">
        <v>2677</v>
      </c>
      <c r="U581" s="108"/>
      <c r="AO581" s="59"/>
      <c r="AQ581" s="59"/>
      <c r="AS581" s="59"/>
      <c r="AU581" s="59"/>
      <c r="AW581" s="59"/>
      <c r="AY581" s="59"/>
      <c r="BA581" s="59"/>
      <c r="BC581" s="59"/>
      <c r="BE581" s="59"/>
      <c r="BG581" s="59"/>
      <c r="BI581" s="59"/>
      <c r="BK581" s="59"/>
      <c r="BM581" s="59"/>
      <c r="BO581" s="59"/>
      <c r="BQ581" s="59"/>
      <c r="BS581" s="59"/>
      <c r="BU581" s="59"/>
      <c r="BW581" s="59"/>
      <c r="BY581" s="59"/>
      <c r="CA581" s="59"/>
      <c r="CD581" s="46" t="s">
        <v>2589</v>
      </c>
    </row>
    <row r="582" spans="9:82" ht="18" hidden="1" customHeight="1">
      <c r="I582" s="52">
        <v>2678</v>
      </c>
      <c r="U582" s="108"/>
      <c r="AO582" s="59"/>
      <c r="AQ582" s="59"/>
      <c r="AS582" s="59"/>
      <c r="AU582" s="59"/>
      <c r="AW582" s="59"/>
      <c r="AY582" s="59"/>
      <c r="BA582" s="59"/>
      <c r="BC582" s="59"/>
      <c r="BE582" s="59"/>
      <c r="BG582" s="59"/>
      <c r="BI582" s="59"/>
      <c r="BK582" s="59"/>
      <c r="BM582" s="59"/>
      <c r="BO582" s="59"/>
      <c r="BQ582" s="59"/>
      <c r="BS582" s="59"/>
      <c r="BU582" s="59"/>
      <c r="BW582" s="59"/>
      <c r="BY582" s="59"/>
      <c r="CA582" s="59"/>
      <c r="CD582" s="46" t="s">
        <v>2589</v>
      </c>
    </row>
    <row r="583" spans="9:82" ht="18" hidden="1" customHeight="1">
      <c r="I583" s="52">
        <v>2679</v>
      </c>
      <c r="U583" s="108"/>
      <c r="AO583" s="59"/>
      <c r="AQ583" s="59"/>
      <c r="AS583" s="59"/>
      <c r="AU583" s="59"/>
      <c r="AW583" s="59"/>
      <c r="AY583" s="59"/>
      <c r="BA583" s="59"/>
      <c r="BC583" s="59"/>
      <c r="BE583" s="59"/>
      <c r="BG583" s="59"/>
      <c r="BI583" s="59"/>
      <c r="BK583" s="59"/>
      <c r="BM583" s="59"/>
      <c r="BO583" s="59"/>
      <c r="BQ583" s="59"/>
      <c r="BS583" s="59"/>
      <c r="BU583" s="59"/>
      <c r="BW583" s="59"/>
      <c r="BY583" s="59"/>
      <c r="CA583" s="59"/>
      <c r="CD583" s="46" t="s">
        <v>2589</v>
      </c>
    </row>
    <row r="584" spans="9:82" ht="18" hidden="1" customHeight="1">
      <c r="I584" s="52">
        <v>2680</v>
      </c>
      <c r="U584" s="108"/>
      <c r="AO584" s="59"/>
      <c r="AQ584" s="59"/>
      <c r="AS584" s="59"/>
      <c r="AU584" s="59"/>
      <c r="AW584" s="59"/>
      <c r="AY584" s="59"/>
      <c r="BA584" s="59"/>
      <c r="BC584" s="59"/>
      <c r="BE584" s="59"/>
      <c r="BG584" s="59"/>
      <c r="BI584" s="59"/>
      <c r="BK584" s="59"/>
      <c r="BM584" s="59"/>
      <c r="BO584" s="59"/>
      <c r="BQ584" s="59"/>
      <c r="BS584" s="59"/>
      <c r="BU584" s="59"/>
      <c r="BW584" s="59"/>
      <c r="BY584" s="59"/>
      <c r="CA584" s="59"/>
      <c r="CD584" s="46" t="s">
        <v>2589</v>
      </c>
    </row>
    <row r="585" spans="9:82" ht="18" hidden="1" customHeight="1">
      <c r="I585" s="52">
        <v>2681</v>
      </c>
      <c r="U585" s="108"/>
      <c r="AO585" s="59"/>
      <c r="AQ585" s="59"/>
      <c r="AS585" s="59"/>
      <c r="AU585" s="59"/>
      <c r="AW585" s="59"/>
      <c r="AY585" s="59"/>
      <c r="BA585" s="59"/>
      <c r="BC585" s="59"/>
      <c r="BE585" s="59"/>
      <c r="BG585" s="59"/>
      <c r="BI585" s="59"/>
      <c r="BK585" s="59"/>
      <c r="BM585" s="59"/>
      <c r="BO585" s="59"/>
      <c r="BQ585" s="59"/>
      <c r="BS585" s="59"/>
      <c r="BU585" s="59"/>
      <c r="BW585" s="59"/>
      <c r="BY585" s="59"/>
      <c r="CA585" s="59"/>
      <c r="CD585" s="46" t="s">
        <v>2589</v>
      </c>
    </row>
    <row r="586" spans="9:82" ht="18" hidden="1" customHeight="1">
      <c r="I586" s="52">
        <v>2682</v>
      </c>
      <c r="U586" s="108"/>
      <c r="AO586" s="59"/>
      <c r="AQ586" s="59"/>
      <c r="AS586" s="59"/>
      <c r="AU586" s="59"/>
      <c r="AW586" s="59"/>
      <c r="AY586" s="59"/>
      <c r="BA586" s="59"/>
      <c r="BC586" s="59"/>
      <c r="BE586" s="59"/>
      <c r="BG586" s="59"/>
      <c r="BI586" s="59"/>
      <c r="BK586" s="59"/>
      <c r="BM586" s="59"/>
      <c r="BO586" s="59"/>
      <c r="BQ586" s="59"/>
      <c r="BS586" s="59"/>
      <c r="BU586" s="59"/>
      <c r="BW586" s="59"/>
      <c r="BY586" s="59"/>
      <c r="CA586" s="59"/>
      <c r="CD586" s="46" t="s">
        <v>2589</v>
      </c>
    </row>
    <row r="587" spans="9:82" ht="18" hidden="1" customHeight="1">
      <c r="I587" s="52">
        <v>2683</v>
      </c>
      <c r="U587" s="108"/>
      <c r="AO587" s="59"/>
      <c r="AQ587" s="59"/>
      <c r="AS587" s="59"/>
      <c r="AU587" s="59"/>
      <c r="AW587" s="59"/>
      <c r="AY587" s="59"/>
      <c r="BA587" s="59"/>
      <c r="BC587" s="59"/>
      <c r="BE587" s="59"/>
      <c r="BG587" s="59"/>
      <c r="BI587" s="59"/>
      <c r="BK587" s="59"/>
      <c r="BM587" s="59"/>
      <c r="BO587" s="59"/>
      <c r="BQ587" s="59"/>
      <c r="BS587" s="59"/>
      <c r="BU587" s="59"/>
      <c r="BW587" s="59"/>
      <c r="BY587" s="59"/>
      <c r="CA587" s="59"/>
      <c r="CD587" s="46" t="s">
        <v>2589</v>
      </c>
    </row>
    <row r="588" spans="9:82" ht="18" hidden="1" customHeight="1">
      <c r="I588" s="52">
        <v>2684</v>
      </c>
      <c r="U588" s="108"/>
      <c r="AO588" s="59"/>
      <c r="AQ588" s="59"/>
      <c r="AS588" s="59"/>
      <c r="AU588" s="59"/>
      <c r="AW588" s="59"/>
      <c r="AY588" s="59"/>
      <c r="BA588" s="59"/>
      <c r="BC588" s="59"/>
      <c r="BE588" s="59"/>
      <c r="BG588" s="59"/>
      <c r="BI588" s="59"/>
      <c r="BK588" s="59"/>
      <c r="BM588" s="59"/>
      <c r="BO588" s="59"/>
      <c r="BQ588" s="59"/>
      <c r="BS588" s="59"/>
      <c r="BU588" s="59"/>
      <c r="BW588" s="59"/>
      <c r="BY588" s="59"/>
      <c r="CA588" s="59"/>
      <c r="CD588" s="46" t="s">
        <v>2589</v>
      </c>
    </row>
    <row r="589" spans="9:82" ht="18" hidden="1" customHeight="1">
      <c r="I589" s="52">
        <v>2685</v>
      </c>
      <c r="U589" s="108"/>
      <c r="AO589" s="59"/>
      <c r="AQ589" s="59"/>
      <c r="AS589" s="59"/>
      <c r="AU589" s="59"/>
      <c r="AW589" s="59"/>
      <c r="AY589" s="59"/>
      <c r="BA589" s="59"/>
      <c r="BC589" s="59"/>
      <c r="BE589" s="59"/>
      <c r="BG589" s="59"/>
      <c r="BI589" s="59"/>
      <c r="BK589" s="59"/>
      <c r="BM589" s="59"/>
      <c r="BO589" s="59"/>
      <c r="BQ589" s="59"/>
      <c r="BS589" s="59"/>
      <c r="BU589" s="59"/>
      <c r="BW589" s="59"/>
      <c r="BY589" s="59"/>
      <c r="CA589" s="59"/>
      <c r="CD589" s="46" t="s">
        <v>2589</v>
      </c>
    </row>
    <row r="590" spans="9:82" ht="18" hidden="1" customHeight="1">
      <c r="I590" s="52">
        <v>2686</v>
      </c>
      <c r="U590" s="108"/>
      <c r="AO590" s="59"/>
      <c r="AQ590" s="59"/>
      <c r="AS590" s="59"/>
      <c r="AU590" s="59"/>
      <c r="AW590" s="59"/>
      <c r="AY590" s="59"/>
      <c r="BA590" s="59"/>
      <c r="BC590" s="59"/>
      <c r="BE590" s="59"/>
      <c r="BG590" s="59"/>
      <c r="BI590" s="59"/>
      <c r="BK590" s="59"/>
      <c r="BM590" s="59"/>
      <c r="BO590" s="59"/>
      <c r="BQ590" s="59"/>
      <c r="BS590" s="59"/>
      <c r="BU590" s="59"/>
      <c r="BW590" s="59"/>
      <c r="BY590" s="59"/>
      <c r="CA590" s="59"/>
      <c r="CD590" s="46" t="s">
        <v>2589</v>
      </c>
    </row>
    <row r="591" spans="9:82" ht="18" hidden="1" customHeight="1">
      <c r="I591" s="52">
        <v>2687</v>
      </c>
      <c r="U591" s="108"/>
      <c r="AO591" s="59"/>
      <c r="AQ591" s="59"/>
      <c r="AS591" s="59"/>
      <c r="AU591" s="59"/>
      <c r="AW591" s="59"/>
      <c r="AY591" s="59"/>
      <c r="BA591" s="59"/>
      <c r="BC591" s="59"/>
      <c r="BE591" s="59"/>
      <c r="BG591" s="59"/>
      <c r="BI591" s="59"/>
      <c r="BK591" s="59"/>
      <c r="BM591" s="59"/>
      <c r="BO591" s="59"/>
      <c r="BQ591" s="59"/>
      <c r="BS591" s="59"/>
      <c r="BU591" s="59"/>
      <c r="BW591" s="59"/>
      <c r="BY591" s="59"/>
      <c r="CA591" s="59"/>
      <c r="CD591" s="46" t="s">
        <v>2589</v>
      </c>
    </row>
    <row r="592" spans="9:82" ht="18" hidden="1" customHeight="1">
      <c r="I592" s="52">
        <v>2688</v>
      </c>
      <c r="U592" s="108"/>
      <c r="AO592" s="59"/>
      <c r="AQ592" s="59"/>
      <c r="AS592" s="59"/>
      <c r="AU592" s="59"/>
      <c r="AW592" s="59"/>
      <c r="AY592" s="59"/>
      <c r="BA592" s="59"/>
      <c r="BC592" s="59"/>
      <c r="BE592" s="59"/>
      <c r="BG592" s="59"/>
      <c r="BI592" s="59"/>
      <c r="BK592" s="59"/>
      <c r="BM592" s="59"/>
      <c r="BO592" s="59"/>
      <c r="BQ592" s="59"/>
      <c r="BS592" s="59"/>
      <c r="BU592" s="59"/>
      <c r="BW592" s="59"/>
      <c r="BY592" s="59"/>
      <c r="CA592" s="59"/>
      <c r="CD592" s="46" t="s">
        <v>2589</v>
      </c>
    </row>
    <row r="593" spans="1:82" ht="18" hidden="1" customHeight="1">
      <c r="I593" s="52">
        <v>2689</v>
      </c>
      <c r="U593" s="108"/>
      <c r="AO593" s="59"/>
      <c r="AQ593" s="59"/>
      <c r="AS593" s="59"/>
      <c r="AU593" s="59"/>
      <c r="AW593" s="59"/>
      <c r="AY593" s="59"/>
      <c r="BA593" s="59"/>
      <c r="BC593" s="59"/>
      <c r="BE593" s="59"/>
      <c r="BG593" s="59"/>
      <c r="BI593" s="59"/>
      <c r="BK593" s="59"/>
      <c r="BM593" s="59"/>
      <c r="BO593" s="59"/>
      <c r="BQ593" s="59"/>
      <c r="BS593" s="59"/>
      <c r="BU593" s="59"/>
      <c r="BW593" s="59"/>
      <c r="BY593" s="59"/>
      <c r="CA593" s="59"/>
      <c r="CD593" s="46" t="s">
        <v>2589</v>
      </c>
    </row>
    <row r="594" spans="1:82" ht="18" hidden="1" customHeight="1">
      <c r="I594" s="52">
        <v>2690</v>
      </c>
      <c r="U594" s="108"/>
      <c r="AO594" s="59"/>
      <c r="AQ594" s="59"/>
      <c r="AS594" s="59"/>
      <c r="AU594" s="59"/>
      <c r="AW594" s="59"/>
      <c r="AY594" s="59"/>
      <c r="BA594" s="59"/>
      <c r="BC594" s="59"/>
      <c r="BE594" s="59"/>
      <c r="BG594" s="59"/>
      <c r="BI594" s="59"/>
      <c r="BK594" s="59"/>
      <c r="BM594" s="59"/>
      <c r="BO594" s="59"/>
      <c r="BQ594" s="59"/>
      <c r="BS594" s="59"/>
      <c r="BU594" s="59"/>
      <c r="BW594" s="59"/>
      <c r="BY594" s="59"/>
      <c r="CA594" s="59"/>
      <c r="CD594" s="46" t="s">
        <v>2589</v>
      </c>
    </row>
    <row r="595" spans="1:82" ht="18" hidden="1" customHeight="1">
      <c r="I595" s="52">
        <v>2691</v>
      </c>
      <c r="U595" s="108"/>
      <c r="AO595" s="59"/>
      <c r="AQ595" s="59"/>
      <c r="AS595" s="59"/>
      <c r="AU595" s="59"/>
      <c r="AW595" s="59"/>
      <c r="AY595" s="59"/>
      <c r="BA595" s="59"/>
      <c r="BC595" s="59"/>
      <c r="BE595" s="59"/>
      <c r="BG595" s="59"/>
      <c r="BI595" s="59"/>
      <c r="BK595" s="59"/>
      <c r="BM595" s="59"/>
      <c r="BO595" s="59"/>
      <c r="BQ595" s="59"/>
      <c r="BS595" s="59"/>
      <c r="BU595" s="59"/>
      <c r="BW595" s="59"/>
      <c r="BY595" s="59"/>
      <c r="CA595" s="59"/>
      <c r="CD595" s="46" t="s">
        <v>2589</v>
      </c>
    </row>
    <row r="596" spans="1:82" ht="18" hidden="1" customHeight="1">
      <c r="I596" s="52">
        <v>2692</v>
      </c>
      <c r="U596" s="108"/>
      <c r="AO596" s="59"/>
      <c r="AQ596" s="59"/>
      <c r="AS596" s="59"/>
      <c r="AU596" s="59"/>
      <c r="AW596" s="59"/>
      <c r="AY596" s="59"/>
      <c r="BA596" s="59"/>
      <c r="BC596" s="59"/>
      <c r="BE596" s="59"/>
      <c r="BG596" s="59"/>
      <c r="BI596" s="59"/>
      <c r="BK596" s="59"/>
      <c r="BM596" s="59"/>
      <c r="BO596" s="59"/>
      <c r="BQ596" s="59"/>
      <c r="BS596" s="59"/>
      <c r="BU596" s="59"/>
      <c r="BW596" s="59"/>
      <c r="BY596" s="59"/>
      <c r="CA596" s="59"/>
      <c r="CD596" s="46" t="s">
        <v>2589</v>
      </c>
    </row>
    <row r="597" spans="1:82" ht="18" hidden="1" customHeight="1">
      <c r="I597" s="52">
        <v>2693</v>
      </c>
      <c r="U597" s="108"/>
      <c r="AO597" s="59"/>
      <c r="AQ597" s="59"/>
      <c r="AS597" s="59"/>
      <c r="AU597" s="59"/>
      <c r="AW597" s="59"/>
      <c r="AY597" s="59"/>
      <c r="BA597" s="59"/>
      <c r="BC597" s="59"/>
      <c r="BE597" s="59"/>
      <c r="BG597" s="59"/>
      <c r="BI597" s="59"/>
      <c r="BK597" s="59"/>
      <c r="BM597" s="59"/>
      <c r="BO597" s="59"/>
      <c r="BQ597" s="59"/>
      <c r="BS597" s="59"/>
      <c r="BU597" s="59"/>
      <c r="BW597" s="59"/>
      <c r="BY597" s="59"/>
      <c r="CA597" s="59"/>
      <c r="CD597" s="46" t="s">
        <v>2589</v>
      </c>
    </row>
    <row r="598" spans="1:82" ht="18" hidden="1" customHeight="1">
      <c r="I598" s="52">
        <v>2694</v>
      </c>
      <c r="U598" s="108"/>
      <c r="AO598" s="59"/>
      <c r="AQ598" s="59"/>
      <c r="AS598" s="59"/>
      <c r="AU598" s="59"/>
      <c r="AW598" s="59"/>
      <c r="AY598" s="59"/>
      <c r="BA598" s="59"/>
      <c r="BC598" s="59"/>
      <c r="BE598" s="59"/>
      <c r="BG598" s="59"/>
      <c r="BI598" s="59"/>
      <c r="BK598" s="59"/>
      <c r="BM598" s="59"/>
      <c r="BO598" s="59"/>
      <c r="BQ598" s="59"/>
      <c r="BS598" s="59"/>
      <c r="BU598" s="59"/>
      <c r="BW598" s="59"/>
      <c r="BY598" s="59"/>
      <c r="CA598" s="59"/>
      <c r="CD598" s="46" t="s">
        <v>2589</v>
      </c>
    </row>
    <row r="599" spans="1:82" ht="18" hidden="1" customHeight="1">
      <c r="I599" s="52">
        <v>2695</v>
      </c>
      <c r="U599" s="108"/>
      <c r="AO599" s="59"/>
      <c r="AQ599" s="59"/>
      <c r="AS599" s="59"/>
      <c r="AU599" s="59"/>
      <c r="AW599" s="59"/>
      <c r="AY599" s="59"/>
      <c r="BA599" s="59"/>
      <c r="BC599" s="59"/>
      <c r="BE599" s="59"/>
      <c r="BG599" s="59"/>
      <c r="BI599" s="59"/>
      <c r="BK599" s="59"/>
      <c r="BM599" s="59"/>
      <c r="BO599" s="59"/>
      <c r="BQ599" s="59"/>
      <c r="BS599" s="59"/>
      <c r="BU599" s="59"/>
      <c r="BW599" s="59"/>
      <c r="BY599" s="59"/>
      <c r="CA599" s="59"/>
      <c r="CD599" s="46" t="s">
        <v>2589</v>
      </c>
    </row>
    <row r="600" spans="1:82" ht="18" hidden="1" customHeight="1">
      <c r="I600" s="52">
        <v>2696</v>
      </c>
      <c r="U600" s="108"/>
      <c r="AO600" s="59"/>
      <c r="AQ600" s="59"/>
      <c r="AS600" s="59"/>
      <c r="AU600" s="59"/>
      <c r="AW600" s="59"/>
      <c r="AY600" s="59"/>
      <c r="BA600" s="59"/>
      <c r="BC600" s="59"/>
      <c r="BE600" s="59"/>
      <c r="BG600" s="59"/>
      <c r="BI600" s="59"/>
      <c r="BK600" s="59"/>
      <c r="BM600" s="59"/>
      <c r="BO600" s="59"/>
      <c r="BQ600" s="59"/>
      <c r="BS600" s="59"/>
      <c r="BU600" s="59"/>
      <c r="BW600" s="59"/>
      <c r="BY600" s="59"/>
      <c r="CA600" s="59"/>
      <c r="CD600" s="46" t="s">
        <v>2589</v>
      </c>
    </row>
    <row r="601" spans="1:82" ht="18" hidden="1" customHeight="1">
      <c r="I601" s="52">
        <v>2697</v>
      </c>
      <c r="U601" s="108"/>
      <c r="AO601" s="59"/>
      <c r="AQ601" s="59"/>
      <c r="AS601" s="59"/>
      <c r="AU601" s="59"/>
      <c r="AW601" s="59"/>
      <c r="AY601" s="59"/>
      <c r="BA601" s="59"/>
      <c r="BC601" s="59"/>
      <c r="BE601" s="59"/>
      <c r="BG601" s="59"/>
      <c r="BI601" s="59"/>
      <c r="BK601" s="59"/>
      <c r="BM601" s="59"/>
      <c r="BO601" s="59"/>
      <c r="BQ601" s="59"/>
      <c r="BS601" s="59"/>
      <c r="BU601" s="59"/>
      <c r="BW601" s="59"/>
      <c r="BY601" s="59"/>
      <c r="CA601" s="59"/>
      <c r="CD601" s="46" t="s">
        <v>2589</v>
      </c>
    </row>
    <row r="602" spans="1:82" ht="18" hidden="1" customHeight="1">
      <c r="I602" s="52">
        <v>2698</v>
      </c>
      <c r="U602" s="108"/>
      <c r="AO602" s="59"/>
      <c r="AQ602" s="59"/>
      <c r="AS602" s="59"/>
      <c r="AU602" s="59"/>
      <c r="AW602" s="59"/>
      <c r="AY602" s="59"/>
      <c r="BA602" s="59"/>
      <c r="BC602" s="59"/>
      <c r="BE602" s="59"/>
      <c r="BG602" s="59"/>
      <c r="BI602" s="59"/>
      <c r="BK602" s="59"/>
      <c r="BM602" s="59"/>
      <c r="BO602" s="59"/>
      <c r="BQ602" s="59"/>
      <c r="BS602" s="59"/>
      <c r="BU602" s="59"/>
      <c r="BW602" s="59"/>
      <c r="BY602" s="59"/>
      <c r="CA602" s="59"/>
      <c r="CD602" s="46" t="s">
        <v>2589</v>
      </c>
    </row>
    <row r="603" spans="1:82" ht="18" hidden="1" customHeight="1">
      <c r="I603" s="52">
        <v>2699</v>
      </c>
      <c r="U603" s="108"/>
      <c r="AO603" s="59"/>
      <c r="AQ603" s="59"/>
      <c r="AS603" s="59"/>
      <c r="AU603" s="59"/>
      <c r="AW603" s="59"/>
      <c r="AY603" s="59"/>
      <c r="BA603" s="59"/>
      <c r="BC603" s="59"/>
      <c r="BE603" s="59"/>
      <c r="BG603" s="59"/>
      <c r="BI603" s="59"/>
      <c r="BK603" s="59"/>
      <c r="BM603" s="59"/>
      <c r="BO603" s="59"/>
      <c r="BQ603" s="59"/>
      <c r="BS603" s="59"/>
      <c r="BU603" s="59"/>
      <c r="BW603" s="59"/>
      <c r="BY603" s="59"/>
      <c r="CA603" s="59"/>
      <c r="CD603" s="46" t="s">
        <v>2589</v>
      </c>
    </row>
    <row r="604" spans="1:82" ht="18" customHeight="1">
      <c r="A604" s="107">
        <v>45693</v>
      </c>
      <c r="E604" s="151"/>
      <c r="F604" s="184"/>
      <c r="G604" s="111">
        <v>21699</v>
      </c>
      <c r="H604" s="111">
        <v>737</v>
      </c>
      <c r="I604" s="52">
        <v>2700</v>
      </c>
      <c r="J604" s="59" t="s">
        <v>2590</v>
      </c>
      <c r="K604" s="59" t="s">
        <v>2330</v>
      </c>
      <c r="L604" s="55" t="s">
        <v>2331</v>
      </c>
      <c r="M604" s="55" t="s">
        <v>2332</v>
      </c>
      <c r="N604" s="55" t="s">
        <v>419</v>
      </c>
      <c r="O604" s="55" t="s">
        <v>300</v>
      </c>
      <c r="P604" s="55" t="s">
        <v>303</v>
      </c>
      <c r="Q604" s="55" t="s">
        <v>2344</v>
      </c>
      <c r="R604" s="55" t="s">
        <v>227</v>
      </c>
      <c r="S604" s="55" t="s">
        <v>2349</v>
      </c>
      <c r="T604" s="55" t="s">
        <v>2354</v>
      </c>
      <c r="U604" s="108" t="s">
        <v>2355</v>
      </c>
      <c r="AM604" s="93" t="s">
        <v>341</v>
      </c>
      <c r="AN604" s="59" t="s">
        <v>341</v>
      </c>
      <c r="AO604" s="59" t="s">
        <v>341</v>
      </c>
      <c r="AQ604" s="59"/>
      <c r="AS604" s="59"/>
      <c r="AU604" s="59"/>
      <c r="AW604" s="59"/>
      <c r="AY604" s="59"/>
      <c r="BA604" s="59"/>
      <c r="BC604" s="59" t="s">
        <v>341</v>
      </c>
      <c r="BE604" s="59"/>
      <c r="BG604" s="59"/>
      <c r="BI604" s="59"/>
      <c r="BK604" s="59"/>
      <c r="BM604" s="59"/>
      <c r="BO604" s="59"/>
      <c r="BQ604" s="59"/>
      <c r="BS604" s="59"/>
      <c r="BU604" s="59"/>
      <c r="BW604" s="59"/>
      <c r="BY604" s="59"/>
      <c r="CA604" s="59"/>
      <c r="CD604" s="46" t="s">
        <v>2589</v>
      </c>
    </row>
    <row r="605" spans="1:82" ht="18" customHeight="1">
      <c r="A605" s="107">
        <v>45693</v>
      </c>
      <c r="E605" s="151"/>
      <c r="F605" s="184"/>
      <c r="G605" s="111">
        <v>23015</v>
      </c>
      <c r="H605" s="111">
        <v>703</v>
      </c>
      <c r="I605" s="52">
        <v>2701</v>
      </c>
      <c r="J605" s="59" t="s">
        <v>2590</v>
      </c>
      <c r="K605" s="59" t="s">
        <v>2330</v>
      </c>
      <c r="L605" s="55" t="s">
        <v>2333</v>
      </c>
      <c r="M605" s="55" t="s">
        <v>2334</v>
      </c>
      <c r="N605" s="55" t="s">
        <v>480</v>
      </c>
      <c r="O605" s="55" t="s">
        <v>300</v>
      </c>
      <c r="P605" s="55" t="s">
        <v>308</v>
      </c>
      <c r="Q605" s="55" t="s">
        <v>2345</v>
      </c>
      <c r="R605" s="55" t="s">
        <v>227</v>
      </c>
      <c r="S605" s="55" t="s">
        <v>2350</v>
      </c>
      <c r="T605" s="55" t="s">
        <v>2356</v>
      </c>
      <c r="U605" s="108" t="s">
        <v>2357</v>
      </c>
      <c r="AN605" s="59" t="s">
        <v>341</v>
      </c>
      <c r="AO605" s="59"/>
      <c r="AQ605" s="59"/>
      <c r="AS605" s="59"/>
      <c r="AU605" s="59"/>
      <c r="AW605" s="59"/>
      <c r="AY605" s="59"/>
      <c r="BA605" s="59"/>
      <c r="BC605" s="59"/>
      <c r="BE605" s="59"/>
      <c r="BG605" s="59"/>
      <c r="BI605" s="59"/>
      <c r="BK605" s="59"/>
      <c r="BM605" s="59"/>
      <c r="BO605" s="59"/>
      <c r="BQ605" s="59"/>
      <c r="BS605" s="59"/>
      <c r="BU605" s="59"/>
      <c r="BW605" s="59"/>
      <c r="BY605" s="59"/>
      <c r="CA605" s="59"/>
      <c r="CD605" s="46" t="s">
        <v>2589</v>
      </c>
    </row>
    <row r="606" spans="1:82" ht="18" customHeight="1">
      <c r="A606" s="107">
        <v>45693</v>
      </c>
      <c r="E606" s="151"/>
      <c r="F606" s="184"/>
      <c r="G606" s="111">
        <v>24479</v>
      </c>
      <c r="H606" s="111">
        <v>5849</v>
      </c>
      <c r="I606" s="52">
        <v>2702</v>
      </c>
      <c r="J606" s="59" t="s">
        <v>2590</v>
      </c>
      <c r="K606" s="59" t="s">
        <v>2330</v>
      </c>
      <c r="L606" s="55" t="s">
        <v>2335</v>
      </c>
      <c r="M606" s="55" t="s">
        <v>2336</v>
      </c>
      <c r="N606" s="55" t="s">
        <v>2341</v>
      </c>
      <c r="O606" s="55" t="s">
        <v>300</v>
      </c>
      <c r="P606" s="55" t="s">
        <v>2343</v>
      </c>
      <c r="Q606" s="55" t="s">
        <v>2346</v>
      </c>
      <c r="R606" s="55" t="s">
        <v>227</v>
      </c>
      <c r="S606" s="55" t="s">
        <v>2351</v>
      </c>
      <c r="T606" s="55" t="s">
        <v>2358</v>
      </c>
      <c r="U606" s="108" t="s">
        <v>2359</v>
      </c>
      <c r="AK606" s="59" t="s">
        <v>341</v>
      </c>
      <c r="AM606" s="93" t="s">
        <v>341</v>
      </c>
      <c r="AO606" s="59"/>
      <c r="AQ606" s="59"/>
      <c r="AS606" s="59"/>
      <c r="AU606" s="59"/>
      <c r="AW606" s="59"/>
      <c r="AY606" s="59"/>
      <c r="BA606" s="59"/>
      <c r="BC606" s="59"/>
      <c r="BE606" s="59"/>
      <c r="BG606" s="59"/>
      <c r="BI606" s="59"/>
      <c r="BK606" s="59"/>
      <c r="BM606" s="59"/>
      <c r="BO606" s="59"/>
      <c r="BQ606" s="59"/>
      <c r="BS606" s="59"/>
      <c r="BU606" s="59"/>
      <c r="BW606" s="59"/>
      <c r="BY606" s="59"/>
      <c r="CA606" s="59"/>
      <c r="CD606" s="46" t="s">
        <v>2589</v>
      </c>
    </row>
    <row r="607" spans="1:82" ht="18" customHeight="1">
      <c r="A607" s="107">
        <v>45693</v>
      </c>
      <c r="E607" s="151"/>
      <c r="F607" s="184"/>
      <c r="G607" s="111">
        <v>24627</v>
      </c>
      <c r="H607" s="111">
        <v>7764</v>
      </c>
      <c r="I607" s="52">
        <v>2703</v>
      </c>
      <c r="J607" s="59" t="s">
        <v>2590</v>
      </c>
      <c r="K607" s="59" t="s">
        <v>2330</v>
      </c>
      <c r="L607" s="55" t="s">
        <v>2337</v>
      </c>
      <c r="M607" s="55" t="s">
        <v>2338</v>
      </c>
      <c r="N607" s="55" t="s">
        <v>180</v>
      </c>
      <c r="O607" s="55" t="s">
        <v>300</v>
      </c>
      <c r="P607" s="55" t="s">
        <v>301</v>
      </c>
      <c r="Q607" s="55" t="s">
        <v>2347</v>
      </c>
      <c r="R607" s="55" t="s">
        <v>227</v>
      </c>
      <c r="S607" s="55" t="s">
        <v>2352</v>
      </c>
      <c r="T607" s="55" t="s">
        <v>2360</v>
      </c>
      <c r="U607" s="108" t="s">
        <v>2361</v>
      </c>
      <c r="AK607" s="59" t="s">
        <v>341</v>
      </c>
      <c r="AO607" s="59"/>
      <c r="AQ607" s="59"/>
      <c r="AS607" s="59"/>
      <c r="AU607" s="59"/>
      <c r="AW607" s="59"/>
      <c r="AY607" s="59"/>
      <c r="BA607" s="59"/>
      <c r="BC607" s="59"/>
      <c r="BE607" s="59"/>
      <c r="BG607" s="59"/>
      <c r="BI607" s="59"/>
      <c r="BK607" s="59"/>
      <c r="BM607" s="59"/>
      <c r="BO607" s="59"/>
      <c r="BQ607" s="59"/>
      <c r="BS607" s="59"/>
      <c r="BU607" s="59"/>
      <c r="BW607" s="59"/>
      <c r="BY607" s="59"/>
      <c r="CA607" s="59"/>
      <c r="CD607" s="46" t="s">
        <v>2589</v>
      </c>
    </row>
    <row r="608" spans="1:82" ht="18" customHeight="1">
      <c r="A608" s="107">
        <v>45693</v>
      </c>
      <c r="B608" s="115">
        <v>46055</v>
      </c>
      <c r="E608" s="151"/>
      <c r="F608" s="184"/>
      <c r="G608" s="111">
        <v>24727</v>
      </c>
      <c r="H608" s="111">
        <v>1195</v>
      </c>
      <c r="I608" s="52">
        <v>2704</v>
      </c>
      <c r="J608" s="59" t="s">
        <v>2590</v>
      </c>
      <c r="K608" s="59" t="s">
        <v>2330</v>
      </c>
      <c r="L608" s="55" t="s">
        <v>2339</v>
      </c>
      <c r="M608" s="55" t="s">
        <v>2340</v>
      </c>
      <c r="N608" s="55" t="s">
        <v>2342</v>
      </c>
      <c r="O608" s="55" t="s">
        <v>300</v>
      </c>
      <c r="P608" s="55" t="s">
        <v>301</v>
      </c>
      <c r="Q608" s="55" t="s">
        <v>2348</v>
      </c>
      <c r="R608" s="55" t="s">
        <v>227</v>
      </c>
      <c r="S608" s="55" t="s">
        <v>2353</v>
      </c>
      <c r="T608" s="55" t="s">
        <v>2362</v>
      </c>
      <c r="U608" s="108" t="s">
        <v>2363</v>
      </c>
      <c r="AK608" s="59" t="s">
        <v>341</v>
      </c>
      <c r="AO608" s="59" t="s">
        <v>341</v>
      </c>
      <c r="AQ608" s="59"/>
      <c r="AS608" s="59"/>
      <c r="AU608" s="59"/>
      <c r="AW608" s="59"/>
      <c r="AY608" s="59"/>
      <c r="BA608" s="59"/>
      <c r="BC608" s="59"/>
      <c r="BE608" s="59"/>
      <c r="BG608" s="59"/>
      <c r="BI608" s="59"/>
      <c r="BK608" s="59"/>
      <c r="BL608" s="59" t="s">
        <v>341</v>
      </c>
      <c r="BM608" s="59" t="s">
        <v>341</v>
      </c>
      <c r="BN608" s="59" t="s">
        <v>341</v>
      </c>
      <c r="BO608" s="59"/>
      <c r="BQ608" s="59" t="s">
        <v>341</v>
      </c>
      <c r="BR608" s="59" t="s">
        <v>341</v>
      </c>
      <c r="BS608" s="59"/>
      <c r="BU608" s="59"/>
      <c r="BW608" s="59"/>
      <c r="BY608" s="59"/>
      <c r="CA608" s="59"/>
      <c r="CD608" s="46" t="s">
        <v>2589</v>
      </c>
    </row>
    <row r="609" spans="1:82" ht="18" customHeight="1">
      <c r="A609" s="107">
        <v>45693</v>
      </c>
      <c r="B609" s="115">
        <v>46055</v>
      </c>
      <c r="C609" s="115">
        <v>46083</v>
      </c>
      <c r="E609" s="151"/>
      <c r="F609" s="184"/>
      <c r="G609" s="111">
        <v>22184</v>
      </c>
      <c r="H609" s="111">
        <v>4718</v>
      </c>
      <c r="I609" s="52">
        <v>2705</v>
      </c>
      <c r="J609" s="59" t="s">
        <v>2590</v>
      </c>
      <c r="K609" s="59" t="s">
        <v>2364</v>
      </c>
      <c r="L609" s="55" t="s">
        <v>2365</v>
      </c>
      <c r="M609" s="55" t="s">
        <v>2366</v>
      </c>
      <c r="N609" s="55" t="s">
        <v>2373</v>
      </c>
      <c r="O609" s="55" t="s">
        <v>305</v>
      </c>
      <c r="P609" s="55" t="s">
        <v>765</v>
      </c>
      <c r="Q609" s="55" t="s">
        <v>2379</v>
      </c>
      <c r="R609" s="55" t="s">
        <v>228</v>
      </c>
      <c r="S609" s="55" t="s">
        <v>2742</v>
      </c>
      <c r="T609" s="55" t="s">
        <v>2387</v>
      </c>
      <c r="U609" s="108" t="s">
        <v>2388</v>
      </c>
      <c r="V609" s="55" t="s">
        <v>340</v>
      </c>
      <c r="W609" s="55" t="s">
        <v>807</v>
      </c>
      <c r="X609" s="55" t="s">
        <v>422</v>
      </c>
      <c r="Y609" s="55" t="s">
        <v>603</v>
      </c>
      <c r="Z609" s="55" t="s">
        <v>2396</v>
      </c>
      <c r="AA609" s="55" t="s">
        <v>586</v>
      </c>
      <c r="AB609" s="112" t="s">
        <v>2769</v>
      </c>
      <c r="AC609" s="55" t="s">
        <v>2399</v>
      </c>
      <c r="AD609" s="55" t="s">
        <v>2400</v>
      </c>
      <c r="AE609" s="55" t="s">
        <v>2743</v>
      </c>
      <c r="AF609" s="55" t="s">
        <v>807</v>
      </c>
      <c r="AG609" s="55" t="s">
        <v>603</v>
      </c>
      <c r="AH609" s="55" t="s">
        <v>2396</v>
      </c>
      <c r="AI609" s="55" t="s">
        <v>2404</v>
      </c>
      <c r="AJ609" s="55" t="s">
        <v>2400</v>
      </c>
      <c r="AN609" s="59" t="s">
        <v>341</v>
      </c>
      <c r="AO609" s="59" t="s">
        <v>341</v>
      </c>
      <c r="AQ609" s="59"/>
      <c r="AS609" s="59"/>
      <c r="AU609" s="59"/>
      <c r="AW609" s="59"/>
      <c r="AY609" s="59"/>
      <c r="BA609" s="59"/>
      <c r="BC609" s="59"/>
      <c r="BE609" s="59"/>
      <c r="BG609" s="59" t="s">
        <v>341</v>
      </c>
      <c r="BI609" s="59"/>
      <c r="BK609" s="59"/>
      <c r="BM609" s="59"/>
      <c r="BO609" s="59"/>
      <c r="BQ609" s="59"/>
      <c r="BS609" s="59"/>
      <c r="BU609" s="59"/>
      <c r="BW609" s="59"/>
      <c r="BY609" s="59"/>
      <c r="CA609" s="59"/>
      <c r="CD609" s="46" t="s">
        <v>2589</v>
      </c>
    </row>
    <row r="610" spans="1:82" ht="18" customHeight="1">
      <c r="A610" s="107">
        <v>45693</v>
      </c>
      <c r="E610" s="151"/>
      <c r="F610" s="184"/>
      <c r="G610" s="111">
        <v>26545</v>
      </c>
      <c r="H610" s="111">
        <v>2851</v>
      </c>
      <c r="I610" s="52">
        <v>2706</v>
      </c>
      <c r="J610" s="59" t="s">
        <v>2590</v>
      </c>
      <c r="K610" s="59" t="s">
        <v>2364</v>
      </c>
      <c r="L610" s="55" t="s">
        <v>2367</v>
      </c>
      <c r="M610" s="55" t="s">
        <v>2368</v>
      </c>
      <c r="N610" s="55" t="s">
        <v>832</v>
      </c>
      <c r="O610" s="55" t="s">
        <v>300</v>
      </c>
      <c r="P610" s="55" t="s">
        <v>303</v>
      </c>
      <c r="Q610" s="55" t="s">
        <v>2380</v>
      </c>
      <c r="R610" s="55" t="s">
        <v>227</v>
      </c>
      <c r="S610" s="55" t="s">
        <v>2383</v>
      </c>
      <c r="T610" s="55" t="s">
        <v>2389</v>
      </c>
      <c r="U610" s="108" t="s">
        <v>2390</v>
      </c>
      <c r="AK610" s="59" t="s">
        <v>341</v>
      </c>
      <c r="AM610" s="93" t="s">
        <v>341</v>
      </c>
      <c r="AN610" s="59" t="s">
        <v>341</v>
      </c>
      <c r="AO610" s="59" t="s">
        <v>341</v>
      </c>
      <c r="AQ610" s="59"/>
      <c r="AS610" s="59"/>
      <c r="AU610" s="59"/>
      <c r="AW610" s="59"/>
      <c r="AY610" s="59"/>
      <c r="BA610" s="59"/>
      <c r="BC610" s="59"/>
      <c r="BE610" s="59"/>
      <c r="BG610" s="59"/>
      <c r="BI610" s="59"/>
      <c r="BK610" s="59"/>
      <c r="BM610" s="59"/>
      <c r="BO610" s="59"/>
      <c r="BQ610" s="59"/>
      <c r="BS610" s="59"/>
      <c r="BU610" s="59"/>
      <c r="BW610" s="59"/>
      <c r="BY610" s="59"/>
      <c r="CA610" s="59"/>
      <c r="CD610" s="46" t="s">
        <v>2589</v>
      </c>
    </row>
    <row r="611" spans="1:82" ht="18" customHeight="1">
      <c r="A611" s="107">
        <v>45693</v>
      </c>
      <c r="E611" s="151"/>
      <c r="F611" s="184"/>
      <c r="G611" s="111">
        <v>31971</v>
      </c>
      <c r="H611" s="111">
        <v>8063</v>
      </c>
      <c r="I611" s="52">
        <v>2707</v>
      </c>
      <c r="J611" s="59" t="s">
        <v>2590</v>
      </c>
      <c r="K611" s="59" t="s">
        <v>2364</v>
      </c>
      <c r="L611" s="55" t="s">
        <v>2369</v>
      </c>
      <c r="M611" s="55" t="s">
        <v>2370</v>
      </c>
      <c r="N611" s="55" t="s">
        <v>2374</v>
      </c>
      <c r="O611" s="55" t="s">
        <v>2376</v>
      </c>
      <c r="P611" s="55" t="s">
        <v>2377</v>
      </c>
      <c r="Q611" s="55" t="s">
        <v>2381</v>
      </c>
      <c r="R611" s="55" t="s">
        <v>227</v>
      </c>
      <c r="S611" s="55" t="s">
        <v>2384</v>
      </c>
      <c r="T611" s="55" t="s">
        <v>2391</v>
      </c>
      <c r="U611" s="108" t="s">
        <v>2392</v>
      </c>
      <c r="V611" s="55" t="s">
        <v>640</v>
      </c>
      <c r="W611" s="55" t="s">
        <v>2395</v>
      </c>
      <c r="X611" s="55" t="s">
        <v>652</v>
      </c>
      <c r="Y611" s="55" t="s">
        <v>2403</v>
      </c>
      <c r="Z611" s="55" t="s">
        <v>2397</v>
      </c>
      <c r="AA611" s="55" t="s">
        <v>326</v>
      </c>
      <c r="AB611" s="55" t="s">
        <v>2398</v>
      </c>
      <c r="AC611" s="55" t="s">
        <v>2401</v>
      </c>
      <c r="AD611" s="55" t="s">
        <v>2402</v>
      </c>
      <c r="AN611" s="59" t="s">
        <v>341</v>
      </c>
      <c r="AO611" s="59"/>
      <c r="AQ611" s="59"/>
      <c r="AS611" s="59"/>
      <c r="AU611" s="59"/>
      <c r="AW611" s="59"/>
      <c r="AY611" s="59"/>
      <c r="BA611" s="59"/>
      <c r="BC611" s="59"/>
      <c r="BE611" s="59"/>
      <c r="BG611" s="59"/>
      <c r="BI611" s="59"/>
      <c r="BK611" s="59"/>
      <c r="BM611" s="59"/>
      <c r="BO611" s="59"/>
      <c r="BQ611" s="59"/>
      <c r="BS611" s="59"/>
      <c r="BU611" s="59"/>
      <c r="BW611" s="59"/>
      <c r="BY611" s="59"/>
      <c r="CA611" s="59"/>
      <c r="CD611" s="46" t="s">
        <v>2589</v>
      </c>
    </row>
    <row r="612" spans="1:82" ht="18" customHeight="1">
      <c r="A612" s="107">
        <v>45693</v>
      </c>
      <c r="E612" s="151"/>
      <c r="F612" s="184"/>
      <c r="G612" s="111">
        <v>33048</v>
      </c>
      <c r="H612" s="111">
        <v>7897</v>
      </c>
      <c r="I612" s="52">
        <v>2708</v>
      </c>
      <c r="J612" s="59" t="s">
        <v>2590</v>
      </c>
      <c r="K612" s="59" t="s">
        <v>2364</v>
      </c>
      <c r="L612" s="55" t="s">
        <v>2371</v>
      </c>
      <c r="M612" s="55" t="s">
        <v>2372</v>
      </c>
      <c r="N612" s="55" t="s">
        <v>2375</v>
      </c>
      <c r="O612" s="55" t="s">
        <v>300</v>
      </c>
      <c r="P612" s="55" t="s">
        <v>2378</v>
      </c>
      <c r="Q612" s="55" t="s">
        <v>2382</v>
      </c>
      <c r="R612" s="55" t="s">
        <v>2385</v>
      </c>
      <c r="S612" s="55" t="s">
        <v>2386</v>
      </c>
      <c r="T612" s="55" t="s">
        <v>2393</v>
      </c>
      <c r="U612" s="108" t="s">
        <v>2394</v>
      </c>
      <c r="AO612" s="59"/>
      <c r="AP612" s="59" t="s">
        <v>341</v>
      </c>
      <c r="AQ612" s="59"/>
      <c r="AS612" s="59"/>
      <c r="AU612" s="59"/>
      <c r="AW612" s="59"/>
      <c r="AY612" s="59"/>
      <c r="BA612" s="59"/>
      <c r="BC612" s="59"/>
      <c r="BE612" s="59"/>
      <c r="BG612" s="59"/>
      <c r="BI612" s="59"/>
      <c r="BK612" s="59"/>
      <c r="BM612" s="59"/>
      <c r="BO612" s="59"/>
      <c r="BQ612" s="59"/>
      <c r="BS612" s="59"/>
      <c r="BU612" s="59"/>
      <c r="BW612" s="59"/>
      <c r="BY612" s="59"/>
      <c r="CA612" s="59"/>
      <c r="CD612" s="46" t="s">
        <v>2589</v>
      </c>
    </row>
    <row r="613" spans="1:82" ht="18" customHeight="1">
      <c r="A613" s="107">
        <v>45693</v>
      </c>
      <c r="B613" s="115">
        <v>45798</v>
      </c>
      <c r="C613" s="115"/>
      <c r="D613" s="115"/>
      <c r="E613" s="150"/>
      <c r="F613" s="185"/>
      <c r="G613" s="111">
        <v>23517</v>
      </c>
      <c r="H613" s="111">
        <v>4280</v>
      </c>
      <c r="I613" s="52">
        <v>2709</v>
      </c>
      <c r="J613" s="59" t="s">
        <v>2590</v>
      </c>
      <c r="K613" s="59" t="s">
        <v>2405</v>
      </c>
      <c r="L613" s="55" t="s">
        <v>2406</v>
      </c>
      <c r="M613" s="55" t="s">
        <v>2407</v>
      </c>
      <c r="N613" s="55" t="s">
        <v>2412</v>
      </c>
      <c r="O613" s="55" t="s">
        <v>300</v>
      </c>
      <c r="P613" s="55" t="s">
        <v>1002</v>
      </c>
      <c r="Q613" s="55" t="s">
        <v>2414</v>
      </c>
      <c r="R613" s="55" t="s">
        <v>227</v>
      </c>
      <c r="S613" s="55" t="s">
        <v>2417</v>
      </c>
      <c r="T613" s="55" t="s">
        <v>2420</v>
      </c>
      <c r="U613" s="108" t="s">
        <v>2421</v>
      </c>
      <c r="AK613" s="59" t="s">
        <v>341</v>
      </c>
      <c r="AO613" s="59" t="s">
        <v>341</v>
      </c>
      <c r="AQ613" s="59"/>
      <c r="AS613" s="59"/>
      <c r="AU613" s="59"/>
      <c r="AW613" s="59"/>
      <c r="AY613" s="59"/>
      <c r="BA613" s="59"/>
      <c r="BC613" s="59"/>
      <c r="BE613" s="59"/>
      <c r="BG613" s="59"/>
      <c r="BI613" s="59"/>
      <c r="BK613" s="59"/>
      <c r="BM613" s="59"/>
      <c r="BN613" s="59" t="s">
        <v>341</v>
      </c>
      <c r="BO613" s="59"/>
      <c r="BQ613" s="59" t="s">
        <v>341</v>
      </c>
      <c r="BS613" s="59"/>
      <c r="BU613" s="59"/>
      <c r="BW613" s="59"/>
      <c r="BY613" s="59"/>
      <c r="CA613" s="59"/>
      <c r="CD613" s="46" t="s">
        <v>2589</v>
      </c>
    </row>
    <row r="614" spans="1:82" ht="18" customHeight="1">
      <c r="A614" s="107">
        <v>45693</v>
      </c>
      <c r="B614" s="153">
        <v>45902</v>
      </c>
      <c r="E614" s="151"/>
      <c r="F614" s="184"/>
      <c r="G614" s="111">
        <v>28763</v>
      </c>
      <c r="H614" s="111">
        <v>640</v>
      </c>
      <c r="I614" s="52">
        <v>2710</v>
      </c>
      <c r="J614" s="59" t="s">
        <v>2590</v>
      </c>
      <c r="K614" s="59" t="s">
        <v>2405</v>
      </c>
      <c r="L614" s="55" t="s">
        <v>2408</v>
      </c>
      <c r="M614" s="55" t="s">
        <v>2409</v>
      </c>
      <c r="N614" s="55" t="s">
        <v>1200</v>
      </c>
      <c r="O614" s="55" t="s">
        <v>300</v>
      </c>
      <c r="P614" s="55" t="s">
        <v>303</v>
      </c>
      <c r="Q614" s="55" t="s">
        <v>2415</v>
      </c>
      <c r="R614" s="55" t="s">
        <v>228</v>
      </c>
      <c r="S614" s="55" t="s">
        <v>2418</v>
      </c>
      <c r="T614" s="55" t="s">
        <v>2422</v>
      </c>
      <c r="U614" s="108" t="s">
        <v>2423</v>
      </c>
      <c r="AK614" s="59" t="s">
        <v>341</v>
      </c>
      <c r="AL614" s="59" t="s">
        <v>341</v>
      </c>
      <c r="AM614" s="93" t="s">
        <v>341</v>
      </c>
      <c r="AO614" s="59" t="s">
        <v>341</v>
      </c>
      <c r="AQ614" s="59" t="s">
        <v>341</v>
      </c>
      <c r="AS614" s="59"/>
      <c r="AT614" s="142"/>
      <c r="AU614" s="59"/>
      <c r="AW614" s="59"/>
      <c r="AY614" s="59" t="s">
        <v>341</v>
      </c>
      <c r="BA614" s="59"/>
      <c r="BC614" s="59"/>
      <c r="BD614" s="59" t="s">
        <v>341</v>
      </c>
      <c r="BE614" s="59" t="s">
        <v>341</v>
      </c>
      <c r="BF614" s="59" t="s">
        <v>341</v>
      </c>
      <c r="BG614" s="59" t="s">
        <v>341</v>
      </c>
      <c r="BI614" s="59" t="s">
        <v>341</v>
      </c>
      <c r="BK614" s="59"/>
      <c r="BM614" s="59"/>
      <c r="BO614" s="59"/>
      <c r="BQ614" s="59"/>
      <c r="BS614" s="59"/>
      <c r="BU614" s="59"/>
      <c r="BW614" s="59"/>
      <c r="BY614" s="59"/>
      <c r="CA614" s="59"/>
      <c r="CD614" s="46" t="s">
        <v>2589</v>
      </c>
    </row>
    <row r="615" spans="1:82" ht="18" customHeight="1">
      <c r="A615" s="107">
        <v>45693</v>
      </c>
      <c r="E615" s="151"/>
      <c r="F615" s="184"/>
      <c r="G615" s="111">
        <v>30606</v>
      </c>
      <c r="H615" s="111">
        <v>2238</v>
      </c>
      <c r="I615" s="52">
        <v>2711</v>
      </c>
      <c r="J615" s="59" t="s">
        <v>2590</v>
      </c>
      <c r="K615" s="59" t="s">
        <v>2405</v>
      </c>
      <c r="L615" s="55" t="s">
        <v>2410</v>
      </c>
      <c r="M615" s="55" t="s">
        <v>2411</v>
      </c>
      <c r="N615" s="55" t="s">
        <v>2413</v>
      </c>
      <c r="O615" s="55" t="s">
        <v>300</v>
      </c>
      <c r="P615" s="55" t="s">
        <v>304</v>
      </c>
      <c r="Q615" s="55" t="s">
        <v>2416</v>
      </c>
      <c r="R615" s="55" t="s">
        <v>227</v>
      </c>
      <c r="S615" s="55" t="s">
        <v>2419</v>
      </c>
      <c r="T615" s="55" t="s">
        <v>2424</v>
      </c>
      <c r="U615" s="108" t="s">
        <v>2425</v>
      </c>
      <c r="AK615" s="59" t="s">
        <v>341</v>
      </c>
      <c r="AM615" s="93" t="s">
        <v>341</v>
      </c>
      <c r="AO615" s="59" t="s">
        <v>341</v>
      </c>
      <c r="AQ615" s="59"/>
      <c r="AS615" s="59"/>
      <c r="AU615" s="59"/>
      <c r="AW615" s="59"/>
      <c r="AX615" s="59" t="s">
        <v>341</v>
      </c>
      <c r="AY615" s="59"/>
      <c r="BA615" s="59"/>
      <c r="BC615" s="59"/>
      <c r="BE615" s="59"/>
      <c r="BG615" s="59"/>
      <c r="BI615" s="59"/>
      <c r="BK615" s="59"/>
      <c r="BM615" s="59"/>
      <c r="BO615" s="59"/>
      <c r="BQ615" s="59"/>
      <c r="BS615" s="59"/>
      <c r="BU615" s="59"/>
      <c r="BW615" s="59"/>
      <c r="BY615" s="59"/>
      <c r="CA615" s="59"/>
      <c r="CD615" s="46" t="s">
        <v>2589</v>
      </c>
    </row>
    <row r="616" spans="1:82" ht="18" customHeight="1">
      <c r="A616" s="107">
        <v>45693</v>
      </c>
      <c r="E616" s="152"/>
      <c r="F616" s="184"/>
      <c r="G616" s="111">
        <v>26363</v>
      </c>
      <c r="H616" s="111">
        <v>3059</v>
      </c>
      <c r="I616" s="52">
        <v>2712</v>
      </c>
      <c r="J616" s="59" t="s">
        <v>2590</v>
      </c>
      <c r="K616" s="59" t="s">
        <v>2426</v>
      </c>
      <c r="L616" s="55" t="s">
        <v>2427</v>
      </c>
      <c r="M616" s="55" t="s">
        <v>2428</v>
      </c>
      <c r="N616" s="55" t="s">
        <v>2429</v>
      </c>
      <c r="O616" s="55" t="s">
        <v>305</v>
      </c>
      <c r="P616" s="55" t="s">
        <v>2430</v>
      </c>
      <c r="Q616" s="55" t="s">
        <v>2431</v>
      </c>
      <c r="R616" s="55" t="s">
        <v>227</v>
      </c>
      <c r="S616" s="55" t="s">
        <v>2432</v>
      </c>
      <c r="T616" s="55" t="s">
        <v>2433</v>
      </c>
      <c r="U616" s="108" t="s">
        <v>2434</v>
      </c>
      <c r="AN616" s="59" t="s">
        <v>341</v>
      </c>
      <c r="AO616" s="59" t="s">
        <v>341</v>
      </c>
      <c r="AQ616" s="59"/>
      <c r="AS616" s="59"/>
      <c r="AU616" s="59"/>
      <c r="AW616" s="59"/>
      <c r="AY616" s="59"/>
      <c r="BA616" s="59"/>
      <c r="BC616" s="59"/>
      <c r="BE616" s="59"/>
      <c r="BG616" s="59"/>
      <c r="BI616" s="59"/>
      <c r="BK616" s="59"/>
      <c r="BM616" s="59"/>
      <c r="BO616" s="59"/>
      <c r="BQ616" s="59"/>
      <c r="BS616" s="59"/>
      <c r="BU616" s="59"/>
      <c r="BW616" s="59"/>
      <c r="BY616" s="59"/>
      <c r="CA616" s="59"/>
      <c r="CD616" s="46" t="s">
        <v>2589</v>
      </c>
    </row>
    <row r="617" spans="1:82" ht="18" hidden="1" customHeight="1">
      <c r="I617" s="52">
        <v>2713</v>
      </c>
      <c r="U617" s="108"/>
      <c r="AO617" s="59"/>
      <c r="AQ617" s="59"/>
      <c r="AS617" s="59"/>
      <c r="AU617" s="59"/>
      <c r="AW617" s="59"/>
      <c r="AY617" s="59"/>
      <c r="BA617" s="59"/>
      <c r="BC617" s="59"/>
      <c r="BE617" s="59"/>
      <c r="BG617" s="59"/>
      <c r="BI617" s="59"/>
      <c r="BK617" s="59"/>
      <c r="BM617" s="59"/>
      <c r="BO617" s="59"/>
      <c r="BQ617" s="59"/>
      <c r="BS617" s="59"/>
      <c r="BU617" s="59"/>
      <c r="BW617" s="59"/>
      <c r="BY617" s="59"/>
      <c r="CA617" s="59"/>
      <c r="CD617" s="46" t="s">
        <v>2589</v>
      </c>
    </row>
    <row r="618" spans="1:82" ht="18" hidden="1" customHeight="1">
      <c r="I618" s="52">
        <v>2714</v>
      </c>
      <c r="U618" s="108"/>
      <c r="AO618" s="59"/>
      <c r="AQ618" s="59"/>
      <c r="AS618" s="59"/>
      <c r="AU618" s="59"/>
      <c r="AW618" s="59"/>
      <c r="AY618" s="59"/>
      <c r="BA618" s="59"/>
      <c r="BC618" s="59"/>
      <c r="BE618" s="59"/>
      <c r="BG618" s="59"/>
      <c r="BI618" s="59"/>
      <c r="BK618" s="59"/>
      <c r="BM618" s="59"/>
      <c r="BO618" s="59"/>
      <c r="BQ618" s="59"/>
      <c r="BS618" s="59"/>
      <c r="BU618" s="59"/>
      <c r="BW618" s="59"/>
      <c r="BY618" s="59"/>
      <c r="CA618" s="59"/>
      <c r="CD618" s="46" t="s">
        <v>2589</v>
      </c>
    </row>
    <row r="619" spans="1:82" ht="18" hidden="1" customHeight="1">
      <c r="I619" s="52">
        <v>2715</v>
      </c>
      <c r="U619" s="108"/>
      <c r="AO619" s="59"/>
      <c r="AQ619" s="59"/>
      <c r="AS619" s="59"/>
      <c r="AU619" s="59"/>
      <c r="AW619" s="59"/>
      <c r="AY619" s="59"/>
      <c r="BA619" s="59"/>
      <c r="BC619" s="59"/>
      <c r="BE619" s="59"/>
      <c r="BG619" s="59"/>
      <c r="BI619" s="59"/>
      <c r="BK619" s="59"/>
      <c r="BM619" s="59"/>
      <c r="BO619" s="59"/>
      <c r="BQ619" s="59"/>
      <c r="BS619" s="59"/>
      <c r="BU619" s="59"/>
      <c r="BW619" s="59"/>
      <c r="BY619" s="59"/>
      <c r="CA619" s="59"/>
      <c r="CD619" s="46" t="s">
        <v>2589</v>
      </c>
    </row>
    <row r="620" spans="1:82" ht="18" hidden="1" customHeight="1">
      <c r="I620" s="52">
        <v>2716</v>
      </c>
      <c r="U620" s="108"/>
      <c r="AO620" s="59"/>
      <c r="AQ620" s="59"/>
      <c r="AS620" s="59"/>
      <c r="AU620" s="59"/>
      <c r="AW620" s="59"/>
      <c r="AY620" s="59"/>
      <c r="BA620" s="59"/>
      <c r="BC620" s="59"/>
      <c r="BE620" s="59"/>
      <c r="BG620" s="59"/>
      <c r="BI620" s="59"/>
      <c r="BK620" s="59"/>
      <c r="BM620" s="59"/>
      <c r="BO620" s="59"/>
      <c r="BQ620" s="59"/>
      <c r="BS620" s="59"/>
      <c r="BU620" s="59"/>
      <c r="BW620" s="59"/>
      <c r="BY620" s="59"/>
      <c r="CA620" s="59"/>
      <c r="CD620" s="46" t="s">
        <v>2589</v>
      </c>
    </row>
    <row r="621" spans="1:82" ht="18" hidden="1" customHeight="1">
      <c r="I621" s="52">
        <v>2717</v>
      </c>
      <c r="U621" s="108"/>
      <c r="AO621" s="59"/>
      <c r="AQ621" s="59"/>
      <c r="AS621" s="59"/>
      <c r="AU621" s="59"/>
      <c r="AW621" s="59"/>
      <c r="AY621" s="59"/>
      <c r="BA621" s="59"/>
      <c r="BC621" s="59"/>
      <c r="BE621" s="59"/>
      <c r="BG621" s="59"/>
      <c r="BI621" s="59"/>
      <c r="BK621" s="59"/>
      <c r="BM621" s="59"/>
      <c r="BO621" s="59"/>
      <c r="BQ621" s="59"/>
      <c r="BS621" s="59"/>
      <c r="BU621" s="59"/>
      <c r="BW621" s="59"/>
      <c r="BY621" s="59"/>
      <c r="CA621" s="59"/>
      <c r="CD621" s="46" t="s">
        <v>2589</v>
      </c>
    </row>
    <row r="622" spans="1:82" ht="18" hidden="1" customHeight="1">
      <c r="I622" s="52">
        <v>2718</v>
      </c>
      <c r="U622" s="108"/>
      <c r="AO622" s="59"/>
      <c r="AQ622" s="59"/>
      <c r="AS622" s="59"/>
      <c r="AU622" s="59"/>
      <c r="AW622" s="59"/>
      <c r="AY622" s="59"/>
      <c r="BA622" s="59"/>
      <c r="BC622" s="59"/>
      <c r="BE622" s="59"/>
      <c r="BG622" s="59"/>
      <c r="BI622" s="59"/>
      <c r="BK622" s="59"/>
      <c r="BM622" s="59"/>
      <c r="BO622" s="59"/>
      <c r="BQ622" s="59"/>
      <c r="BS622" s="59"/>
      <c r="BU622" s="59"/>
      <c r="BW622" s="59"/>
      <c r="BY622" s="59"/>
      <c r="CA622" s="59"/>
      <c r="CD622" s="46" t="s">
        <v>2589</v>
      </c>
    </row>
    <row r="623" spans="1:82" ht="18" hidden="1" customHeight="1">
      <c r="I623" s="52">
        <v>2719</v>
      </c>
      <c r="U623" s="108"/>
      <c r="AO623" s="59"/>
      <c r="AQ623" s="59"/>
      <c r="AS623" s="59"/>
      <c r="AU623" s="59"/>
      <c r="AW623" s="59"/>
      <c r="AY623" s="59"/>
      <c r="BA623" s="59"/>
      <c r="BC623" s="59"/>
      <c r="BE623" s="59"/>
      <c r="BG623" s="59"/>
      <c r="BI623" s="59"/>
      <c r="BK623" s="59"/>
      <c r="BM623" s="59"/>
      <c r="BO623" s="59"/>
      <c r="BQ623" s="59"/>
      <c r="BS623" s="59"/>
      <c r="BU623" s="59"/>
      <c r="BW623" s="59"/>
      <c r="BY623" s="59"/>
      <c r="CA623" s="59"/>
      <c r="CD623" s="46" t="s">
        <v>2589</v>
      </c>
    </row>
    <row r="624" spans="1:82" ht="18" hidden="1" customHeight="1">
      <c r="I624" s="52">
        <v>2720</v>
      </c>
      <c r="U624" s="108"/>
      <c r="AO624" s="59"/>
      <c r="AQ624" s="59"/>
      <c r="AS624" s="59"/>
      <c r="AU624" s="59"/>
      <c r="AW624" s="59"/>
      <c r="AY624" s="59"/>
      <c r="BA624" s="59"/>
      <c r="BC624" s="59"/>
      <c r="BE624" s="59"/>
      <c r="BG624" s="59"/>
      <c r="BI624" s="59"/>
      <c r="BK624" s="59"/>
      <c r="BM624" s="59"/>
      <c r="BO624" s="59"/>
      <c r="BQ624" s="59"/>
      <c r="BS624" s="59"/>
      <c r="BU624" s="59"/>
      <c r="BW624" s="59"/>
      <c r="BY624" s="59"/>
      <c r="CA624" s="59"/>
      <c r="CD624" s="46" t="s">
        <v>2589</v>
      </c>
    </row>
    <row r="625" spans="9:82" ht="18" hidden="1" customHeight="1">
      <c r="I625" s="52">
        <v>2721</v>
      </c>
      <c r="U625" s="108"/>
      <c r="AO625" s="59"/>
      <c r="AQ625" s="59"/>
      <c r="AS625" s="59"/>
      <c r="AU625" s="59"/>
      <c r="AW625" s="59"/>
      <c r="AY625" s="59"/>
      <c r="BA625" s="59"/>
      <c r="BC625" s="59"/>
      <c r="BE625" s="59"/>
      <c r="BG625" s="59"/>
      <c r="BI625" s="59"/>
      <c r="BK625" s="59"/>
      <c r="BM625" s="59"/>
      <c r="BO625" s="59"/>
      <c r="BQ625" s="59"/>
      <c r="BS625" s="59"/>
      <c r="BU625" s="59"/>
      <c r="BW625" s="59"/>
      <c r="BY625" s="59"/>
      <c r="CA625" s="59"/>
      <c r="CD625" s="46" t="s">
        <v>2589</v>
      </c>
    </row>
    <row r="626" spans="9:82" ht="18" hidden="1" customHeight="1">
      <c r="I626" s="52">
        <v>2722</v>
      </c>
      <c r="U626" s="108"/>
      <c r="AO626" s="59"/>
      <c r="AQ626" s="59"/>
      <c r="AS626" s="59"/>
      <c r="AU626" s="59"/>
      <c r="AW626" s="59"/>
      <c r="AY626" s="59"/>
      <c r="BA626" s="59"/>
      <c r="BC626" s="59"/>
      <c r="BE626" s="59"/>
      <c r="BG626" s="59"/>
      <c r="BI626" s="59"/>
      <c r="BK626" s="59"/>
      <c r="BM626" s="59"/>
      <c r="BO626" s="59"/>
      <c r="BQ626" s="59"/>
      <c r="BS626" s="59"/>
      <c r="BU626" s="59"/>
      <c r="BW626" s="59"/>
      <c r="BY626" s="59"/>
      <c r="CA626" s="59"/>
      <c r="CD626" s="46" t="s">
        <v>2589</v>
      </c>
    </row>
    <row r="627" spans="9:82" ht="18" hidden="1" customHeight="1">
      <c r="I627" s="52">
        <v>2723</v>
      </c>
      <c r="U627" s="108"/>
      <c r="AO627" s="59"/>
      <c r="AQ627" s="59"/>
      <c r="AS627" s="59"/>
      <c r="AU627" s="59"/>
      <c r="AW627" s="59"/>
      <c r="AY627" s="59"/>
      <c r="BA627" s="59"/>
      <c r="BC627" s="59"/>
      <c r="BE627" s="59"/>
      <c r="BG627" s="59"/>
      <c r="BI627" s="59"/>
      <c r="BK627" s="59"/>
      <c r="BM627" s="59"/>
      <c r="BO627" s="59"/>
      <c r="BQ627" s="59"/>
      <c r="BS627" s="59"/>
      <c r="BU627" s="59"/>
      <c r="BW627" s="59"/>
      <c r="BY627" s="59"/>
      <c r="CA627" s="59"/>
      <c r="CD627" s="46" t="s">
        <v>2589</v>
      </c>
    </row>
    <row r="628" spans="9:82" ht="18" hidden="1" customHeight="1">
      <c r="I628" s="52">
        <v>2724</v>
      </c>
      <c r="U628" s="108"/>
      <c r="AO628" s="59"/>
      <c r="AQ628" s="59"/>
      <c r="AS628" s="59"/>
      <c r="AU628" s="59"/>
      <c r="AW628" s="59"/>
      <c r="AY628" s="59"/>
      <c r="BA628" s="59"/>
      <c r="BC628" s="59"/>
      <c r="BE628" s="59"/>
      <c r="BG628" s="59"/>
      <c r="BI628" s="59"/>
      <c r="BK628" s="59"/>
      <c r="BM628" s="59"/>
      <c r="BO628" s="59"/>
      <c r="BQ628" s="59"/>
      <c r="BS628" s="59"/>
      <c r="BU628" s="59"/>
      <c r="BW628" s="59"/>
      <c r="BY628" s="59"/>
      <c r="CA628" s="59"/>
      <c r="CD628" s="46" t="s">
        <v>2589</v>
      </c>
    </row>
    <row r="629" spans="9:82" ht="18" hidden="1" customHeight="1">
      <c r="I629" s="52">
        <v>2725</v>
      </c>
      <c r="U629" s="108"/>
      <c r="AO629" s="59"/>
      <c r="AQ629" s="59"/>
      <c r="AS629" s="59"/>
      <c r="AU629" s="59"/>
      <c r="AW629" s="59"/>
      <c r="AY629" s="59"/>
      <c r="BA629" s="59"/>
      <c r="BC629" s="59"/>
      <c r="BE629" s="59"/>
      <c r="BG629" s="59"/>
      <c r="BI629" s="59"/>
      <c r="BK629" s="59"/>
      <c r="BM629" s="59"/>
      <c r="BO629" s="59"/>
      <c r="BQ629" s="59"/>
      <c r="BS629" s="59"/>
      <c r="BU629" s="59"/>
      <c r="BW629" s="59"/>
      <c r="BY629" s="59"/>
      <c r="CA629" s="59"/>
      <c r="CD629" s="46" t="s">
        <v>2589</v>
      </c>
    </row>
    <row r="630" spans="9:82" ht="18" hidden="1" customHeight="1">
      <c r="I630" s="52">
        <v>2726</v>
      </c>
      <c r="U630" s="108"/>
      <c r="AO630" s="59"/>
      <c r="AQ630" s="59"/>
      <c r="AS630" s="59"/>
      <c r="AU630" s="59"/>
      <c r="AW630" s="59"/>
      <c r="AY630" s="59"/>
      <c r="BA630" s="59"/>
      <c r="BC630" s="59"/>
      <c r="BE630" s="59"/>
      <c r="BG630" s="59"/>
      <c r="BI630" s="59"/>
      <c r="BK630" s="59"/>
      <c r="BM630" s="59"/>
      <c r="BO630" s="59"/>
      <c r="BQ630" s="59"/>
      <c r="BS630" s="59"/>
      <c r="BU630" s="59"/>
      <c r="BW630" s="59"/>
      <c r="BY630" s="59"/>
      <c r="CA630" s="59"/>
      <c r="CD630" s="46" t="s">
        <v>2589</v>
      </c>
    </row>
    <row r="631" spans="9:82" ht="18" hidden="1" customHeight="1">
      <c r="I631" s="52">
        <v>2727</v>
      </c>
      <c r="U631" s="108"/>
      <c r="AO631" s="59"/>
      <c r="AQ631" s="59"/>
      <c r="AS631" s="59"/>
      <c r="AU631" s="59"/>
      <c r="AW631" s="59"/>
      <c r="AY631" s="59"/>
      <c r="BA631" s="59"/>
      <c r="BC631" s="59"/>
      <c r="BE631" s="59"/>
      <c r="BG631" s="59"/>
      <c r="BI631" s="59"/>
      <c r="BK631" s="59"/>
      <c r="BM631" s="59"/>
      <c r="BO631" s="59"/>
      <c r="BQ631" s="59"/>
      <c r="BS631" s="59"/>
      <c r="BU631" s="59"/>
      <c r="BW631" s="59"/>
      <c r="BY631" s="59"/>
      <c r="CA631" s="59"/>
      <c r="CD631" s="46" t="s">
        <v>2589</v>
      </c>
    </row>
    <row r="632" spans="9:82" ht="18" hidden="1" customHeight="1">
      <c r="I632" s="52">
        <v>2728</v>
      </c>
      <c r="U632" s="108"/>
      <c r="AO632" s="59"/>
      <c r="AQ632" s="59"/>
      <c r="AS632" s="59"/>
      <c r="AU632" s="59"/>
      <c r="AW632" s="59"/>
      <c r="AY632" s="59"/>
      <c r="BA632" s="59"/>
      <c r="BC632" s="59"/>
      <c r="BE632" s="59"/>
      <c r="BG632" s="59"/>
      <c r="BI632" s="59"/>
      <c r="BK632" s="59"/>
      <c r="BM632" s="59"/>
      <c r="BO632" s="59"/>
      <c r="BQ632" s="59"/>
      <c r="BS632" s="59"/>
      <c r="BU632" s="59"/>
      <c r="BW632" s="59"/>
      <c r="BY632" s="59"/>
      <c r="CA632" s="59"/>
      <c r="CD632" s="46" t="s">
        <v>2589</v>
      </c>
    </row>
    <row r="633" spans="9:82" ht="18" hidden="1" customHeight="1">
      <c r="I633" s="52">
        <v>2729</v>
      </c>
      <c r="U633" s="108"/>
      <c r="AO633" s="59"/>
      <c r="AQ633" s="59"/>
      <c r="AS633" s="59"/>
      <c r="AU633" s="59"/>
      <c r="AW633" s="59"/>
      <c r="AY633" s="59"/>
      <c r="BA633" s="59"/>
      <c r="BC633" s="59"/>
      <c r="BE633" s="59"/>
      <c r="BG633" s="59"/>
      <c r="BI633" s="59"/>
      <c r="BK633" s="59"/>
      <c r="BM633" s="59"/>
      <c r="BO633" s="59"/>
      <c r="BQ633" s="59"/>
      <c r="BS633" s="59"/>
      <c r="BU633" s="59"/>
      <c r="BW633" s="59"/>
      <c r="BY633" s="59"/>
      <c r="CA633" s="59"/>
      <c r="CD633" s="46" t="s">
        <v>2589</v>
      </c>
    </row>
    <row r="634" spans="9:82" ht="18" hidden="1" customHeight="1">
      <c r="I634" s="52">
        <v>2730</v>
      </c>
      <c r="U634" s="108"/>
      <c r="AO634" s="59"/>
      <c r="AQ634" s="59"/>
      <c r="AS634" s="59"/>
      <c r="AU634" s="59"/>
      <c r="AW634" s="59"/>
      <c r="AY634" s="59"/>
      <c r="BA634" s="59"/>
      <c r="BC634" s="59"/>
      <c r="BE634" s="59"/>
      <c r="BG634" s="59"/>
      <c r="BI634" s="59"/>
      <c r="BK634" s="59"/>
      <c r="BM634" s="59"/>
      <c r="BO634" s="59"/>
      <c r="BQ634" s="59"/>
      <c r="BS634" s="59"/>
      <c r="BU634" s="59"/>
      <c r="BW634" s="59"/>
      <c r="BY634" s="59"/>
      <c r="CA634" s="59"/>
      <c r="CD634" s="46" t="s">
        <v>2589</v>
      </c>
    </row>
    <row r="635" spans="9:82" ht="18" hidden="1" customHeight="1">
      <c r="I635" s="52">
        <v>2731</v>
      </c>
      <c r="U635" s="108"/>
      <c r="AO635" s="59"/>
      <c r="AQ635" s="59"/>
      <c r="AS635" s="59"/>
      <c r="AU635" s="59"/>
      <c r="AW635" s="59"/>
      <c r="AY635" s="59"/>
      <c r="BA635" s="59"/>
      <c r="BC635" s="59"/>
      <c r="BE635" s="59"/>
      <c r="BG635" s="59"/>
      <c r="BI635" s="59"/>
      <c r="BK635" s="59"/>
      <c r="BM635" s="59"/>
      <c r="BO635" s="59"/>
      <c r="BQ635" s="59"/>
      <c r="BS635" s="59"/>
      <c r="BU635" s="59"/>
      <c r="BW635" s="59"/>
      <c r="BY635" s="59"/>
      <c r="CA635" s="59"/>
      <c r="CD635" s="46" t="s">
        <v>2589</v>
      </c>
    </row>
    <row r="636" spans="9:82" ht="18" hidden="1" customHeight="1">
      <c r="I636" s="52">
        <v>2732</v>
      </c>
      <c r="U636" s="108"/>
      <c r="AO636" s="59"/>
      <c r="AQ636" s="59"/>
      <c r="AS636" s="59"/>
      <c r="AU636" s="59"/>
      <c r="AW636" s="59"/>
      <c r="AY636" s="59"/>
      <c r="BA636" s="59"/>
      <c r="BC636" s="59"/>
      <c r="BE636" s="59"/>
      <c r="BG636" s="59"/>
      <c r="BI636" s="59"/>
      <c r="BK636" s="59"/>
      <c r="BM636" s="59"/>
      <c r="BO636" s="59"/>
      <c r="BQ636" s="59"/>
      <c r="BS636" s="59"/>
      <c r="BU636" s="59"/>
      <c r="BW636" s="59"/>
      <c r="BY636" s="59"/>
      <c r="CA636" s="59"/>
      <c r="CD636" s="46" t="s">
        <v>2589</v>
      </c>
    </row>
    <row r="637" spans="9:82" ht="18" hidden="1" customHeight="1">
      <c r="I637" s="52">
        <v>2733</v>
      </c>
      <c r="U637" s="108"/>
      <c r="AO637" s="59"/>
      <c r="AQ637" s="59"/>
      <c r="AS637" s="59"/>
      <c r="AU637" s="59"/>
      <c r="AW637" s="59"/>
      <c r="AY637" s="59"/>
      <c r="BA637" s="59"/>
      <c r="BC637" s="59"/>
      <c r="BE637" s="59"/>
      <c r="BG637" s="59"/>
      <c r="BI637" s="59"/>
      <c r="BK637" s="59"/>
      <c r="BM637" s="59"/>
      <c r="BO637" s="59"/>
      <c r="BQ637" s="59"/>
      <c r="BS637" s="59"/>
      <c r="BU637" s="59"/>
      <c r="BW637" s="59"/>
      <c r="BY637" s="59"/>
      <c r="CA637" s="59"/>
      <c r="CD637" s="46" t="s">
        <v>2589</v>
      </c>
    </row>
    <row r="638" spans="9:82" ht="18" hidden="1" customHeight="1">
      <c r="I638" s="52">
        <v>2734</v>
      </c>
      <c r="U638" s="108"/>
      <c r="AO638" s="59"/>
      <c r="AQ638" s="59"/>
      <c r="AS638" s="59"/>
      <c r="AU638" s="59"/>
      <c r="AW638" s="59"/>
      <c r="AY638" s="59"/>
      <c r="BA638" s="59"/>
      <c r="BC638" s="59"/>
      <c r="BE638" s="59"/>
      <c r="BG638" s="59"/>
      <c r="BI638" s="59"/>
      <c r="BK638" s="59"/>
      <c r="BM638" s="59"/>
      <c r="BO638" s="59"/>
      <c r="BQ638" s="59"/>
      <c r="BS638" s="59"/>
      <c r="BU638" s="59"/>
      <c r="BW638" s="59"/>
      <c r="BY638" s="59"/>
      <c r="CA638" s="59"/>
      <c r="CD638" s="46" t="s">
        <v>2589</v>
      </c>
    </row>
    <row r="639" spans="9:82" ht="18" hidden="1" customHeight="1">
      <c r="I639" s="52">
        <v>2735</v>
      </c>
      <c r="U639" s="108"/>
      <c r="AO639" s="59"/>
      <c r="AQ639" s="59"/>
      <c r="AS639" s="59"/>
      <c r="AU639" s="59"/>
      <c r="AW639" s="59"/>
      <c r="AY639" s="59"/>
      <c r="BA639" s="59"/>
      <c r="BC639" s="59"/>
      <c r="BE639" s="59"/>
      <c r="BG639" s="59"/>
      <c r="BI639" s="59"/>
      <c r="BK639" s="59"/>
      <c r="BM639" s="59"/>
      <c r="BO639" s="59"/>
      <c r="BQ639" s="59"/>
      <c r="BS639" s="59"/>
      <c r="BU639" s="59"/>
      <c r="BW639" s="59"/>
      <c r="BY639" s="59"/>
      <c r="CA639" s="59"/>
      <c r="CD639" s="46" t="s">
        <v>2589</v>
      </c>
    </row>
    <row r="640" spans="9:82" ht="18" hidden="1" customHeight="1">
      <c r="I640" s="52">
        <v>2736</v>
      </c>
      <c r="U640" s="108"/>
      <c r="AO640" s="59"/>
      <c r="AQ640" s="59"/>
      <c r="AS640" s="59"/>
      <c r="AU640" s="59"/>
      <c r="AW640" s="59"/>
      <c r="AY640" s="59"/>
      <c r="BA640" s="59"/>
      <c r="BC640" s="59"/>
      <c r="BE640" s="59"/>
      <c r="BG640" s="59"/>
      <c r="BI640" s="59"/>
      <c r="BK640" s="59"/>
      <c r="BM640" s="59"/>
      <c r="BO640" s="59"/>
      <c r="BQ640" s="59"/>
      <c r="BS640" s="59"/>
      <c r="BU640" s="59"/>
      <c r="BW640" s="59"/>
      <c r="BY640" s="59"/>
      <c r="CA640" s="59"/>
      <c r="CD640" s="46" t="s">
        <v>2589</v>
      </c>
    </row>
    <row r="641" spans="9:82" ht="18" hidden="1" customHeight="1">
      <c r="I641" s="52">
        <v>2737</v>
      </c>
      <c r="U641" s="108"/>
      <c r="AO641" s="59"/>
      <c r="AQ641" s="59"/>
      <c r="AS641" s="59"/>
      <c r="AU641" s="59"/>
      <c r="AW641" s="59"/>
      <c r="AY641" s="59"/>
      <c r="BA641" s="59"/>
      <c r="BC641" s="59"/>
      <c r="BE641" s="59"/>
      <c r="BG641" s="59"/>
      <c r="BI641" s="59"/>
      <c r="BK641" s="59"/>
      <c r="BM641" s="59"/>
      <c r="BO641" s="59"/>
      <c r="BQ641" s="59"/>
      <c r="BS641" s="59"/>
      <c r="BU641" s="59"/>
      <c r="BW641" s="59"/>
      <c r="BY641" s="59"/>
      <c r="CA641" s="59"/>
      <c r="CD641" s="46" t="s">
        <v>2589</v>
      </c>
    </row>
    <row r="642" spans="9:82" ht="18" hidden="1" customHeight="1">
      <c r="I642" s="52">
        <v>2738</v>
      </c>
      <c r="U642" s="108"/>
      <c r="AO642" s="59"/>
      <c r="AQ642" s="59"/>
      <c r="AS642" s="59"/>
      <c r="AU642" s="59"/>
      <c r="AW642" s="59"/>
      <c r="AY642" s="59"/>
      <c r="BA642" s="59"/>
      <c r="BC642" s="59"/>
      <c r="BE642" s="59"/>
      <c r="BG642" s="59"/>
      <c r="BI642" s="59"/>
      <c r="BK642" s="59"/>
      <c r="BM642" s="59"/>
      <c r="BO642" s="59"/>
      <c r="BQ642" s="59"/>
      <c r="BS642" s="59"/>
      <c r="BU642" s="59"/>
      <c r="BW642" s="59"/>
      <c r="BY642" s="59"/>
      <c r="CA642" s="59"/>
      <c r="CD642" s="46" t="s">
        <v>2589</v>
      </c>
    </row>
    <row r="643" spans="9:82" ht="18" hidden="1" customHeight="1">
      <c r="I643" s="52">
        <v>2739</v>
      </c>
      <c r="U643" s="108"/>
      <c r="AO643" s="59"/>
      <c r="AQ643" s="59"/>
      <c r="AS643" s="59"/>
      <c r="AU643" s="59"/>
      <c r="AW643" s="59"/>
      <c r="AY643" s="59"/>
      <c r="BA643" s="59"/>
      <c r="BC643" s="59"/>
      <c r="BE643" s="59"/>
      <c r="BG643" s="59"/>
      <c r="BI643" s="59"/>
      <c r="BK643" s="59"/>
      <c r="BM643" s="59"/>
      <c r="BO643" s="59"/>
      <c r="BQ643" s="59"/>
      <c r="BS643" s="59"/>
      <c r="BU643" s="59"/>
      <c r="BW643" s="59"/>
      <c r="BY643" s="59"/>
      <c r="CA643" s="59"/>
      <c r="CD643" s="46" t="s">
        <v>2589</v>
      </c>
    </row>
    <row r="644" spans="9:82" ht="18" hidden="1" customHeight="1">
      <c r="I644" s="52">
        <v>2740</v>
      </c>
      <c r="U644" s="108"/>
      <c r="AO644" s="59"/>
      <c r="AQ644" s="59"/>
      <c r="AS644" s="59"/>
      <c r="AU644" s="59"/>
      <c r="AW644" s="59"/>
      <c r="AY644" s="59"/>
      <c r="BA644" s="59"/>
      <c r="BC644" s="59"/>
      <c r="BE644" s="59"/>
      <c r="BG644" s="59"/>
      <c r="BI644" s="59"/>
      <c r="BK644" s="59"/>
      <c r="BM644" s="59"/>
      <c r="BO644" s="59"/>
      <c r="BQ644" s="59"/>
      <c r="BS644" s="59"/>
      <c r="BU644" s="59"/>
      <c r="BW644" s="59"/>
      <c r="BY644" s="59"/>
      <c r="CA644" s="59"/>
      <c r="CD644" s="46" t="s">
        <v>2589</v>
      </c>
    </row>
    <row r="645" spans="9:82" ht="18" hidden="1" customHeight="1">
      <c r="I645" s="52">
        <v>2741</v>
      </c>
      <c r="U645" s="108"/>
      <c r="AO645" s="59"/>
      <c r="AQ645" s="59"/>
      <c r="AS645" s="59"/>
      <c r="AU645" s="59"/>
      <c r="AW645" s="59"/>
      <c r="AY645" s="59"/>
      <c r="BA645" s="59"/>
      <c r="BC645" s="59"/>
      <c r="BE645" s="59"/>
      <c r="BG645" s="59"/>
      <c r="BI645" s="59"/>
      <c r="BK645" s="59"/>
      <c r="BM645" s="59"/>
      <c r="BO645" s="59"/>
      <c r="BQ645" s="59"/>
      <c r="BS645" s="59"/>
      <c r="BU645" s="59"/>
      <c r="BW645" s="59"/>
      <c r="BY645" s="59"/>
      <c r="CA645" s="59"/>
      <c r="CD645" s="46" t="s">
        <v>2589</v>
      </c>
    </row>
    <row r="646" spans="9:82" ht="18" hidden="1" customHeight="1">
      <c r="I646" s="52">
        <v>2742</v>
      </c>
      <c r="U646" s="108"/>
      <c r="AO646" s="59"/>
      <c r="AQ646" s="59"/>
      <c r="AS646" s="59"/>
      <c r="AU646" s="59"/>
      <c r="AW646" s="59"/>
      <c r="AY646" s="59"/>
      <c r="BA646" s="59"/>
      <c r="BC646" s="59"/>
      <c r="BE646" s="59"/>
      <c r="BG646" s="59"/>
      <c r="BI646" s="59"/>
      <c r="BK646" s="59"/>
      <c r="BM646" s="59"/>
      <c r="BO646" s="59"/>
      <c r="BQ646" s="59"/>
      <c r="BS646" s="59"/>
      <c r="BU646" s="59"/>
      <c r="BW646" s="59"/>
      <c r="BY646" s="59"/>
      <c r="CA646" s="59"/>
      <c r="CD646" s="46" t="s">
        <v>2589</v>
      </c>
    </row>
    <row r="647" spans="9:82" ht="18" hidden="1" customHeight="1">
      <c r="I647" s="52">
        <v>2743</v>
      </c>
      <c r="U647" s="108"/>
      <c r="AO647" s="59"/>
      <c r="AQ647" s="59"/>
      <c r="AS647" s="59"/>
      <c r="AU647" s="59"/>
      <c r="AW647" s="59"/>
      <c r="AY647" s="59"/>
      <c r="BA647" s="59"/>
      <c r="BC647" s="59"/>
      <c r="BE647" s="59"/>
      <c r="BG647" s="59"/>
      <c r="BI647" s="59"/>
      <c r="BK647" s="59"/>
      <c r="BM647" s="59"/>
      <c r="BO647" s="59"/>
      <c r="BQ647" s="59"/>
      <c r="BS647" s="59"/>
      <c r="BU647" s="59"/>
      <c r="BW647" s="59"/>
      <c r="BY647" s="59"/>
      <c r="CA647" s="59"/>
      <c r="CD647" s="46" t="s">
        <v>2589</v>
      </c>
    </row>
    <row r="648" spans="9:82" ht="18" hidden="1" customHeight="1">
      <c r="I648" s="52">
        <v>2744</v>
      </c>
      <c r="U648" s="108"/>
      <c r="AO648" s="59"/>
      <c r="AQ648" s="59"/>
      <c r="AS648" s="59"/>
      <c r="AU648" s="59"/>
      <c r="AW648" s="59"/>
      <c r="AY648" s="59"/>
      <c r="BA648" s="59"/>
      <c r="BC648" s="59"/>
      <c r="BE648" s="59"/>
      <c r="BG648" s="59"/>
      <c r="BI648" s="59"/>
      <c r="BK648" s="59"/>
      <c r="BM648" s="59"/>
      <c r="BO648" s="59"/>
      <c r="BQ648" s="59"/>
      <c r="BS648" s="59"/>
      <c r="BU648" s="59"/>
      <c r="BW648" s="59"/>
      <c r="BY648" s="59"/>
      <c r="CA648" s="59"/>
      <c r="CD648" s="46" t="s">
        <v>2589</v>
      </c>
    </row>
    <row r="649" spans="9:82" ht="18" hidden="1" customHeight="1">
      <c r="I649" s="52">
        <v>2745</v>
      </c>
      <c r="U649" s="108"/>
      <c r="AO649" s="59"/>
      <c r="AQ649" s="59"/>
      <c r="AS649" s="59"/>
      <c r="AU649" s="59"/>
      <c r="AW649" s="59"/>
      <c r="AY649" s="59"/>
      <c r="BA649" s="59"/>
      <c r="BC649" s="59"/>
      <c r="BE649" s="59"/>
      <c r="BG649" s="59"/>
      <c r="BI649" s="59"/>
      <c r="BK649" s="59"/>
      <c r="BM649" s="59"/>
      <c r="BO649" s="59"/>
      <c r="BQ649" s="59"/>
      <c r="BS649" s="59"/>
      <c r="BU649" s="59"/>
      <c r="BW649" s="59"/>
      <c r="BY649" s="59"/>
      <c r="CA649" s="59"/>
      <c r="CD649" s="46" t="s">
        <v>2589</v>
      </c>
    </row>
    <row r="650" spans="9:82" ht="18" hidden="1" customHeight="1">
      <c r="I650" s="52">
        <v>2746</v>
      </c>
      <c r="U650" s="108"/>
      <c r="AO650" s="59"/>
      <c r="AQ650" s="59"/>
      <c r="AS650" s="59"/>
      <c r="AU650" s="59"/>
      <c r="AW650" s="59"/>
      <c r="AY650" s="59"/>
      <c r="BA650" s="59"/>
      <c r="BC650" s="59"/>
      <c r="BE650" s="59"/>
      <c r="BG650" s="59"/>
      <c r="BI650" s="59"/>
      <c r="BK650" s="59"/>
      <c r="BM650" s="59"/>
      <c r="BO650" s="59"/>
      <c r="BQ650" s="59"/>
      <c r="BS650" s="59"/>
      <c r="BU650" s="59"/>
      <c r="BW650" s="59"/>
      <c r="BY650" s="59"/>
      <c r="CA650" s="59"/>
      <c r="CD650" s="46" t="s">
        <v>2589</v>
      </c>
    </row>
    <row r="651" spans="9:82" ht="18" hidden="1" customHeight="1">
      <c r="I651" s="52">
        <v>2747</v>
      </c>
      <c r="U651" s="108"/>
      <c r="AO651" s="59"/>
      <c r="AQ651" s="59"/>
      <c r="AS651" s="59"/>
      <c r="AU651" s="59"/>
      <c r="AW651" s="59"/>
      <c r="AY651" s="59"/>
      <c r="BA651" s="59"/>
      <c r="BC651" s="59"/>
      <c r="BE651" s="59"/>
      <c r="BG651" s="59"/>
      <c r="BI651" s="59"/>
      <c r="BK651" s="59"/>
      <c r="BM651" s="59"/>
      <c r="BO651" s="59"/>
      <c r="BQ651" s="59"/>
      <c r="BS651" s="59"/>
      <c r="BU651" s="59"/>
      <c r="BW651" s="59"/>
      <c r="BY651" s="59"/>
      <c r="CA651" s="59"/>
      <c r="CD651" s="46" t="s">
        <v>2589</v>
      </c>
    </row>
    <row r="652" spans="9:82" ht="18" hidden="1" customHeight="1">
      <c r="I652" s="52">
        <v>2748</v>
      </c>
      <c r="U652" s="108"/>
      <c r="AO652" s="59"/>
      <c r="AQ652" s="59"/>
      <c r="AS652" s="59"/>
      <c r="AU652" s="59"/>
      <c r="AW652" s="59"/>
      <c r="AY652" s="59"/>
      <c r="BA652" s="59"/>
      <c r="BC652" s="59"/>
      <c r="BE652" s="59"/>
      <c r="BG652" s="59"/>
      <c r="BI652" s="59"/>
      <c r="BK652" s="59"/>
      <c r="BM652" s="59"/>
      <c r="BO652" s="59"/>
      <c r="BQ652" s="59"/>
      <c r="BS652" s="59"/>
      <c r="BU652" s="59"/>
      <c r="BW652" s="59"/>
      <c r="BY652" s="59"/>
      <c r="CA652" s="59"/>
      <c r="CD652" s="46" t="s">
        <v>2589</v>
      </c>
    </row>
    <row r="653" spans="9:82" ht="18" hidden="1" customHeight="1">
      <c r="I653" s="52">
        <v>2749</v>
      </c>
      <c r="U653" s="108"/>
      <c r="AO653" s="59"/>
      <c r="AQ653" s="59"/>
      <c r="AS653" s="59"/>
      <c r="AU653" s="59"/>
      <c r="AW653" s="59"/>
      <c r="AY653" s="59"/>
      <c r="BA653" s="59"/>
      <c r="BC653" s="59"/>
      <c r="BE653" s="59"/>
      <c r="BG653" s="59"/>
      <c r="BI653" s="59"/>
      <c r="BK653" s="59"/>
      <c r="BM653" s="59"/>
      <c r="BO653" s="59"/>
      <c r="BQ653" s="59"/>
      <c r="BS653" s="59"/>
      <c r="BU653" s="59"/>
      <c r="BW653" s="59"/>
      <c r="BY653" s="59"/>
      <c r="CA653" s="59"/>
      <c r="CD653" s="46" t="s">
        <v>2589</v>
      </c>
    </row>
    <row r="654" spans="9:82" ht="18" hidden="1" customHeight="1">
      <c r="I654" s="52">
        <v>2750</v>
      </c>
      <c r="U654" s="108"/>
      <c r="AO654" s="59"/>
      <c r="AQ654" s="59"/>
      <c r="AS654" s="59"/>
      <c r="AU654" s="59"/>
      <c r="AW654" s="59"/>
      <c r="AY654" s="59"/>
      <c r="BA654" s="59"/>
      <c r="BC654" s="59"/>
      <c r="BE654" s="59"/>
      <c r="BG654" s="59"/>
      <c r="BI654" s="59"/>
      <c r="BK654" s="59"/>
      <c r="BM654" s="59"/>
      <c r="BO654" s="59"/>
      <c r="BQ654" s="59"/>
      <c r="BS654" s="59"/>
      <c r="BU654" s="59"/>
      <c r="BW654" s="59"/>
      <c r="BY654" s="59"/>
      <c r="CA654" s="59"/>
      <c r="CD654" s="46" t="s">
        <v>2589</v>
      </c>
    </row>
    <row r="655" spans="9:82" ht="18" hidden="1" customHeight="1">
      <c r="I655" s="52">
        <v>2751</v>
      </c>
      <c r="U655" s="108"/>
      <c r="AO655" s="59"/>
      <c r="AQ655" s="59"/>
      <c r="AS655" s="59"/>
      <c r="AU655" s="59"/>
      <c r="AW655" s="59"/>
      <c r="AY655" s="59"/>
      <c r="BA655" s="59"/>
      <c r="BC655" s="59"/>
      <c r="BE655" s="59"/>
      <c r="BG655" s="59"/>
      <c r="BI655" s="59"/>
      <c r="BK655" s="59"/>
      <c r="BM655" s="59"/>
      <c r="BO655" s="59"/>
      <c r="BQ655" s="59"/>
      <c r="BS655" s="59"/>
      <c r="BU655" s="59"/>
      <c r="BW655" s="59"/>
      <c r="BY655" s="59"/>
      <c r="CA655" s="59"/>
      <c r="CD655" s="46" t="s">
        <v>2589</v>
      </c>
    </row>
    <row r="656" spans="9:82" ht="18" hidden="1" customHeight="1">
      <c r="I656" s="52">
        <v>2752</v>
      </c>
      <c r="U656" s="108"/>
      <c r="AO656" s="59"/>
      <c r="AQ656" s="59"/>
      <c r="AS656" s="59"/>
      <c r="AU656" s="59"/>
      <c r="AW656" s="59"/>
      <c r="AY656" s="59"/>
      <c r="BA656" s="59"/>
      <c r="BC656" s="59"/>
      <c r="BE656" s="59"/>
      <c r="BG656" s="59"/>
      <c r="BI656" s="59"/>
      <c r="BK656" s="59"/>
      <c r="BM656" s="59"/>
      <c r="BO656" s="59"/>
      <c r="BQ656" s="59"/>
      <c r="BS656" s="59"/>
      <c r="BU656" s="59"/>
      <c r="BW656" s="59"/>
      <c r="BY656" s="59"/>
      <c r="CA656" s="59"/>
      <c r="CD656" s="46" t="s">
        <v>2589</v>
      </c>
    </row>
    <row r="657" spans="9:82" ht="18" hidden="1" customHeight="1">
      <c r="I657" s="52">
        <v>2753</v>
      </c>
      <c r="U657" s="108"/>
      <c r="AO657" s="59"/>
      <c r="AQ657" s="59"/>
      <c r="AS657" s="59"/>
      <c r="AU657" s="59"/>
      <c r="AW657" s="59"/>
      <c r="AY657" s="59"/>
      <c r="BA657" s="59"/>
      <c r="BC657" s="59"/>
      <c r="BE657" s="59"/>
      <c r="BG657" s="59"/>
      <c r="BI657" s="59"/>
      <c r="BK657" s="59"/>
      <c r="BM657" s="59"/>
      <c r="BO657" s="59"/>
      <c r="BQ657" s="59"/>
      <c r="BS657" s="59"/>
      <c r="BU657" s="59"/>
      <c r="BW657" s="59"/>
      <c r="BY657" s="59"/>
      <c r="CA657" s="59"/>
      <c r="CD657" s="46" t="s">
        <v>2589</v>
      </c>
    </row>
    <row r="658" spans="9:82" ht="18" hidden="1" customHeight="1">
      <c r="I658" s="52">
        <v>2754</v>
      </c>
      <c r="U658" s="108"/>
      <c r="AO658" s="59"/>
      <c r="AQ658" s="59"/>
      <c r="AS658" s="59"/>
      <c r="AU658" s="59"/>
      <c r="AW658" s="59"/>
      <c r="AY658" s="59"/>
      <c r="BA658" s="59"/>
      <c r="BC658" s="59"/>
      <c r="BE658" s="59"/>
      <c r="BG658" s="59"/>
      <c r="BI658" s="59"/>
      <c r="BK658" s="59"/>
      <c r="BM658" s="59"/>
      <c r="BO658" s="59"/>
      <c r="BQ658" s="59"/>
      <c r="BS658" s="59"/>
      <c r="BU658" s="59"/>
      <c r="BW658" s="59"/>
      <c r="BY658" s="59"/>
      <c r="CA658" s="59"/>
      <c r="CD658" s="46" t="s">
        <v>2589</v>
      </c>
    </row>
    <row r="659" spans="9:82" ht="18" hidden="1" customHeight="1">
      <c r="I659" s="52">
        <v>2755</v>
      </c>
      <c r="U659" s="108"/>
      <c r="AO659" s="59"/>
      <c r="AQ659" s="59"/>
      <c r="AS659" s="59"/>
      <c r="AU659" s="59"/>
      <c r="AW659" s="59"/>
      <c r="AY659" s="59"/>
      <c r="BA659" s="59"/>
      <c r="BC659" s="59"/>
      <c r="BE659" s="59"/>
      <c r="BG659" s="59"/>
      <c r="BI659" s="59"/>
      <c r="BK659" s="59"/>
      <c r="BM659" s="59"/>
      <c r="BO659" s="59"/>
      <c r="BQ659" s="59"/>
      <c r="BS659" s="59"/>
      <c r="BU659" s="59"/>
      <c r="BW659" s="59"/>
      <c r="BY659" s="59"/>
      <c r="CA659" s="59"/>
      <c r="CD659" s="46" t="s">
        <v>2589</v>
      </c>
    </row>
    <row r="660" spans="9:82" ht="18" hidden="1" customHeight="1">
      <c r="I660" s="52">
        <v>2756</v>
      </c>
      <c r="U660" s="108"/>
      <c r="AO660" s="59"/>
      <c r="AQ660" s="59"/>
      <c r="AS660" s="59"/>
      <c r="AU660" s="59"/>
      <c r="AW660" s="59"/>
      <c r="AY660" s="59"/>
      <c r="BA660" s="59"/>
      <c r="BC660" s="59"/>
      <c r="BE660" s="59"/>
      <c r="BG660" s="59"/>
      <c r="BI660" s="59"/>
      <c r="BK660" s="59"/>
      <c r="BM660" s="59"/>
      <c r="BO660" s="59"/>
      <c r="BQ660" s="59"/>
      <c r="BS660" s="59"/>
      <c r="BU660" s="59"/>
      <c r="BW660" s="59"/>
      <c r="BY660" s="59"/>
      <c r="CA660" s="59"/>
      <c r="CD660" s="46" t="s">
        <v>2589</v>
      </c>
    </row>
    <row r="661" spans="9:82" ht="18" hidden="1" customHeight="1">
      <c r="I661" s="52">
        <v>2757</v>
      </c>
      <c r="U661" s="108"/>
      <c r="AO661" s="59"/>
      <c r="AQ661" s="59"/>
      <c r="AS661" s="59"/>
      <c r="AU661" s="59"/>
      <c r="AW661" s="59"/>
      <c r="AY661" s="59"/>
      <c r="BA661" s="59"/>
      <c r="BC661" s="59"/>
      <c r="BE661" s="59"/>
      <c r="BG661" s="59"/>
      <c r="BI661" s="59"/>
      <c r="BK661" s="59"/>
      <c r="BM661" s="59"/>
      <c r="BO661" s="59"/>
      <c r="BQ661" s="59"/>
      <c r="BS661" s="59"/>
      <c r="BU661" s="59"/>
      <c r="BW661" s="59"/>
      <c r="BY661" s="59"/>
      <c r="CA661" s="59"/>
      <c r="CD661" s="46" t="s">
        <v>2589</v>
      </c>
    </row>
    <row r="662" spans="9:82" ht="18" hidden="1" customHeight="1">
      <c r="I662" s="52">
        <v>2758</v>
      </c>
      <c r="U662" s="108"/>
      <c r="AO662" s="59"/>
      <c r="AQ662" s="59"/>
      <c r="AS662" s="59"/>
      <c r="AU662" s="59"/>
      <c r="AW662" s="59"/>
      <c r="AY662" s="59"/>
      <c r="BA662" s="59"/>
      <c r="BC662" s="59"/>
      <c r="BE662" s="59"/>
      <c r="BG662" s="59"/>
      <c r="BI662" s="59"/>
      <c r="BK662" s="59"/>
      <c r="BM662" s="59"/>
      <c r="BO662" s="59"/>
      <c r="BQ662" s="59"/>
      <c r="BS662" s="59"/>
      <c r="BU662" s="59"/>
      <c r="BW662" s="59"/>
      <c r="BY662" s="59"/>
      <c r="CA662" s="59"/>
      <c r="CD662" s="46" t="s">
        <v>2589</v>
      </c>
    </row>
    <row r="663" spans="9:82" ht="18" hidden="1" customHeight="1">
      <c r="I663" s="52">
        <v>2759</v>
      </c>
      <c r="U663" s="108"/>
      <c r="AO663" s="59"/>
      <c r="AQ663" s="59"/>
      <c r="AS663" s="59"/>
      <c r="AU663" s="59"/>
      <c r="AW663" s="59"/>
      <c r="AY663" s="59"/>
      <c r="BA663" s="59"/>
      <c r="BC663" s="59"/>
      <c r="BE663" s="59"/>
      <c r="BG663" s="59"/>
      <c r="BI663" s="59"/>
      <c r="BK663" s="59"/>
      <c r="BM663" s="59"/>
      <c r="BO663" s="59"/>
      <c r="BQ663" s="59"/>
      <c r="BS663" s="59"/>
      <c r="BU663" s="59"/>
      <c r="BW663" s="59"/>
      <c r="BY663" s="59"/>
      <c r="CA663" s="59"/>
      <c r="CD663" s="46" t="s">
        <v>2589</v>
      </c>
    </row>
    <row r="664" spans="9:82" ht="18" hidden="1" customHeight="1">
      <c r="I664" s="52">
        <v>2760</v>
      </c>
      <c r="U664" s="108"/>
      <c r="AO664" s="59"/>
      <c r="AQ664" s="59"/>
      <c r="AS664" s="59"/>
      <c r="AU664" s="59"/>
      <c r="AW664" s="59"/>
      <c r="AY664" s="59"/>
      <c r="BA664" s="59"/>
      <c r="BC664" s="59"/>
      <c r="BE664" s="59"/>
      <c r="BG664" s="59"/>
      <c r="BI664" s="59"/>
      <c r="BK664" s="59"/>
      <c r="BM664" s="59"/>
      <c r="BO664" s="59"/>
      <c r="BQ664" s="59"/>
      <c r="BS664" s="59"/>
      <c r="BU664" s="59"/>
      <c r="BW664" s="59"/>
      <c r="BY664" s="59"/>
      <c r="CA664" s="59"/>
      <c r="CD664" s="46" t="s">
        <v>2589</v>
      </c>
    </row>
    <row r="665" spans="9:82" ht="18" hidden="1" customHeight="1">
      <c r="I665" s="52">
        <v>2761</v>
      </c>
      <c r="U665" s="108"/>
      <c r="AO665" s="59"/>
      <c r="AQ665" s="59"/>
      <c r="AS665" s="59"/>
      <c r="AU665" s="59"/>
      <c r="AW665" s="59"/>
      <c r="AY665" s="59"/>
      <c r="BA665" s="59"/>
      <c r="BC665" s="59"/>
      <c r="BE665" s="59"/>
      <c r="BG665" s="59"/>
      <c r="BI665" s="59"/>
      <c r="BK665" s="59"/>
      <c r="BM665" s="59"/>
      <c r="BO665" s="59"/>
      <c r="BQ665" s="59"/>
      <c r="BS665" s="59"/>
      <c r="BU665" s="59"/>
      <c r="BW665" s="59"/>
      <c r="BY665" s="59"/>
      <c r="CA665" s="59"/>
      <c r="CD665" s="46" t="s">
        <v>2589</v>
      </c>
    </row>
    <row r="666" spans="9:82" ht="18" hidden="1" customHeight="1">
      <c r="I666" s="52">
        <v>2762</v>
      </c>
      <c r="U666" s="108"/>
      <c r="AO666" s="59"/>
      <c r="AQ666" s="59"/>
      <c r="AS666" s="59"/>
      <c r="AU666" s="59"/>
      <c r="AW666" s="59"/>
      <c r="AY666" s="59"/>
      <c r="BA666" s="59"/>
      <c r="BC666" s="59"/>
      <c r="BE666" s="59"/>
      <c r="BG666" s="59"/>
      <c r="BI666" s="59"/>
      <c r="BK666" s="59"/>
      <c r="BM666" s="59"/>
      <c r="BO666" s="59"/>
      <c r="BQ666" s="59"/>
      <c r="BS666" s="59"/>
      <c r="BU666" s="59"/>
      <c r="BW666" s="59"/>
      <c r="BY666" s="59"/>
      <c r="CA666" s="59"/>
      <c r="CD666" s="46" t="s">
        <v>2589</v>
      </c>
    </row>
    <row r="667" spans="9:82" ht="18" hidden="1" customHeight="1">
      <c r="I667" s="52">
        <v>2763</v>
      </c>
      <c r="U667" s="108"/>
      <c r="AO667" s="59"/>
      <c r="AQ667" s="59"/>
      <c r="AS667" s="59"/>
      <c r="AU667" s="59"/>
      <c r="AW667" s="59"/>
      <c r="AY667" s="59"/>
      <c r="BA667" s="59"/>
      <c r="BC667" s="59"/>
      <c r="BE667" s="59"/>
      <c r="BG667" s="59"/>
      <c r="BI667" s="59"/>
      <c r="BK667" s="59"/>
      <c r="BM667" s="59"/>
      <c r="BO667" s="59"/>
      <c r="BQ667" s="59"/>
      <c r="BS667" s="59"/>
      <c r="BU667" s="59"/>
      <c r="BW667" s="59"/>
      <c r="BY667" s="59"/>
      <c r="CA667" s="59"/>
      <c r="CD667" s="46" t="s">
        <v>2589</v>
      </c>
    </row>
    <row r="668" spans="9:82" ht="18" hidden="1" customHeight="1">
      <c r="I668" s="52">
        <v>2764</v>
      </c>
      <c r="U668" s="108"/>
      <c r="AO668" s="59"/>
      <c r="AQ668" s="59"/>
      <c r="AS668" s="59"/>
      <c r="AU668" s="59"/>
      <c r="AW668" s="59"/>
      <c r="AY668" s="59"/>
      <c r="BA668" s="59"/>
      <c r="BC668" s="59"/>
      <c r="BE668" s="59"/>
      <c r="BG668" s="59"/>
      <c r="BI668" s="59"/>
      <c r="BK668" s="59"/>
      <c r="BM668" s="59"/>
      <c r="BO668" s="59"/>
      <c r="BQ668" s="59"/>
      <c r="BS668" s="59"/>
      <c r="BU668" s="59"/>
      <c r="BW668" s="59"/>
      <c r="BY668" s="59"/>
      <c r="CA668" s="59"/>
      <c r="CD668" s="46" t="s">
        <v>2589</v>
      </c>
    </row>
    <row r="669" spans="9:82" ht="18" hidden="1" customHeight="1">
      <c r="I669" s="52">
        <v>2765</v>
      </c>
      <c r="U669" s="108"/>
      <c r="AO669" s="59"/>
      <c r="AQ669" s="59"/>
      <c r="AS669" s="59"/>
      <c r="AU669" s="59"/>
      <c r="AW669" s="59"/>
      <c r="AY669" s="59"/>
      <c r="BA669" s="59"/>
      <c r="BC669" s="59"/>
      <c r="BE669" s="59"/>
      <c r="BG669" s="59"/>
      <c r="BI669" s="59"/>
      <c r="BK669" s="59"/>
      <c r="BM669" s="59"/>
      <c r="BO669" s="59"/>
      <c r="BQ669" s="59"/>
      <c r="BS669" s="59"/>
      <c r="BU669" s="59"/>
      <c r="BW669" s="59"/>
      <c r="BY669" s="59"/>
      <c r="CA669" s="59"/>
      <c r="CD669" s="46" t="s">
        <v>2589</v>
      </c>
    </row>
    <row r="670" spans="9:82" ht="18" hidden="1" customHeight="1">
      <c r="I670" s="52">
        <v>2766</v>
      </c>
      <c r="U670" s="108"/>
      <c r="AO670" s="59"/>
      <c r="AQ670" s="59"/>
      <c r="AS670" s="59"/>
      <c r="AU670" s="59"/>
      <c r="AW670" s="59"/>
      <c r="AY670" s="59"/>
      <c r="BA670" s="59"/>
      <c r="BC670" s="59"/>
      <c r="BE670" s="59"/>
      <c r="BG670" s="59"/>
      <c r="BI670" s="59"/>
      <c r="BK670" s="59"/>
      <c r="BM670" s="59"/>
      <c r="BO670" s="59"/>
      <c r="BQ670" s="59"/>
      <c r="BS670" s="59"/>
      <c r="BU670" s="59"/>
      <c r="BW670" s="59"/>
      <c r="BY670" s="59"/>
      <c r="CA670" s="59"/>
      <c r="CD670" s="46" t="s">
        <v>2589</v>
      </c>
    </row>
    <row r="671" spans="9:82" ht="18" hidden="1" customHeight="1">
      <c r="I671" s="52">
        <v>2767</v>
      </c>
      <c r="U671" s="108"/>
      <c r="AO671" s="59"/>
      <c r="AQ671" s="59"/>
      <c r="AS671" s="59"/>
      <c r="AU671" s="59"/>
      <c r="AW671" s="59"/>
      <c r="AY671" s="59"/>
      <c r="BA671" s="59"/>
      <c r="BC671" s="59"/>
      <c r="BE671" s="59"/>
      <c r="BG671" s="59"/>
      <c r="BI671" s="59"/>
      <c r="BK671" s="59"/>
      <c r="BM671" s="59"/>
      <c r="BO671" s="59"/>
      <c r="BQ671" s="59"/>
      <c r="BS671" s="59"/>
      <c r="BU671" s="59"/>
      <c r="BW671" s="59"/>
      <c r="BY671" s="59"/>
      <c r="CA671" s="59"/>
      <c r="CD671" s="46" t="s">
        <v>2589</v>
      </c>
    </row>
    <row r="672" spans="9:82" ht="18" hidden="1" customHeight="1">
      <c r="I672" s="52">
        <v>2768</v>
      </c>
      <c r="U672" s="108"/>
      <c r="AO672" s="59"/>
      <c r="AQ672" s="59"/>
      <c r="AS672" s="59"/>
      <c r="AU672" s="59"/>
      <c r="AW672" s="59"/>
      <c r="AY672" s="59"/>
      <c r="BA672" s="59"/>
      <c r="BC672" s="59"/>
      <c r="BE672" s="59"/>
      <c r="BG672" s="59"/>
      <c r="BI672" s="59"/>
      <c r="BK672" s="59"/>
      <c r="BM672" s="59"/>
      <c r="BO672" s="59"/>
      <c r="BQ672" s="59"/>
      <c r="BS672" s="59"/>
      <c r="BU672" s="59"/>
      <c r="BW672" s="59"/>
      <c r="BY672" s="59"/>
      <c r="CA672" s="59"/>
      <c r="CD672" s="46" t="s">
        <v>2589</v>
      </c>
    </row>
    <row r="673" spans="9:82" ht="18" hidden="1" customHeight="1">
      <c r="I673" s="52">
        <v>2769</v>
      </c>
      <c r="U673" s="108"/>
      <c r="AO673" s="59"/>
      <c r="AQ673" s="59"/>
      <c r="AS673" s="59"/>
      <c r="AU673" s="59"/>
      <c r="AW673" s="59"/>
      <c r="AY673" s="59"/>
      <c r="BA673" s="59"/>
      <c r="BC673" s="59"/>
      <c r="BE673" s="59"/>
      <c r="BG673" s="59"/>
      <c r="BI673" s="59"/>
      <c r="BK673" s="59"/>
      <c r="BM673" s="59"/>
      <c r="BO673" s="59"/>
      <c r="BQ673" s="59"/>
      <c r="BS673" s="59"/>
      <c r="BU673" s="59"/>
      <c r="BW673" s="59"/>
      <c r="BY673" s="59"/>
      <c r="CA673" s="59"/>
      <c r="CD673" s="46" t="s">
        <v>2589</v>
      </c>
    </row>
    <row r="674" spans="9:82" ht="18" hidden="1" customHeight="1">
      <c r="I674" s="52">
        <v>2770</v>
      </c>
      <c r="U674" s="108"/>
      <c r="AO674" s="59"/>
      <c r="AQ674" s="59"/>
      <c r="AS674" s="59"/>
      <c r="AU674" s="59"/>
      <c r="AW674" s="59"/>
      <c r="AY674" s="59"/>
      <c r="BA674" s="59"/>
      <c r="BC674" s="59"/>
      <c r="BE674" s="59"/>
      <c r="BG674" s="59"/>
      <c r="BI674" s="59"/>
      <c r="BK674" s="59"/>
      <c r="BM674" s="59"/>
      <c r="BO674" s="59"/>
      <c r="BQ674" s="59"/>
      <c r="BS674" s="59"/>
      <c r="BU674" s="59"/>
      <c r="BW674" s="59"/>
      <c r="BY674" s="59"/>
      <c r="CA674" s="59"/>
      <c r="CD674" s="46" t="s">
        <v>2589</v>
      </c>
    </row>
    <row r="675" spans="9:82" ht="18" hidden="1" customHeight="1">
      <c r="I675" s="52">
        <v>2771</v>
      </c>
      <c r="U675" s="108"/>
      <c r="AO675" s="59"/>
      <c r="AQ675" s="59"/>
      <c r="AS675" s="59"/>
      <c r="AU675" s="59"/>
      <c r="AW675" s="59"/>
      <c r="AY675" s="59"/>
      <c r="BA675" s="59"/>
      <c r="BC675" s="59"/>
      <c r="BE675" s="59"/>
      <c r="BG675" s="59"/>
      <c r="BI675" s="59"/>
      <c r="BK675" s="59"/>
      <c r="BM675" s="59"/>
      <c r="BO675" s="59"/>
      <c r="BQ675" s="59"/>
      <c r="BS675" s="59"/>
      <c r="BU675" s="59"/>
      <c r="BW675" s="59"/>
      <c r="BY675" s="59"/>
      <c r="CA675" s="59"/>
      <c r="CD675" s="46" t="s">
        <v>2589</v>
      </c>
    </row>
    <row r="676" spans="9:82" ht="18" hidden="1" customHeight="1">
      <c r="I676" s="52">
        <v>2772</v>
      </c>
      <c r="U676" s="108"/>
      <c r="AO676" s="59"/>
      <c r="AQ676" s="59"/>
      <c r="AS676" s="59"/>
      <c r="AU676" s="59"/>
      <c r="AW676" s="59"/>
      <c r="AY676" s="59"/>
      <c r="BA676" s="59"/>
      <c r="BC676" s="59"/>
      <c r="BE676" s="59"/>
      <c r="BG676" s="59"/>
      <c r="BI676" s="59"/>
      <c r="BK676" s="59"/>
      <c r="BM676" s="59"/>
      <c r="BO676" s="59"/>
      <c r="BQ676" s="59"/>
      <c r="BS676" s="59"/>
      <c r="BU676" s="59"/>
      <c r="BW676" s="59"/>
      <c r="BY676" s="59"/>
      <c r="CA676" s="59"/>
      <c r="CD676" s="46" t="s">
        <v>2589</v>
      </c>
    </row>
    <row r="677" spans="9:82" ht="18" hidden="1" customHeight="1">
      <c r="I677" s="52">
        <v>2773</v>
      </c>
      <c r="U677" s="108"/>
      <c r="AO677" s="59"/>
      <c r="AQ677" s="59"/>
      <c r="AS677" s="59"/>
      <c r="AU677" s="59"/>
      <c r="AW677" s="59"/>
      <c r="AY677" s="59"/>
      <c r="BA677" s="59"/>
      <c r="BC677" s="59"/>
      <c r="BE677" s="59"/>
      <c r="BG677" s="59"/>
      <c r="BI677" s="59"/>
      <c r="BK677" s="59"/>
      <c r="BM677" s="59"/>
      <c r="BO677" s="59"/>
      <c r="BQ677" s="59"/>
      <c r="BS677" s="59"/>
      <c r="BU677" s="59"/>
      <c r="BW677" s="59"/>
      <c r="BY677" s="59"/>
      <c r="CA677" s="59"/>
      <c r="CD677" s="46" t="s">
        <v>2589</v>
      </c>
    </row>
    <row r="678" spans="9:82" ht="18" hidden="1" customHeight="1">
      <c r="I678" s="52">
        <v>2774</v>
      </c>
      <c r="U678" s="108"/>
      <c r="AO678" s="59"/>
      <c r="AQ678" s="59"/>
      <c r="AS678" s="59"/>
      <c r="AU678" s="59"/>
      <c r="AW678" s="59"/>
      <c r="AY678" s="59"/>
      <c r="BA678" s="59"/>
      <c r="BC678" s="59"/>
      <c r="BE678" s="59"/>
      <c r="BG678" s="59"/>
      <c r="BI678" s="59"/>
      <c r="BK678" s="59"/>
      <c r="BM678" s="59"/>
      <c r="BO678" s="59"/>
      <c r="BQ678" s="59"/>
      <c r="BS678" s="59"/>
      <c r="BU678" s="59"/>
      <c r="BW678" s="59"/>
      <c r="BY678" s="59"/>
      <c r="CA678" s="59"/>
      <c r="CD678" s="46" t="s">
        <v>2589</v>
      </c>
    </row>
    <row r="679" spans="9:82" ht="18" hidden="1" customHeight="1">
      <c r="I679" s="52">
        <v>2775</v>
      </c>
      <c r="U679" s="108"/>
      <c r="AO679" s="59"/>
      <c r="AQ679" s="59"/>
      <c r="AS679" s="59"/>
      <c r="AU679" s="59"/>
      <c r="AW679" s="59"/>
      <c r="AY679" s="59"/>
      <c r="BA679" s="59"/>
      <c r="BC679" s="59"/>
      <c r="BE679" s="59"/>
      <c r="BG679" s="59"/>
      <c r="BI679" s="59"/>
      <c r="BK679" s="59"/>
      <c r="BM679" s="59"/>
      <c r="BO679" s="59"/>
      <c r="BQ679" s="59"/>
      <c r="BS679" s="59"/>
      <c r="BU679" s="59"/>
      <c r="BW679" s="59"/>
      <c r="BY679" s="59"/>
      <c r="CA679" s="59"/>
      <c r="CD679" s="46" t="s">
        <v>2589</v>
      </c>
    </row>
    <row r="680" spans="9:82" ht="18" hidden="1" customHeight="1">
      <c r="I680" s="52">
        <v>2776</v>
      </c>
      <c r="U680" s="108"/>
      <c r="AO680" s="59"/>
      <c r="AQ680" s="59"/>
      <c r="AS680" s="59"/>
      <c r="AU680" s="59"/>
      <c r="AW680" s="59"/>
      <c r="AY680" s="59"/>
      <c r="BA680" s="59"/>
      <c r="BC680" s="59"/>
      <c r="BE680" s="59"/>
      <c r="BG680" s="59"/>
      <c r="BI680" s="59"/>
      <c r="BK680" s="59"/>
      <c r="BM680" s="59"/>
      <c r="BO680" s="59"/>
      <c r="BQ680" s="59"/>
      <c r="BS680" s="59"/>
      <c r="BU680" s="59"/>
      <c r="BW680" s="59"/>
      <c r="BY680" s="59"/>
      <c r="CA680" s="59"/>
      <c r="CD680" s="46" t="s">
        <v>2589</v>
      </c>
    </row>
    <row r="681" spans="9:82" ht="18" hidden="1" customHeight="1">
      <c r="I681" s="52">
        <v>2777</v>
      </c>
      <c r="U681" s="108"/>
      <c r="AO681" s="59"/>
      <c r="AQ681" s="59"/>
      <c r="AS681" s="59"/>
      <c r="AU681" s="59"/>
      <c r="AW681" s="59"/>
      <c r="AY681" s="59"/>
      <c r="BA681" s="59"/>
      <c r="BC681" s="59"/>
      <c r="BE681" s="59"/>
      <c r="BG681" s="59"/>
      <c r="BI681" s="59"/>
      <c r="BK681" s="59"/>
      <c r="BM681" s="59"/>
      <c r="BO681" s="59"/>
      <c r="BQ681" s="59"/>
      <c r="BS681" s="59"/>
      <c r="BU681" s="59"/>
      <c r="BW681" s="59"/>
      <c r="BY681" s="59"/>
      <c r="CA681" s="59"/>
      <c r="CD681" s="46" t="s">
        <v>2589</v>
      </c>
    </row>
    <row r="682" spans="9:82" ht="18" hidden="1" customHeight="1">
      <c r="I682" s="52">
        <v>2778</v>
      </c>
      <c r="U682" s="108"/>
      <c r="AO682" s="59"/>
      <c r="AQ682" s="59"/>
      <c r="AS682" s="59"/>
      <c r="AU682" s="59"/>
      <c r="AW682" s="59"/>
      <c r="AY682" s="59"/>
      <c r="BA682" s="59"/>
      <c r="BC682" s="59"/>
      <c r="BE682" s="59"/>
      <c r="BG682" s="59"/>
      <c r="BI682" s="59"/>
      <c r="BK682" s="59"/>
      <c r="BM682" s="59"/>
      <c r="BO682" s="59"/>
      <c r="BQ682" s="59"/>
      <c r="BS682" s="59"/>
      <c r="BU682" s="59"/>
      <c r="BW682" s="59"/>
      <c r="BY682" s="59"/>
      <c r="CA682" s="59"/>
      <c r="CD682" s="46" t="s">
        <v>2589</v>
      </c>
    </row>
    <row r="683" spans="9:82" ht="18" hidden="1" customHeight="1">
      <c r="I683" s="52">
        <v>2779</v>
      </c>
      <c r="U683" s="108"/>
      <c r="AO683" s="59"/>
      <c r="AQ683" s="59"/>
      <c r="AS683" s="59"/>
      <c r="AU683" s="59"/>
      <c r="AW683" s="59"/>
      <c r="AY683" s="59"/>
      <c r="BA683" s="59"/>
      <c r="BC683" s="59"/>
      <c r="BE683" s="59"/>
      <c r="BG683" s="59"/>
      <c r="BI683" s="59"/>
      <c r="BK683" s="59"/>
      <c r="BM683" s="59"/>
      <c r="BO683" s="59"/>
      <c r="BQ683" s="59"/>
      <c r="BS683" s="59"/>
      <c r="BU683" s="59"/>
      <c r="BW683" s="59"/>
      <c r="BY683" s="59"/>
      <c r="CA683" s="59"/>
      <c r="CD683" s="46" t="s">
        <v>2589</v>
      </c>
    </row>
    <row r="684" spans="9:82" ht="18" hidden="1" customHeight="1">
      <c r="I684" s="52">
        <v>2780</v>
      </c>
      <c r="U684" s="108"/>
      <c r="AO684" s="59"/>
      <c r="AQ684" s="59"/>
      <c r="AS684" s="59"/>
      <c r="AU684" s="59"/>
      <c r="AW684" s="59"/>
      <c r="AY684" s="59"/>
      <c r="BA684" s="59"/>
      <c r="BC684" s="59"/>
      <c r="BE684" s="59"/>
      <c r="BG684" s="59"/>
      <c r="BI684" s="59"/>
      <c r="BK684" s="59"/>
      <c r="BM684" s="59"/>
      <c r="BO684" s="59"/>
      <c r="BQ684" s="59"/>
      <c r="BS684" s="59"/>
      <c r="BU684" s="59"/>
      <c r="BW684" s="59"/>
      <c r="BY684" s="59"/>
      <c r="CA684" s="59"/>
      <c r="CD684" s="46" t="s">
        <v>2589</v>
      </c>
    </row>
    <row r="685" spans="9:82" ht="18" hidden="1" customHeight="1">
      <c r="I685" s="52">
        <v>2781</v>
      </c>
      <c r="U685" s="108"/>
      <c r="AO685" s="59"/>
      <c r="AQ685" s="59"/>
      <c r="AS685" s="59"/>
      <c r="AU685" s="59"/>
      <c r="AW685" s="59"/>
      <c r="AY685" s="59"/>
      <c r="BA685" s="59"/>
      <c r="BC685" s="59"/>
      <c r="BE685" s="59"/>
      <c r="BG685" s="59"/>
      <c r="BI685" s="59"/>
      <c r="BK685" s="59"/>
      <c r="BM685" s="59"/>
      <c r="BO685" s="59"/>
      <c r="BQ685" s="59"/>
      <c r="BS685" s="59"/>
      <c r="BU685" s="59"/>
      <c r="BW685" s="59"/>
      <c r="BY685" s="59"/>
      <c r="CA685" s="59"/>
      <c r="CD685" s="46" t="s">
        <v>2589</v>
      </c>
    </row>
    <row r="686" spans="9:82" ht="18" hidden="1" customHeight="1">
      <c r="I686" s="52">
        <v>2782</v>
      </c>
      <c r="U686" s="108"/>
      <c r="AO686" s="59"/>
      <c r="AQ686" s="59"/>
      <c r="AS686" s="59"/>
      <c r="AU686" s="59"/>
      <c r="AW686" s="59"/>
      <c r="AY686" s="59"/>
      <c r="BA686" s="59"/>
      <c r="BC686" s="59"/>
      <c r="BE686" s="59"/>
      <c r="BG686" s="59"/>
      <c r="BI686" s="59"/>
      <c r="BK686" s="59"/>
      <c r="BM686" s="59"/>
      <c r="BO686" s="59"/>
      <c r="BQ686" s="59"/>
      <c r="BS686" s="59"/>
      <c r="BU686" s="59"/>
      <c r="BW686" s="59"/>
      <c r="BY686" s="59"/>
      <c r="CA686" s="59"/>
      <c r="CD686" s="46" t="s">
        <v>2589</v>
      </c>
    </row>
    <row r="687" spans="9:82" ht="18" hidden="1" customHeight="1">
      <c r="I687" s="52">
        <v>2783</v>
      </c>
      <c r="U687" s="108"/>
      <c r="AO687" s="59"/>
      <c r="AQ687" s="59"/>
      <c r="AS687" s="59"/>
      <c r="AU687" s="59"/>
      <c r="AW687" s="59"/>
      <c r="AY687" s="59"/>
      <c r="BA687" s="59"/>
      <c r="BC687" s="59"/>
      <c r="BE687" s="59"/>
      <c r="BG687" s="59"/>
      <c r="BI687" s="59"/>
      <c r="BK687" s="59"/>
      <c r="BM687" s="59"/>
      <c r="BO687" s="59"/>
      <c r="BQ687" s="59"/>
      <c r="BS687" s="59"/>
      <c r="BU687" s="59"/>
      <c r="BW687" s="59"/>
      <c r="BY687" s="59"/>
      <c r="CA687" s="59"/>
      <c r="CD687" s="46" t="s">
        <v>2589</v>
      </c>
    </row>
    <row r="688" spans="9:82" ht="18" hidden="1" customHeight="1">
      <c r="I688" s="52">
        <v>2784</v>
      </c>
      <c r="U688" s="108"/>
      <c r="AO688" s="59"/>
      <c r="AQ688" s="59"/>
      <c r="AS688" s="59"/>
      <c r="AU688" s="59"/>
      <c r="AW688" s="59"/>
      <c r="AY688" s="59"/>
      <c r="BA688" s="59"/>
      <c r="BC688" s="59"/>
      <c r="BE688" s="59"/>
      <c r="BG688" s="59"/>
      <c r="BI688" s="59"/>
      <c r="BK688" s="59"/>
      <c r="BM688" s="59"/>
      <c r="BO688" s="59"/>
      <c r="BQ688" s="59"/>
      <c r="BS688" s="59"/>
      <c r="BU688" s="59"/>
      <c r="BW688" s="59"/>
      <c r="BY688" s="59"/>
      <c r="CA688" s="59"/>
      <c r="CD688" s="46" t="s">
        <v>2589</v>
      </c>
    </row>
    <row r="689" spans="1:82" ht="18" hidden="1" customHeight="1">
      <c r="I689" s="52">
        <v>2785</v>
      </c>
      <c r="U689" s="108"/>
      <c r="AO689" s="59"/>
      <c r="AQ689" s="59"/>
      <c r="AS689" s="59"/>
      <c r="AU689" s="59"/>
      <c r="AW689" s="59"/>
      <c r="AY689" s="59"/>
      <c r="BA689" s="59"/>
      <c r="BC689" s="59"/>
      <c r="BE689" s="59"/>
      <c r="BG689" s="59"/>
      <c r="BI689" s="59"/>
      <c r="BK689" s="59"/>
      <c r="BM689" s="59"/>
      <c r="BO689" s="59"/>
      <c r="BQ689" s="59"/>
      <c r="BS689" s="59"/>
      <c r="BU689" s="59"/>
      <c r="BW689" s="59"/>
      <c r="BY689" s="59"/>
      <c r="CA689" s="59"/>
      <c r="CD689" s="46" t="s">
        <v>2589</v>
      </c>
    </row>
    <row r="690" spans="1:82" ht="18" hidden="1" customHeight="1">
      <c r="I690" s="52">
        <v>2786</v>
      </c>
      <c r="U690" s="108"/>
      <c r="AO690" s="59"/>
      <c r="AQ690" s="59"/>
      <c r="AS690" s="59"/>
      <c r="AU690" s="59"/>
      <c r="AW690" s="59"/>
      <c r="AY690" s="59"/>
      <c r="BA690" s="59"/>
      <c r="BC690" s="59"/>
      <c r="BE690" s="59"/>
      <c r="BG690" s="59"/>
      <c r="BI690" s="59"/>
      <c r="BK690" s="59"/>
      <c r="BM690" s="59"/>
      <c r="BO690" s="59"/>
      <c r="BQ690" s="59"/>
      <c r="BS690" s="59"/>
      <c r="BU690" s="59"/>
      <c r="BW690" s="59"/>
      <c r="BY690" s="59"/>
      <c r="CA690" s="59"/>
      <c r="CD690" s="46" t="s">
        <v>2589</v>
      </c>
    </row>
    <row r="691" spans="1:82" ht="18" hidden="1" customHeight="1">
      <c r="I691" s="52">
        <v>2787</v>
      </c>
      <c r="U691" s="108"/>
      <c r="AO691" s="59"/>
      <c r="AQ691" s="59"/>
      <c r="AS691" s="59"/>
      <c r="AU691" s="59"/>
      <c r="AW691" s="59"/>
      <c r="AY691" s="59"/>
      <c r="BA691" s="59"/>
      <c r="BC691" s="59"/>
      <c r="BE691" s="59"/>
      <c r="BG691" s="59"/>
      <c r="BI691" s="59"/>
      <c r="BK691" s="59"/>
      <c r="BM691" s="59"/>
      <c r="BO691" s="59"/>
      <c r="BQ691" s="59"/>
      <c r="BS691" s="59"/>
      <c r="BU691" s="59"/>
      <c r="BW691" s="59"/>
      <c r="BY691" s="59"/>
      <c r="CA691" s="59"/>
      <c r="CD691" s="46" t="s">
        <v>2589</v>
      </c>
    </row>
    <row r="692" spans="1:82" ht="18" hidden="1" customHeight="1">
      <c r="I692" s="52">
        <v>2788</v>
      </c>
      <c r="U692" s="108"/>
      <c r="AO692" s="59"/>
      <c r="AQ692" s="59"/>
      <c r="AS692" s="59"/>
      <c r="AU692" s="59"/>
      <c r="AW692" s="59"/>
      <c r="AY692" s="59"/>
      <c r="BA692" s="59"/>
      <c r="BC692" s="59"/>
      <c r="BE692" s="59"/>
      <c r="BG692" s="59"/>
      <c r="BI692" s="59"/>
      <c r="BK692" s="59"/>
      <c r="BM692" s="59"/>
      <c r="BO692" s="59"/>
      <c r="BQ692" s="59"/>
      <c r="BS692" s="59"/>
      <c r="BU692" s="59"/>
      <c r="BW692" s="59"/>
      <c r="BY692" s="59"/>
      <c r="CA692" s="59"/>
      <c r="CD692" s="46" t="s">
        <v>2589</v>
      </c>
    </row>
    <row r="693" spans="1:82" ht="18" hidden="1" customHeight="1">
      <c r="I693" s="52">
        <v>2789</v>
      </c>
      <c r="U693" s="108"/>
      <c r="AO693" s="59"/>
      <c r="AQ693" s="59"/>
      <c r="AS693" s="59"/>
      <c r="AU693" s="59"/>
      <c r="AW693" s="59"/>
      <c r="AY693" s="59"/>
      <c r="BA693" s="59"/>
      <c r="BC693" s="59"/>
      <c r="BE693" s="59"/>
      <c r="BG693" s="59"/>
      <c r="BI693" s="59"/>
      <c r="BK693" s="59"/>
      <c r="BM693" s="59"/>
      <c r="BO693" s="59"/>
      <c r="BQ693" s="59"/>
      <c r="BS693" s="59"/>
      <c r="BU693" s="59"/>
      <c r="BW693" s="59"/>
      <c r="BY693" s="59"/>
      <c r="CA693" s="59"/>
      <c r="CD693" s="46" t="s">
        <v>2589</v>
      </c>
    </row>
    <row r="694" spans="1:82" ht="18" hidden="1" customHeight="1">
      <c r="I694" s="52">
        <v>2790</v>
      </c>
      <c r="U694" s="108"/>
      <c r="AO694" s="59"/>
      <c r="AQ694" s="59"/>
      <c r="AS694" s="59"/>
      <c r="AU694" s="59"/>
      <c r="AW694" s="59"/>
      <c r="AY694" s="59"/>
      <c r="BA694" s="59"/>
      <c r="BC694" s="59"/>
      <c r="BE694" s="59"/>
      <c r="BG694" s="59"/>
      <c r="BI694" s="59"/>
      <c r="BK694" s="59"/>
      <c r="BM694" s="59"/>
      <c r="BO694" s="59"/>
      <c r="BQ694" s="59"/>
      <c r="BS694" s="59"/>
      <c r="BU694" s="59"/>
      <c r="BW694" s="59"/>
      <c r="BY694" s="59"/>
      <c r="CA694" s="59"/>
      <c r="CD694" s="46" t="s">
        <v>2589</v>
      </c>
    </row>
    <row r="695" spans="1:82" ht="18" hidden="1" customHeight="1">
      <c r="I695" s="52">
        <v>2791</v>
      </c>
      <c r="U695" s="108"/>
      <c r="AO695" s="59"/>
      <c r="AQ695" s="59"/>
      <c r="AS695" s="59"/>
      <c r="AU695" s="59"/>
      <c r="AW695" s="59"/>
      <c r="AY695" s="59"/>
      <c r="BA695" s="59"/>
      <c r="BC695" s="59"/>
      <c r="BE695" s="59"/>
      <c r="BG695" s="59"/>
      <c r="BI695" s="59"/>
      <c r="BK695" s="59"/>
      <c r="BM695" s="59"/>
      <c r="BO695" s="59"/>
      <c r="BQ695" s="59"/>
      <c r="BS695" s="59"/>
      <c r="BU695" s="59"/>
      <c r="BW695" s="59"/>
      <c r="BY695" s="59"/>
      <c r="CA695" s="59"/>
      <c r="CD695" s="46" t="s">
        <v>2589</v>
      </c>
    </row>
    <row r="696" spans="1:82" ht="18" hidden="1" customHeight="1">
      <c r="I696" s="52">
        <v>2792</v>
      </c>
      <c r="U696" s="108"/>
      <c r="AO696" s="59"/>
      <c r="AQ696" s="59"/>
      <c r="AS696" s="59"/>
      <c r="AU696" s="59"/>
      <c r="AW696" s="59"/>
      <c r="AY696" s="59"/>
      <c r="BA696" s="59"/>
      <c r="BC696" s="59"/>
      <c r="BE696" s="59"/>
      <c r="BG696" s="59"/>
      <c r="BI696" s="59"/>
      <c r="BK696" s="59"/>
      <c r="BM696" s="59"/>
      <c r="BO696" s="59"/>
      <c r="BQ696" s="59"/>
      <c r="BS696" s="59"/>
      <c r="BU696" s="59"/>
      <c r="BW696" s="59"/>
      <c r="BY696" s="59"/>
      <c r="CA696" s="59"/>
      <c r="CD696" s="46" t="s">
        <v>2589</v>
      </c>
    </row>
    <row r="697" spans="1:82" ht="18" hidden="1" customHeight="1">
      <c r="I697" s="52">
        <v>2793</v>
      </c>
      <c r="U697" s="108"/>
      <c r="AO697" s="59"/>
      <c r="AQ697" s="59"/>
      <c r="AS697" s="59"/>
      <c r="AU697" s="59"/>
      <c r="AW697" s="59"/>
      <c r="AY697" s="59"/>
      <c r="BA697" s="59"/>
      <c r="BC697" s="59"/>
      <c r="BE697" s="59"/>
      <c r="BG697" s="59"/>
      <c r="BI697" s="59"/>
      <c r="BK697" s="59"/>
      <c r="BM697" s="59"/>
      <c r="BO697" s="59"/>
      <c r="BQ697" s="59"/>
      <c r="BS697" s="59"/>
      <c r="BU697" s="59"/>
      <c r="BW697" s="59"/>
      <c r="BY697" s="59"/>
      <c r="CA697" s="59"/>
      <c r="CD697" s="46" t="s">
        <v>2589</v>
      </c>
    </row>
    <row r="698" spans="1:82" ht="18" hidden="1" customHeight="1">
      <c r="I698" s="52">
        <v>2794</v>
      </c>
      <c r="U698" s="108"/>
      <c r="AO698" s="59"/>
      <c r="AQ698" s="59"/>
      <c r="AS698" s="59"/>
      <c r="AU698" s="59"/>
      <c r="AW698" s="59"/>
      <c r="AY698" s="59"/>
      <c r="BA698" s="59"/>
      <c r="BC698" s="59"/>
      <c r="BE698" s="59"/>
      <c r="BG698" s="59"/>
      <c r="BI698" s="59"/>
      <c r="BK698" s="59"/>
      <c r="BM698" s="59"/>
      <c r="BO698" s="59"/>
      <c r="BQ698" s="59"/>
      <c r="BS698" s="59"/>
      <c r="BU698" s="59"/>
      <c r="BW698" s="59"/>
      <c r="BY698" s="59"/>
      <c r="CA698" s="59"/>
      <c r="CD698" s="46" t="s">
        <v>2589</v>
      </c>
    </row>
    <row r="699" spans="1:82" ht="18" hidden="1" customHeight="1">
      <c r="I699" s="52">
        <v>2795</v>
      </c>
      <c r="U699" s="108"/>
      <c r="AO699" s="59"/>
      <c r="AQ699" s="59"/>
      <c r="AS699" s="59"/>
      <c r="AU699" s="59"/>
      <c r="AW699" s="59"/>
      <c r="AY699" s="59"/>
      <c r="BA699" s="59"/>
      <c r="BC699" s="59"/>
      <c r="BE699" s="59"/>
      <c r="BG699" s="59"/>
      <c r="BI699" s="59"/>
      <c r="BK699" s="59"/>
      <c r="BM699" s="59"/>
      <c r="BO699" s="59"/>
      <c r="BQ699" s="59"/>
      <c r="BS699" s="59"/>
      <c r="BU699" s="59"/>
      <c r="BW699" s="59"/>
      <c r="BY699" s="59"/>
      <c r="CA699" s="59"/>
      <c r="CD699" s="46" t="s">
        <v>2589</v>
      </c>
    </row>
    <row r="700" spans="1:82" ht="18" hidden="1" customHeight="1">
      <c r="I700" s="52">
        <v>2796</v>
      </c>
      <c r="U700" s="108"/>
      <c r="AO700" s="59"/>
      <c r="AQ700" s="59"/>
      <c r="AS700" s="59"/>
      <c r="AU700" s="59"/>
      <c r="AW700" s="59"/>
      <c r="AY700" s="59"/>
      <c r="BA700" s="59"/>
      <c r="BC700" s="59"/>
      <c r="BE700" s="59"/>
      <c r="BG700" s="59"/>
      <c r="BI700" s="59"/>
      <c r="BK700" s="59"/>
      <c r="BM700" s="59"/>
      <c r="BO700" s="59"/>
      <c r="BQ700" s="59"/>
      <c r="BS700" s="59"/>
      <c r="BU700" s="59"/>
      <c r="BW700" s="59"/>
      <c r="BY700" s="59"/>
      <c r="CA700" s="59"/>
      <c r="CD700" s="46" t="s">
        <v>2589</v>
      </c>
    </row>
    <row r="701" spans="1:82" ht="18" hidden="1" customHeight="1">
      <c r="I701" s="52">
        <v>2797</v>
      </c>
      <c r="U701" s="108"/>
      <c r="AO701" s="59"/>
      <c r="AQ701" s="59"/>
      <c r="AS701" s="59"/>
      <c r="AU701" s="59"/>
      <c r="AW701" s="59"/>
      <c r="AY701" s="59"/>
      <c r="BA701" s="59"/>
      <c r="BC701" s="59"/>
      <c r="BE701" s="59"/>
      <c r="BG701" s="59"/>
      <c r="BI701" s="59"/>
      <c r="BK701" s="59"/>
      <c r="BM701" s="59"/>
      <c r="BO701" s="59"/>
      <c r="BQ701" s="59"/>
      <c r="BS701" s="59"/>
      <c r="BU701" s="59"/>
      <c r="BW701" s="59"/>
      <c r="BY701" s="59"/>
      <c r="CA701" s="59"/>
      <c r="CD701" s="46" t="s">
        <v>2589</v>
      </c>
    </row>
    <row r="702" spans="1:82" ht="18" hidden="1" customHeight="1">
      <c r="I702" s="52">
        <v>2798</v>
      </c>
      <c r="U702" s="108"/>
      <c r="AO702" s="59"/>
      <c r="AQ702" s="59"/>
      <c r="AS702" s="59"/>
      <c r="AU702" s="59"/>
      <c r="AW702" s="59"/>
      <c r="AY702" s="59"/>
      <c r="BA702" s="59"/>
      <c r="BC702" s="59"/>
      <c r="BE702" s="59"/>
      <c r="BG702" s="59"/>
      <c r="BI702" s="59"/>
      <c r="BK702" s="59"/>
      <c r="BM702" s="59"/>
      <c r="BO702" s="59"/>
      <c r="BQ702" s="59"/>
      <c r="BS702" s="59"/>
      <c r="BU702" s="59"/>
      <c r="BW702" s="59"/>
      <c r="BY702" s="59"/>
      <c r="CA702" s="59"/>
      <c r="CD702" s="46" t="s">
        <v>2589</v>
      </c>
    </row>
    <row r="703" spans="1:82" ht="18" hidden="1" customHeight="1">
      <c r="I703" s="52">
        <v>2799</v>
      </c>
      <c r="U703" s="108"/>
      <c r="AO703" s="59"/>
      <c r="AQ703" s="59"/>
      <c r="AS703" s="59"/>
      <c r="AU703" s="59"/>
      <c r="AW703" s="59"/>
      <c r="AY703" s="59"/>
      <c r="BA703" s="59"/>
      <c r="BC703" s="59"/>
      <c r="BE703" s="59"/>
      <c r="BG703" s="59"/>
      <c r="BI703" s="59"/>
      <c r="BK703" s="59"/>
      <c r="BM703" s="59"/>
      <c r="BO703" s="59"/>
      <c r="BQ703" s="59"/>
      <c r="BS703" s="59"/>
      <c r="BU703" s="59"/>
      <c r="BW703" s="59"/>
      <c r="BY703" s="59"/>
      <c r="CA703" s="59"/>
      <c r="CD703" s="46" t="s">
        <v>2589</v>
      </c>
    </row>
    <row r="704" spans="1:82" ht="18" customHeight="1">
      <c r="A704" s="107">
        <v>45693</v>
      </c>
      <c r="E704" s="151"/>
      <c r="F704" s="184"/>
      <c r="G704" s="111">
        <v>22866</v>
      </c>
      <c r="H704" s="111">
        <v>908</v>
      </c>
      <c r="I704" s="52">
        <v>2800</v>
      </c>
      <c r="J704" s="59" t="s">
        <v>2590</v>
      </c>
      <c r="K704" s="59" t="s">
        <v>2435</v>
      </c>
      <c r="L704" s="55" t="s">
        <v>2436</v>
      </c>
      <c r="M704" s="55" t="s">
        <v>2437</v>
      </c>
      <c r="N704" s="55" t="s">
        <v>2444</v>
      </c>
      <c r="O704" s="55" t="s">
        <v>300</v>
      </c>
      <c r="P704" s="55" t="s">
        <v>301</v>
      </c>
      <c r="Q704" s="55" t="s">
        <v>2447</v>
      </c>
      <c r="R704" s="55" t="s">
        <v>227</v>
      </c>
      <c r="S704" s="55" t="s">
        <v>2451</v>
      </c>
      <c r="T704" s="55" t="s">
        <v>2455</v>
      </c>
      <c r="U704" s="108" t="s">
        <v>2456</v>
      </c>
      <c r="AK704" s="59" t="s">
        <v>341</v>
      </c>
      <c r="AM704" s="93" t="s">
        <v>341</v>
      </c>
      <c r="AO704" s="59" t="s">
        <v>341</v>
      </c>
      <c r="AQ704" s="59"/>
      <c r="AS704" s="59"/>
      <c r="AU704" s="59"/>
      <c r="AW704" s="59"/>
      <c r="AY704" s="59"/>
      <c r="BA704" s="59"/>
      <c r="BC704" s="59"/>
      <c r="BE704" s="59" t="s">
        <v>341</v>
      </c>
      <c r="BG704" s="59"/>
      <c r="BI704" s="59"/>
      <c r="BK704" s="59"/>
      <c r="BL704" s="59" t="s">
        <v>341</v>
      </c>
      <c r="BM704" s="59"/>
      <c r="BO704" s="59"/>
      <c r="BQ704" s="59"/>
      <c r="BS704" s="59"/>
      <c r="BU704" s="59"/>
      <c r="BW704" s="59"/>
      <c r="BY704" s="59"/>
      <c r="CA704" s="59"/>
      <c r="CD704" s="46" t="s">
        <v>2589</v>
      </c>
    </row>
    <row r="705" spans="1:82" ht="18" customHeight="1">
      <c r="A705" s="107">
        <v>45693</v>
      </c>
      <c r="E705" s="151"/>
      <c r="F705" s="184"/>
      <c r="G705" s="111">
        <v>28451</v>
      </c>
      <c r="H705" s="111">
        <v>1282</v>
      </c>
      <c r="I705" s="52">
        <v>2801</v>
      </c>
      <c r="J705" s="59" t="s">
        <v>2590</v>
      </c>
      <c r="K705" s="59" t="s">
        <v>2435</v>
      </c>
      <c r="L705" s="55" t="s">
        <v>2438</v>
      </c>
      <c r="M705" s="55" t="s">
        <v>2439</v>
      </c>
      <c r="N705" s="55" t="s">
        <v>2445</v>
      </c>
      <c r="O705" s="55" t="s">
        <v>305</v>
      </c>
      <c r="P705" s="55" t="s">
        <v>496</v>
      </c>
      <c r="Q705" s="55" t="s">
        <v>2448</v>
      </c>
      <c r="R705" s="55" t="s">
        <v>228</v>
      </c>
      <c r="S705" s="55" t="s">
        <v>2452</v>
      </c>
      <c r="T705" s="55" t="s">
        <v>2457</v>
      </c>
      <c r="U705" s="108" t="s">
        <v>2458</v>
      </c>
      <c r="V705" s="55" t="s">
        <v>2463</v>
      </c>
      <c r="W705" s="55" t="s">
        <v>419</v>
      </c>
      <c r="X705" s="55" t="s">
        <v>422</v>
      </c>
      <c r="Y705" s="55" t="s">
        <v>423</v>
      </c>
      <c r="Z705" s="55" t="s">
        <v>2465</v>
      </c>
      <c r="AA705" s="55" t="s">
        <v>588</v>
      </c>
      <c r="AB705" s="55" t="s">
        <v>2467</v>
      </c>
      <c r="AC705" s="55" t="s">
        <v>2469</v>
      </c>
      <c r="AD705" s="55" t="s">
        <v>2470</v>
      </c>
      <c r="AM705" s="93" t="s">
        <v>341</v>
      </c>
      <c r="AN705" s="59" t="s">
        <v>341</v>
      </c>
      <c r="AO705" s="59"/>
      <c r="AQ705" s="59"/>
      <c r="AS705" s="59"/>
      <c r="AU705" s="59"/>
      <c r="AW705" s="59"/>
      <c r="AY705" s="59"/>
      <c r="BA705" s="59"/>
      <c r="BC705" s="59" t="s">
        <v>341</v>
      </c>
      <c r="BE705" s="59"/>
      <c r="BG705" s="59"/>
      <c r="BI705" s="59"/>
      <c r="BK705" s="59"/>
      <c r="BM705" s="59"/>
      <c r="BO705" s="59"/>
      <c r="BQ705" s="59"/>
      <c r="BS705" s="59"/>
      <c r="BU705" s="59"/>
      <c r="BW705" s="59"/>
      <c r="BY705" s="59"/>
      <c r="CA705" s="59"/>
      <c r="CD705" s="46" t="s">
        <v>2589</v>
      </c>
    </row>
    <row r="706" spans="1:82" ht="18" customHeight="1">
      <c r="A706" s="107">
        <v>45693</v>
      </c>
      <c r="E706" s="151"/>
      <c r="F706" s="184"/>
      <c r="G706" s="111">
        <v>31194</v>
      </c>
      <c r="H706" s="111">
        <v>729</v>
      </c>
      <c r="I706" s="52">
        <v>2802</v>
      </c>
      <c r="J706" s="59" t="s">
        <v>2590</v>
      </c>
      <c r="K706" s="59" t="s">
        <v>2435</v>
      </c>
      <c r="L706" s="55" t="s">
        <v>2440</v>
      </c>
      <c r="M706" s="55" t="s">
        <v>2441</v>
      </c>
      <c r="N706" s="55" t="s">
        <v>2446</v>
      </c>
      <c r="O706" s="55" t="s">
        <v>305</v>
      </c>
      <c r="P706" s="55" t="s">
        <v>315</v>
      </c>
      <c r="Q706" s="55" t="s">
        <v>2449</v>
      </c>
      <c r="R706" s="55" t="s">
        <v>228</v>
      </c>
      <c r="S706" s="55" t="s">
        <v>2453</v>
      </c>
      <c r="T706" s="55" t="s">
        <v>2459</v>
      </c>
      <c r="U706" s="108" t="s">
        <v>2460</v>
      </c>
      <c r="V706" s="55" t="s">
        <v>2464</v>
      </c>
      <c r="W706" s="55" t="s">
        <v>580</v>
      </c>
      <c r="X706" s="55" t="s">
        <v>422</v>
      </c>
      <c r="Y706" s="55" t="s">
        <v>423</v>
      </c>
      <c r="Z706" s="55" t="s">
        <v>2466</v>
      </c>
      <c r="AA706" s="55" t="s">
        <v>325</v>
      </c>
      <c r="AB706" s="55" t="s">
        <v>2468</v>
      </c>
      <c r="AC706" s="55" t="s">
        <v>2471</v>
      </c>
      <c r="AD706" s="55" t="s">
        <v>2472</v>
      </c>
      <c r="AL706" s="59" t="s">
        <v>341</v>
      </c>
      <c r="AM706" s="93" t="s">
        <v>341</v>
      </c>
      <c r="AN706" s="59" t="s">
        <v>341</v>
      </c>
      <c r="AO706" s="59" t="s">
        <v>341</v>
      </c>
      <c r="AQ706" s="59" t="s">
        <v>341</v>
      </c>
      <c r="AR706" s="59" t="s">
        <v>341</v>
      </c>
      <c r="AS706" s="59" t="s">
        <v>341</v>
      </c>
      <c r="AT706" s="59" t="s">
        <v>341</v>
      </c>
      <c r="AU706" s="59" t="s">
        <v>341</v>
      </c>
      <c r="AV706" s="59" t="s">
        <v>341</v>
      </c>
      <c r="AW706" s="59" t="s">
        <v>341</v>
      </c>
      <c r="AY706" s="59"/>
      <c r="AZ706" s="59" t="s">
        <v>341</v>
      </c>
      <c r="BA706" s="59" t="s">
        <v>341</v>
      </c>
      <c r="BB706" s="59" t="s">
        <v>341</v>
      </c>
      <c r="BC706" s="59" t="s">
        <v>341</v>
      </c>
      <c r="BD706" s="59" t="s">
        <v>341</v>
      </c>
      <c r="BE706" s="59" t="s">
        <v>341</v>
      </c>
      <c r="BF706" s="59" t="s">
        <v>341</v>
      </c>
      <c r="BG706" s="59" t="s">
        <v>341</v>
      </c>
      <c r="BH706" s="59" t="s">
        <v>341</v>
      </c>
      <c r="BI706" s="59" t="s">
        <v>341</v>
      </c>
      <c r="BJ706" s="59" t="s">
        <v>341</v>
      </c>
      <c r="BK706" s="59" t="s">
        <v>341</v>
      </c>
      <c r="BM706" s="59"/>
      <c r="BO706" s="59"/>
      <c r="BQ706" s="59"/>
      <c r="BS706" s="59"/>
      <c r="BU706" s="59"/>
      <c r="BW706" s="59"/>
      <c r="BY706" s="59"/>
      <c r="BZ706" s="59" t="s">
        <v>341</v>
      </c>
      <c r="CA706" s="59" t="s">
        <v>341</v>
      </c>
      <c r="CD706" s="46" t="s">
        <v>2589</v>
      </c>
    </row>
    <row r="707" spans="1:82" ht="18" customHeight="1">
      <c r="A707" s="107">
        <v>45693</v>
      </c>
      <c r="E707" s="151"/>
      <c r="F707" s="184"/>
      <c r="G707" s="111">
        <v>31532</v>
      </c>
      <c r="H707" s="111">
        <v>687</v>
      </c>
      <c r="I707" s="52">
        <v>2803</v>
      </c>
      <c r="J707" s="59" t="s">
        <v>2590</v>
      </c>
      <c r="K707" s="59" t="s">
        <v>2435</v>
      </c>
      <c r="L707" s="55" t="s">
        <v>2442</v>
      </c>
      <c r="M707" s="55" t="s">
        <v>2443</v>
      </c>
      <c r="N707" s="55" t="s">
        <v>196</v>
      </c>
      <c r="O707" s="55" t="s">
        <v>300</v>
      </c>
      <c r="P707" s="55" t="s">
        <v>301</v>
      </c>
      <c r="Q707" s="55" t="s">
        <v>2450</v>
      </c>
      <c r="R707" s="55" t="s">
        <v>227</v>
      </c>
      <c r="S707" s="55" t="s">
        <v>2454</v>
      </c>
      <c r="T707" s="55" t="s">
        <v>2461</v>
      </c>
      <c r="U707" s="108" t="s">
        <v>2462</v>
      </c>
      <c r="AK707" s="59" t="s">
        <v>341</v>
      </c>
      <c r="AL707" s="59" t="s">
        <v>341</v>
      </c>
      <c r="AM707" s="93" t="s">
        <v>341</v>
      </c>
      <c r="AO707" s="59" t="s">
        <v>341</v>
      </c>
      <c r="AQ707" s="59" t="s">
        <v>341</v>
      </c>
      <c r="AS707" s="59"/>
      <c r="AU707" s="59"/>
      <c r="AW707" s="59"/>
      <c r="AY707" s="59"/>
      <c r="BA707" s="59"/>
      <c r="BC707" s="59"/>
      <c r="BD707" s="59" t="s">
        <v>341</v>
      </c>
      <c r="BE707" s="59" t="s">
        <v>341</v>
      </c>
      <c r="BG707" s="59"/>
      <c r="BI707" s="59" t="s">
        <v>341</v>
      </c>
      <c r="BK707" s="59"/>
      <c r="BL707" s="59" t="s">
        <v>341</v>
      </c>
      <c r="BM707" s="59"/>
      <c r="BO707" s="59"/>
      <c r="BQ707" s="59"/>
      <c r="BS707" s="59"/>
      <c r="BU707" s="59"/>
      <c r="BW707" s="59"/>
      <c r="BY707" s="59" t="s">
        <v>341</v>
      </c>
      <c r="BZ707" s="59" t="s">
        <v>341</v>
      </c>
      <c r="CA707" s="59" t="s">
        <v>341</v>
      </c>
      <c r="CD707" s="46" t="s">
        <v>2589</v>
      </c>
    </row>
    <row r="708" spans="1:82" ht="18" customHeight="1">
      <c r="A708" s="107">
        <v>45693</v>
      </c>
      <c r="E708" s="151"/>
      <c r="F708" s="184"/>
      <c r="G708" s="111">
        <v>21489</v>
      </c>
      <c r="H708" s="111">
        <v>6453</v>
      </c>
      <c r="I708" s="52">
        <v>2804</v>
      </c>
      <c r="J708" s="59" t="s">
        <v>2590</v>
      </c>
      <c r="K708" s="59" t="s">
        <v>2473</v>
      </c>
      <c r="L708" s="55" t="s">
        <v>2474</v>
      </c>
      <c r="M708" s="55" t="s">
        <v>2475</v>
      </c>
      <c r="N708" s="55" t="s">
        <v>832</v>
      </c>
      <c r="O708" s="55" t="s">
        <v>300</v>
      </c>
      <c r="P708" s="55" t="s">
        <v>303</v>
      </c>
      <c r="Q708" s="55" t="s">
        <v>2487</v>
      </c>
      <c r="R708" s="55" t="s">
        <v>227</v>
      </c>
      <c r="S708" s="55" t="s">
        <v>2492</v>
      </c>
      <c r="T708" s="55" t="s">
        <v>2496</v>
      </c>
      <c r="U708" s="108" t="s">
        <v>2497</v>
      </c>
      <c r="AK708" s="59" t="s">
        <v>341</v>
      </c>
      <c r="AM708" s="93" t="s">
        <v>341</v>
      </c>
      <c r="AO708" s="59" t="s">
        <v>341</v>
      </c>
      <c r="AQ708" s="59"/>
      <c r="AS708" s="59"/>
      <c r="AT708" s="59" t="s">
        <v>341</v>
      </c>
      <c r="AU708" s="59"/>
      <c r="AW708" s="59"/>
      <c r="AY708" s="59"/>
      <c r="BA708" s="59"/>
      <c r="BC708" s="59"/>
      <c r="BE708" s="59"/>
      <c r="BG708" s="59"/>
      <c r="BI708" s="59" t="s">
        <v>341</v>
      </c>
      <c r="BK708" s="59"/>
      <c r="BM708" s="59"/>
      <c r="BO708" s="59"/>
      <c r="BQ708" s="59"/>
      <c r="BS708" s="59"/>
      <c r="BU708" s="59"/>
      <c r="BW708" s="59"/>
      <c r="BY708" s="59"/>
      <c r="CA708" s="59"/>
      <c r="CD708" s="46" t="s">
        <v>2589</v>
      </c>
    </row>
    <row r="709" spans="1:82" ht="18" customHeight="1">
      <c r="A709" s="107">
        <v>45693</v>
      </c>
      <c r="E709" s="151"/>
      <c r="F709" s="184"/>
      <c r="G709" s="111">
        <v>23940</v>
      </c>
      <c r="H709" s="111">
        <v>1630</v>
      </c>
      <c r="I709" s="52">
        <v>2805</v>
      </c>
      <c r="J709" s="59" t="s">
        <v>2590</v>
      </c>
      <c r="K709" s="59" t="s">
        <v>2473</v>
      </c>
      <c r="L709" s="55" t="s">
        <v>2476</v>
      </c>
      <c r="M709" s="55" t="s">
        <v>2477</v>
      </c>
      <c r="N709" s="55" t="s">
        <v>320</v>
      </c>
      <c r="O709" s="55" t="s">
        <v>300</v>
      </c>
      <c r="P709" s="55" t="s">
        <v>303</v>
      </c>
      <c r="Q709" s="55" t="s">
        <v>2488</v>
      </c>
      <c r="R709" s="55" t="s">
        <v>227</v>
      </c>
      <c r="S709" s="55" t="s">
        <v>2493</v>
      </c>
      <c r="T709" s="55" t="s">
        <v>2498</v>
      </c>
      <c r="U709" s="108" t="s">
        <v>2499</v>
      </c>
      <c r="AK709" s="59" t="s">
        <v>341</v>
      </c>
      <c r="AM709" s="93" t="s">
        <v>341</v>
      </c>
      <c r="AO709" s="59" t="s">
        <v>341</v>
      </c>
      <c r="AQ709" s="59" t="s">
        <v>341</v>
      </c>
      <c r="AS709" s="59"/>
      <c r="AU709" s="59"/>
      <c r="AW709" s="59"/>
      <c r="AY709" s="59"/>
      <c r="BA709" s="59"/>
      <c r="BC709" s="59"/>
      <c r="BE709" s="59"/>
      <c r="BG709" s="59"/>
      <c r="BI709" s="59"/>
      <c r="BK709" s="59"/>
      <c r="BM709" s="59"/>
      <c r="BO709" s="59"/>
      <c r="BQ709" s="59"/>
      <c r="BS709" s="59"/>
      <c r="BU709" s="59"/>
      <c r="BW709" s="59"/>
      <c r="BY709" s="59"/>
      <c r="CA709" s="59"/>
      <c r="CD709" s="46" t="s">
        <v>2589</v>
      </c>
    </row>
    <row r="710" spans="1:82" ht="18" customHeight="1">
      <c r="A710" s="107">
        <v>45693</v>
      </c>
      <c r="B710" s="115">
        <v>45931</v>
      </c>
      <c r="E710" s="151"/>
      <c r="F710" s="184"/>
      <c r="G710" s="111">
        <v>24765</v>
      </c>
      <c r="H710" s="160">
        <v>104</v>
      </c>
      <c r="I710" s="52">
        <v>2806</v>
      </c>
      <c r="J710" s="59" t="s">
        <v>2590</v>
      </c>
      <c r="K710" s="59" t="s">
        <v>2473</v>
      </c>
      <c r="L710" s="55" t="s">
        <v>2478</v>
      </c>
      <c r="M710" s="55" t="s">
        <v>2479</v>
      </c>
      <c r="N710" s="55" t="s">
        <v>2484</v>
      </c>
      <c r="O710" s="55" t="s">
        <v>300</v>
      </c>
      <c r="P710" s="55" t="s">
        <v>304</v>
      </c>
      <c r="Q710" s="55" t="s">
        <v>2489</v>
      </c>
      <c r="R710" s="55" t="s">
        <v>227</v>
      </c>
      <c r="S710" s="124" t="s">
        <v>2687</v>
      </c>
      <c r="T710" s="55" t="s">
        <v>2500</v>
      </c>
      <c r="U710" s="108" t="s">
        <v>2501</v>
      </c>
      <c r="V710" s="112"/>
      <c r="W710" s="155"/>
      <c r="X710" s="159"/>
      <c r="Y710" s="159"/>
      <c r="Z710" s="112"/>
      <c r="AA710" s="172"/>
      <c r="AB710" s="112"/>
      <c r="AC710" s="155"/>
      <c r="AD710" s="155"/>
      <c r="AK710" s="59" t="s">
        <v>341</v>
      </c>
      <c r="AM710" s="93" t="s">
        <v>341</v>
      </c>
      <c r="AO710" s="59" t="s">
        <v>341</v>
      </c>
      <c r="AQ710" s="59"/>
      <c r="AS710" s="59"/>
      <c r="AU710" s="59"/>
      <c r="AW710" s="59"/>
      <c r="AY710" s="59"/>
      <c r="BA710" s="59"/>
      <c r="BC710" s="59"/>
      <c r="BE710" s="59"/>
      <c r="BG710" s="59"/>
      <c r="BI710" s="59" t="s">
        <v>341</v>
      </c>
      <c r="BK710" s="59"/>
      <c r="BM710" s="59"/>
      <c r="BO710" s="59"/>
      <c r="BQ710" s="59"/>
      <c r="BS710" s="59"/>
      <c r="BU710" s="59"/>
      <c r="BW710" s="59"/>
      <c r="BY710" s="59"/>
      <c r="CA710" s="59"/>
      <c r="CD710" s="46" t="s">
        <v>2589</v>
      </c>
    </row>
    <row r="711" spans="1:82" ht="18" customHeight="1">
      <c r="A711" s="107">
        <v>45693</v>
      </c>
      <c r="E711" s="151"/>
      <c r="F711" s="184"/>
      <c r="G711" s="111">
        <v>31241</v>
      </c>
      <c r="H711" s="111">
        <v>2103</v>
      </c>
      <c r="I711" s="52">
        <v>2807</v>
      </c>
      <c r="J711" s="59" t="s">
        <v>2590</v>
      </c>
      <c r="K711" s="59" t="s">
        <v>2473</v>
      </c>
      <c r="L711" s="55" t="s">
        <v>2480</v>
      </c>
      <c r="M711" s="55" t="s">
        <v>2481</v>
      </c>
      <c r="N711" s="55" t="s">
        <v>732</v>
      </c>
      <c r="O711" s="55" t="s">
        <v>300</v>
      </c>
      <c r="P711" s="55" t="s">
        <v>366</v>
      </c>
      <c r="Q711" s="55" t="s">
        <v>2490</v>
      </c>
      <c r="R711" s="55" t="s">
        <v>228</v>
      </c>
      <c r="S711" s="55" t="s">
        <v>2494</v>
      </c>
      <c r="T711" s="55" t="s">
        <v>2502</v>
      </c>
      <c r="U711" s="108" t="s">
        <v>2503</v>
      </c>
      <c r="AK711" s="59" t="s">
        <v>341</v>
      </c>
      <c r="AL711" s="59" t="s">
        <v>341</v>
      </c>
      <c r="AM711" s="93" t="s">
        <v>341</v>
      </c>
      <c r="AO711" s="59"/>
      <c r="AQ711" s="59" t="s">
        <v>341</v>
      </c>
      <c r="AS711" s="59"/>
      <c r="AU711" s="59"/>
      <c r="AW711" s="59"/>
      <c r="AY711" s="59"/>
      <c r="BA711" s="59"/>
      <c r="BC711" s="59"/>
      <c r="BD711" s="59" t="s">
        <v>341</v>
      </c>
      <c r="BE711" s="59" t="s">
        <v>341</v>
      </c>
      <c r="BG711" s="59"/>
      <c r="BI711" s="59"/>
      <c r="BK711" s="59"/>
      <c r="BM711" s="59"/>
      <c r="BO711" s="59"/>
      <c r="BQ711" s="59"/>
      <c r="BS711" s="59"/>
      <c r="BU711" s="59"/>
      <c r="BW711" s="59"/>
      <c r="BY711" s="59"/>
      <c r="CA711" s="59"/>
      <c r="CD711" s="46" t="s">
        <v>2589</v>
      </c>
    </row>
    <row r="712" spans="1:82" ht="18" customHeight="1">
      <c r="A712" s="107">
        <v>45693</v>
      </c>
      <c r="E712" s="151"/>
      <c r="F712" s="184"/>
      <c r="G712" s="111">
        <v>33790</v>
      </c>
      <c r="H712" s="111">
        <v>5914</v>
      </c>
      <c r="I712" s="52">
        <v>2808</v>
      </c>
      <c r="J712" s="59" t="s">
        <v>2590</v>
      </c>
      <c r="K712" s="59" t="s">
        <v>2473</v>
      </c>
      <c r="L712" s="55" t="s">
        <v>2482</v>
      </c>
      <c r="M712" s="55" t="s">
        <v>2483</v>
      </c>
      <c r="N712" s="55" t="s">
        <v>2485</v>
      </c>
      <c r="O712" s="55" t="s">
        <v>1600</v>
      </c>
      <c r="P712" s="55" t="s">
        <v>2486</v>
      </c>
      <c r="Q712" s="55" t="s">
        <v>2491</v>
      </c>
      <c r="R712" s="55" t="s">
        <v>227</v>
      </c>
      <c r="S712" s="55" t="s">
        <v>2495</v>
      </c>
      <c r="T712" s="55" t="s">
        <v>2504</v>
      </c>
      <c r="U712" s="108" t="s">
        <v>2505</v>
      </c>
      <c r="AF712" s="55" t="s">
        <v>182</v>
      </c>
      <c r="AM712" s="93" t="s">
        <v>341</v>
      </c>
      <c r="AO712" s="59" t="s">
        <v>341</v>
      </c>
      <c r="AQ712" s="59"/>
      <c r="AS712" s="59"/>
      <c r="AU712" s="59"/>
      <c r="AW712" s="59"/>
      <c r="AY712" s="59"/>
      <c r="BA712" s="59"/>
      <c r="BC712" s="59"/>
      <c r="BE712" s="59"/>
      <c r="BG712" s="59"/>
      <c r="BI712" s="59" t="s">
        <v>341</v>
      </c>
      <c r="BK712" s="59"/>
      <c r="BM712" s="59"/>
      <c r="BO712" s="59"/>
      <c r="BQ712" s="59"/>
      <c r="BS712" s="59"/>
      <c r="BU712" s="59"/>
      <c r="BW712" s="59"/>
      <c r="BY712" s="59" t="s">
        <v>341</v>
      </c>
      <c r="BZ712" s="59" t="s">
        <v>341</v>
      </c>
      <c r="CA712" s="59" t="s">
        <v>341</v>
      </c>
      <c r="CD712" s="46" t="s">
        <v>2589</v>
      </c>
    </row>
    <row r="713" spans="1:82" ht="18" customHeight="1">
      <c r="A713" s="107">
        <v>45693</v>
      </c>
      <c r="B713" s="115">
        <v>46083</v>
      </c>
      <c r="E713" s="152"/>
      <c r="F713" s="184"/>
      <c r="G713" s="111">
        <v>26602</v>
      </c>
      <c r="H713" s="111">
        <v>2479</v>
      </c>
      <c r="I713" s="52">
        <v>2809</v>
      </c>
      <c r="J713" s="59" t="s">
        <v>2590</v>
      </c>
      <c r="K713" s="59" t="s">
        <v>2506</v>
      </c>
      <c r="L713" s="55" t="s">
        <v>2770</v>
      </c>
      <c r="M713" s="55" t="s">
        <v>2507</v>
      </c>
      <c r="N713" s="55" t="s">
        <v>2508</v>
      </c>
      <c r="O713" s="55" t="s">
        <v>305</v>
      </c>
      <c r="P713" s="55" t="s">
        <v>2509</v>
      </c>
      <c r="Q713" s="55" t="s">
        <v>2510</v>
      </c>
      <c r="R713" s="55" t="s">
        <v>228</v>
      </c>
      <c r="S713" s="112" t="s">
        <v>2768</v>
      </c>
      <c r="T713" s="55" t="s">
        <v>2511</v>
      </c>
      <c r="U713" s="108" t="s">
        <v>2512</v>
      </c>
      <c r="V713" s="55" t="s">
        <v>577</v>
      </c>
      <c r="W713" s="55" t="s">
        <v>182</v>
      </c>
      <c r="X713" s="55" t="s">
        <v>422</v>
      </c>
      <c r="Y713" s="55" t="s">
        <v>423</v>
      </c>
      <c r="Z713" s="55" t="s">
        <v>2513</v>
      </c>
      <c r="AA713" s="55" t="s">
        <v>325</v>
      </c>
      <c r="AB713" s="55" t="s">
        <v>2514</v>
      </c>
      <c r="AC713" s="55" t="s">
        <v>2515</v>
      </c>
      <c r="AD713" s="55" t="s">
        <v>2516</v>
      </c>
      <c r="AE713" s="55" t="s">
        <v>577</v>
      </c>
      <c r="AF713" s="55" t="s">
        <v>182</v>
      </c>
      <c r="AG713" s="55" t="s">
        <v>423</v>
      </c>
      <c r="AH713" s="55" t="s">
        <v>2513</v>
      </c>
      <c r="AI713" s="55" t="s">
        <v>2515</v>
      </c>
      <c r="AJ713" s="55" t="s">
        <v>2516</v>
      </c>
      <c r="AN713" s="59" t="s">
        <v>341</v>
      </c>
      <c r="AO713" s="59"/>
      <c r="AQ713" s="59"/>
      <c r="AS713" s="59"/>
      <c r="AU713" s="59"/>
      <c r="AW713" s="59"/>
      <c r="AY713" s="59"/>
      <c r="BA713" s="59"/>
      <c r="BC713" s="59"/>
      <c r="BE713" s="59"/>
      <c r="BG713" s="59"/>
      <c r="BI713" s="59"/>
      <c r="BK713" s="59"/>
      <c r="BM713" s="59"/>
      <c r="BO713" s="59"/>
      <c r="BQ713" s="59"/>
      <c r="BS713" s="59"/>
      <c r="BU713" s="59"/>
      <c r="BW713" s="59"/>
      <c r="BY713" s="59"/>
      <c r="CA713" s="59"/>
      <c r="CD713" s="46" t="s">
        <v>2589</v>
      </c>
    </row>
    <row r="714" spans="1:82" ht="18" hidden="1" customHeight="1">
      <c r="I714" s="52">
        <v>2810</v>
      </c>
      <c r="U714" s="108"/>
      <c r="AO714" s="59"/>
      <c r="AQ714" s="59"/>
      <c r="AS714" s="59"/>
      <c r="AU714" s="59"/>
      <c r="AW714" s="59"/>
      <c r="AY714" s="59"/>
      <c r="BA714" s="59"/>
      <c r="BC714" s="59"/>
      <c r="BE714" s="59"/>
      <c r="BG714" s="59"/>
      <c r="BI714" s="59"/>
      <c r="BK714" s="59"/>
      <c r="BM714" s="59"/>
      <c r="BO714" s="59"/>
      <c r="BQ714" s="59"/>
      <c r="BS714" s="59"/>
      <c r="BU714" s="59"/>
      <c r="BW714" s="59"/>
      <c r="BY714" s="59"/>
      <c r="CA714" s="59"/>
      <c r="CD714" s="46" t="s">
        <v>2589</v>
      </c>
    </row>
    <row r="715" spans="1:82" ht="18" hidden="1" customHeight="1">
      <c r="I715" s="52">
        <v>2811</v>
      </c>
      <c r="U715" s="108"/>
      <c r="AO715" s="59"/>
      <c r="AQ715" s="59"/>
      <c r="AS715" s="59"/>
      <c r="AU715" s="59"/>
      <c r="AW715" s="59"/>
      <c r="AY715" s="59"/>
      <c r="BA715" s="59"/>
      <c r="BC715" s="59"/>
      <c r="BE715" s="59"/>
      <c r="BG715" s="59"/>
      <c r="BI715" s="59"/>
      <c r="BK715" s="59"/>
      <c r="BM715" s="59"/>
      <c r="BO715" s="59"/>
      <c r="BQ715" s="59"/>
      <c r="BS715" s="59"/>
      <c r="BU715" s="59"/>
      <c r="BW715" s="59"/>
      <c r="BY715" s="59"/>
      <c r="CA715" s="59"/>
      <c r="CD715" s="46" t="s">
        <v>2589</v>
      </c>
    </row>
    <row r="716" spans="1:82" ht="18" hidden="1" customHeight="1">
      <c r="I716" s="52">
        <v>2812</v>
      </c>
      <c r="U716" s="108"/>
      <c r="AO716" s="59"/>
      <c r="AQ716" s="59"/>
      <c r="AS716" s="59"/>
      <c r="AU716" s="59"/>
      <c r="AW716" s="59"/>
      <c r="AY716" s="59"/>
      <c r="BA716" s="59"/>
      <c r="BC716" s="59"/>
      <c r="BE716" s="59"/>
      <c r="BG716" s="59"/>
      <c r="BI716" s="59"/>
      <c r="BK716" s="59"/>
      <c r="BM716" s="59"/>
      <c r="BO716" s="59"/>
      <c r="BQ716" s="59"/>
      <c r="BS716" s="59"/>
      <c r="BU716" s="59"/>
      <c r="BW716" s="59"/>
      <c r="BY716" s="59"/>
      <c r="CA716" s="59"/>
      <c r="CD716" s="46" t="s">
        <v>2589</v>
      </c>
    </row>
    <row r="717" spans="1:82" ht="18" hidden="1" customHeight="1">
      <c r="I717" s="52">
        <v>2813</v>
      </c>
      <c r="U717" s="108"/>
      <c r="AO717" s="59"/>
      <c r="AQ717" s="59"/>
      <c r="AS717" s="59"/>
      <c r="AU717" s="59"/>
      <c r="AW717" s="59"/>
      <c r="AY717" s="59"/>
      <c r="BA717" s="59"/>
      <c r="BC717" s="59"/>
      <c r="BE717" s="59"/>
      <c r="BG717" s="59"/>
      <c r="BI717" s="59"/>
      <c r="BK717" s="59"/>
      <c r="BM717" s="59"/>
      <c r="BO717" s="59"/>
      <c r="BQ717" s="59"/>
      <c r="BS717" s="59"/>
      <c r="BU717" s="59"/>
      <c r="BW717" s="59"/>
      <c r="BY717" s="59"/>
      <c r="CA717" s="59"/>
      <c r="CD717" s="46" t="s">
        <v>2589</v>
      </c>
    </row>
    <row r="718" spans="1:82" ht="18" hidden="1" customHeight="1">
      <c r="I718" s="52">
        <v>2814</v>
      </c>
      <c r="U718" s="108"/>
      <c r="AO718" s="59"/>
      <c r="AQ718" s="59"/>
      <c r="AS718" s="59"/>
      <c r="AU718" s="59"/>
      <c r="AW718" s="59"/>
      <c r="AY718" s="59"/>
      <c r="BA718" s="59"/>
      <c r="BC718" s="59"/>
      <c r="BE718" s="59"/>
      <c r="BG718" s="59"/>
      <c r="BI718" s="59"/>
      <c r="BK718" s="59"/>
      <c r="BM718" s="59"/>
      <c r="BO718" s="59"/>
      <c r="BQ718" s="59"/>
      <c r="BS718" s="59"/>
      <c r="BU718" s="59"/>
      <c r="BW718" s="59"/>
      <c r="BY718" s="59"/>
      <c r="CA718" s="59"/>
      <c r="CD718" s="46" t="s">
        <v>2589</v>
      </c>
    </row>
    <row r="719" spans="1:82" ht="18" hidden="1" customHeight="1">
      <c r="I719" s="52">
        <v>2815</v>
      </c>
      <c r="U719" s="108"/>
      <c r="AO719" s="59"/>
      <c r="AQ719" s="59"/>
      <c r="AS719" s="59"/>
      <c r="AU719" s="59"/>
      <c r="AW719" s="59"/>
      <c r="AY719" s="59"/>
      <c r="BA719" s="59"/>
      <c r="BC719" s="59"/>
      <c r="BE719" s="59"/>
      <c r="BG719" s="59"/>
      <c r="BI719" s="59"/>
      <c r="BK719" s="59"/>
      <c r="BM719" s="59"/>
      <c r="BO719" s="59"/>
      <c r="BQ719" s="59"/>
      <c r="BS719" s="59"/>
      <c r="BU719" s="59"/>
      <c r="BW719" s="59"/>
      <c r="BY719" s="59"/>
      <c r="CA719" s="59"/>
      <c r="CD719" s="46" t="s">
        <v>2589</v>
      </c>
    </row>
    <row r="720" spans="1:82" ht="18" hidden="1" customHeight="1">
      <c r="I720" s="52">
        <v>2816</v>
      </c>
      <c r="U720" s="108"/>
      <c r="AO720" s="59"/>
      <c r="AQ720" s="59"/>
      <c r="AS720" s="59"/>
      <c r="AU720" s="59"/>
      <c r="AW720" s="59"/>
      <c r="AY720" s="59"/>
      <c r="BA720" s="59"/>
      <c r="BC720" s="59"/>
      <c r="BE720" s="59"/>
      <c r="BG720" s="59"/>
      <c r="BI720" s="59"/>
      <c r="BK720" s="59"/>
      <c r="BM720" s="59"/>
      <c r="BO720" s="59"/>
      <c r="BQ720" s="59"/>
      <c r="BS720" s="59"/>
      <c r="BU720" s="59"/>
      <c r="BW720" s="59"/>
      <c r="BY720" s="59"/>
      <c r="CA720" s="59"/>
      <c r="CD720" s="46" t="s">
        <v>2589</v>
      </c>
    </row>
    <row r="721" spans="9:82" ht="18" hidden="1" customHeight="1">
      <c r="I721" s="52">
        <v>2817</v>
      </c>
      <c r="U721" s="108"/>
      <c r="AO721" s="59"/>
      <c r="AQ721" s="59"/>
      <c r="AS721" s="59"/>
      <c r="AU721" s="59"/>
      <c r="AW721" s="59"/>
      <c r="AY721" s="59"/>
      <c r="BA721" s="59"/>
      <c r="BC721" s="59"/>
      <c r="BE721" s="59"/>
      <c r="BG721" s="59"/>
      <c r="BI721" s="59"/>
      <c r="BK721" s="59"/>
      <c r="BM721" s="59"/>
      <c r="BO721" s="59"/>
      <c r="BQ721" s="59"/>
      <c r="BS721" s="59"/>
      <c r="BU721" s="59"/>
      <c r="BW721" s="59"/>
      <c r="BY721" s="59"/>
      <c r="CA721" s="59"/>
      <c r="CD721" s="46" t="s">
        <v>2589</v>
      </c>
    </row>
    <row r="722" spans="9:82" ht="18" hidden="1" customHeight="1">
      <c r="I722" s="52">
        <v>2818</v>
      </c>
      <c r="U722" s="108"/>
      <c r="AO722" s="59"/>
      <c r="AQ722" s="59"/>
      <c r="AS722" s="59"/>
      <c r="AU722" s="59"/>
      <c r="AW722" s="59"/>
      <c r="AY722" s="59"/>
      <c r="BA722" s="59"/>
      <c r="BC722" s="59"/>
      <c r="BE722" s="59"/>
      <c r="BG722" s="59"/>
      <c r="BI722" s="59"/>
      <c r="BK722" s="59"/>
      <c r="BM722" s="59"/>
      <c r="BO722" s="59"/>
      <c r="BQ722" s="59"/>
      <c r="BS722" s="59"/>
      <c r="BU722" s="59"/>
      <c r="BW722" s="59"/>
      <c r="BY722" s="59"/>
      <c r="CA722" s="59"/>
      <c r="CD722" s="46" t="s">
        <v>2589</v>
      </c>
    </row>
    <row r="723" spans="9:82" ht="18" hidden="1" customHeight="1">
      <c r="I723" s="52">
        <v>2819</v>
      </c>
      <c r="U723" s="108"/>
      <c r="AO723" s="59"/>
      <c r="AQ723" s="59"/>
      <c r="AS723" s="59"/>
      <c r="AU723" s="59"/>
      <c r="AW723" s="59"/>
      <c r="AY723" s="59"/>
      <c r="BA723" s="59"/>
      <c r="BC723" s="59"/>
      <c r="BE723" s="59"/>
      <c r="BG723" s="59"/>
      <c r="BI723" s="59"/>
      <c r="BK723" s="59"/>
      <c r="BM723" s="59"/>
      <c r="BO723" s="59"/>
      <c r="BQ723" s="59"/>
      <c r="BS723" s="59"/>
      <c r="BU723" s="59"/>
      <c r="BW723" s="59"/>
      <c r="BY723" s="59"/>
      <c r="CA723" s="59"/>
      <c r="CD723" s="46" t="s">
        <v>2589</v>
      </c>
    </row>
    <row r="724" spans="9:82" ht="18" hidden="1" customHeight="1">
      <c r="I724" s="52">
        <v>2820</v>
      </c>
      <c r="U724" s="108"/>
      <c r="AO724" s="59"/>
      <c r="AQ724" s="59"/>
      <c r="AS724" s="59"/>
      <c r="AU724" s="59"/>
      <c r="AW724" s="59"/>
      <c r="AY724" s="59"/>
      <c r="BA724" s="59"/>
      <c r="BC724" s="59"/>
      <c r="BE724" s="59"/>
      <c r="BG724" s="59"/>
      <c r="BI724" s="59"/>
      <c r="BK724" s="59"/>
      <c r="BM724" s="59"/>
      <c r="BO724" s="59"/>
      <c r="BQ724" s="59"/>
      <c r="BS724" s="59"/>
      <c r="BU724" s="59"/>
      <c r="BW724" s="59"/>
      <c r="BY724" s="59"/>
      <c r="CA724" s="59"/>
      <c r="CD724" s="46" t="s">
        <v>2589</v>
      </c>
    </row>
    <row r="725" spans="9:82" ht="18" hidden="1" customHeight="1">
      <c r="I725" s="52">
        <v>2821</v>
      </c>
      <c r="U725" s="108"/>
      <c r="AO725" s="59"/>
      <c r="AQ725" s="59"/>
      <c r="AS725" s="59"/>
      <c r="AU725" s="59"/>
      <c r="AW725" s="59"/>
      <c r="AY725" s="59"/>
      <c r="BA725" s="59"/>
      <c r="BC725" s="59"/>
      <c r="BE725" s="59"/>
      <c r="BG725" s="59"/>
      <c r="BI725" s="59"/>
      <c r="BK725" s="59"/>
      <c r="BM725" s="59"/>
      <c r="BO725" s="59"/>
      <c r="BQ725" s="59"/>
      <c r="BS725" s="59"/>
      <c r="BU725" s="59"/>
      <c r="BW725" s="59"/>
      <c r="BY725" s="59"/>
      <c r="CA725" s="59"/>
      <c r="CD725" s="46" t="s">
        <v>2589</v>
      </c>
    </row>
    <row r="726" spans="9:82" ht="18" hidden="1" customHeight="1">
      <c r="I726" s="52">
        <v>2822</v>
      </c>
      <c r="U726" s="108"/>
      <c r="AO726" s="59"/>
      <c r="AQ726" s="59"/>
      <c r="AS726" s="59"/>
      <c r="AU726" s="59"/>
      <c r="AW726" s="59"/>
      <c r="AY726" s="59"/>
      <c r="BA726" s="59"/>
      <c r="BC726" s="59"/>
      <c r="BE726" s="59"/>
      <c r="BG726" s="59"/>
      <c r="BI726" s="59"/>
      <c r="BK726" s="59"/>
      <c r="BM726" s="59"/>
      <c r="BO726" s="59"/>
      <c r="BQ726" s="59"/>
      <c r="BS726" s="59"/>
      <c r="BU726" s="59"/>
      <c r="BW726" s="59"/>
      <c r="BY726" s="59"/>
      <c r="CA726" s="59"/>
      <c r="CD726" s="46" t="s">
        <v>2589</v>
      </c>
    </row>
    <row r="727" spans="9:82" ht="18" hidden="1" customHeight="1">
      <c r="I727" s="52">
        <v>2823</v>
      </c>
      <c r="U727" s="108"/>
      <c r="AO727" s="59"/>
      <c r="AQ727" s="59"/>
      <c r="AS727" s="59"/>
      <c r="AU727" s="59"/>
      <c r="AW727" s="59"/>
      <c r="AY727" s="59"/>
      <c r="BA727" s="59"/>
      <c r="BC727" s="59"/>
      <c r="BE727" s="59"/>
      <c r="BG727" s="59"/>
      <c r="BI727" s="59"/>
      <c r="BK727" s="59"/>
      <c r="BM727" s="59"/>
      <c r="BO727" s="59"/>
      <c r="BQ727" s="59"/>
      <c r="BS727" s="59"/>
      <c r="BU727" s="59"/>
      <c r="BW727" s="59"/>
      <c r="BY727" s="59"/>
      <c r="CA727" s="59"/>
      <c r="CD727" s="46" t="s">
        <v>2589</v>
      </c>
    </row>
    <row r="728" spans="9:82" ht="18" hidden="1" customHeight="1">
      <c r="I728" s="52">
        <v>2824</v>
      </c>
      <c r="U728" s="108"/>
      <c r="AO728" s="59"/>
      <c r="AQ728" s="59"/>
      <c r="AS728" s="59"/>
      <c r="AU728" s="59"/>
      <c r="AW728" s="59"/>
      <c r="AY728" s="59"/>
      <c r="BA728" s="59"/>
      <c r="BC728" s="59"/>
      <c r="BE728" s="59"/>
      <c r="BG728" s="59"/>
      <c r="BI728" s="59"/>
      <c r="BK728" s="59"/>
      <c r="BM728" s="59"/>
      <c r="BO728" s="59"/>
      <c r="BQ728" s="59"/>
      <c r="BS728" s="59"/>
      <c r="BU728" s="59"/>
      <c r="BW728" s="59"/>
      <c r="BY728" s="59"/>
      <c r="CA728" s="59"/>
      <c r="CD728" s="46" t="s">
        <v>2589</v>
      </c>
    </row>
    <row r="729" spans="9:82" ht="18" hidden="1" customHeight="1">
      <c r="I729" s="52">
        <v>2825</v>
      </c>
      <c r="U729" s="108"/>
      <c r="AO729" s="59"/>
      <c r="AQ729" s="59"/>
      <c r="AS729" s="59"/>
      <c r="AU729" s="59"/>
      <c r="AW729" s="59"/>
      <c r="AY729" s="59"/>
      <c r="BA729" s="59"/>
      <c r="BC729" s="59"/>
      <c r="BE729" s="59"/>
      <c r="BG729" s="59"/>
      <c r="BI729" s="59"/>
      <c r="BK729" s="59"/>
      <c r="BM729" s="59"/>
      <c r="BO729" s="59"/>
      <c r="BQ729" s="59"/>
      <c r="BS729" s="59"/>
      <c r="BU729" s="59"/>
      <c r="BW729" s="59"/>
      <c r="BY729" s="59"/>
      <c r="CA729" s="59"/>
      <c r="CD729" s="46" t="s">
        <v>2589</v>
      </c>
    </row>
    <row r="730" spans="9:82" ht="18" hidden="1" customHeight="1">
      <c r="I730" s="52">
        <v>2826</v>
      </c>
      <c r="U730" s="108"/>
      <c r="AO730" s="59"/>
      <c r="AQ730" s="59"/>
      <c r="AS730" s="59"/>
      <c r="AU730" s="59"/>
      <c r="AW730" s="59"/>
      <c r="AY730" s="59"/>
      <c r="BA730" s="59"/>
      <c r="BC730" s="59"/>
      <c r="BE730" s="59"/>
      <c r="BG730" s="59"/>
      <c r="BI730" s="59"/>
      <c r="BK730" s="59"/>
      <c r="BM730" s="59"/>
      <c r="BO730" s="59"/>
      <c r="BQ730" s="59"/>
      <c r="BS730" s="59"/>
      <c r="BU730" s="59"/>
      <c r="BW730" s="59"/>
      <c r="BY730" s="59"/>
      <c r="CA730" s="59"/>
      <c r="CD730" s="46" t="s">
        <v>2589</v>
      </c>
    </row>
    <row r="731" spans="9:82" ht="18" hidden="1" customHeight="1">
      <c r="I731" s="52">
        <v>2827</v>
      </c>
      <c r="U731" s="108"/>
      <c r="AO731" s="59"/>
      <c r="AQ731" s="59"/>
      <c r="AS731" s="59"/>
      <c r="AU731" s="59"/>
      <c r="AW731" s="59"/>
      <c r="AY731" s="59"/>
      <c r="BA731" s="59"/>
      <c r="BC731" s="59"/>
      <c r="BE731" s="59"/>
      <c r="BG731" s="59"/>
      <c r="BI731" s="59"/>
      <c r="BK731" s="59"/>
      <c r="BM731" s="59"/>
      <c r="BO731" s="59"/>
      <c r="BQ731" s="59"/>
      <c r="BS731" s="59"/>
      <c r="BU731" s="59"/>
      <c r="BW731" s="59"/>
      <c r="BY731" s="59"/>
      <c r="CA731" s="59"/>
      <c r="CD731" s="46" t="s">
        <v>2589</v>
      </c>
    </row>
    <row r="732" spans="9:82" ht="18" hidden="1" customHeight="1">
      <c r="I732" s="52">
        <v>2828</v>
      </c>
      <c r="U732" s="108"/>
      <c r="AO732" s="59"/>
      <c r="AQ732" s="59"/>
      <c r="AS732" s="59"/>
      <c r="AU732" s="59"/>
      <c r="AW732" s="59"/>
      <c r="AY732" s="59"/>
      <c r="BA732" s="59"/>
      <c r="BC732" s="59"/>
      <c r="BE732" s="59"/>
      <c r="BG732" s="59"/>
      <c r="BI732" s="59"/>
      <c r="BK732" s="59"/>
      <c r="BM732" s="59"/>
      <c r="BO732" s="59"/>
      <c r="BQ732" s="59"/>
      <c r="BS732" s="59"/>
      <c r="BU732" s="59"/>
      <c r="BW732" s="59"/>
      <c r="BY732" s="59"/>
      <c r="CA732" s="59"/>
      <c r="CD732" s="46" t="s">
        <v>2589</v>
      </c>
    </row>
    <row r="733" spans="9:82" ht="18" hidden="1" customHeight="1">
      <c r="I733" s="52">
        <v>2829</v>
      </c>
      <c r="U733" s="108"/>
      <c r="AO733" s="59"/>
      <c r="AQ733" s="59"/>
      <c r="AS733" s="59"/>
      <c r="AU733" s="59"/>
      <c r="AW733" s="59"/>
      <c r="AY733" s="59"/>
      <c r="BA733" s="59"/>
      <c r="BC733" s="59"/>
      <c r="BE733" s="59"/>
      <c r="BG733" s="59"/>
      <c r="BI733" s="59"/>
      <c r="BK733" s="59"/>
      <c r="BM733" s="59"/>
      <c r="BO733" s="59"/>
      <c r="BQ733" s="59"/>
      <c r="BS733" s="59"/>
      <c r="BU733" s="59"/>
      <c r="BW733" s="59"/>
      <c r="BY733" s="59"/>
      <c r="CA733" s="59"/>
      <c r="CD733" s="46" t="s">
        <v>2589</v>
      </c>
    </row>
    <row r="734" spans="9:82" ht="18" hidden="1" customHeight="1">
      <c r="I734" s="52">
        <v>2830</v>
      </c>
      <c r="U734" s="108"/>
      <c r="AO734" s="59"/>
      <c r="AQ734" s="59"/>
      <c r="AS734" s="59"/>
      <c r="AU734" s="59"/>
      <c r="AW734" s="59"/>
      <c r="AY734" s="59"/>
      <c r="BA734" s="59"/>
      <c r="BC734" s="59"/>
      <c r="BE734" s="59"/>
      <c r="BG734" s="59"/>
      <c r="BI734" s="59"/>
      <c r="BK734" s="59"/>
      <c r="BM734" s="59"/>
      <c r="BO734" s="59"/>
      <c r="BQ734" s="59"/>
      <c r="BS734" s="59"/>
      <c r="BU734" s="59"/>
      <c r="BW734" s="59"/>
      <c r="BY734" s="59"/>
      <c r="CA734" s="59"/>
      <c r="CD734" s="46" t="s">
        <v>2589</v>
      </c>
    </row>
    <row r="735" spans="9:82" ht="18" hidden="1" customHeight="1">
      <c r="I735" s="52">
        <v>2831</v>
      </c>
      <c r="U735" s="108"/>
      <c r="AO735" s="59"/>
      <c r="AQ735" s="59"/>
      <c r="AS735" s="59"/>
      <c r="AU735" s="59"/>
      <c r="AW735" s="59"/>
      <c r="AY735" s="59"/>
      <c r="BA735" s="59"/>
      <c r="BC735" s="59"/>
      <c r="BE735" s="59"/>
      <c r="BG735" s="59"/>
      <c r="BI735" s="59"/>
      <c r="BK735" s="59"/>
      <c r="BM735" s="59"/>
      <c r="BO735" s="59"/>
      <c r="BQ735" s="59"/>
      <c r="BS735" s="59"/>
      <c r="BU735" s="59"/>
      <c r="BW735" s="59"/>
      <c r="BY735" s="59"/>
      <c r="CA735" s="59"/>
      <c r="CD735" s="46" t="s">
        <v>2589</v>
      </c>
    </row>
    <row r="736" spans="9:82" ht="18" hidden="1" customHeight="1">
      <c r="I736" s="52">
        <v>2832</v>
      </c>
      <c r="U736" s="108"/>
      <c r="AO736" s="59"/>
      <c r="AQ736" s="59"/>
      <c r="AS736" s="59"/>
      <c r="AU736" s="59"/>
      <c r="AW736" s="59"/>
      <c r="AY736" s="59"/>
      <c r="BA736" s="59"/>
      <c r="BC736" s="59"/>
      <c r="BE736" s="59"/>
      <c r="BG736" s="59"/>
      <c r="BI736" s="59"/>
      <c r="BK736" s="59"/>
      <c r="BM736" s="59"/>
      <c r="BO736" s="59"/>
      <c r="BQ736" s="59"/>
      <c r="BS736" s="59"/>
      <c r="BU736" s="59"/>
      <c r="BW736" s="59"/>
      <c r="BY736" s="59"/>
      <c r="CA736" s="59"/>
      <c r="CD736" s="46" t="s">
        <v>2589</v>
      </c>
    </row>
    <row r="737" spans="9:82" ht="18" hidden="1" customHeight="1">
      <c r="I737" s="52">
        <v>2833</v>
      </c>
      <c r="U737" s="108"/>
      <c r="AO737" s="59"/>
      <c r="AQ737" s="59"/>
      <c r="AS737" s="59"/>
      <c r="AU737" s="59"/>
      <c r="AW737" s="59"/>
      <c r="AY737" s="59"/>
      <c r="BA737" s="59"/>
      <c r="BC737" s="59"/>
      <c r="BE737" s="59"/>
      <c r="BG737" s="59"/>
      <c r="BI737" s="59"/>
      <c r="BK737" s="59"/>
      <c r="BM737" s="59"/>
      <c r="BO737" s="59"/>
      <c r="BQ737" s="59"/>
      <c r="BS737" s="59"/>
      <c r="BU737" s="59"/>
      <c r="BW737" s="59"/>
      <c r="BY737" s="59"/>
      <c r="CA737" s="59"/>
      <c r="CD737" s="46" t="s">
        <v>2589</v>
      </c>
    </row>
    <row r="738" spans="9:82" ht="18" hidden="1" customHeight="1">
      <c r="I738" s="52">
        <v>2834</v>
      </c>
      <c r="U738" s="108"/>
      <c r="AO738" s="59"/>
      <c r="AQ738" s="59"/>
      <c r="AS738" s="59"/>
      <c r="AU738" s="59"/>
      <c r="AW738" s="59"/>
      <c r="AY738" s="59"/>
      <c r="BA738" s="59"/>
      <c r="BC738" s="59"/>
      <c r="BE738" s="59"/>
      <c r="BG738" s="59"/>
      <c r="BI738" s="59"/>
      <c r="BK738" s="59"/>
      <c r="BM738" s="59"/>
      <c r="BO738" s="59"/>
      <c r="BQ738" s="59"/>
      <c r="BS738" s="59"/>
      <c r="BU738" s="59"/>
      <c r="BW738" s="59"/>
      <c r="BY738" s="59"/>
      <c r="CA738" s="59"/>
      <c r="CD738" s="46" t="s">
        <v>2589</v>
      </c>
    </row>
    <row r="739" spans="9:82" ht="18" hidden="1" customHeight="1">
      <c r="I739" s="52">
        <v>2835</v>
      </c>
      <c r="AO739" s="59"/>
      <c r="AQ739" s="59"/>
      <c r="AS739" s="59"/>
      <c r="AU739" s="59"/>
      <c r="AW739" s="59"/>
      <c r="AY739" s="59"/>
      <c r="BA739" s="59"/>
      <c r="BC739" s="59"/>
      <c r="BE739" s="59"/>
      <c r="BG739" s="59"/>
      <c r="BI739" s="59"/>
      <c r="BK739" s="59"/>
      <c r="BM739" s="59"/>
      <c r="BO739" s="59"/>
      <c r="BQ739" s="59"/>
      <c r="BS739" s="59"/>
      <c r="BU739" s="59"/>
      <c r="BW739" s="59"/>
      <c r="BY739" s="59"/>
      <c r="CA739" s="59"/>
      <c r="CD739" s="46" t="s">
        <v>2589</v>
      </c>
    </row>
    <row r="740" spans="9:82" ht="18" hidden="1" customHeight="1">
      <c r="I740" s="52">
        <v>2836</v>
      </c>
      <c r="AO740" s="59"/>
      <c r="AQ740" s="59"/>
      <c r="AS740" s="59"/>
      <c r="AU740" s="59"/>
      <c r="AW740" s="59"/>
      <c r="AY740" s="59"/>
      <c r="BA740" s="59"/>
      <c r="BC740" s="59"/>
      <c r="BE740" s="59"/>
      <c r="BG740" s="59"/>
      <c r="BI740" s="59"/>
      <c r="BK740" s="59"/>
      <c r="BM740" s="59"/>
      <c r="BO740" s="59"/>
      <c r="BQ740" s="59"/>
      <c r="BS740" s="59"/>
      <c r="BU740" s="59"/>
      <c r="BW740" s="59"/>
      <c r="BY740" s="59"/>
      <c r="CA740" s="59"/>
      <c r="CD740" s="46" t="s">
        <v>2589</v>
      </c>
    </row>
    <row r="741" spans="9:82" ht="18" hidden="1" customHeight="1">
      <c r="I741" s="52">
        <v>2837</v>
      </c>
      <c r="AO741" s="59"/>
      <c r="AQ741" s="59"/>
      <c r="AS741" s="59"/>
      <c r="AU741" s="59"/>
      <c r="AW741" s="59"/>
      <c r="AY741" s="59"/>
      <c r="BA741" s="59"/>
      <c r="BC741" s="59"/>
      <c r="BE741" s="59"/>
      <c r="BG741" s="59"/>
      <c r="BI741" s="59"/>
      <c r="BK741" s="59"/>
      <c r="BM741" s="59"/>
      <c r="BO741" s="59"/>
      <c r="BQ741" s="59"/>
      <c r="BS741" s="59"/>
      <c r="BU741" s="59"/>
      <c r="BW741" s="59"/>
      <c r="BY741" s="59"/>
      <c r="CA741" s="59"/>
      <c r="CD741" s="46" t="s">
        <v>2589</v>
      </c>
    </row>
    <row r="742" spans="9:82" ht="18" hidden="1" customHeight="1">
      <c r="I742" s="52">
        <v>2838</v>
      </c>
      <c r="AO742" s="59"/>
      <c r="AQ742" s="59"/>
      <c r="AS742" s="59"/>
      <c r="AU742" s="59"/>
      <c r="AW742" s="59"/>
      <c r="AY742" s="59"/>
      <c r="BA742" s="59"/>
      <c r="BC742" s="59"/>
      <c r="BE742" s="59"/>
      <c r="BG742" s="59"/>
      <c r="BI742" s="59"/>
      <c r="BK742" s="59"/>
      <c r="BM742" s="59"/>
      <c r="BO742" s="59"/>
      <c r="BQ742" s="59"/>
      <c r="BS742" s="59"/>
      <c r="BU742" s="59"/>
      <c r="BW742" s="59"/>
      <c r="BY742" s="59"/>
      <c r="CA742" s="59"/>
      <c r="CD742" s="46" t="s">
        <v>2589</v>
      </c>
    </row>
    <row r="743" spans="9:82" ht="18" hidden="1" customHeight="1">
      <c r="I743" s="52">
        <v>2839</v>
      </c>
      <c r="AO743" s="59"/>
      <c r="AQ743" s="59"/>
      <c r="AS743" s="59"/>
      <c r="AU743" s="59"/>
      <c r="AW743" s="59"/>
      <c r="AY743" s="59"/>
      <c r="BA743" s="59"/>
      <c r="BC743" s="59"/>
      <c r="BE743" s="59"/>
      <c r="BG743" s="59"/>
      <c r="BI743" s="59"/>
      <c r="BK743" s="59"/>
      <c r="BM743" s="59"/>
      <c r="BO743" s="59"/>
      <c r="BQ743" s="59"/>
      <c r="BS743" s="59"/>
      <c r="BU743" s="59"/>
      <c r="BW743" s="59"/>
      <c r="BY743" s="59"/>
      <c r="CA743" s="59"/>
      <c r="CD743" s="46" t="s">
        <v>2589</v>
      </c>
    </row>
    <row r="744" spans="9:82" ht="18" hidden="1" customHeight="1">
      <c r="I744" s="52">
        <v>2840</v>
      </c>
      <c r="AO744" s="59"/>
      <c r="AQ744" s="59"/>
      <c r="AS744" s="59"/>
      <c r="AU744" s="59"/>
      <c r="AW744" s="59"/>
      <c r="AY744" s="59"/>
      <c r="BA744" s="59"/>
      <c r="BC744" s="59"/>
      <c r="BE744" s="59"/>
      <c r="BG744" s="59"/>
      <c r="BI744" s="59"/>
      <c r="BK744" s="59"/>
      <c r="BM744" s="59"/>
      <c r="BO744" s="59"/>
      <c r="BQ744" s="59"/>
      <c r="BS744" s="59"/>
      <c r="BU744" s="59"/>
      <c r="BW744" s="59"/>
      <c r="BY744" s="59"/>
      <c r="CA744" s="59"/>
      <c r="CD744" s="46" t="s">
        <v>2589</v>
      </c>
    </row>
    <row r="745" spans="9:82" ht="18" hidden="1" customHeight="1">
      <c r="I745" s="52">
        <v>2841</v>
      </c>
      <c r="AO745" s="59"/>
      <c r="AQ745" s="59"/>
      <c r="AS745" s="59"/>
      <c r="AU745" s="59"/>
      <c r="AW745" s="59"/>
      <c r="AY745" s="59"/>
      <c r="BA745" s="59"/>
      <c r="BC745" s="59"/>
      <c r="BE745" s="59"/>
      <c r="BG745" s="59"/>
      <c r="BI745" s="59"/>
      <c r="BK745" s="59"/>
      <c r="BM745" s="59"/>
      <c r="BO745" s="59"/>
      <c r="BQ745" s="59"/>
      <c r="BS745" s="59"/>
      <c r="BU745" s="59"/>
      <c r="BW745" s="59"/>
      <c r="BY745" s="59"/>
      <c r="CA745" s="59"/>
      <c r="CD745" s="46" t="s">
        <v>2589</v>
      </c>
    </row>
    <row r="746" spans="9:82" ht="18" hidden="1" customHeight="1">
      <c r="I746" s="52">
        <v>2842</v>
      </c>
      <c r="AO746" s="59"/>
      <c r="AQ746" s="59"/>
      <c r="AS746" s="59"/>
      <c r="AU746" s="59"/>
      <c r="AW746" s="59"/>
      <c r="AY746" s="59"/>
      <c r="BA746" s="59"/>
      <c r="BC746" s="59"/>
      <c r="BE746" s="59"/>
      <c r="BG746" s="59"/>
      <c r="BI746" s="59"/>
      <c r="BK746" s="59"/>
      <c r="BM746" s="59"/>
      <c r="BO746" s="59"/>
      <c r="BQ746" s="59"/>
      <c r="BS746" s="59"/>
      <c r="BU746" s="59"/>
      <c r="BW746" s="59"/>
      <c r="BY746" s="59"/>
      <c r="CA746" s="59"/>
      <c r="CD746" s="46" t="s">
        <v>2589</v>
      </c>
    </row>
    <row r="747" spans="9:82" ht="18" hidden="1" customHeight="1">
      <c r="I747" s="52">
        <v>2843</v>
      </c>
      <c r="AO747" s="59"/>
      <c r="AQ747" s="59"/>
      <c r="AS747" s="59"/>
      <c r="AU747" s="59"/>
      <c r="AW747" s="59"/>
      <c r="AY747" s="59"/>
      <c r="BA747" s="59"/>
      <c r="BC747" s="59"/>
      <c r="BE747" s="59"/>
      <c r="BG747" s="59"/>
      <c r="BI747" s="59"/>
      <c r="BK747" s="59"/>
      <c r="BM747" s="59"/>
      <c r="BO747" s="59"/>
      <c r="BQ747" s="59"/>
      <c r="BS747" s="59"/>
      <c r="BU747" s="59"/>
      <c r="BW747" s="59"/>
      <c r="BY747" s="59"/>
      <c r="CA747" s="59"/>
      <c r="CD747" s="46" t="s">
        <v>2589</v>
      </c>
    </row>
    <row r="748" spans="9:82" ht="18" hidden="1" customHeight="1">
      <c r="I748" s="52">
        <v>2844</v>
      </c>
      <c r="AO748" s="59"/>
      <c r="AQ748" s="59"/>
      <c r="AS748" s="59"/>
      <c r="AU748" s="59"/>
      <c r="AW748" s="59"/>
      <c r="AY748" s="59"/>
      <c r="BA748" s="59"/>
      <c r="BC748" s="59"/>
      <c r="BE748" s="59"/>
      <c r="BG748" s="59"/>
      <c r="BI748" s="59"/>
      <c r="BK748" s="59"/>
      <c r="BM748" s="59"/>
      <c r="BO748" s="59"/>
      <c r="BQ748" s="59"/>
      <c r="BS748" s="59"/>
      <c r="BU748" s="59"/>
      <c r="BW748" s="59"/>
      <c r="BY748" s="59"/>
      <c r="CA748" s="59"/>
      <c r="CD748" s="46" t="s">
        <v>2589</v>
      </c>
    </row>
    <row r="749" spans="9:82" ht="18" hidden="1" customHeight="1">
      <c r="I749" s="52">
        <v>2845</v>
      </c>
      <c r="AO749" s="59"/>
      <c r="AQ749" s="59"/>
      <c r="AS749" s="59"/>
      <c r="AU749" s="59"/>
      <c r="AW749" s="59"/>
      <c r="AY749" s="59"/>
      <c r="BA749" s="59"/>
      <c r="BC749" s="59"/>
      <c r="BE749" s="59"/>
      <c r="BG749" s="59"/>
      <c r="BI749" s="59"/>
      <c r="BK749" s="59"/>
      <c r="BM749" s="59"/>
      <c r="BO749" s="59"/>
      <c r="BQ749" s="59"/>
      <c r="BS749" s="59"/>
      <c r="BU749" s="59"/>
      <c r="BW749" s="59"/>
      <c r="BY749" s="59"/>
      <c r="CA749" s="59"/>
      <c r="CD749" s="46" t="s">
        <v>2589</v>
      </c>
    </row>
    <row r="750" spans="9:82" ht="18" hidden="1" customHeight="1">
      <c r="I750" s="52">
        <v>2846</v>
      </c>
      <c r="AO750" s="59"/>
      <c r="AQ750" s="59"/>
      <c r="AS750" s="59"/>
      <c r="AU750" s="59"/>
      <c r="AW750" s="59"/>
      <c r="AY750" s="59"/>
      <c r="BA750" s="59"/>
      <c r="BC750" s="59"/>
      <c r="BE750" s="59"/>
      <c r="BG750" s="59"/>
      <c r="BI750" s="59"/>
      <c r="BK750" s="59"/>
      <c r="BM750" s="59"/>
      <c r="BO750" s="59"/>
      <c r="BQ750" s="59"/>
      <c r="BS750" s="59"/>
      <c r="BU750" s="59"/>
      <c r="BW750" s="59"/>
      <c r="BY750" s="59"/>
      <c r="CA750" s="59"/>
      <c r="CD750" s="46" t="s">
        <v>2589</v>
      </c>
    </row>
    <row r="751" spans="9:82" ht="18" hidden="1" customHeight="1">
      <c r="I751" s="52">
        <v>2847</v>
      </c>
      <c r="AO751" s="59"/>
      <c r="AQ751" s="59"/>
      <c r="AS751" s="59"/>
      <c r="AU751" s="59"/>
      <c r="AW751" s="59"/>
      <c r="AY751" s="59"/>
      <c r="BA751" s="59"/>
      <c r="BC751" s="59"/>
      <c r="BE751" s="59"/>
      <c r="BG751" s="59"/>
      <c r="BI751" s="59"/>
      <c r="BK751" s="59"/>
      <c r="BM751" s="59"/>
      <c r="BO751" s="59"/>
      <c r="BQ751" s="59"/>
      <c r="BS751" s="59"/>
      <c r="BU751" s="59"/>
      <c r="BW751" s="59"/>
      <c r="BY751" s="59"/>
      <c r="CA751" s="59"/>
      <c r="CD751" s="46" t="s">
        <v>2589</v>
      </c>
    </row>
    <row r="752" spans="9:82" ht="18" hidden="1" customHeight="1">
      <c r="I752" s="52">
        <v>2848</v>
      </c>
      <c r="AO752" s="59"/>
      <c r="AQ752" s="59"/>
      <c r="AS752" s="59"/>
      <c r="AU752" s="59"/>
      <c r="AW752" s="59"/>
      <c r="AY752" s="59"/>
      <c r="BA752" s="59"/>
      <c r="BC752" s="59"/>
      <c r="BE752" s="59"/>
      <c r="BG752" s="59"/>
      <c r="BI752" s="59"/>
      <c r="BK752" s="59"/>
      <c r="BM752" s="59"/>
      <c r="BO752" s="59"/>
      <c r="BQ752" s="59"/>
      <c r="BS752" s="59"/>
      <c r="BU752" s="59"/>
      <c r="BW752" s="59"/>
      <c r="BY752" s="59"/>
      <c r="CA752" s="59"/>
      <c r="CD752" s="46" t="s">
        <v>2589</v>
      </c>
    </row>
    <row r="753" spans="9:82" ht="18" hidden="1" customHeight="1">
      <c r="I753" s="52">
        <v>2849</v>
      </c>
      <c r="AO753" s="59"/>
      <c r="AQ753" s="59"/>
      <c r="AS753" s="59"/>
      <c r="AU753" s="59"/>
      <c r="AW753" s="59"/>
      <c r="AY753" s="59"/>
      <c r="BA753" s="59"/>
      <c r="BC753" s="59"/>
      <c r="BE753" s="59"/>
      <c r="BG753" s="59"/>
      <c r="BI753" s="59"/>
      <c r="BK753" s="59"/>
      <c r="BM753" s="59"/>
      <c r="BO753" s="59"/>
      <c r="BQ753" s="59"/>
      <c r="BS753" s="59"/>
      <c r="BU753" s="59"/>
      <c r="BW753" s="59"/>
      <c r="BY753" s="59"/>
      <c r="CA753" s="59"/>
      <c r="CD753" s="46" t="s">
        <v>2589</v>
      </c>
    </row>
    <row r="754" spans="9:82" ht="18" hidden="1" customHeight="1">
      <c r="I754" s="52">
        <v>2850</v>
      </c>
      <c r="AO754" s="59"/>
      <c r="AQ754" s="59"/>
      <c r="AS754" s="59"/>
      <c r="AU754" s="59"/>
      <c r="AW754" s="59"/>
      <c r="AY754" s="59"/>
      <c r="BA754" s="59"/>
      <c r="BC754" s="59"/>
      <c r="BE754" s="59"/>
      <c r="BG754" s="59"/>
      <c r="BI754" s="59"/>
      <c r="BK754" s="59"/>
      <c r="BM754" s="59"/>
      <c r="BO754" s="59"/>
      <c r="BQ754" s="59"/>
      <c r="BS754" s="59"/>
      <c r="BU754" s="59"/>
      <c r="BW754" s="59"/>
      <c r="BY754" s="59"/>
      <c r="CA754" s="59"/>
      <c r="CD754" s="46" t="s">
        <v>2589</v>
      </c>
    </row>
    <row r="755" spans="9:82" ht="18" hidden="1" customHeight="1">
      <c r="I755" s="52">
        <v>2851</v>
      </c>
      <c r="AO755" s="59"/>
      <c r="AQ755" s="59"/>
      <c r="AS755" s="59"/>
      <c r="AU755" s="59"/>
      <c r="AW755" s="59"/>
      <c r="AY755" s="59"/>
      <c r="BA755" s="59"/>
      <c r="BC755" s="59"/>
      <c r="BE755" s="59"/>
      <c r="BG755" s="59"/>
      <c r="BI755" s="59"/>
      <c r="BK755" s="59"/>
      <c r="BM755" s="59"/>
      <c r="BO755" s="59"/>
      <c r="BQ755" s="59"/>
      <c r="BS755" s="59"/>
      <c r="BU755" s="59"/>
      <c r="BW755" s="59"/>
      <c r="BY755" s="59"/>
      <c r="CA755" s="59"/>
      <c r="CD755" s="46" t="s">
        <v>2589</v>
      </c>
    </row>
    <row r="756" spans="9:82" ht="18" hidden="1" customHeight="1">
      <c r="I756" s="52">
        <v>2852</v>
      </c>
      <c r="AO756" s="59"/>
      <c r="AQ756" s="59"/>
      <c r="AS756" s="59"/>
      <c r="AU756" s="59"/>
      <c r="AW756" s="59"/>
      <c r="AY756" s="59"/>
      <c r="BA756" s="59"/>
      <c r="BC756" s="59"/>
      <c r="BE756" s="59"/>
      <c r="BG756" s="59"/>
      <c r="BI756" s="59"/>
      <c r="BK756" s="59"/>
      <c r="BM756" s="59"/>
      <c r="BO756" s="59"/>
      <c r="BQ756" s="59"/>
      <c r="BS756" s="59"/>
      <c r="BU756" s="59"/>
      <c r="BW756" s="59"/>
      <c r="BY756" s="59"/>
      <c r="CA756" s="59"/>
      <c r="CD756" s="46" t="s">
        <v>2589</v>
      </c>
    </row>
    <row r="757" spans="9:82" ht="18" hidden="1" customHeight="1">
      <c r="I757" s="52">
        <v>2853</v>
      </c>
      <c r="AO757" s="59"/>
      <c r="AQ757" s="59"/>
      <c r="AS757" s="59"/>
      <c r="AU757" s="59"/>
      <c r="AW757" s="59"/>
      <c r="AY757" s="59"/>
      <c r="BA757" s="59"/>
      <c r="BC757" s="59"/>
      <c r="BE757" s="59"/>
      <c r="BG757" s="59"/>
      <c r="BI757" s="59"/>
      <c r="BK757" s="59"/>
      <c r="BM757" s="59"/>
      <c r="BO757" s="59"/>
      <c r="BQ757" s="59"/>
      <c r="BS757" s="59"/>
      <c r="BU757" s="59"/>
      <c r="BW757" s="59"/>
      <c r="BY757" s="59"/>
      <c r="CA757" s="59"/>
      <c r="CD757" s="46" t="s">
        <v>2589</v>
      </c>
    </row>
    <row r="758" spans="9:82" ht="18" hidden="1" customHeight="1">
      <c r="I758" s="52">
        <v>2854</v>
      </c>
      <c r="AO758" s="59"/>
      <c r="AQ758" s="59"/>
      <c r="AS758" s="59"/>
      <c r="AU758" s="59"/>
      <c r="AW758" s="59"/>
      <c r="AY758" s="59"/>
      <c r="BA758" s="59"/>
      <c r="BC758" s="59"/>
      <c r="BE758" s="59"/>
      <c r="BG758" s="59"/>
      <c r="BI758" s="59"/>
      <c r="BK758" s="59"/>
      <c r="BM758" s="59"/>
      <c r="BO758" s="59"/>
      <c r="BQ758" s="59"/>
      <c r="BS758" s="59"/>
      <c r="BU758" s="59"/>
      <c r="BW758" s="59"/>
      <c r="BY758" s="59"/>
      <c r="CA758" s="59"/>
      <c r="CD758" s="46" t="s">
        <v>2589</v>
      </c>
    </row>
    <row r="759" spans="9:82" ht="18" hidden="1" customHeight="1">
      <c r="I759" s="52">
        <v>2855</v>
      </c>
      <c r="AO759" s="59"/>
      <c r="AQ759" s="59"/>
      <c r="AS759" s="59"/>
      <c r="AU759" s="59"/>
      <c r="AW759" s="59"/>
      <c r="AY759" s="59"/>
      <c r="BA759" s="59"/>
      <c r="BC759" s="59"/>
      <c r="BE759" s="59"/>
      <c r="BG759" s="59"/>
      <c r="BI759" s="59"/>
      <c r="BK759" s="59"/>
      <c r="BM759" s="59"/>
      <c r="BO759" s="59"/>
      <c r="BQ759" s="59"/>
      <c r="BS759" s="59"/>
      <c r="BU759" s="59"/>
      <c r="BW759" s="59"/>
      <c r="BY759" s="59"/>
      <c r="CA759" s="59"/>
      <c r="CD759" s="46" t="s">
        <v>2589</v>
      </c>
    </row>
    <row r="760" spans="9:82" ht="18" hidden="1" customHeight="1">
      <c r="I760" s="52">
        <v>2856</v>
      </c>
      <c r="AO760" s="59"/>
      <c r="AQ760" s="59"/>
      <c r="AS760" s="59"/>
      <c r="AU760" s="59"/>
      <c r="AW760" s="59"/>
      <c r="AY760" s="59"/>
      <c r="BA760" s="59"/>
      <c r="BC760" s="59"/>
      <c r="BE760" s="59"/>
      <c r="BG760" s="59"/>
      <c r="BI760" s="59"/>
      <c r="BK760" s="59"/>
      <c r="BM760" s="59"/>
      <c r="BO760" s="59"/>
      <c r="BQ760" s="59"/>
      <c r="BS760" s="59"/>
      <c r="BU760" s="59"/>
      <c r="BW760" s="59"/>
      <c r="BY760" s="59"/>
      <c r="CA760" s="59"/>
      <c r="CD760" s="46" t="s">
        <v>2589</v>
      </c>
    </row>
    <row r="761" spans="9:82" ht="18" hidden="1" customHeight="1">
      <c r="I761" s="52">
        <v>2857</v>
      </c>
      <c r="AO761" s="59"/>
      <c r="AQ761" s="59"/>
      <c r="AS761" s="59"/>
      <c r="AU761" s="59"/>
      <c r="AW761" s="59"/>
      <c r="AY761" s="59"/>
      <c r="BA761" s="59"/>
      <c r="BC761" s="59"/>
      <c r="BE761" s="59"/>
      <c r="BG761" s="59"/>
      <c r="BI761" s="59"/>
      <c r="BK761" s="59"/>
      <c r="BM761" s="59"/>
      <c r="BO761" s="59"/>
      <c r="BQ761" s="59"/>
      <c r="BS761" s="59"/>
      <c r="BU761" s="59"/>
      <c r="BW761" s="59"/>
      <c r="BY761" s="59"/>
      <c r="CA761" s="59"/>
      <c r="CD761" s="46" t="s">
        <v>2589</v>
      </c>
    </row>
    <row r="762" spans="9:82" ht="18" hidden="1" customHeight="1">
      <c r="I762" s="52">
        <v>2858</v>
      </c>
      <c r="AO762" s="59"/>
      <c r="AQ762" s="59"/>
      <c r="AS762" s="59"/>
      <c r="AU762" s="59"/>
      <c r="AW762" s="59"/>
      <c r="AY762" s="59"/>
      <c r="BA762" s="59"/>
      <c r="BC762" s="59"/>
      <c r="BE762" s="59"/>
      <c r="BG762" s="59"/>
      <c r="BI762" s="59"/>
      <c r="BK762" s="59"/>
      <c r="BM762" s="59"/>
      <c r="BO762" s="59"/>
      <c r="BQ762" s="59"/>
      <c r="BS762" s="59"/>
      <c r="BU762" s="59"/>
      <c r="BW762" s="59"/>
      <c r="BY762" s="59"/>
      <c r="CA762" s="59"/>
      <c r="CD762" s="46" t="s">
        <v>2589</v>
      </c>
    </row>
    <row r="763" spans="9:82" ht="18" hidden="1" customHeight="1">
      <c r="I763" s="52">
        <v>2859</v>
      </c>
      <c r="AO763" s="59"/>
      <c r="AQ763" s="59"/>
      <c r="AS763" s="59"/>
      <c r="AU763" s="59"/>
      <c r="AW763" s="59"/>
      <c r="AY763" s="59"/>
      <c r="BA763" s="59"/>
      <c r="BC763" s="59"/>
      <c r="BE763" s="59"/>
      <c r="BG763" s="59"/>
      <c r="BI763" s="59"/>
      <c r="BK763" s="59"/>
      <c r="BM763" s="59"/>
      <c r="BO763" s="59"/>
      <c r="BQ763" s="59"/>
      <c r="BS763" s="59"/>
      <c r="BU763" s="59"/>
      <c r="BW763" s="59"/>
      <c r="BY763" s="59"/>
      <c r="CA763" s="59"/>
      <c r="CD763" s="46" t="s">
        <v>2589</v>
      </c>
    </row>
    <row r="764" spans="9:82" ht="18" hidden="1" customHeight="1">
      <c r="I764" s="52">
        <v>2860</v>
      </c>
      <c r="AO764" s="59"/>
      <c r="AQ764" s="59"/>
      <c r="AS764" s="59"/>
      <c r="AU764" s="59"/>
      <c r="AW764" s="59"/>
      <c r="AY764" s="59"/>
      <c r="BA764" s="59"/>
      <c r="BC764" s="59"/>
      <c r="BE764" s="59"/>
      <c r="BG764" s="59"/>
      <c r="BI764" s="59"/>
      <c r="BK764" s="59"/>
      <c r="BM764" s="59"/>
      <c r="BO764" s="59"/>
      <c r="BQ764" s="59"/>
      <c r="BS764" s="59"/>
      <c r="BU764" s="59"/>
      <c r="BW764" s="59"/>
      <c r="BY764" s="59"/>
      <c r="CA764" s="59"/>
      <c r="CD764" s="46" t="s">
        <v>2589</v>
      </c>
    </row>
    <row r="765" spans="9:82" ht="18" hidden="1" customHeight="1">
      <c r="I765" s="52">
        <v>2861</v>
      </c>
      <c r="AO765" s="59"/>
      <c r="AQ765" s="59"/>
      <c r="AS765" s="59"/>
      <c r="AU765" s="59"/>
      <c r="AW765" s="59"/>
      <c r="AY765" s="59"/>
      <c r="BA765" s="59"/>
      <c r="BC765" s="59"/>
      <c r="BE765" s="59"/>
      <c r="BG765" s="59"/>
      <c r="BI765" s="59"/>
      <c r="BK765" s="59"/>
      <c r="BM765" s="59"/>
      <c r="BO765" s="59"/>
      <c r="BQ765" s="59"/>
      <c r="BS765" s="59"/>
      <c r="BU765" s="59"/>
      <c r="BW765" s="59"/>
      <c r="BY765" s="59"/>
      <c r="CA765" s="59"/>
      <c r="CD765" s="46" t="s">
        <v>2589</v>
      </c>
    </row>
    <row r="766" spans="9:82" ht="18" hidden="1" customHeight="1">
      <c r="I766" s="52">
        <v>2862</v>
      </c>
      <c r="AO766" s="59"/>
      <c r="AQ766" s="59"/>
      <c r="AS766" s="59"/>
      <c r="AU766" s="59"/>
      <c r="AW766" s="59"/>
      <c r="AY766" s="59"/>
      <c r="BA766" s="59"/>
      <c r="BC766" s="59"/>
      <c r="BE766" s="59"/>
      <c r="BG766" s="59"/>
      <c r="BI766" s="59"/>
      <c r="BK766" s="59"/>
      <c r="BM766" s="59"/>
      <c r="BO766" s="59"/>
      <c r="BQ766" s="59"/>
      <c r="BS766" s="59"/>
      <c r="BU766" s="59"/>
      <c r="BW766" s="59"/>
      <c r="BY766" s="59"/>
      <c r="CA766" s="59"/>
      <c r="CD766" s="46" t="s">
        <v>2589</v>
      </c>
    </row>
    <row r="767" spans="9:82" ht="18" hidden="1" customHeight="1">
      <c r="I767" s="52">
        <v>2863</v>
      </c>
      <c r="AO767" s="59"/>
      <c r="AQ767" s="59"/>
      <c r="AS767" s="59"/>
      <c r="AU767" s="59"/>
      <c r="AW767" s="59"/>
      <c r="AY767" s="59"/>
      <c r="BA767" s="59"/>
      <c r="BC767" s="59"/>
      <c r="BE767" s="59"/>
      <c r="BG767" s="59"/>
      <c r="BI767" s="59"/>
      <c r="BK767" s="59"/>
      <c r="BM767" s="59"/>
      <c r="BO767" s="59"/>
      <c r="BQ767" s="59"/>
      <c r="BS767" s="59"/>
      <c r="BU767" s="59"/>
      <c r="BW767" s="59"/>
      <c r="BY767" s="59"/>
      <c r="CA767" s="59"/>
      <c r="CD767" s="46" t="s">
        <v>2589</v>
      </c>
    </row>
    <row r="768" spans="9:82" ht="18" hidden="1" customHeight="1">
      <c r="I768" s="52">
        <v>2864</v>
      </c>
      <c r="AO768" s="59"/>
      <c r="AQ768" s="59"/>
      <c r="AS768" s="59"/>
      <c r="AU768" s="59"/>
      <c r="AW768" s="59"/>
      <c r="AY768" s="59"/>
      <c r="BA768" s="59"/>
      <c r="BC768" s="59"/>
      <c r="BE768" s="59"/>
      <c r="BG768" s="59"/>
      <c r="BI768" s="59"/>
      <c r="BK768" s="59"/>
      <c r="BM768" s="59"/>
      <c r="BO768" s="59"/>
      <c r="BQ768" s="59"/>
      <c r="BS768" s="59"/>
      <c r="BU768" s="59"/>
      <c r="BW768" s="59"/>
      <c r="BY768" s="59"/>
      <c r="CA768" s="59"/>
      <c r="CD768" s="46" t="s">
        <v>2589</v>
      </c>
    </row>
    <row r="769" spans="9:82" ht="18" hidden="1" customHeight="1">
      <c r="I769" s="52">
        <v>2865</v>
      </c>
      <c r="AO769" s="59"/>
      <c r="AQ769" s="59"/>
      <c r="AS769" s="59"/>
      <c r="AU769" s="59"/>
      <c r="AW769" s="59"/>
      <c r="AY769" s="59"/>
      <c r="BA769" s="59"/>
      <c r="BC769" s="59"/>
      <c r="BE769" s="59"/>
      <c r="BG769" s="59"/>
      <c r="BI769" s="59"/>
      <c r="BK769" s="59"/>
      <c r="BM769" s="59"/>
      <c r="BO769" s="59"/>
      <c r="BQ769" s="59"/>
      <c r="BS769" s="59"/>
      <c r="BU769" s="59"/>
      <c r="BW769" s="59"/>
      <c r="BY769" s="59"/>
      <c r="CA769" s="59"/>
      <c r="CD769" s="46" t="s">
        <v>2589</v>
      </c>
    </row>
    <row r="770" spans="9:82" ht="18" hidden="1" customHeight="1">
      <c r="I770" s="52">
        <v>2866</v>
      </c>
      <c r="AO770" s="59"/>
      <c r="AQ770" s="59"/>
      <c r="AS770" s="59"/>
      <c r="AU770" s="59"/>
      <c r="AW770" s="59"/>
      <c r="AY770" s="59"/>
      <c r="BA770" s="59"/>
      <c r="BC770" s="59"/>
      <c r="BE770" s="59"/>
      <c r="BG770" s="59"/>
      <c r="BI770" s="59"/>
      <c r="BK770" s="59"/>
      <c r="BM770" s="59"/>
      <c r="BO770" s="59"/>
      <c r="BQ770" s="59"/>
      <c r="BS770" s="59"/>
      <c r="BU770" s="59"/>
      <c r="BW770" s="59"/>
      <c r="BY770" s="59"/>
      <c r="CA770" s="59"/>
      <c r="CD770" s="46" t="s">
        <v>2589</v>
      </c>
    </row>
    <row r="771" spans="9:82" ht="18" hidden="1" customHeight="1">
      <c r="I771" s="52">
        <v>2867</v>
      </c>
      <c r="AO771" s="59"/>
      <c r="AQ771" s="59"/>
      <c r="AS771" s="59"/>
      <c r="AU771" s="59"/>
      <c r="AW771" s="59"/>
      <c r="AY771" s="59"/>
      <c r="BA771" s="59"/>
      <c r="BC771" s="59"/>
      <c r="BE771" s="59"/>
      <c r="BG771" s="59"/>
      <c r="BI771" s="59"/>
      <c r="BK771" s="59"/>
      <c r="BM771" s="59"/>
      <c r="BO771" s="59"/>
      <c r="BQ771" s="59"/>
      <c r="BS771" s="59"/>
      <c r="BU771" s="59"/>
      <c r="BW771" s="59"/>
      <c r="BY771" s="59"/>
      <c r="CA771" s="59"/>
      <c r="CD771" s="46" t="s">
        <v>2589</v>
      </c>
    </row>
    <row r="772" spans="9:82" ht="18" hidden="1" customHeight="1">
      <c r="I772" s="52">
        <v>2868</v>
      </c>
      <c r="AO772" s="59"/>
      <c r="AQ772" s="59"/>
      <c r="AS772" s="59"/>
      <c r="AU772" s="59"/>
      <c r="AW772" s="59"/>
      <c r="AY772" s="59"/>
      <c r="BA772" s="59"/>
      <c r="BC772" s="59"/>
      <c r="BE772" s="59"/>
      <c r="BG772" s="59"/>
      <c r="BI772" s="59"/>
      <c r="BK772" s="59"/>
      <c r="BM772" s="59"/>
      <c r="BO772" s="59"/>
      <c r="BQ772" s="59"/>
      <c r="BS772" s="59"/>
      <c r="BU772" s="59"/>
      <c r="BW772" s="59"/>
      <c r="BY772" s="59"/>
      <c r="CA772" s="59"/>
      <c r="CD772" s="46" t="s">
        <v>2589</v>
      </c>
    </row>
    <row r="773" spans="9:82" ht="18" hidden="1" customHeight="1">
      <c r="I773" s="52">
        <v>2869</v>
      </c>
      <c r="AO773" s="59"/>
      <c r="AQ773" s="59"/>
      <c r="AS773" s="59"/>
      <c r="AU773" s="59"/>
      <c r="AW773" s="59"/>
      <c r="AY773" s="59"/>
      <c r="BA773" s="59"/>
      <c r="BC773" s="59"/>
      <c r="BE773" s="59"/>
      <c r="BG773" s="59"/>
      <c r="BI773" s="59"/>
      <c r="BK773" s="59"/>
      <c r="BM773" s="59"/>
      <c r="BO773" s="59"/>
      <c r="BQ773" s="59"/>
      <c r="BS773" s="59"/>
      <c r="BU773" s="59"/>
      <c r="BW773" s="59"/>
      <c r="BY773" s="59"/>
      <c r="CA773" s="59"/>
      <c r="CD773" s="46" t="s">
        <v>2589</v>
      </c>
    </row>
    <row r="774" spans="9:82" ht="18" hidden="1" customHeight="1">
      <c r="I774" s="52">
        <v>2870</v>
      </c>
      <c r="AO774" s="59"/>
      <c r="AQ774" s="59"/>
      <c r="AS774" s="59"/>
      <c r="AU774" s="59"/>
      <c r="AW774" s="59"/>
      <c r="AY774" s="59"/>
      <c r="BA774" s="59"/>
      <c r="BC774" s="59"/>
      <c r="BE774" s="59"/>
      <c r="BG774" s="59"/>
      <c r="BI774" s="59"/>
      <c r="BK774" s="59"/>
      <c r="BM774" s="59"/>
      <c r="BO774" s="59"/>
      <c r="BQ774" s="59"/>
      <c r="BS774" s="59"/>
      <c r="BU774" s="59"/>
      <c r="BW774" s="59"/>
      <c r="BY774" s="59"/>
      <c r="CA774" s="59"/>
      <c r="CD774" s="46" t="s">
        <v>2589</v>
      </c>
    </row>
    <row r="775" spans="9:82" ht="18" hidden="1" customHeight="1">
      <c r="I775" s="52">
        <v>2871</v>
      </c>
      <c r="AO775" s="59"/>
      <c r="AQ775" s="59"/>
      <c r="AS775" s="59"/>
      <c r="AU775" s="59"/>
      <c r="AW775" s="59"/>
      <c r="AY775" s="59"/>
      <c r="BA775" s="59"/>
      <c r="BC775" s="59"/>
      <c r="BE775" s="59"/>
      <c r="BG775" s="59"/>
      <c r="BI775" s="59"/>
      <c r="BK775" s="59"/>
      <c r="BM775" s="59"/>
      <c r="BO775" s="59"/>
      <c r="BQ775" s="59"/>
      <c r="BS775" s="59"/>
      <c r="BU775" s="59"/>
      <c r="BW775" s="59"/>
      <c r="BY775" s="59"/>
      <c r="CA775" s="59"/>
      <c r="CD775" s="46" t="s">
        <v>2589</v>
      </c>
    </row>
    <row r="776" spans="9:82" ht="18" hidden="1" customHeight="1">
      <c r="I776" s="52">
        <v>2872</v>
      </c>
      <c r="AO776" s="59"/>
      <c r="AQ776" s="59"/>
      <c r="AS776" s="59"/>
      <c r="AU776" s="59"/>
      <c r="AW776" s="59"/>
      <c r="AY776" s="59"/>
      <c r="BA776" s="59"/>
      <c r="BC776" s="59"/>
      <c r="BE776" s="59"/>
      <c r="BG776" s="59"/>
      <c r="BI776" s="59"/>
      <c r="BK776" s="59"/>
      <c r="BM776" s="59"/>
      <c r="BO776" s="59"/>
      <c r="BQ776" s="59"/>
      <c r="BS776" s="59"/>
      <c r="BU776" s="59"/>
      <c r="BW776" s="59"/>
      <c r="BY776" s="59"/>
      <c r="CA776" s="59"/>
      <c r="CD776" s="46" t="s">
        <v>2589</v>
      </c>
    </row>
    <row r="777" spans="9:82" ht="18" hidden="1" customHeight="1">
      <c r="I777" s="52">
        <v>2873</v>
      </c>
      <c r="AO777" s="59"/>
      <c r="AQ777" s="59"/>
      <c r="AS777" s="59"/>
      <c r="AU777" s="59"/>
      <c r="AW777" s="59"/>
      <c r="AY777" s="59"/>
      <c r="BA777" s="59"/>
      <c r="BC777" s="59"/>
      <c r="BE777" s="59"/>
      <c r="BG777" s="59"/>
      <c r="BI777" s="59"/>
      <c r="BK777" s="59"/>
      <c r="BM777" s="59"/>
      <c r="BO777" s="59"/>
      <c r="BQ777" s="59"/>
      <c r="BS777" s="59"/>
      <c r="BU777" s="59"/>
      <c r="BW777" s="59"/>
      <c r="BY777" s="59"/>
      <c r="CA777" s="59"/>
      <c r="CD777" s="46" t="s">
        <v>2589</v>
      </c>
    </row>
    <row r="778" spans="9:82" ht="18" hidden="1" customHeight="1">
      <c r="I778" s="52">
        <v>2874</v>
      </c>
      <c r="AO778" s="59"/>
      <c r="AQ778" s="59"/>
      <c r="AS778" s="59"/>
      <c r="AU778" s="59"/>
      <c r="AW778" s="59"/>
      <c r="AY778" s="59"/>
      <c r="BA778" s="59"/>
      <c r="BC778" s="59"/>
      <c r="BE778" s="59"/>
      <c r="BG778" s="59"/>
      <c r="BI778" s="59"/>
      <c r="BK778" s="59"/>
      <c r="BM778" s="59"/>
      <c r="BO778" s="59"/>
      <c r="BQ778" s="59"/>
      <c r="BS778" s="59"/>
      <c r="BU778" s="59"/>
      <c r="BW778" s="59"/>
      <c r="BY778" s="59"/>
      <c r="CA778" s="59"/>
      <c r="CD778" s="46" t="s">
        <v>2589</v>
      </c>
    </row>
    <row r="779" spans="9:82" ht="18" hidden="1" customHeight="1">
      <c r="I779" s="52">
        <v>2875</v>
      </c>
      <c r="AO779" s="59"/>
      <c r="AQ779" s="59"/>
      <c r="AS779" s="59"/>
      <c r="AU779" s="59"/>
      <c r="AW779" s="59"/>
      <c r="AY779" s="59"/>
      <c r="BA779" s="59"/>
      <c r="BC779" s="59"/>
      <c r="BE779" s="59"/>
      <c r="BG779" s="59"/>
      <c r="BI779" s="59"/>
      <c r="BK779" s="59"/>
      <c r="BM779" s="59"/>
      <c r="BO779" s="59"/>
      <c r="BQ779" s="59"/>
      <c r="BS779" s="59"/>
      <c r="BU779" s="59"/>
      <c r="BW779" s="59"/>
      <c r="BY779" s="59"/>
      <c r="CA779" s="59"/>
      <c r="CD779" s="46" t="s">
        <v>2589</v>
      </c>
    </row>
    <row r="780" spans="9:82" ht="18" hidden="1" customHeight="1">
      <c r="I780" s="52">
        <v>2876</v>
      </c>
      <c r="AO780" s="59"/>
      <c r="AQ780" s="59"/>
      <c r="AS780" s="59"/>
      <c r="AU780" s="59"/>
      <c r="AW780" s="59"/>
      <c r="AY780" s="59"/>
      <c r="BA780" s="59"/>
      <c r="BC780" s="59"/>
      <c r="BE780" s="59"/>
      <c r="BG780" s="59"/>
      <c r="BI780" s="59"/>
      <c r="BK780" s="59"/>
      <c r="BM780" s="59"/>
      <c r="BO780" s="59"/>
      <c r="BQ780" s="59"/>
      <c r="BS780" s="59"/>
      <c r="BU780" s="59"/>
      <c r="BW780" s="59"/>
      <c r="BY780" s="59"/>
      <c r="CA780" s="59"/>
      <c r="CD780" s="46" t="s">
        <v>2589</v>
      </c>
    </row>
    <row r="781" spans="9:82" ht="18" hidden="1" customHeight="1">
      <c r="I781" s="52">
        <v>2877</v>
      </c>
      <c r="AO781" s="59"/>
      <c r="AQ781" s="59"/>
      <c r="AS781" s="59"/>
      <c r="AU781" s="59"/>
      <c r="AW781" s="59"/>
      <c r="AY781" s="59"/>
      <c r="BA781" s="59"/>
      <c r="BC781" s="59"/>
      <c r="BE781" s="59"/>
      <c r="BG781" s="59"/>
      <c r="BI781" s="59"/>
      <c r="BK781" s="59"/>
      <c r="BM781" s="59"/>
      <c r="BO781" s="59"/>
      <c r="BQ781" s="59"/>
      <c r="BS781" s="59"/>
      <c r="BU781" s="59"/>
      <c r="BW781" s="59"/>
      <c r="BY781" s="59"/>
      <c r="CA781" s="59"/>
      <c r="CD781" s="46" t="s">
        <v>2589</v>
      </c>
    </row>
    <row r="782" spans="9:82" ht="18" hidden="1" customHeight="1">
      <c r="I782" s="52">
        <v>2878</v>
      </c>
      <c r="AO782" s="59"/>
      <c r="AQ782" s="59"/>
      <c r="AS782" s="59"/>
      <c r="AU782" s="59"/>
      <c r="AW782" s="59"/>
      <c r="AY782" s="59"/>
      <c r="BA782" s="59"/>
      <c r="BC782" s="59"/>
      <c r="BE782" s="59"/>
      <c r="BG782" s="59"/>
      <c r="BI782" s="59"/>
      <c r="BK782" s="59"/>
      <c r="BM782" s="59"/>
      <c r="BO782" s="59"/>
      <c r="BQ782" s="59"/>
      <c r="BS782" s="59"/>
      <c r="BU782" s="59"/>
      <c r="BW782" s="59"/>
      <c r="BY782" s="59"/>
      <c r="CA782" s="59"/>
      <c r="CD782" s="46" t="s">
        <v>2589</v>
      </c>
    </row>
    <row r="783" spans="9:82" ht="18" hidden="1" customHeight="1">
      <c r="I783" s="52">
        <v>2879</v>
      </c>
      <c r="AO783" s="59"/>
      <c r="AQ783" s="59"/>
      <c r="AS783" s="59"/>
      <c r="AU783" s="59"/>
      <c r="AW783" s="59"/>
      <c r="AY783" s="59"/>
      <c r="BA783" s="59"/>
      <c r="BC783" s="59"/>
      <c r="BE783" s="59"/>
      <c r="BG783" s="59"/>
      <c r="BI783" s="59"/>
      <c r="BK783" s="59"/>
      <c r="BM783" s="59"/>
      <c r="BO783" s="59"/>
      <c r="BQ783" s="59"/>
      <c r="BS783" s="59"/>
      <c r="BU783" s="59"/>
      <c r="BW783" s="59"/>
      <c r="BY783" s="59"/>
      <c r="CA783" s="59"/>
      <c r="CD783" s="46" t="s">
        <v>2589</v>
      </c>
    </row>
    <row r="784" spans="9:82" ht="18" hidden="1" customHeight="1">
      <c r="I784" s="52">
        <v>2880</v>
      </c>
      <c r="AO784" s="59"/>
      <c r="AQ784" s="59"/>
      <c r="AS784" s="59"/>
      <c r="AU784" s="59"/>
      <c r="AW784" s="59"/>
      <c r="AY784" s="59"/>
      <c r="BA784" s="59"/>
      <c r="BC784" s="59"/>
      <c r="BE784" s="59"/>
      <c r="BG784" s="59"/>
      <c r="BI784" s="59"/>
      <c r="BK784" s="59"/>
      <c r="BM784" s="59"/>
      <c r="BO784" s="59"/>
      <c r="BQ784" s="59"/>
      <c r="BS784" s="59"/>
      <c r="BU784" s="59"/>
      <c r="BW784" s="59"/>
      <c r="BY784" s="59"/>
      <c r="CA784" s="59"/>
      <c r="CD784" s="46" t="s">
        <v>2589</v>
      </c>
    </row>
    <row r="785" spans="9:82" ht="18" hidden="1" customHeight="1">
      <c r="I785" s="52">
        <v>2881</v>
      </c>
      <c r="AO785" s="59"/>
      <c r="AQ785" s="59"/>
      <c r="AS785" s="59"/>
      <c r="AU785" s="59"/>
      <c r="AW785" s="59"/>
      <c r="AY785" s="59"/>
      <c r="BA785" s="59"/>
      <c r="BC785" s="59"/>
      <c r="BE785" s="59"/>
      <c r="BG785" s="59"/>
      <c r="BI785" s="59"/>
      <c r="BK785" s="59"/>
      <c r="BM785" s="59"/>
      <c r="BO785" s="59"/>
      <c r="BQ785" s="59"/>
      <c r="BS785" s="59"/>
      <c r="BU785" s="59"/>
      <c r="BW785" s="59"/>
      <c r="BY785" s="59"/>
      <c r="CA785" s="59"/>
      <c r="CD785" s="46" t="s">
        <v>2589</v>
      </c>
    </row>
    <row r="786" spans="9:82" ht="18" hidden="1" customHeight="1">
      <c r="I786" s="52">
        <v>2882</v>
      </c>
      <c r="AO786" s="59"/>
      <c r="AQ786" s="59"/>
      <c r="AS786" s="59"/>
      <c r="AU786" s="59"/>
      <c r="AW786" s="59"/>
      <c r="AY786" s="59"/>
      <c r="BA786" s="59"/>
      <c r="BC786" s="59"/>
      <c r="BE786" s="59"/>
      <c r="BG786" s="59"/>
      <c r="BI786" s="59"/>
      <c r="BK786" s="59"/>
      <c r="BM786" s="59"/>
      <c r="BO786" s="59"/>
      <c r="BQ786" s="59"/>
      <c r="BS786" s="59"/>
      <c r="BU786" s="59"/>
      <c r="BW786" s="59"/>
      <c r="BY786" s="59"/>
      <c r="CA786" s="59"/>
      <c r="CD786" s="46" t="s">
        <v>2589</v>
      </c>
    </row>
    <row r="787" spans="9:82" ht="18" hidden="1" customHeight="1">
      <c r="I787" s="52">
        <v>2883</v>
      </c>
      <c r="AO787" s="59"/>
      <c r="AQ787" s="59"/>
      <c r="AS787" s="59"/>
      <c r="AU787" s="59"/>
      <c r="AW787" s="59"/>
      <c r="AY787" s="59"/>
      <c r="BA787" s="59"/>
      <c r="BC787" s="59"/>
      <c r="BE787" s="59"/>
      <c r="BG787" s="59"/>
      <c r="BI787" s="59"/>
      <c r="BK787" s="59"/>
      <c r="BM787" s="59"/>
      <c r="BO787" s="59"/>
      <c r="BQ787" s="59"/>
      <c r="BS787" s="59"/>
      <c r="BU787" s="59"/>
      <c r="BW787" s="59"/>
      <c r="BY787" s="59"/>
      <c r="CA787" s="59"/>
      <c r="CD787" s="46" t="s">
        <v>2589</v>
      </c>
    </row>
    <row r="788" spans="9:82" ht="18" hidden="1" customHeight="1">
      <c r="I788" s="52">
        <v>2884</v>
      </c>
      <c r="AO788" s="59"/>
      <c r="AQ788" s="59"/>
      <c r="AS788" s="59"/>
      <c r="AU788" s="59"/>
      <c r="AW788" s="59"/>
      <c r="AY788" s="59"/>
      <c r="BA788" s="59"/>
      <c r="BC788" s="59"/>
      <c r="BE788" s="59"/>
      <c r="BG788" s="59"/>
      <c r="BI788" s="59"/>
      <c r="BK788" s="59"/>
      <c r="BM788" s="59"/>
      <c r="BO788" s="59"/>
      <c r="BQ788" s="59"/>
      <c r="BS788" s="59"/>
      <c r="BU788" s="59"/>
      <c r="BW788" s="59"/>
      <c r="BY788" s="59"/>
      <c r="CA788" s="59"/>
      <c r="CD788" s="46" t="s">
        <v>2589</v>
      </c>
    </row>
    <row r="789" spans="9:82" ht="18" hidden="1" customHeight="1">
      <c r="I789" s="52">
        <v>2885</v>
      </c>
      <c r="AO789" s="59"/>
      <c r="AQ789" s="59"/>
      <c r="AS789" s="59"/>
      <c r="AU789" s="59"/>
      <c r="AW789" s="59"/>
      <c r="AY789" s="59"/>
      <c r="BA789" s="59"/>
      <c r="BC789" s="59"/>
      <c r="BE789" s="59"/>
      <c r="BG789" s="59"/>
      <c r="BI789" s="59"/>
      <c r="BK789" s="59"/>
      <c r="BM789" s="59"/>
      <c r="BO789" s="59"/>
      <c r="BQ789" s="59"/>
      <c r="BS789" s="59"/>
      <c r="BU789" s="59"/>
      <c r="BW789" s="59"/>
      <c r="BY789" s="59"/>
      <c r="CA789" s="59"/>
      <c r="CD789" s="46" t="s">
        <v>2589</v>
      </c>
    </row>
    <row r="790" spans="9:82" ht="18" hidden="1" customHeight="1">
      <c r="I790" s="52">
        <v>2886</v>
      </c>
      <c r="AO790" s="59"/>
      <c r="AQ790" s="59"/>
      <c r="AS790" s="59"/>
      <c r="AU790" s="59"/>
      <c r="AW790" s="59"/>
      <c r="AY790" s="59"/>
      <c r="BA790" s="59"/>
      <c r="BC790" s="59"/>
      <c r="BE790" s="59"/>
      <c r="BG790" s="59"/>
      <c r="BI790" s="59"/>
      <c r="BK790" s="59"/>
      <c r="BM790" s="59"/>
      <c r="BO790" s="59"/>
      <c r="BQ790" s="59"/>
      <c r="BS790" s="59"/>
      <c r="BU790" s="59"/>
      <c r="BW790" s="59"/>
      <c r="BY790" s="59"/>
      <c r="CA790" s="59"/>
      <c r="CD790" s="46" t="s">
        <v>2589</v>
      </c>
    </row>
    <row r="791" spans="9:82" ht="18" hidden="1" customHeight="1">
      <c r="I791" s="52">
        <v>2887</v>
      </c>
      <c r="AO791" s="59"/>
      <c r="AQ791" s="59"/>
      <c r="AS791" s="59"/>
      <c r="AU791" s="59"/>
      <c r="AW791" s="59"/>
      <c r="AY791" s="59"/>
      <c r="BA791" s="59"/>
      <c r="BC791" s="59"/>
      <c r="BE791" s="59"/>
      <c r="BG791" s="59"/>
      <c r="BI791" s="59"/>
      <c r="BK791" s="59"/>
      <c r="BM791" s="59"/>
      <c r="BO791" s="59"/>
      <c r="BQ791" s="59"/>
      <c r="BS791" s="59"/>
      <c r="BU791" s="59"/>
      <c r="BW791" s="59"/>
      <c r="BY791" s="59"/>
      <c r="CA791" s="59"/>
      <c r="CD791" s="46" t="s">
        <v>2589</v>
      </c>
    </row>
    <row r="792" spans="9:82" ht="18" hidden="1" customHeight="1">
      <c r="I792" s="52">
        <v>2888</v>
      </c>
      <c r="AO792" s="59"/>
      <c r="AQ792" s="59"/>
      <c r="AS792" s="59"/>
      <c r="AU792" s="59"/>
      <c r="AW792" s="59"/>
      <c r="AY792" s="59"/>
      <c r="BA792" s="59"/>
      <c r="BC792" s="59"/>
      <c r="BE792" s="59"/>
      <c r="BG792" s="59"/>
      <c r="BI792" s="59"/>
      <c r="BK792" s="59"/>
      <c r="BM792" s="59"/>
      <c r="BO792" s="59"/>
      <c r="BQ792" s="59"/>
      <c r="BS792" s="59"/>
      <c r="BU792" s="59"/>
      <c r="BW792" s="59"/>
      <c r="BY792" s="59"/>
      <c r="CA792" s="59"/>
      <c r="CD792" s="46" t="s">
        <v>2589</v>
      </c>
    </row>
    <row r="793" spans="9:82" ht="18" hidden="1" customHeight="1">
      <c r="I793" s="52">
        <v>2889</v>
      </c>
      <c r="AO793" s="59"/>
      <c r="AQ793" s="59"/>
      <c r="AS793" s="59"/>
      <c r="AU793" s="59"/>
      <c r="AW793" s="59"/>
      <c r="AY793" s="59"/>
      <c r="BA793" s="59"/>
      <c r="BC793" s="59"/>
      <c r="BE793" s="59"/>
      <c r="BG793" s="59"/>
      <c r="BI793" s="59"/>
      <c r="BK793" s="59"/>
      <c r="BM793" s="59"/>
      <c r="BO793" s="59"/>
      <c r="BQ793" s="59"/>
      <c r="BS793" s="59"/>
      <c r="BU793" s="59"/>
      <c r="BW793" s="59"/>
      <c r="BY793" s="59"/>
      <c r="CA793" s="59"/>
      <c r="CD793" s="46" t="s">
        <v>2589</v>
      </c>
    </row>
    <row r="794" spans="9:82" ht="18" hidden="1" customHeight="1">
      <c r="I794" s="52">
        <v>2890</v>
      </c>
      <c r="AO794" s="59"/>
      <c r="AQ794" s="59"/>
      <c r="AS794" s="59"/>
      <c r="AU794" s="59"/>
      <c r="AW794" s="59"/>
      <c r="AY794" s="59"/>
      <c r="BA794" s="59"/>
      <c r="BC794" s="59"/>
      <c r="BE794" s="59"/>
      <c r="BG794" s="59"/>
      <c r="BI794" s="59"/>
      <c r="BK794" s="59"/>
      <c r="BM794" s="59"/>
      <c r="BO794" s="59"/>
      <c r="BQ794" s="59"/>
      <c r="BS794" s="59"/>
      <c r="BU794" s="59"/>
      <c r="BW794" s="59"/>
      <c r="BY794" s="59"/>
      <c r="CA794" s="59"/>
      <c r="CD794" s="46" t="s">
        <v>2589</v>
      </c>
    </row>
    <row r="795" spans="9:82" ht="18" hidden="1" customHeight="1">
      <c r="I795" s="52">
        <v>2891</v>
      </c>
      <c r="AO795" s="59"/>
      <c r="AQ795" s="59"/>
      <c r="AS795" s="59"/>
      <c r="AU795" s="59"/>
      <c r="AW795" s="59"/>
      <c r="AY795" s="59"/>
      <c r="BA795" s="59"/>
      <c r="BC795" s="59"/>
      <c r="BE795" s="59"/>
      <c r="BG795" s="59"/>
      <c r="BI795" s="59"/>
      <c r="BK795" s="59"/>
      <c r="BM795" s="59"/>
      <c r="BO795" s="59"/>
      <c r="BQ795" s="59"/>
      <c r="BS795" s="59"/>
      <c r="BU795" s="59"/>
      <c r="BW795" s="59"/>
      <c r="BY795" s="59"/>
      <c r="CA795" s="59"/>
      <c r="CD795" s="46" t="s">
        <v>2589</v>
      </c>
    </row>
    <row r="796" spans="9:82" ht="18" hidden="1" customHeight="1">
      <c r="I796" s="52">
        <v>2892</v>
      </c>
      <c r="AO796" s="59"/>
      <c r="AQ796" s="59"/>
      <c r="AS796" s="59"/>
      <c r="AU796" s="59"/>
      <c r="AW796" s="59"/>
      <c r="AY796" s="59"/>
      <c r="BA796" s="59"/>
      <c r="BC796" s="59"/>
      <c r="BE796" s="59"/>
      <c r="BG796" s="59"/>
      <c r="BI796" s="59"/>
      <c r="BK796" s="59"/>
      <c r="BM796" s="59"/>
      <c r="BO796" s="59"/>
      <c r="BQ796" s="59"/>
      <c r="BS796" s="59"/>
      <c r="BU796" s="59"/>
      <c r="BW796" s="59"/>
      <c r="BY796" s="59"/>
      <c r="CA796" s="59"/>
      <c r="CD796" s="46" t="s">
        <v>2589</v>
      </c>
    </row>
    <row r="797" spans="9:82" ht="18" hidden="1" customHeight="1">
      <c r="I797" s="52">
        <v>2893</v>
      </c>
      <c r="AO797" s="59"/>
      <c r="AQ797" s="59"/>
      <c r="AS797" s="59"/>
      <c r="AU797" s="59"/>
      <c r="AW797" s="59"/>
      <c r="AY797" s="59"/>
      <c r="BA797" s="59"/>
      <c r="BC797" s="59"/>
      <c r="BE797" s="59"/>
      <c r="BG797" s="59"/>
      <c r="BI797" s="59"/>
      <c r="BK797" s="59"/>
      <c r="BM797" s="59"/>
      <c r="BO797" s="59"/>
      <c r="BQ797" s="59"/>
      <c r="BS797" s="59"/>
      <c r="BU797" s="59"/>
      <c r="BW797" s="59"/>
      <c r="BY797" s="59"/>
      <c r="CA797" s="59"/>
      <c r="CD797" s="46" t="s">
        <v>2589</v>
      </c>
    </row>
    <row r="798" spans="9:82" ht="18" hidden="1" customHeight="1">
      <c r="I798" s="52">
        <v>2894</v>
      </c>
      <c r="AO798" s="59"/>
      <c r="AQ798" s="59"/>
      <c r="AS798" s="59"/>
      <c r="AU798" s="59"/>
      <c r="AW798" s="59"/>
      <c r="AY798" s="59"/>
      <c r="BA798" s="59"/>
      <c r="BC798" s="59"/>
      <c r="BE798" s="59"/>
      <c r="BG798" s="59"/>
      <c r="BI798" s="59"/>
      <c r="BK798" s="59"/>
      <c r="BM798" s="59"/>
      <c r="BO798" s="59"/>
      <c r="BQ798" s="59"/>
      <c r="BS798" s="59"/>
      <c r="BU798" s="59"/>
      <c r="BW798" s="59"/>
      <c r="BY798" s="59"/>
      <c r="CA798" s="59"/>
      <c r="CD798" s="46" t="s">
        <v>2589</v>
      </c>
    </row>
    <row r="799" spans="9:82" ht="18" hidden="1" customHeight="1">
      <c r="I799" s="52">
        <v>2895</v>
      </c>
      <c r="AO799" s="59"/>
      <c r="AQ799" s="59"/>
      <c r="AS799" s="59"/>
      <c r="AU799" s="59"/>
      <c r="AW799" s="59"/>
      <c r="AY799" s="59"/>
      <c r="BA799" s="59"/>
      <c r="BC799" s="59"/>
      <c r="BE799" s="59"/>
      <c r="BG799" s="59"/>
      <c r="BI799" s="59"/>
      <c r="BK799" s="59"/>
      <c r="BM799" s="59"/>
      <c r="BO799" s="59"/>
      <c r="BQ799" s="59"/>
      <c r="BS799" s="59"/>
      <c r="BU799" s="59"/>
      <c r="BW799" s="59"/>
      <c r="BY799" s="59"/>
      <c r="CA799" s="59"/>
      <c r="CD799" s="46" t="s">
        <v>2589</v>
      </c>
    </row>
    <row r="800" spans="9:82" ht="18" hidden="1" customHeight="1">
      <c r="I800" s="52">
        <v>2896</v>
      </c>
      <c r="AO800" s="59"/>
      <c r="AQ800" s="59"/>
      <c r="AS800" s="59"/>
      <c r="AU800" s="59"/>
      <c r="AW800" s="59"/>
      <c r="AY800" s="59"/>
      <c r="BA800" s="59"/>
      <c r="BC800" s="59"/>
      <c r="BE800" s="59"/>
      <c r="BG800" s="59"/>
      <c r="BI800" s="59"/>
      <c r="BK800" s="59"/>
      <c r="BM800" s="59"/>
      <c r="BO800" s="59"/>
      <c r="BQ800" s="59"/>
      <c r="BS800" s="59"/>
      <c r="BU800" s="59"/>
      <c r="BW800" s="59"/>
      <c r="BY800" s="59"/>
      <c r="CA800" s="59"/>
      <c r="CD800" s="46" t="s">
        <v>2589</v>
      </c>
    </row>
    <row r="801" spans="1:82" ht="18" hidden="1" customHeight="1">
      <c r="I801" s="52">
        <v>2897</v>
      </c>
      <c r="AO801" s="59"/>
      <c r="AQ801" s="59"/>
      <c r="AS801" s="59"/>
      <c r="AU801" s="59"/>
      <c r="AW801" s="59"/>
      <c r="AY801" s="59"/>
      <c r="BA801" s="59"/>
      <c r="BC801" s="59"/>
      <c r="BE801" s="59"/>
      <c r="BG801" s="59"/>
      <c r="BI801" s="59"/>
      <c r="BK801" s="59"/>
      <c r="BM801" s="59"/>
      <c r="BO801" s="59"/>
      <c r="BQ801" s="59"/>
      <c r="BS801" s="59"/>
      <c r="BU801" s="59"/>
      <c r="BW801" s="59"/>
      <c r="BY801" s="59"/>
      <c r="CA801" s="59"/>
      <c r="CD801" s="46" t="s">
        <v>2589</v>
      </c>
    </row>
    <row r="802" spans="1:82" ht="18" hidden="1" customHeight="1">
      <c r="I802" s="52">
        <v>2898</v>
      </c>
      <c r="AO802" s="59"/>
      <c r="AQ802" s="59"/>
      <c r="AS802" s="59"/>
      <c r="AU802" s="59"/>
      <c r="AW802" s="59"/>
      <c r="AY802" s="59"/>
      <c r="BA802" s="59"/>
      <c r="BC802" s="59"/>
      <c r="BE802" s="59"/>
      <c r="BG802" s="59"/>
      <c r="BI802" s="59"/>
      <c r="BK802" s="59"/>
      <c r="BM802" s="59"/>
      <c r="BO802" s="59"/>
      <c r="BQ802" s="59"/>
      <c r="BS802" s="59"/>
      <c r="BU802" s="59"/>
      <c r="BW802" s="59"/>
      <c r="BY802" s="59"/>
      <c r="CA802" s="59"/>
      <c r="CD802" s="46" t="s">
        <v>2589</v>
      </c>
    </row>
    <row r="803" spans="1:82" ht="18" hidden="1" customHeight="1">
      <c r="I803" s="52">
        <v>2899</v>
      </c>
      <c r="AO803" s="59"/>
      <c r="AQ803" s="59"/>
      <c r="AS803" s="59"/>
      <c r="AU803" s="59"/>
      <c r="AW803" s="59"/>
      <c r="AY803" s="59"/>
      <c r="BA803" s="59"/>
      <c r="BC803" s="59"/>
      <c r="BE803" s="59"/>
      <c r="BG803" s="59"/>
      <c r="BI803" s="59"/>
      <c r="BK803" s="59"/>
      <c r="BM803" s="59"/>
      <c r="BO803" s="59"/>
      <c r="BQ803" s="59"/>
      <c r="BS803" s="59"/>
      <c r="BU803" s="59"/>
      <c r="BW803" s="59"/>
      <c r="BY803" s="59"/>
      <c r="CA803" s="59"/>
      <c r="CD803" s="46" t="s">
        <v>2589</v>
      </c>
    </row>
    <row r="804" spans="1:82" ht="18" customHeight="1">
      <c r="A804" s="107">
        <v>45693</v>
      </c>
      <c r="E804" s="151"/>
      <c r="F804" s="184"/>
      <c r="G804" s="111">
        <v>22803</v>
      </c>
      <c r="H804" s="111">
        <v>4343</v>
      </c>
      <c r="I804" s="52">
        <v>2900</v>
      </c>
      <c r="J804" s="59" t="s">
        <v>2590</v>
      </c>
      <c r="K804" s="59" t="s">
        <v>2517</v>
      </c>
      <c r="L804" s="55" t="s">
        <v>2518</v>
      </c>
      <c r="M804" s="55" t="s">
        <v>2519</v>
      </c>
      <c r="N804" s="55" t="s">
        <v>908</v>
      </c>
      <c r="O804" s="55" t="s">
        <v>300</v>
      </c>
      <c r="P804" s="55" t="s">
        <v>308</v>
      </c>
      <c r="Q804" s="55" t="s">
        <v>2527</v>
      </c>
      <c r="R804" s="55" t="s">
        <v>227</v>
      </c>
      <c r="S804" s="55" t="s">
        <v>2530</v>
      </c>
      <c r="T804" s="55" t="s">
        <v>2533</v>
      </c>
      <c r="U804" s="55" t="s">
        <v>2534</v>
      </c>
      <c r="AK804" s="59" t="s">
        <v>341</v>
      </c>
      <c r="AO804" s="59" t="s">
        <v>341</v>
      </c>
      <c r="AQ804" s="59"/>
      <c r="AS804" s="59"/>
      <c r="AU804" s="59"/>
      <c r="AW804" s="59"/>
      <c r="AY804" s="59"/>
      <c r="BA804" s="59"/>
      <c r="BC804" s="59"/>
      <c r="BE804" s="59"/>
      <c r="BG804" s="59"/>
      <c r="BI804" s="59"/>
      <c r="BK804" s="59"/>
      <c r="BM804" s="59"/>
      <c r="BO804" s="59"/>
      <c r="BQ804" s="59"/>
      <c r="BS804" s="59"/>
      <c r="BU804" s="59"/>
      <c r="BW804" s="59"/>
      <c r="BY804" s="59"/>
      <c r="CA804" s="59"/>
      <c r="CD804" s="46" t="s">
        <v>2589</v>
      </c>
    </row>
    <row r="805" spans="1:82" ht="18" customHeight="1">
      <c r="A805" s="107">
        <v>45693</v>
      </c>
      <c r="E805" s="151"/>
      <c r="F805" s="184"/>
      <c r="G805" s="111">
        <v>29004</v>
      </c>
      <c r="H805" s="111">
        <v>2529</v>
      </c>
      <c r="I805" s="52">
        <v>2901</v>
      </c>
      <c r="J805" s="59" t="s">
        <v>2590</v>
      </c>
      <c r="K805" s="59" t="s">
        <v>2517</v>
      </c>
      <c r="L805" s="55" t="s">
        <v>2520</v>
      </c>
      <c r="M805" s="55" t="s">
        <v>2521</v>
      </c>
      <c r="N805" s="55" t="s">
        <v>2524</v>
      </c>
      <c r="O805" s="55" t="s">
        <v>305</v>
      </c>
      <c r="P805" s="55" t="s">
        <v>365</v>
      </c>
      <c r="Q805" s="55" t="s">
        <v>2528</v>
      </c>
      <c r="R805" s="55" t="s">
        <v>227</v>
      </c>
      <c r="S805" s="55" t="s">
        <v>2531</v>
      </c>
      <c r="T805" s="55" t="s">
        <v>2535</v>
      </c>
      <c r="U805" s="55" t="s">
        <v>2536</v>
      </c>
      <c r="V805" s="55" t="s">
        <v>577</v>
      </c>
      <c r="W805" s="55" t="s">
        <v>2539</v>
      </c>
      <c r="X805" s="55" t="s">
        <v>422</v>
      </c>
      <c r="Y805" s="55" t="s">
        <v>1712</v>
      </c>
      <c r="Z805" s="55" t="s">
        <v>2540</v>
      </c>
      <c r="AA805" s="55" t="s">
        <v>2541</v>
      </c>
      <c r="AB805" s="55" t="s">
        <v>2542</v>
      </c>
      <c r="AC805" s="55" t="s">
        <v>2543</v>
      </c>
      <c r="AD805" s="55" t="s">
        <v>2536</v>
      </c>
      <c r="AM805" s="93" t="s">
        <v>341</v>
      </c>
      <c r="AO805" s="59"/>
      <c r="AQ805" s="59"/>
      <c r="AS805" s="59"/>
      <c r="AT805" s="59" t="s">
        <v>341</v>
      </c>
      <c r="AU805" s="59"/>
      <c r="AW805" s="59"/>
      <c r="AY805" s="59"/>
      <c r="BA805" s="59"/>
      <c r="BB805" s="59" t="s">
        <v>341</v>
      </c>
      <c r="BC805" s="59" t="s">
        <v>341</v>
      </c>
      <c r="BE805" s="59"/>
      <c r="BG805" s="59"/>
      <c r="BI805" s="59"/>
      <c r="BK805" s="59"/>
      <c r="BM805" s="59"/>
      <c r="BO805" s="59"/>
      <c r="BQ805" s="59"/>
      <c r="BS805" s="59"/>
      <c r="BU805" s="59"/>
      <c r="BW805" s="59"/>
      <c r="BY805" s="59"/>
      <c r="CA805" s="59"/>
      <c r="CD805" s="46" t="s">
        <v>2589</v>
      </c>
    </row>
    <row r="806" spans="1:82" ht="18" customHeight="1">
      <c r="A806" s="107">
        <v>45693</v>
      </c>
      <c r="E806" s="151"/>
      <c r="F806" s="184"/>
      <c r="G806" s="111">
        <v>30083</v>
      </c>
      <c r="H806" s="111">
        <v>1676</v>
      </c>
      <c r="I806" s="52">
        <v>2902</v>
      </c>
      <c r="J806" s="59" t="s">
        <v>2590</v>
      </c>
      <c r="K806" s="59" t="s">
        <v>2517</v>
      </c>
      <c r="L806" s="55" t="s">
        <v>2522</v>
      </c>
      <c r="M806" s="55" t="s">
        <v>2523</v>
      </c>
      <c r="N806" s="55" t="s">
        <v>2525</v>
      </c>
      <c r="O806" s="55" t="s">
        <v>300</v>
      </c>
      <c r="P806" s="55" t="s">
        <v>2526</v>
      </c>
      <c r="Q806" s="55" t="s">
        <v>2529</v>
      </c>
      <c r="R806" s="55" t="s">
        <v>227</v>
      </c>
      <c r="S806" s="55" t="s">
        <v>2532</v>
      </c>
      <c r="T806" s="55" t="s">
        <v>2537</v>
      </c>
      <c r="U806" s="55" t="s">
        <v>2538</v>
      </c>
      <c r="AK806" s="59" t="s">
        <v>341</v>
      </c>
      <c r="AM806" s="93" t="s">
        <v>341</v>
      </c>
      <c r="AO806" s="59" t="s">
        <v>341</v>
      </c>
      <c r="AQ806" s="59"/>
      <c r="AS806" s="59"/>
      <c r="AU806" s="59"/>
      <c r="AW806" s="59"/>
      <c r="AY806" s="59"/>
      <c r="BA806" s="59"/>
      <c r="BC806" s="59"/>
      <c r="BE806" s="59"/>
      <c r="BG806" s="59"/>
      <c r="BI806" s="59"/>
      <c r="BK806" s="59"/>
      <c r="BM806" s="59"/>
      <c r="BO806" s="59"/>
      <c r="BQ806" s="59"/>
      <c r="BS806" s="59"/>
      <c r="BU806" s="59"/>
      <c r="BW806" s="59"/>
      <c r="BY806" s="59"/>
      <c r="CA806" s="59"/>
      <c r="CD806" s="46" t="s">
        <v>2589</v>
      </c>
    </row>
    <row r="807" spans="1:82" ht="18" customHeight="1">
      <c r="A807" s="107">
        <v>45693</v>
      </c>
      <c r="E807" s="151"/>
      <c r="F807" s="184"/>
      <c r="G807" s="111">
        <v>29355</v>
      </c>
      <c r="H807" s="111">
        <v>6465</v>
      </c>
      <c r="I807" s="52">
        <v>2903</v>
      </c>
      <c r="J807" s="59" t="s">
        <v>2590</v>
      </c>
      <c r="K807" s="166" t="s">
        <v>2544</v>
      </c>
      <c r="L807" s="109" t="s">
        <v>2545</v>
      </c>
      <c r="M807" s="168" t="s">
        <v>2546</v>
      </c>
      <c r="N807" s="55" t="s">
        <v>2547</v>
      </c>
      <c r="O807" s="55" t="s">
        <v>300</v>
      </c>
      <c r="P807" s="55" t="s">
        <v>304</v>
      </c>
      <c r="Q807" s="55" t="s">
        <v>2548</v>
      </c>
      <c r="R807" s="55" t="s">
        <v>227</v>
      </c>
      <c r="S807" s="55" t="s">
        <v>2549</v>
      </c>
      <c r="T807" s="55" t="s">
        <v>2550</v>
      </c>
      <c r="AN807" s="59" t="s">
        <v>341</v>
      </c>
      <c r="AO807" s="59"/>
      <c r="AQ807" s="59"/>
      <c r="AS807" s="59"/>
      <c r="AU807" s="59"/>
      <c r="AW807" s="59"/>
      <c r="AY807" s="59"/>
      <c r="BA807" s="59"/>
      <c r="BC807" s="59"/>
      <c r="BE807" s="59"/>
      <c r="BG807" s="59"/>
      <c r="BI807" s="59"/>
      <c r="BK807" s="59"/>
      <c r="BM807" s="59"/>
      <c r="BO807" s="59"/>
      <c r="BQ807" s="59"/>
      <c r="BS807" s="59"/>
      <c r="BU807" s="59"/>
      <c r="BW807" s="59"/>
      <c r="BY807" s="59"/>
      <c r="CA807" s="59"/>
      <c r="CD807" s="46" t="s">
        <v>2589</v>
      </c>
    </row>
    <row r="808" spans="1:82" ht="18" customHeight="1">
      <c r="A808" s="107">
        <v>45693</v>
      </c>
      <c r="E808" s="151"/>
      <c r="F808" s="184"/>
      <c r="G808" s="111">
        <v>23289</v>
      </c>
      <c r="H808" s="111">
        <v>895</v>
      </c>
      <c r="I808" s="52">
        <v>2904</v>
      </c>
      <c r="J808" s="59" t="s">
        <v>2590</v>
      </c>
      <c r="K808" s="166" t="s">
        <v>2551</v>
      </c>
      <c r="L808" s="55" t="s">
        <v>2552</v>
      </c>
      <c r="M808" s="55" t="s">
        <v>2553</v>
      </c>
      <c r="N808" s="55" t="s">
        <v>2554</v>
      </c>
      <c r="O808" s="55" t="s">
        <v>300</v>
      </c>
      <c r="P808" s="55" t="s">
        <v>2555</v>
      </c>
      <c r="Q808" s="55" t="s">
        <v>2556</v>
      </c>
      <c r="R808" s="55" t="s">
        <v>227</v>
      </c>
      <c r="S808" s="55" t="s">
        <v>2557</v>
      </c>
      <c r="T808" s="55" t="s">
        <v>2558</v>
      </c>
      <c r="U808" s="55" t="s">
        <v>2559</v>
      </c>
      <c r="AK808" s="59" t="s">
        <v>341</v>
      </c>
      <c r="AL808" s="59" t="s">
        <v>341</v>
      </c>
      <c r="AM808" s="93" t="s">
        <v>341</v>
      </c>
      <c r="AO808" s="59" t="s">
        <v>341</v>
      </c>
      <c r="AQ808" s="59"/>
      <c r="AS808" s="59"/>
      <c r="AU808" s="59"/>
      <c r="AW808" s="59"/>
      <c r="AX808" s="59" t="s">
        <v>341</v>
      </c>
      <c r="AY808" s="59"/>
      <c r="BA808" s="59"/>
      <c r="BC808" s="59"/>
      <c r="BE808" s="59" t="s">
        <v>341</v>
      </c>
      <c r="BF808" s="59" t="s">
        <v>341</v>
      </c>
      <c r="BG808" s="59"/>
      <c r="BI808" s="59"/>
      <c r="BK808" s="59"/>
      <c r="BM808" s="59"/>
      <c r="BO808" s="59"/>
      <c r="BQ808" s="59"/>
      <c r="BS808" s="59"/>
      <c r="BU808" s="59"/>
      <c r="BW808" s="59"/>
      <c r="BY808" s="59"/>
      <c r="CA808" s="59"/>
      <c r="CD808" s="46" t="s">
        <v>2589</v>
      </c>
    </row>
    <row r="809" spans="1:82" ht="18" customHeight="1">
      <c r="A809" s="107">
        <v>45693</v>
      </c>
      <c r="E809" s="151"/>
      <c r="F809" s="184"/>
      <c r="G809" s="111">
        <v>27569</v>
      </c>
      <c r="H809" s="111">
        <v>6230</v>
      </c>
      <c r="I809" s="52">
        <v>2905</v>
      </c>
      <c r="J809" s="59" t="s">
        <v>2590</v>
      </c>
      <c r="K809" s="59" t="s">
        <v>2560</v>
      </c>
      <c r="L809" s="55" t="s">
        <v>2561</v>
      </c>
      <c r="M809" s="55" t="s">
        <v>2562</v>
      </c>
      <c r="N809" s="55" t="s">
        <v>2565</v>
      </c>
      <c r="O809" s="55" t="s">
        <v>300</v>
      </c>
      <c r="P809" s="55" t="s">
        <v>301</v>
      </c>
      <c r="Q809" s="55" t="s">
        <v>2566</v>
      </c>
      <c r="R809" s="55" t="s">
        <v>227</v>
      </c>
      <c r="S809" s="55" t="s">
        <v>2568</v>
      </c>
      <c r="T809" s="55" t="s">
        <v>2570</v>
      </c>
      <c r="U809" s="55" t="s">
        <v>2571</v>
      </c>
      <c r="AO809" s="59" t="s">
        <v>341</v>
      </c>
      <c r="AQ809" s="59"/>
      <c r="AS809" s="59"/>
      <c r="AU809" s="59"/>
      <c r="AW809" s="59"/>
      <c r="AY809" s="59"/>
      <c r="BA809" s="59"/>
      <c r="BC809" s="59"/>
      <c r="BE809" s="59"/>
      <c r="BG809" s="59"/>
      <c r="BI809" s="59"/>
      <c r="BK809" s="59"/>
      <c r="BM809" s="59"/>
      <c r="BO809" s="59"/>
      <c r="BQ809" s="59"/>
      <c r="BS809" s="59"/>
      <c r="BU809" s="59"/>
      <c r="BW809" s="59"/>
      <c r="BY809" s="59"/>
      <c r="CA809" s="59"/>
      <c r="CD809" s="46" t="s">
        <v>2589</v>
      </c>
    </row>
    <row r="810" spans="1:82" ht="18" customHeight="1">
      <c r="A810" s="107">
        <v>45693</v>
      </c>
      <c r="E810" s="152"/>
      <c r="F810" s="184"/>
      <c r="G810" s="111">
        <v>30531</v>
      </c>
      <c r="H810" s="111">
        <v>712</v>
      </c>
      <c r="I810" s="52">
        <v>2906</v>
      </c>
      <c r="J810" s="59" t="s">
        <v>2590</v>
      </c>
      <c r="K810" s="59" t="s">
        <v>2560</v>
      </c>
      <c r="L810" s="55" t="s">
        <v>2563</v>
      </c>
      <c r="M810" s="55" t="s">
        <v>2564</v>
      </c>
      <c r="N810" s="55" t="s">
        <v>187</v>
      </c>
      <c r="O810" s="55" t="s">
        <v>300</v>
      </c>
      <c r="P810" s="55" t="s">
        <v>301</v>
      </c>
      <c r="Q810" s="55" t="s">
        <v>2567</v>
      </c>
      <c r="R810" s="55" t="s">
        <v>227</v>
      </c>
      <c r="S810" s="55" t="s">
        <v>2569</v>
      </c>
      <c r="T810" s="55" t="s">
        <v>2572</v>
      </c>
      <c r="U810" s="55" t="s">
        <v>2573</v>
      </c>
      <c r="AL810" s="59" t="s">
        <v>341</v>
      </c>
      <c r="AM810" s="93" t="s">
        <v>341</v>
      </c>
      <c r="AO810" s="59" t="s">
        <v>341</v>
      </c>
      <c r="AQ810" s="59"/>
      <c r="AS810" s="59"/>
      <c r="AU810" s="59"/>
      <c r="AW810" s="59"/>
      <c r="AY810" s="59"/>
      <c r="BA810" s="59"/>
      <c r="BC810" s="59"/>
      <c r="BD810" s="59" t="s">
        <v>341</v>
      </c>
      <c r="BE810" s="59" t="s">
        <v>341</v>
      </c>
      <c r="BG810" s="59"/>
      <c r="BI810" s="59" t="s">
        <v>341</v>
      </c>
      <c r="BK810" s="59"/>
      <c r="BM810" s="59"/>
      <c r="BO810" s="59"/>
      <c r="BQ810" s="59"/>
      <c r="BS810" s="59"/>
      <c r="BU810" s="59"/>
      <c r="BW810" s="59"/>
      <c r="BY810" s="59" t="s">
        <v>341</v>
      </c>
      <c r="CA810" s="59"/>
      <c r="CD810" s="46" t="s">
        <v>2589</v>
      </c>
    </row>
    <row r="811" spans="1:82" ht="18" hidden="1" customHeight="1">
      <c r="I811" s="52">
        <v>2907</v>
      </c>
      <c r="AO811" s="59"/>
      <c r="AQ811" s="59"/>
      <c r="AS811" s="59"/>
      <c r="AU811" s="59"/>
      <c r="AW811" s="59"/>
      <c r="AY811" s="59"/>
      <c r="BA811" s="59"/>
      <c r="BC811" s="59"/>
      <c r="BE811" s="59"/>
      <c r="BG811" s="59"/>
      <c r="BI811" s="59"/>
      <c r="BK811" s="59"/>
      <c r="BM811" s="59"/>
      <c r="BO811" s="59"/>
      <c r="BQ811" s="59"/>
      <c r="BS811" s="59"/>
      <c r="BU811" s="59"/>
      <c r="BW811" s="59"/>
      <c r="BY811" s="59"/>
      <c r="CA811" s="59"/>
      <c r="CD811" s="46" t="s">
        <v>2589</v>
      </c>
    </row>
    <row r="812" spans="1:82" ht="18" hidden="1" customHeight="1">
      <c r="I812" s="52">
        <v>2908</v>
      </c>
      <c r="AO812" s="59"/>
      <c r="AQ812" s="59"/>
      <c r="AS812" s="59"/>
      <c r="AU812" s="59"/>
      <c r="AW812" s="59"/>
      <c r="AY812" s="59"/>
      <c r="BA812" s="59"/>
      <c r="BC812" s="59"/>
      <c r="BE812" s="59"/>
      <c r="BG812" s="59"/>
      <c r="BI812" s="59"/>
      <c r="BK812" s="59"/>
      <c r="BM812" s="59"/>
      <c r="BO812" s="59"/>
      <c r="BQ812" s="59"/>
      <c r="BS812" s="59"/>
      <c r="BU812" s="59"/>
      <c r="BW812" s="59"/>
      <c r="BY812" s="59"/>
      <c r="CA812" s="59"/>
      <c r="CD812" s="46" t="s">
        <v>2589</v>
      </c>
    </row>
    <row r="813" spans="1:82" ht="18" hidden="1" customHeight="1">
      <c r="I813" s="52">
        <v>2909</v>
      </c>
      <c r="AO813" s="59"/>
      <c r="AQ813" s="59"/>
      <c r="AS813" s="59"/>
      <c r="AU813" s="59"/>
      <c r="AW813" s="59"/>
      <c r="AY813" s="59"/>
      <c r="BA813" s="59"/>
      <c r="BC813" s="59"/>
      <c r="BE813" s="59"/>
      <c r="BG813" s="59"/>
      <c r="BI813" s="59"/>
      <c r="BK813" s="59"/>
      <c r="BM813" s="59"/>
      <c r="BO813" s="59"/>
      <c r="BQ813" s="59"/>
      <c r="BS813" s="59"/>
      <c r="BU813" s="59"/>
      <c r="BW813" s="59"/>
      <c r="BY813" s="59"/>
      <c r="CA813" s="59"/>
      <c r="CD813" s="46" t="s">
        <v>2589</v>
      </c>
    </row>
    <row r="814" spans="1:82" ht="18" hidden="1" customHeight="1">
      <c r="I814" s="52">
        <v>2910</v>
      </c>
      <c r="AO814" s="59"/>
      <c r="AQ814" s="59"/>
      <c r="AS814" s="59"/>
      <c r="AU814" s="59"/>
      <c r="AW814" s="59"/>
      <c r="AY814" s="59"/>
      <c r="BA814" s="59"/>
      <c r="BC814" s="59"/>
      <c r="BE814" s="59"/>
      <c r="BG814" s="59"/>
      <c r="BI814" s="59"/>
      <c r="BK814" s="59"/>
      <c r="BM814" s="59"/>
      <c r="BO814" s="59"/>
      <c r="BQ814" s="59"/>
      <c r="BS814" s="59"/>
      <c r="BU814" s="59"/>
      <c r="BW814" s="59"/>
      <c r="BY814" s="59"/>
      <c r="CA814" s="59"/>
      <c r="CD814" s="46" t="s">
        <v>2589</v>
      </c>
    </row>
    <row r="815" spans="1:82" ht="18" hidden="1" customHeight="1">
      <c r="I815" s="52">
        <v>2911</v>
      </c>
      <c r="AO815" s="59"/>
      <c r="AQ815" s="59"/>
      <c r="AS815" s="59"/>
      <c r="AU815" s="59"/>
      <c r="AW815" s="59"/>
      <c r="AY815" s="59"/>
      <c r="BA815" s="59"/>
      <c r="BC815" s="59"/>
      <c r="BE815" s="59"/>
      <c r="BG815" s="59"/>
      <c r="BI815" s="59"/>
      <c r="BK815" s="59"/>
      <c r="BM815" s="59"/>
      <c r="BO815" s="59"/>
      <c r="BQ815" s="59"/>
      <c r="BS815" s="59"/>
      <c r="BU815" s="59"/>
      <c r="BW815" s="59"/>
      <c r="BY815" s="59"/>
      <c r="CA815" s="59"/>
      <c r="CD815" s="46" t="s">
        <v>2589</v>
      </c>
    </row>
    <row r="816" spans="1:82" ht="18" hidden="1" customHeight="1">
      <c r="I816" s="52">
        <v>2912</v>
      </c>
      <c r="AO816" s="59"/>
      <c r="AQ816" s="59"/>
      <c r="AS816" s="59"/>
      <c r="AU816" s="59"/>
      <c r="AW816" s="59"/>
      <c r="AY816" s="59"/>
      <c r="BA816" s="59"/>
      <c r="BC816" s="59"/>
      <c r="BE816" s="59"/>
      <c r="BG816" s="59"/>
      <c r="BI816" s="59"/>
      <c r="BK816" s="59"/>
      <c r="BM816" s="59"/>
      <c r="BO816" s="59"/>
      <c r="BQ816" s="59"/>
      <c r="BS816" s="59"/>
      <c r="BU816" s="59"/>
      <c r="BW816" s="59"/>
      <c r="BY816" s="59"/>
      <c r="CA816" s="59"/>
      <c r="CD816" s="46" t="s">
        <v>2589</v>
      </c>
    </row>
    <row r="817" spans="9:82" ht="18" hidden="1" customHeight="1">
      <c r="I817" s="52">
        <v>2913</v>
      </c>
      <c r="AO817" s="59"/>
      <c r="AQ817" s="59"/>
      <c r="AS817" s="59"/>
      <c r="AU817" s="59"/>
      <c r="AW817" s="59"/>
      <c r="AY817" s="59"/>
      <c r="BA817" s="59"/>
      <c r="BC817" s="59"/>
      <c r="BE817" s="59"/>
      <c r="BG817" s="59"/>
      <c r="BI817" s="59"/>
      <c r="BK817" s="59"/>
      <c r="BM817" s="59"/>
      <c r="BO817" s="59"/>
      <c r="BQ817" s="59"/>
      <c r="BS817" s="59"/>
      <c r="BU817" s="59"/>
      <c r="BW817" s="59"/>
      <c r="BY817" s="59"/>
      <c r="CA817" s="59"/>
      <c r="CD817" s="46" t="s">
        <v>2589</v>
      </c>
    </row>
    <row r="818" spans="9:82" ht="18" hidden="1" customHeight="1">
      <c r="I818" s="52">
        <v>2914</v>
      </c>
      <c r="AO818" s="59"/>
      <c r="AQ818" s="59"/>
      <c r="AS818" s="59"/>
      <c r="AU818" s="59"/>
      <c r="AW818" s="59"/>
      <c r="AY818" s="59"/>
      <c r="BA818" s="59"/>
      <c r="BC818" s="59"/>
      <c r="BE818" s="59"/>
      <c r="BG818" s="59"/>
      <c r="BI818" s="59"/>
      <c r="BK818" s="59"/>
      <c r="BM818" s="59"/>
      <c r="BO818" s="59"/>
      <c r="BQ818" s="59"/>
      <c r="BS818" s="59"/>
      <c r="BU818" s="59"/>
      <c r="BW818" s="59"/>
      <c r="BY818" s="59"/>
      <c r="CA818" s="59"/>
      <c r="CD818" s="46" t="s">
        <v>2589</v>
      </c>
    </row>
    <row r="819" spans="9:82" ht="18" hidden="1" customHeight="1">
      <c r="I819" s="52">
        <v>2915</v>
      </c>
      <c r="AO819" s="59"/>
      <c r="AQ819" s="59"/>
      <c r="AS819" s="59"/>
      <c r="AU819" s="59"/>
      <c r="AW819" s="59"/>
      <c r="AY819" s="59"/>
      <c r="BA819" s="59"/>
      <c r="BC819" s="59"/>
      <c r="BE819" s="59"/>
      <c r="BG819" s="59"/>
      <c r="BI819" s="59"/>
      <c r="BK819" s="59"/>
      <c r="BM819" s="59"/>
      <c r="BO819" s="59"/>
      <c r="BQ819" s="59"/>
      <c r="BS819" s="59"/>
      <c r="BU819" s="59"/>
      <c r="BW819" s="59"/>
      <c r="BY819" s="59"/>
      <c r="CA819" s="59"/>
      <c r="CD819" s="46" t="s">
        <v>2589</v>
      </c>
    </row>
    <row r="820" spans="9:82" ht="18" hidden="1" customHeight="1">
      <c r="I820" s="52">
        <v>2916</v>
      </c>
      <c r="AO820" s="59"/>
      <c r="AQ820" s="59"/>
      <c r="AS820" s="59"/>
      <c r="AU820" s="59"/>
      <c r="AW820" s="59"/>
      <c r="AY820" s="59"/>
      <c r="BA820" s="59"/>
      <c r="BC820" s="59"/>
      <c r="BE820" s="59"/>
      <c r="BG820" s="59"/>
      <c r="BI820" s="59"/>
      <c r="BK820" s="59"/>
      <c r="BM820" s="59"/>
      <c r="BO820" s="59"/>
      <c r="BQ820" s="59"/>
      <c r="BS820" s="59"/>
      <c r="BU820" s="59"/>
      <c r="BW820" s="59"/>
      <c r="BY820" s="59"/>
      <c r="CA820" s="59"/>
      <c r="CD820" s="46" t="s">
        <v>2589</v>
      </c>
    </row>
    <row r="821" spans="9:82" ht="18" hidden="1" customHeight="1">
      <c r="I821" s="52">
        <v>2917</v>
      </c>
      <c r="AO821" s="59"/>
      <c r="AQ821" s="59"/>
      <c r="AS821" s="59"/>
      <c r="AU821" s="59"/>
      <c r="AW821" s="59"/>
      <c r="AY821" s="59"/>
      <c r="BA821" s="59"/>
      <c r="BC821" s="59"/>
      <c r="BE821" s="59"/>
      <c r="BG821" s="59"/>
      <c r="BI821" s="59"/>
      <c r="BK821" s="59"/>
      <c r="BM821" s="59"/>
      <c r="BO821" s="59"/>
      <c r="BQ821" s="59"/>
      <c r="BS821" s="59"/>
      <c r="BU821" s="59"/>
      <c r="BW821" s="59"/>
      <c r="BY821" s="59"/>
      <c r="CA821" s="59"/>
      <c r="CD821" s="46" t="s">
        <v>2589</v>
      </c>
    </row>
    <row r="822" spans="9:82" ht="18" hidden="1" customHeight="1">
      <c r="I822" s="52">
        <v>2918</v>
      </c>
      <c r="AO822" s="59"/>
      <c r="AQ822" s="59"/>
      <c r="AS822" s="59"/>
      <c r="AU822" s="59"/>
      <c r="AW822" s="59"/>
      <c r="AY822" s="59"/>
      <c r="BA822" s="59"/>
      <c r="BC822" s="59"/>
      <c r="BE822" s="59"/>
      <c r="BG822" s="59"/>
      <c r="BI822" s="59"/>
      <c r="BK822" s="59"/>
      <c r="BM822" s="59"/>
      <c r="BO822" s="59"/>
      <c r="BQ822" s="59"/>
      <c r="BS822" s="59"/>
      <c r="BU822" s="59"/>
      <c r="BW822" s="59"/>
      <c r="BY822" s="59"/>
      <c r="CA822" s="59"/>
      <c r="CD822" s="46" t="s">
        <v>2589</v>
      </c>
    </row>
    <row r="823" spans="9:82" ht="18" hidden="1" customHeight="1">
      <c r="I823" s="52">
        <v>2919</v>
      </c>
      <c r="AO823" s="59"/>
      <c r="AQ823" s="59"/>
      <c r="AS823" s="59"/>
      <c r="AU823" s="59"/>
      <c r="AW823" s="59"/>
      <c r="AY823" s="59"/>
      <c r="BA823" s="59"/>
      <c r="BC823" s="59"/>
      <c r="BE823" s="59"/>
      <c r="BG823" s="59"/>
      <c r="BI823" s="59"/>
      <c r="BK823" s="59"/>
      <c r="BM823" s="59"/>
      <c r="BO823" s="59"/>
      <c r="BQ823" s="59"/>
      <c r="BS823" s="59"/>
      <c r="BU823" s="59"/>
      <c r="BW823" s="59"/>
      <c r="BY823" s="59"/>
      <c r="CA823" s="59"/>
      <c r="CD823" s="46" t="s">
        <v>2589</v>
      </c>
    </row>
    <row r="824" spans="9:82" ht="18" hidden="1" customHeight="1">
      <c r="I824" s="52">
        <v>2920</v>
      </c>
      <c r="AO824" s="59"/>
      <c r="AQ824" s="59"/>
      <c r="AS824" s="59"/>
      <c r="AU824" s="59"/>
      <c r="AW824" s="59"/>
      <c r="AY824" s="59"/>
      <c r="BA824" s="59"/>
      <c r="BC824" s="59"/>
      <c r="BE824" s="59"/>
      <c r="BG824" s="59"/>
      <c r="BI824" s="59"/>
      <c r="BK824" s="59"/>
      <c r="BM824" s="59"/>
      <c r="BO824" s="59"/>
      <c r="BQ824" s="59"/>
      <c r="BS824" s="59"/>
      <c r="BU824" s="59"/>
      <c r="BW824" s="59"/>
      <c r="BY824" s="59"/>
      <c r="CA824" s="59"/>
      <c r="CD824" s="46" t="s">
        <v>2589</v>
      </c>
    </row>
    <row r="825" spans="9:82" ht="18" hidden="1" customHeight="1">
      <c r="I825" s="52">
        <v>2921</v>
      </c>
      <c r="AO825" s="59"/>
      <c r="AQ825" s="59"/>
      <c r="AS825" s="59"/>
      <c r="AU825" s="59"/>
      <c r="AW825" s="59"/>
      <c r="AY825" s="59"/>
      <c r="BA825" s="59"/>
      <c r="BC825" s="59"/>
      <c r="BE825" s="59"/>
      <c r="BG825" s="59"/>
      <c r="BI825" s="59"/>
      <c r="BK825" s="59"/>
      <c r="BM825" s="59"/>
      <c r="BO825" s="59"/>
      <c r="BQ825" s="59"/>
      <c r="BS825" s="59"/>
      <c r="BU825" s="59"/>
      <c r="BW825" s="59"/>
      <c r="BY825" s="59"/>
      <c r="CA825" s="59"/>
      <c r="CD825" s="46" t="s">
        <v>2589</v>
      </c>
    </row>
    <row r="826" spans="9:82" ht="18" hidden="1" customHeight="1">
      <c r="I826" s="52">
        <v>2922</v>
      </c>
      <c r="AO826" s="59"/>
      <c r="AQ826" s="59"/>
      <c r="AS826" s="59"/>
      <c r="AU826" s="59"/>
      <c r="AW826" s="59"/>
      <c r="AY826" s="59"/>
      <c r="BA826" s="59"/>
      <c r="BC826" s="59"/>
      <c r="BE826" s="59"/>
      <c r="BG826" s="59"/>
      <c r="BI826" s="59"/>
      <c r="BK826" s="59"/>
      <c r="BM826" s="59"/>
      <c r="BO826" s="59"/>
      <c r="BQ826" s="59"/>
      <c r="BS826" s="59"/>
      <c r="BU826" s="59"/>
      <c r="BW826" s="59"/>
      <c r="BY826" s="59"/>
      <c r="CA826" s="59"/>
      <c r="CD826" s="46" t="s">
        <v>2589</v>
      </c>
    </row>
    <row r="827" spans="9:82" ht="18" hidden="1" customHeight="1">
      <c r="I827" s="52">
        <v>2923</v>
      </c>
      <c r="AO827" s="59"/>
      <c r="AQ827" s="59"/>
      <c r="AS827" s="59"/>
      <c r="AU827" s="59"/>
      <c r="AW827" s="59"/>
      <c r="AY827" s="59"/>
      <c r="BA827" s="59"/>
      <c r="BC827" s="59"/>
      <c r="BE827" s="59"/>
      <c r="BG827" s="59"/>
      <c r="BI827" s="59"/>
      <c r="BK827" s="59"/>
      <c r="BM827" s="59"/>
      <c r="BO827" s="59"/>
      <c r="BQ827" s="59"/>
      <c r="BS827" s="59"/>
      <c r="BU827" s="59"/>
      <c r="BW827" s="59"/>
      <c r="BY827" s="59"/>
      <c r="CA827" s="59"/>
      <c r="CD827" s="46" t="s">
        <v>2589</v>
      </c>
    </row>
    <row r="828" spans="9:82" ht="18" hidden="1" customHeight="1">
      <c r="I828" s="52">
        <v>2924</v>
      </c>
      <c r="AO828" s="59"/>
      <c r="AQ828" s="59"/>
      <c r="AS828" s="59"/>
      <c r="AU828" s="59"/>
      <c r="AW828" s="59"/>
      <c r="AY828" s="59"/>
      <c r="BA828" s="59"/>
      <c r="BC828" s="59"/>
      <c r="BE828" s="59"/>
      <c r="BG828" s="59"/>
      <c r="BI828" s="59"/>
      <c r="BK828" s="59"/>
      <c r="BM828" s="59"/>
      <c r="BO828" s="59"/>
      <c r="BQ828" s="59"/>
      <c r="BS828" s="59"/>
      <c r="BU828" s="59"/>
      <c r="BW828" s="59"/>
      <c r="BY828" s="59"/>
      <c r="CA828" s="59"/>
      <c r="CD828" s="46" t="s">
        <v>2589</v>
      </c>
    </row>
    <row r="829" spans="9:82" ht="18" hidden="1" customHeight="1">
      <c r="I829" s="52">
        <v>2925</v>
      </c>
      <c r="AO829" s="59"/>
      <c r="AQ829" s="59"/>
      <c r="AS829" s="59"/>
      <c r="AU829" s="59"/>
      <c r="AW829" s="59"/>
      <c r="AY829" s="59"/>
      <c r="BA829" s="59"/>
      <c r="BC829" s="59"/>
      <c r="BE829" s="59"/>
      <c r="BG829" s="59"/>
      <c r="BI829" s="59"/>
      <c r="BK829" s="59"/>
      <c r="BM829" s="59"/>
      <c r="BO829" s="59"/>
      <c r="BQ829" s="59"/>
      <c r="BS829" s="59"/>
      <c r="BU829" s="59"/>
      <c r="BW829" s="59"/>
      <c r="BY829" s="59"/>
      <c r="CA829" s="59"/>
      <c r="CD829" s="46" t="s">
        <v>2589</v>
      </c>
    </row>
    <row r="830" spans="9:82" ht="18" hidden="1" customHeight="1">
      <c r="I830" s="52">
        <v>2926</v>
      </c>
      <c r="AO830" s="59"/>
      <c r="AQ830" s="59"/>
      <c r="AS830" s="59"/>
      <c r="AU830" s="59"/>
      <c r="AW830" s="59"/>
      <c r="AY830" s="59"/>
      <c r="BA830" s="59"/>
      <c r="BC830" s="59"/>
      <c r="BE830" s="59"/>
      <c r="BG830" s="59"/>
      <c r="BI830" s="59"/>
      <c r="BK830" s="59"/>
      <c r="BM830" s="59"/>
      <c r="BO830" s="59"/>
      <c r="BQ830" s="59"/>
      <c r="BS830" s="59"/>
      <c r="BU830" s="59"/>
      <c r="BW830" s="59"/>
      <c r="BY830" s="59"/>
      <c r="CA830" s="59"/>
      <c r="CD830" s="46" t="s">
        <v>2589</v>
      </c>
    </row>
    <row r="831" spans="9:82" ht="18" hidden="1" customHeight="1">
      <c r="I831" s="52">
        <v>2927</v>
      </c>
      <c r="AO831" s="59"/>
      <c r="AQ831" s="59"/>
      <c r="AS831" s="59"/>
      <c r="AU831" s="59"/>
      <c r="AW831" s="59"/>
      <c r="AY831" s="59"/>
      <c r="BA831" s="59"/>
      <c r="BC831" s="59"/>
      <c r="BE831" s="59"/>
      <c r="BG831" s="59"/>
      <c r="BI831" s="59"/>
      <c r="BK831" s="59"/>
      <c r="BM831" s="59"/>
      <c r="BO831" s="59"/>
      <c r="BQ831" s="59"/>
      <c r="BS831" s="59"/>
      <c r="BU831" s="59"/>
      <c r="BW831" s="59"/>
      <c r="BY831" s="59"/>
      <c r="CA831" s="59"/>
      <c r="CD831" s="46" t="s">
        <v>2589</v>
      </c>
    </row>
    <row r="832" spans="9:82" ht="18" hidden="1" customHeight="1">
      <c r="I832" s="52">
        <v>2928</v>
      </c>
      <c r="AO832" s="59"/>
      <c r="AQ832" s="59"/>
      <c r="AS832" s="59"/>
      <c r="AU832" s="59"/>
      <c r="AW832" s="59"/>
      <c r="AY832" s="59"/>
      <c r="BA832" s="59"/>
      <c r="BC832" s="59"/>
      <c r="BE832" s="59"/>
      <c r="BG832" s="59"/>
      <c r="BI832" s="59"/>
      <c r="BK832" s="59"/>
      <c r="BM832" s="59"/>
      <c r="BO832" s="59"/>
      <c r="BQ832" s="59"/>
      <c r="BS832" s="59"/>
      <c r="BU832" s="59"/>
      <c r="BW832" s="59"/>
      <c r="BY832" s="59"/>
      <c r="CA832" s="59"/>
      <c r="CD832" s="46" t="s">
        <v>2589</v>
      </c>
    </row>
    <row r="833" spans="9:82" ht="18" hidden="1" customHeight="1">
      <c r="I833" s="52">
        <v>2929</v>
      </c>
      <c r="AO833" s="59"/>
      <c r="AQ833" s="59"/>
      <c r="AS833" s="59"/>
      <c r="AU833" s="59"/>
      <c r="AW833" s="59"/>
      <c r="AY833" s="59"/>
      <c r="BA833" s="59"/>
      <c r="BC833" s="59"/>
      <c r="BE833" s="59"/>
      <c r="BG833" s="59"/>
      <c r="BI833" s="59"/>
      <c r="BK833" s="59"/>
      <c r="BM833" s="59"/>
      <c r="BO833" s="59"/>
      <c r="BQ833" s="59"/>
      <c r="BS833" s="59"/>
      <c r="BU833" s="59"/>
      <c r="BW833" s="59"/>
      <c r="BY833" s="59"/>
      <c r="CA833" s="59"/>
      <c r="CD833" s="46" t="s">
        <v>2589</v>
      </c>
    </row>
    <row r="834" spans="9:82" ht="18" hidden="1" customHeight="1">
      <c r="I834" s="52">
        <v>2930</v>
      </c>
      <c r="AO834" s="59"/>
      <c r="AQ834" s="59"/>
      <c r="AS834" s="59"/>
      <c r="AU834" s="59"/>
      <c r="AW834" s="59"/>
      <c r="AY834" s="59"/>
      <c r="BA834" s="59"/>
      <c r="BC834" s="59"/>
      <c r="BE834" s="59"/>
      <c r="BG834" s="59"/>
      <c r="BI834" s="59"/>
      <c r="BK834" s="59"/>
      <c r="BM834" s="59"/>
      <c r="BO834" s="59"/>
      <c r="BQ834" s="59"/>
      <c r="BS834" s="59"/>
      <c r="BU834" s="59"/>
      <c r="BW834" s="59"/>
      <c r="BY834" s="59"/>
      <c r="CA834" s="59"/>
      <c r="CD834" s="46" t="s">
        <v>2589</v>
      </c>
    </row>
    <row r="835" spans="9:82" ht="18" hidden="1" customHeight="1">
      <c r="I835" s="52">
        <v>2931</v>
      </c>
      <c r="AO835" s="59"/>
      <c r="AQ835" s="59"/>
      <c r="AS835" s="59"/>
      <c r="AU835" s="59"/>
      <c r="AW835" s="59"/>
      <c r="AY835" s="59"/>
      <c r="BA835" s="59"/>
      <c r="BC835" s="59"/>
      <c r="BE835" s="59"/>
      <c r="BG835" s="59"/>
      <c r="BI835" s="59"/>
      <c r="BK835" s="59"/>
      <c r="BM835" s="59"/>
      <c r="BO835" s="59"/>
      <c r="BQ835" s="59"/>
      <c r="BS835" s="59"/>
      <c r="BU835" s="59"/>
      <c r="BW835" s="59"/>
      <c r="BY835" s="59"/>
      <c r="CA835" s="59"/>
      <c r="CD835" s="46" t="s">
        <v>2589</v>
      </c>
    </row>
    <row r="836" spans="9:82" ht="18" hidden="1" customHeight="1">
      <c r="I836" s="52">
        <v>2932</v>
      </c>
      <c r="AO836" s="59"/>
      <c r="AQ836" s="59"/>
      <c r="AS836" s="59"/>
      <c r="AU836" s="59"/>
      <c r="AW836" s="59"/>
      <c r="AY836" s="59"/>
      <c r="BA836" s="59"/>
      <c r="BC836" s="59"/>
      <c r="BE836" s="59"/>
      <c r="BG836" s="59"/>
      <c r="BI836" s="59"/>
      <c r="BK836" s="59"/>
      <c r="BM836" s="59"/>
      <c r="BO836" s="59"/>
      <c r="BQ836" s="59"/>
      <c r="BS836" s="59"/>
      <c r="BU836" s="59"/>
      <c r="BW836" s="59"/>
      <c r="BY836" s="59"/>
      <c r="CA836" s="59"/>
      <c r="CD836" s="46" t="s">
        <v>2589</v>
      </c>
    </row>
    <row r="837" spans="9:82" ht="18" hidden="1" customHeight="1">
      <c r="I837" s="52">
        <v>2933</v>
      </c>
      <c r="AO837" s="59"/>
      <c r="AQ837" s="59"/>
      <c r="AS837" s="59"/>
      <c r="AU837" s="59"/>
      <c r="AW837" s="59"/>
      <c r="AY837" s="59"/>
      <c r="BA837" s="59"/>
      <c r="BC837" s="59"/>
      <c r="BE837" s="59"/>
      <c r="BG837" s="59"/>
      <c r="BI837" s="59"/>
      <c r="BK837" s="59"/>
      <c r="BM837" s="59"/>
      <c r="BO837" s="59"/>
      <c r="BQ837" s="59"/>
      <c r="BS837" s="59"/>
      <c r="BU837" s="59"/>
      <c r="BW837" s="59"/>
      <c r="BY837" s="59"/>
      <c r="CA837" s="59"/>
      <c r="CD837" s="46" t="s">
        <v>2589</v>
      </c>
    </row>
    <row r="838" spans="9:82" ht="18" hidden="1" customHeight="1">
      <c r="I838" s="52">
        <v>2934</v>
      </c>
      <c r="AO838" s="59"/>
      <c r="AQ838" s="59"/>
      <c r="AS838" s="59"/>
      <c r="AU838" s="59"/>
      <c r="AW838" s="59"/>
      <c r="AY838" s="59"/>
      <c r="BA838" s="59"/>
      <c r="BC838" s="59"/>
      <c r="BE838" s="59"/>
      <c r="BG838" s="59"/>
      <c r="BI838" s="59"/>
      <c r="BK838" s="59"/>
      <c r="BM838" s="59"/>
      <c r="BO838" s="59"/>
      <c r="BQ838" s="59"/>
      <c r="BS838" s="59"/>
      <c r="BU838" s="59"/>
      <c r="BW838" s="59"/>
      <c r="BY838" s="59"/>
      <c r="CA838" s="59"/>
      <c r="CD838" s="46" t="s">
        <v>2589</v>
      </c>
    </row>
    <row r="839" spans="9:82" ht="18" hidden="1" customHeight="1">
      <c r="I839" s="52">
        <v>2935</v>
      </c>
      <c r="AO839" s="59"/>
      <c r="AQ839" s="59"/>
      <c r="AS839" s="59"/>
      <c r="AU839" s="59"/>
      <c r="AW839" s="59"/>
      <c r="AY839" s="59"/>
      <c r="BA839" s="59"/>
      <c r="BC839" s="59"/>
      <c r="BE839" s="59"/>
      <c r="BG839" s="59"/>
      <c r="BI839" s="59"/>
      <c r="BK839" s="59"/>
      <c r="BM839" s="59"/>
      <c r="BO839" s="59"/>
      <c r="BQ839" s="59"/>
      <c r="BS839" s="59"/>
      <c r="BU839" s="59"/>
      <c r="BW839" s="59"/>
      <c r="BY839" s="59"/>
      <c r="CA839" s="59"/>
      <c r="CD839" s="46" t="s">
        <v>2589</v>
      </c>
    </row>
    <row r="840" spans="9:82" ht="18" hidden="1" customHeight="1">
      <c r="I840" s="52">
        <v>2936</v>
      </c>
      <c r="AO840" s="59"/>
      <c r="AQ840" s="59"/>
      <c r="AS840" s="59"/>
      <c r="AU840" s="59"/>
      <c r="AW840" s="59"/>
      <c r="AY840" s="59"/>
      <c r="BA840" s="59"/>
      <c r="BC840" s="59"/>
      <c r="BE840" s="59"/>
      <c r="BG840" s="59"/>
      <c r="BI840" s="59"/>
      <c r="BK840" s="59"/>
      <c r="BM840" s="59"/>
      <c r="BO840" s="59"/>
      <c r="BQ840" s="59"/>
      <c r="BS840" s="59"/>
      <c r="BU840" s="59"/>
      <c r="BW840" s="59"/>
      <c r="BY840" s="59"/>
      <c r="CA840" s="59"/>
      <c r="CD840" s="46" t="s">
        <v>2589</v>
      </c>
    </row>
    <row r="841" spans="9:82" ht="18" hidden="1" customHeight="1">
      <c r="I841" s="52">
        <v>2937</v>
      </c>
      <c r="AO841" s="59"/>
      <c r="AQ841" s="59"/>
      <c r="AS841" s="59"/>
      <c r="AU841" s="59"/>
      <c r="AW841" s="59"/>
      <c r="AY841" s="59"/>
      <c r="BA841" s="59"/>
      <c r="BC841" s="59"/>
      <c r="BE841" s="59"/>
      <c r="BG841" s="59"/>
      <c r="BI841" s="59"/>
      <c r="BK841" s="59"/>
      <c r="BM841" s="59"/>
      <c r="BO841" s="59"/>
      <c r="BQ841" s="59"/>
      <c r="BS841" s="59"/>
      <c r="BU841" s="59"/>
      <c r="BW841" s="59"/>
      <c r="BY841" s="59"/>
      <c r="CA841" s="59"/>
      <c r="CD841" s="46" t="s">
        <v>2589</v>
      </c>
    </row>
    <row r="842" spans="9:82" ht="18" hidden="1" customHeight="1">
      <c r="I842" s="52">
        <v>2938</v>
      </c>
      <c r="AO842" s="59"/>
      <c r="AQ842" s="59"/>
      <c r="AS842" s="59"/>
      <c r="AU842" s="59"/>
      <c r="AW842" s="59"/>
      <c r="AY842" s="59"/>
      <c r="BA842" s="59"/>
      <c r="BC842" s="59"/>
      <c r="BE842" s="59"/>
      <c r="BG842" s="59"/>
      <c r="BI842" s="59"/>
      <c r="BK842" s="59"/>
      <c r="BM842" s="59"/>
      <c r="BO842" s="59"/>
      <c r="BQ842" s="59"/>
      <c r="BS842" s="59"/>
      <c r="BU842" s="59"/>
      <c r="BW842" s="59"/>
      <c r="BY842" s="59"/>
      <c r="CA842" s="59"/>
      <c r="CD842" s="46" t="s">
        <v>2589</v>
      </c>
    </row>
    <row r="843" spans="9:82" ht="18" hidden="1" customHeight="1">
      <c r="I843" s="52">
        <v>2939</v>
      </c>
      <c r="AO843" s="59"/>
      <c r="AQ843" s="59"/>
      <c r="AS843" s="59"/>
      <c r="AU843" s="59"/>
      <c r="AW843" s="59"/>
      <c r="AY843" s="59"/>
      <c r="BA843" s="59"/>
      <c r="BC843" s="59"/>
      <c r="BE843" s="59"/>
      <c r="BG843" s="59"/>
      <c r="BI843" s="59"/>
      <c r="BK843" s="59"/>
      <c r="BM843" s="59"/>
      <c r="BO843" s="59"/>
      <c r="BQ843" s="59"/>
      <c r="BS843" s="59"/>
      <c r="BU843" s="59"/>
      <c r="BW843" s="59"/>
      <c r="BY843" s="59"/>
      <c r="CA843" s="59"/>
      <c r="CD843" s="46" t="s">
        <v>2589</v>
      </c>
    </row>
    <row r="844" spans="9:82" ht="18" hidden="1" customHeight="1">
      <c r="I844" s="52">
        <v>2940</v>
      </c>
      <c r="AO844" s="59"/>
      <c r="AQ844" s="59"/>
      <c r="AS844" s="59"/>
      <c r="AU844" s="59"/>
      <c r="AW844" s="59"/>
      <c r="AY844" s="59"/>
      <c r="BA844" s="59"/>
      <c r="BC844" s="59"/>
      <c r="BE844" s="59"/>
      <c r="BG844" s="59"/>
      <c r="BI844" s="59"/>
      <c r="BK844" s="59"/>
      <c r="BM844" s="59"/>
      <c r="BO844" s="59"/>
      <c r="BQ844" s="59"/>
      <c r="BS844" s="59"/>
      <c r="BU844" s="59"/>
      <c r="BW844" s="59"/>
      <c r="BY844" s="59"/>
      <c r="CA844" s="59"/>
      <c r="CD844" s="46" t="s">
        <v>2589</v>
      </c>
    </row>
    <row r="845" spans="9:82" ht="18" hidden="1" customHeight="1">
      <c r="I845" s="52">
        <v>2941</v>
      </c>
      <c r="AO845" s="59"/>
      <c r="AQ845" s="59"/>
      <c r="AS845" s="59"/>
      <c r="AU845" s="59"/>
      <c r="AW845" s="59"/>
      <c r="AY845" s="59"/>
      <c r="BA845" s="59"/>
      <c r="BC845" s="59"/>
      <c r="BE845" s="59"/>
      <c r="BG845" s="59"/>
      <c r="BI845" s="59"/>
      <c r="BK845" s="59"/>
      <c r="BM845" s="59"/>
      <c r="BO845" s="59"/>
      <c r="BQ845" s="59"/>
      <c r="BS845" s="59"/>
      <c r="BU845" s="59"/>
      <c r="BW845" s="59"/>
      <c r="BY845" s="59"/>
      <c r="CA845" s="59"/>
      <c r="CD845" s="46" t="s">
        <v>2589</v>
      </c>
    </row>
    <row r="846" spans="9:82" ht="18" hidden="1" customHeight="1">
      <c r="I846" s="52">
        <v>2942</v>
      </c>
      <c r="AO846" s="59"/>
      <c r="AQ846" s="59"/>
      <c r="AS846" s="59"/>
      <c r="AU846" s="59"/>
      <c r="AW846" s="59"/>
      <c r="AY846" s="59"/>
      <c r="BA846" s="59"/>
      <c r="BC846" s="59"/>
      <c r="BE846" s="59"/>
      <c r="BG846" s="59"/>
      <c r="BI846" s="59"/>
      <c r="BK846" s="59"/>
      <c r="BM846" s="59"/>
      <c r="BO846" s="59"/>
      <c r="BQ846" s="59"/>
      <c r="BS846" s="59"/>
      <c r="BU846" s="59"/>
      <c r="BW846" s="59"/>
      <c r="BY846" s="59"/>
      <c r="CA846" s="59"/>
      <c r="CD846" s="46" t="s">
        <v>2589</v>
      </c>
    </row>
    <row r="847" spans="9:82" ht="18" hidden="1" customHeight="1">
      <c r="I847" s="52">
        <v>2943</v>
      </c>
      <c r="AO847" s="59"/>
      <c r="AQ847" s="59"/>
      <c r="AS847" s="59"/>
      <c r="AU847" s="59"/>
      <c r="AW847" s="59"/>
      <c r="AY847" s="59"/>
      <c r="BA847" s="59"/>
      <c r="BC847" s="59"/>
      <c r="BE847" s="59"/>
      <c r="BG847" s="59"/>
      <c r="BI847" s="59"/>
      <c r="BK847" s="59"/>
      <c r="BM847" s="59"/>
      <c r="BO847" s="59"/>
      <c r="BQ847" s="59"/>
      <c r="BS847" s="59"/>
      <c r="BU847" s="59"/>
      <c r="BW847" s="59"/>
      <c r="BY847" s="59"/>
      <c r="CA847" s="59"/>
      <c r="CD847" s="46" t="s">
        <v>2589</v>
      </c>
    </row>
    <row r="848" spans="9:82" ht="18" hidden="1" customHeight="1">
      <c r="I848" s="52">
        <v>2944</v>
      </c>
      <c r="AO848" s="59"/>
      <c r="AQ848" s="59"/>
      <c r="AS848" s="59"/>
      <c r="AU848" s="59"/>
      <c r="AW848" s="59"/>
      <c r="AY848" s="59"/>
      <c r="BA848" s="59"/>
      <c r="BC848" s="59"/>
      <c r="BE848" s="59"/>
      <c r="BG848" s="59"/>
      <c r="BI848" s="59"/>
      <c r="BK848" s="59"/>
      <c r="BM848" s="59"/>
      <c r="BO848" s="59"/>
      <c r="BQ848" s="59"/>
      <c r="BS848" s="59"/>
      <c r="BU848" s="59"/>
      <c r="BW848" s="59"/>
      <c r="BY848" s="59"/>
      <c r="CA848" s="59"/>
      <c r="CD848" s="46" t="s">
        <v>2589</v>
      </c>
    </row>
    <row r="849" spans="9:82" ht="18" hidden="1" customHeight="1">
      <c r="I849" s="52">
        <v>2945</v>
      </c>
      <c r="AO849" s="59"/>
      <c r="AQ849" s="59"/>
      <c r="AS849" s="59"/>
      <c r="AU849" s="59"/>
      <c r="AW849" s="59"/>
      <c r="AY849" s="59"/>
      <c r="BA849" s="59"/>
      <c r="BC849" s="59"/>
      <c r="BE849" s="59"/>
      <c r="BG849" s="59"/>
      <c r="BI849" s="59"/>
      <c r="BK849" s="59"/>
      <c r="BM849" s="59"/>
      <c r="BO849" s="59"/>
      <c r="BQ849" s="59"/>
      <c r="BS849" s="59"/>
      <c r="BU849" s="59"/>
      <c r="BW849" s="59"/>
      <c r="BY849" s="59"/>
      <c r="CA849" s="59"/>
      <c r="CD849" s="46" t="s">
        <v>2589</v>
      </c>
    </row>
    <row r="850" spans="9:82" ht="18" hidden="1" customHeight="1">
      <c r="I850" s="52">
        <v>2946</v>
      </c>
      <c r="AO850" s="59"/>
      <c r="AQ850" s="59"/>
      <c r="AS850" s="59"/>
      <c r="AU850" s="59"/>
      <c r="AW850" s="59"/>
      <c r="AY850" s="59"/>
      <c r="BA850" s="59"/>
      <c r="BC850" s="59"/>
      <c r="BE850" s="59"/>
      <c r="BG850" s="59"/>
      <c r="BI850" s="59"/>
      <c r="BK850" s="59"/>
      <c r="BM850" s="59"/>
      <c r="BO850" s="59"/>
      <c r="BQ850" s="59"/>
      <c r="BS850" s="59"/>
      <c r="BU850" s="59"/>
      <c r="BW850" s="59"/>
      <c r="BY850" s="59"/>
      <c r="CA850" s="59"/>
      <c r="CD850" s="46" t="s">
        <v>2589</v>
      </c>
    </row>
    <row r="851" spans="9:82" ht="18" hidden="1" customHeight="1">
      <c r="I851" s="52">
        <v>2947</v>
      </c>
      <c r="AO851" s="59"/>
      <c r="AQ851" s="59"/>
      <c r="AS851" s="59"/>
      <c r="AU851" s="59"/>
      <c r="AW851" s="59"/>
      <c r="AY851" s="59"/>
      <c r="BA851" s="59"/>
      <c r="BC851" s="59"/>
      <c r="BE851" s="59"/>
      <c r="BG851" s="59"/>
      <c r="BI851" s="59"/>
      <c r="BK851" s="59"/>
      <c r="BM851" s="59"/>
      <c r="BO851" s="59"/>
      <c r="BQ851" s="59"/>
      <c r="BS851" s="59"/>
      <c r="BU851" s="59"/>
      <c r="BW851" s="59"/>
      <c r="BY851" s="59"/>
      <c r="CA851" s="59"/>
      <c r="CD851" s="46" t="s">
        <v>2589</v>
      </c>
    </row>
    <row r="852" spans="9:82" ht="18" hidden="1" customHeight="1">
      <c r="I852" s="52">
        <v>2948</v>
      </c>
      <c r="AO852" s="59"/>
      <c r="AQ852" s="59"/>
      <c r="AS852" s="59"/>
      <c r="AU852" s="59"/>
      <c r="AW852" s="59"/>
      <c r="AY852" s="59"/>
      <c r="BA852" s="59"/>
      <c r="BC852" s="59"/>
      <c r="BE852" s="59"/>
      <c r="BG852" s="59"/>
      <c r="BI852" s="59"/>
      <c r="BK852" s="59"/>
      <c r="BM852" s="59"/>
      <c r="BO852" s="59"/>
      <c r="BQ852" s="59"/>
      <c r="BS852" s="59"/>
      <c r="BU852" s="59"/>
      <c r="BW852" s="59"/>
      <c r="BY852" s="59"/>
      <c r="CA852" s="59"/>
      <c r="CD852" s="46" t="s">
        <v>2589</v>
      </c>
    </row>
    <row r="853" spans="9:82" ht="18" hidden="1" customHeight="1">
      <c r="I853" s="52">
        <v>2949</v>
      </c>
      <c r="AO853" s="59"/>
      <c r="AQ853" s="59"/>
      <c r="AS853" s="59"/>
      <c r="AU853" s="59"/>
      <c r="AW853" s="59"/>
      <c r="AY853" s="59"/>
      <c r="BA853" s="59"/>
      <c r="BC853" s="59"/>
      <c r="BE853" s="59"/>
      <c r="BG853" s="59"/>
      <c r="BI853" s="59"/>
      <c r="BK853" s="59"/>
      <c r="BM853" s="59"/>
      <c r="BO853" s="59"/>
      <c r="BQ853" s="59"/>
      <c r="BS853" s="59"/>
      <c r="BU853" s="59"/>
      <c r="BW853" s="59"/>
      <c r="BY853" s="59"/>
      <c r="CA853" s="59"/>
      <c r="CD853" s="46" t="s">
        <v>2589</v>
      </c>
    </row>
    <row r="854" spans="9:82" ht="18" hidden="1" customHeight="1">
      <c r="I854" s="52">
        <v>2950</v>
      </c>
      <c r="AO854" s="59"/>
      <c r="AQ854" s="59"/>
      <c r="AS854" s="59"/>
      <c r="AU854" s="59"/>
      <c r="AW854" s="59"/>
      <c r="AY854" s="59"/>
      <c r="BA854" s="59"/>
      <c r="BC854" s="59"/>
      <c r="BE854" s="59"/>
      <c r="BG854" s="59"/>
      <c r="BI854" s="59"/>
      <c r="BK854" s="59"/>
      <c r="BM854" s="59"/>
      <c r="BO854" s="59"/>
      <c r="BQ854" s="59"/>
      <c r="BS854" s="59"/>
      <c r="BU854" s="59"/>
      <c r="BW854" s="59"/>
      <c r="BY854" s="59"/>
      <c r="CA854" s="59"/>
      <c r="CD854" s="46" t="s">
        <v>2589</v>
      </c>
    </row>
    <row r="855" spans="9:82" ht="18" hidden="1" customHeight="1">
      <c r="I855" s="52">
        <v>2951</v>
      </c>
      <c r="AO855" s="59"/>
      <c r="AQ855" s="59"/>
      <c r="AS855" s="59"/>
      <c r="AU855" s="59"/>
      <c r="AW855" s="59"/>
      <c r="AY855" s="59"/>
      <c r="BA855" s="59"/>
      <c r="BC855" s="59"/>
      <c r="BE855" s="59"/>
      <c r="BG855" s="59"/>
      <c r="BI855" s="59"/>
      <c r="BK855" s="59"/>
      <c r="BM855" s="59"/>
      <c r="BO855" s="59"/>
      <c r="BQ855" s="59"/>
      <c r="BS855" s="59"/>
      <c r="BU855" s="59"/>
      <c r="BW855" s="59"/>
      <c r="BY855" s="59"/>
      <c r="CA855" s="59"/>
      <c r="CD855" s="46" t="s">
        <v>2589</v>
      </c>
    </row>
    <row r="856" spans="9:82" ht="18" hidden="1" customHeight="1">
      <c r="I856" s="52">
        <v>2952</v>
      </c>
      <c r="AO856" s="59"/>
      <c r="AQ856" s="59"/>
      <c r="AS856" s="59"/>
      <c r="AU856" s="59"/>
      <c r="AW856" s="59"/>
      <c r="AY856" s="59"/>
      <c r="BA856" s="59"/>
      <c r="BC856" s="59"/>
      <c r="BE856" s="59"/>
      <c r="BG856" s="59"/>
      <c r="BI856" s="59"/>
      <c r="BK856" s="59"/>
      <c r="BM856" s="59"/>
      <c r="BO856" s="59"/>
      <c r="BQ856" s="59"/>
      <c r="BS856" s="59"/>
      <c r="BU856" s="59"/>
      <c r="BW856" s="59"/>
      <c r="BY856" s="59"/>
      <c r="CA856" s="59"/>
      <c r="CD856" s="46" t="s">
        <v>2589</v>
      </c>
    </row>
    <row r="857" spans="9:82" ht="18" hidden="1" customHeight="1">
      <c r="I857" s="52">
        <v>2953</v>
      </c>
      <c r="AO857" s="59"/>
      <c r="AQ857" s="59"/>
      <c r="AS857" s="59"/>
      <c r="AU857" s="59"/>
      <c r="AW857" s="59"/>
      <c r="AY857" s="59"/>
      <c r="BA857" s="59"/>
      <c r="BC857" s="59"/>
      <c r="BE857" s="59"/>
      <c r="BG857" s="59"/>
      <c r="BI857" s="59"/>
      <c r="BK857" s="59"/>
      <c r="BM857" s="59"/>
      <c r="BO857" s="59"/>
      <c r="BQ857" s="59"/>
      <c r="BS857" s="59"/>
      <c r="BU857" s="59"/>
      <c r="BW857" s="59"/>
      <c r="BY857" s="59"/>
      <c r="CA857" s="59"/>
      <c r="CD857" s="46" t="s">
        <v>2589</v>
      </c>
    </row>
    <row r="858" spans="9:82" ht="18" hidden="1" customHeight="1">
      <c r="I858" s="52">
        <v>2954</v>
      </c>
      <c r="AO858" s="59"/>
      <c r="AQ858" s="59"/>
      <c r="AS858" s="59"/>
      <c r="AU858" s="59"/>
      <c r="AW858" s="59"/>
      <c r="AY858" s="59"/>
      <c r="BA858" s="59"/>
      <c r="BC858" s="59"/>
      <c r="BE858" s="59"/>
      <c r="BG858" s="59"/>
      <c r="BI858" s="59"/>
      <c r="BK858" s="59"/>
      <c r="BM858" s="59"/>
      <c r="BO858" s="59"/>
      <c r="BQ858" s="59"/>
      <c r="BS858" s="59"/>
      <c r="BU858" s="59"/>
      <c r="BW858" s="59"/>
      <c r="BY858" s="59"/>
      <c r="CA858" s="59"/>
      <c r="CD858" s="46" t="s">
        <v>2589</v>
      </c>
    </row>
    <row r="859" spans="9:82" ht="18" hidden="1" customHeight="1">
      <c r="I859" s="52">
        <v>2955</v>
      </c>
      <c r="AO859" s="59"/>
      <c r="AQ859" s="59"/>
      <c r="AS859" s="59"/>
      <c r="AU859" s="59"/>
      <c r="AW859" s="59"/>
      <c r="AY859" s="59"/>
      <c r="BA859" s="59"/>
      <c r="BC859" s="59"/>
      <c r="BE859" s="59"/>
      <c r="BG859" s="59"/>
      <c r="BI859" s="59"/>
      <c r="BK859" s="59"/>
      <c r="BM859" s="59"/>
      <c r="BO859" s="59"/>
      <c r="BQ859" s="59"/>
      <c r="BS859" s="59"/>
      <c r="BU859" s="59"/>
      <c r="BW859" s="59"/>
      <c r="BY859" s="59"/>
      <c r="CA859" s="59"/>
      <c r="CD859" s="46" t="s">
        <v>2589</v>
      </c>
    </row>
    <row r="860" spans="9:82" ht="18" hidden="1" customHeight="1">
      <c r="I860" s="52">
        <v>2956</v>
      </c>
      <c r="AO860" s="59"/>
      <c r="AQ860" s="59"/>
      <c r="AS860" s="59"/>
      <c r="AU860" s="59"/>
      <c r="AW860" s="59"/>
      <c r="AY860" s="59"/>
      <c r="BA860" s="59"/>
      <c r="BC860" s="59"/>
      <c r="BE860" s="59"/>
      <c r="BG860" s="59"/>
      <c r="BI860" s="59"/>
      <c r="BK860" s="59"/>
      <c r="BM860" s="59"/>
      <c r="BO860" s="59"/>
      <c r="BQ860" s="59"/>
      <c r="BS860" s="59"/>
      <c r="BU860" s="59"/>
      <c r="BW860" s="59"/>
      <c r="BY860" s="59"/>
      <c r="CA860" s="59"/>
      <c r="CD860" s="46" t="s">
        <v>2589</v>
      </c>
    </row>
    <row r="861" spans="9:82" ht="18" hidden="1" customHeight="1">
      <c r="I861" s="52">
        <v>2957</v>
      </c>
      <c r="AO861" s="59"/>
      <c r="AQ861" s="59"/>
      <c r="AS861" s="59"/>
      <c r="AU861" s="59"/>
      <c r="AW861" s="59"/>
      <c r="AY861" s="59"/>
      <c r="BA861" s="59"/>
      <c r="BC861" s="59"/>
      <c r="BE861" s="59"/>
      <c r="BG861" s="59"/>
      <c r="BI861" s="59"/>
      <c r="BK861" s="59"/>
      <c r="BM861" s="59"/>
      <c r="BO861" s="59"/>
      <c r="BQ861" s="59"/>
      <c r="BS861" s="59"/>
      <c r="BU861" s="59"/>
      <c r="BW861" s="59"/>
      <c r="BY861" s="59"/>
      <c r="CA861" s="59"/>
      <c r="CD861" s="46" t="s">
        <v>2589</v>
      </c>
    </row>
    <row r="862" spans="9:82" ht="18" hidden="1" customHeight="1">
      <c r="I862" s="52">
        <v>2958</v>
      </c>
      <c r="AO862" s="59"/>
      <c r="AQ862" s="59"/>
      <c r="AS862" s="59"/>
      <c r="AU862" s="59"/>
      <c r="AW862" s="59"/>
      <c r="AY862" s="59"/>
      <c r="BA862" s="59"/>
      <c r="BC862" s="59"/>
      <c r="BE862" s="59"/>
      <c r="BG862" s="59"/>
      <c r="BI862" s="59"/>
      <c r="BK862" s="59"/>
      <c r="BM862" s="59"/>
      <c r="BO862" s="59"/>
      <c r="BQ862" s="59"/>
      <c r="BS862" s="59"/>
      <c r="BU862" s="59"/>
      <c r="BW862" s="59"/>
      <c r="BY862" s="59"/>
      <c r="CA862" s="59"/>
      <c r="CD862" s="46" t="s">
        <v>2589</v>
      </c>
    </row>
    <row r="863" spans="9:82" ht="18" hidden="1" customHeight="1">
      <c r="I863" s="52">
        <v>2959</v>
      </c>
      <c r="AO863" s="59"/>
      <c r="AQ863" s="59"/>
      <c r="AS863" s="59"/>
      <c r="AU863" s="59"/>
      <c r="AW863" s="59"/>
      <c r="AY863" s="59"/>
      <c r="BA863" s="59"/>
      <c r="BC863" s="59"/>
      <c r="BE863" s="59"/>
      <c r="BG863" s="59"/>
      <c r="BI863" s="59"/>
      <c r="BK863" s="59"/>
      <c r="BM863" s="59"/>
      <c r="BO863" s="59"/>
      <c r="BQ863" s="59"/>
      <c r="BS863" s="59"/>
      <c r="BU863" s="59"/>
      <c r="BW863" s="59"/>
      <c r="BY863" s="59"/>
      <c r="CA863" s="59"/>
      <c r="CD863" s="46" t="s">
        <v>2589</v>
      </c>
    </row>
    <row r="864" spans="9:82" ht="18" hidden="1" customHeight="1">
      <c r="I864" s="52">
        <v>2960</v>
      </c>
      <c r="AO864" s="59"/>
      <c r="AQ864" s="59"/>
      <c r="AS864" s="59"/>
      <c r="AU864" s="59"/>
      <c r="AW864" s="59"/>
      <c r="AY864" s="59"/>
      <c r="BA864" s="59"/>
      <c r="BC864" s="59"/>
      <c r="BE864" s="59"/>
      <c r="BG864" s="59"/>
      <c r="BI864" s="59"/>
      <c r="BK864" s="59"/>
      <c r="BM864" s="59"/>
      <c r="BO864" s="59"/>
      <c r="BQ864" s="59"/>
      <c r="BS864" s="59"/>
      <c r="BU864" s="59"/>
      <c r="BW864" s="59"/>
      <c r="BY864" s="59"/>
      <c r="CA864" s="59"/>
      <c r="CD864" s="46" t="s">
        <v>2589</v>
      </c>
    </row>
    <row r="865" spans="9:82" ht="18" hidden="1" customHeight="1">
      <c r="I865" s="52">
        <v>2961</v>
      </c>
      <c r="AO865" s="59"/>
      <c r="AQ865" s="59"/>
      <c r="AS865" s="59"/>
      <c r="AU865" s="59"/>
      <c r="AW865" s="59"/>
      <c r="AY865" s="59"/>
      <c r="BA865" s="59"/>
      <c r="BC865" s="59"/>
      <c r="BE865" s="59"/>
      <c r="BG865" s="59"/>
      <c r="BI865" s="59"/>
      <c r="BK865" s="59"/>
      <c r="BM865" s="59"/>
      <c r="BO865" s="59"/>
      <c r="BQ865" s="59"/>
      <c r="BS865" s="59"/>
      <c r="BU865" s="59"/>
      <c r="BW865" s="59"/>
      <c r="BY865" s="59"/>
      <c r="CA865" s="59"/>
      <c r="CD865" s="46" t="s">
        <v>2589</v>
      </c>
    </row>
    <row r="866" spans="9:82" ht="18" hidden="1" customHeight="1">
      <c r="I866" s="52">
        <v>2962</v>
      </c>
      <c r="AO866" s="59"/>
      <c r="AQ866" s="59"/>
      <c r="AS866" s="59"/>
      <c r="AU866" s="59"/>
      <c r="AW866" s="59"/>
      <c r="AY866" s="59"/>
      <c r="BA866" s="59"/>
      <c r="BC866" s="59"/>
      <c r="BE866" s="59"/>
      <c r="BG866" s="59"/>
      <c r="BI866" s="59"/>
      <c r="BK866" s="59"/>
      <c r="BM866" s="59"/>
      <c r="BO866" s="59"/>
      <c r="BQ866" s="59"/>
      <c r="BS866" s="59"/>
      <c r="BU866" s="59"/>
      <c r="BW866" s="59"/>
      <c r="BY866" s="59"/>
      <c r="CA866" s="59"/>
      <c r="CD866" s="46" t="s">
        <v>2589</v>
      </c>
    </row>
    <row r="867" spans="9:82" ht="18" hidden="1" customHeight="1">
      <c r="I867" s="52">
        <v>2963</v>
      </c>
      <c r="AO867" s="59"/>
      <c r="AQ867" s="59"/>
      <c r="AS867" s="59"/>
      <c r="AU867" s="59"/>
      <c r="AW867" s="59"/>
      <c r="AY867" s="59"/>
      <c r="BA867" s="59"/>
      <c r="BC867" s="59"/>
      <c r="BE867" s="59"/>
      <c r="BG867" s="59"/>
      <c r="BI867" s="59"/>
      <c r="BK867" s="59"/>
      <c r="BM867" s="59"/>
      <c r="BO867" s="59"/>
      <c r="BQ867" s="59"/>
      <c r="BS867" s="59"/>
      <c r="BU867" s="59"/>
      <c r="BW867" s="59"/>
      <c r="BY867" s="59"/>
      <c r="CA867" s="59"/>
      <c r="CD867" s="46" t="s">
        <v>2589</v>
      </c>
    </row>
    <row r="868" spans="9:82" ht="18" hidden="1" customHeight="1">
      <c r="I868" s="52">
        <v>2964</v>
      </c>
      <c r="AO868" s="59"/>
      <c r="AQ868" s="59"/>
      <c r="AS868" s="59"/>
      <c r="AU868" s="59"/>
      <c r="AW868" s="59"/>
      <c r="AY868" s="59"/>
      <c r="BA868" s="59"/>
      <c r="BC868" s="59"/>
      <c r="BE868" s="59"/>
      <c r="BG868" s="59"/>
      <c r="BI868" s="59"/>
      <c r="BK868" s="59"/>
      <c r="BM868" s="59"/>
      <c r="BO868" s="59"/>
      <c r="BQ868" s="59"/>
      <c r="BS868" s="59"/>
      <c r="BU868" s="59"/>
      <c r="BW868" s="59"/>
      <c r="BY868" s="59"/>
      <c r="CA868" s="59"/>
      <c r="CD868" s="46" t="s">
        <v>2589</v>
      </c>
    </row>
    <row r="869" spans="9:82" ht="18" hidden="1" customHeight="1">
      <c r="I869" s="52">
        <v>2965</v>
      </c>
      <c r="AO869" s="59"/>
      <c r="AQ869" s="59"/>
      <c r="AS869" s="59"/>
      <c r="AU869" s="59"/>
      <c r="AW869" s="59"/>
      <c r="AY869" s="59"/>
      <c r="BA869" s="59"/>
      <c r="BC869" s="59"/>
      <c r="BE869" s="59"/>
      <c r="BG869" s="59"/>
      <c r="BI869" s="59"/>
      <c r="BK869" s="59"/>
      <c r="BM869" s="59"/>
      <c r="BO869" s="59"/>
      <c r="BQ869" s="59"/>
      <c r="BS869" s="59"/>
      <c r="BU869" s="59"/>
      <c r="BW869" s="59"/>
      <c r="BY869" s="59"/>
      <c r="CA869" s="59"/>
      <c r="CD869" s="46" t="s">
        <v>2589</v>
      </c>
    </row>
    <row r="870" spans="9:82" ht="18" hidden="1" customHeight="1">
      <c r="I870" s="52">
        <v>2966</v>
      </c>
      <c r="AO870" s="59"/>
      <c r="AQ870" s="59"/>
      <c r="AS870" s="59"/>
      <c r="AU870" s="59"/>
      <c r="AW870" s="59"/>
      <c r="AY870" s="59"/>
      <c r="BA870" s="59"/>
      <c r="BC870" s="59"/>
      <c r="BE870" s="59"/>
      <c r="BG870" s="59"/>
      <c r="BI870" s="59"/>
      <c r="BK870" s="59"/>
      <c r="BM870" s="59"/>
      <c r="BO870" s="59"/>
      <c r="BQ870" s="59"/>
      <c r="BS870" s="59"/>
      <c r="BU870" s="59"/>
      <c r="BW870" s="59"/>
      <c r="BY870" s="59"/>
      <c r="CA870" s="59"/>
      <c r="CD870" s="46" t="s">
        <v>2589</v>
      </c>
    </row>
    <row r="871" spans="9:82" ht="18" hidden="1" customHeight="1">
      <c r="I871" s="52">
        <v>2967</v>
      </c>
      <c r="AO871" s="59"/>
      <c r="AQ871" s="59"/>
      <c r="AS871" s="59"/>
      <c r="AU871" s="59"/>
      <c r="AW871" s="59"/>
      <c r="AY871" s="59"/>
      <c r="BA871" s="59"/>
      <c r="BC871" s="59"/>
      <c r="BE871" s="59"/>
      <c r="BG871" s="59"/>
      <c r="BI871" s="59"/>
      <c r="BK871" s="59"/>
      <c r="BM871" s="59"/>
      <c r="BO871" s="59"/>
      <c r="BQ871" s="59"/>
      <c r="BS871" s="59"/>
      <c r="BU871" s="59"/>
      <c r="BW871" s="59"/>
      <c r="BY871" s="59"/>
      <c r="CA871" s="59"/>
      <c r="CD871" s="46" t="s">
        <v>2589</v>
      </c>
    </row>
    <row r="872" spans="9:82" ht="18" hidden="1" customHeight="1">
      <c r="I872" s="52">
        <v>2968</v>
      </c>
      <c r="AO872" s="59"/>
      <c r="AQ872" s="59"/>
      <c r="AS872" s="59"/>
      <c r="AU872" s="59"/>
      <c r="AW872" s="59"/>
      <c r="AY872" s="59"/>
      <c r="BA872" s="59"/>
      <c r="BC872" s="59"/>
      <c r="BE872" s="59"/>
      <c r="BG872" s="59"/>
      <c r="BI872" s="59"/>
      <c r="BK872" s="59"/>
      <c r="BM872" s="59"/>
      <c r="BO872" s="59"/>
      <c r="BQ872" s="59"/>
      <c r="BS872" s="59"/>
      <c r="BU872" s="59"/>
      <c r="BW872" s="59"/>
      <c r="BY872" s="59"/>
      <c r="CA872" s="59"/>
      <c r="CD872" s="46" t="s">
        <v>2589</v>
      </c>
    </row>
    <row r="873" spans="9:82" ht="18" hidden="1" customHeight="1">
      <c r="I873" s="52">
        <v>2969</v>
      </c>
      <c r="AO873" s="59"/>
      <c r="AQ873" s="59"/>
      <c r="AS873" s="59"/>
      <c r="AU873" s="59"/>
      <c r="AW873" s="59"/>
      <c r="AY873" s="59"/>
      <c r="BA873" s="59"/>
      <c r="BC873" s="59"/>
      <c r="BE873" s="59"/>
      <c r="BG873" s="59"/>
      <c r="BI873" s="59"/>
      <c r="BK873" s="59"/>
      <c r="BM873" s="59"/>
      <c r="BO873" s="59"/>
      <c r="BQ873" s="59"/>
      <c r="BS873" s="59"/>
      <c r="BU873" s="59"/>
      <c r="BW873" s="59"/>
      <c r="BY873" s="59"/>
      <c r="CA873" s="59"/>
      <c r="CD873" s="46" t="s">
        <v>2589</v>
      </c>
    </row>
    <row r="874" spans="9:82" ht="18" hidden="1" customHeight="1">
      <c r="I874" s="52">
        <v>2970</v>
      </c>
      <c r="AO874" s="59"/>
      <c r="AQ874" s="59"/>
      <c r="AS874" s="59"/>
      <c r="AU874" s="59"/>
      <c r="AW874" s="59"/>
      <c r="AY874" s="59"/>
      <c r="BA874" s="59"/>
      <c r="BC874" s="59"/>
      <c r="BE874" s="59"/>
      <c r="BG874" s="59"/>
      <c r="BI874" s="59"/>
      <c r="BK874" s="59"/>
      <c r="BM874" s="59"/>
      <c r="BO874" s="59"/>
      <c r="BQ874" s="59"/>
      <c r="BS874" s="59"/>
      <c r="BU874" s="59"/>
      <c r="BW874" s="59"/>
      <c r="BY874" s="59"/>
      <c r="CA874" s="59"/>
      <c r="CD874" s="46" t="s">
        <v>2589</v>
      </c>
    </row>
    <row r="875" spans="9:82" ht="18" hidden="1" customHeight="1">
      <c r="I875" s="52">
        <v>2971</v>
      </c>
      <c r="AO875" s="59"/>
      <c r="AQ875" s="59"/>
      <c r="AS875" s="59"/>
      <c r="AU875" s="59"/>
      <c r="AW875" s="59"/>
      <c r="AY875" s="59"/>
      <c r="BA875" s="59"/>
      <c r="BC875" s="59"/>
      <c r="BE875" s="59"/>
      <c r="BG875" s="59"/>
      <c r="BI875" s="59"/>
      <c r="BK875" s="59"/>
      <c r="BM875" s="59"/>
      <c r="BO875" s="59"/>
      <c r="BQ875" s="59"/>
      <c r="BS875" s="59"/>
      <c r="BU875" s="59"/>
      <c r="BW875" s="59"/>
      <c r="BY875" s="59"/>
      <c r="CA875" s="59"/>
      <c r="CD875" s="46" t="s">
        <v>2589</v>
      </c>
    </row>
    <row r="876" spans="9:82" ht="18" hidden="1" customHeight="1">
      <c r="I876" s="52">
        <v>2972</v>
      </c>
      <c r="AO876" s="59"/>
      <c r="AQ876" s="59"/>
      <c r="AS876" s="59"/>
      <c r="AU876" s="59"/>
      <c r="AW876" s="59"/>
      <c r="AY876" s="59"/>
      <c r="BA876" s="59"/>
      <c r="BC876" s="59"/>
      <c r="BE876" s="59"/>
      <c r="BG876" s="59"/>
      <c r="BI876" s="59"/>
      <c r="BK876" s="59"/>
      <c r="BM876" s="59"/>
      <c r="BO876" s="59"/>
      <c r="BQ876" s="59"/>
      <c r="BS876" s="59"/>
      <c r="BU876" s="59"/>
      <c r="BW876" s="59"/>
      <c r="BY876" s="59"/>
      <c r="CA876" s="59"/>
      <c r="CD876" s="46" t="s">
        <v>2589</v>
      </c>
    </row>
    <row r="877" spans="9:82" ht="18" hidden="1" customHeight="1">
      <c r="I877" s="52">
        <v>2973</v>
      </c>
      <c r="AO877" s="59"/>
      <c r="AQ877" s="59"/>
      <c r="AS877" s="59"/>
      <c r="AU877" s="59"/>
      <c r="AW877" s="59"/>
      <c r="AY877" s="59"/>
      <c r="BA877" s="59"/>
      <c r="BC877" s="59"/>
      <c r="BE877" s="59"/>
      <c r="BG877" s="59"/>
      <c r="BI877" s="59"/>
      <c r="BK877" s="59"/>
      <c r="BM877" s="59"/>
      <c r="BO877" s="59"/>
      <c r="BQ877" s="59"/>
      <c r="BS877" s="59"/>
      <c r="BU877" s="59"/>
      <c r="BW877" s="59"/>
      <c r="BY877" s="59"/>
      <c r="CA877" s="59"/>
      <c r="CD877" s="46" t="s">
        <v>2589</v>
      </c>
    </row>
    <row r="878" spans="9:82" ht="18" hidden="1" customHeight="1">
      <c r="I878" s="52">
        <v>2974</v>
      </c>
      <c r="AO878" s="59"/>
      <c r="AQ878" s="59"/>
      <c r="AS878" s="59"/>
      <c r="AU878" s="59"/>
      <c r="AW878" s="59"/>
      <c r="AY878" s="59"/>
      <c r="BA878" s="59"/>
      <c r="BC878" s="59"/>
      <c r="BE878" s="59"/>
      <c r="BG878" s="59"/>
      <c r="BI878" s="59"/>
      <c r="BK878" s="59"/>
      <c r="BM878" s="59"/>
      <c r="BO878" s="59"/>
      <c r="BQ878" s="59"/>
      <c r="BS878" s="59"/>
      <c r="BU878" s="59"/>
      <c r="BW878" s="59"/>
      <c r="BY878" s="59"/>
      <c r="CA878" s="59"/>
      <c r="CD878" s="46" t="s">
        <v>2589</v>
      </c>
    </row>
    <row r="879" spans="9:82" ht="18" hidden="1" customHeight="1">
      <c r="I879" s="52">
        <v>2975</v>
      </c>
      <c r="AO879" s="59"/>
      <c r="AQ879" s="59"/>
      <c r="AS879" s="59"/>
      <c r="AU879" s="59"/>
      <c r="AW879" s="59"/>
      <c r="AY879" s="59"/>
      <c r="BA879" s="59"/>
      <c r="BC879" s="59"/>
      <c r="BE879" s="59"/>
      <c r="BG879" s="59"/>
      <c r="BI879" s="59"/>
      <c r="BK879" s="59"/>
      <c r="BM879" s="59"/>
      <c r="BO879" s="59"/>
      <c r="BQ879" s="59"/>
      <c r="BS879" s="59"/>
      <c r="BU879" s="59"/>
      <c r="BW879" s="59"/>
      <c r="BY879" s="59"/>
      <c r="CA879" s="59"/>
      <c r="CD879" s="46" t="s">
        <v>2589</v>
      </c>
    </row>
    <row r="880" spans="9:82" ht="18" hidden="1" customHeight="1">
      <c r="I880" s="52">
        <v>2976</v>
      </c>
      <c r="AO880" s="59"/>
      <c r="AQ880" s="59"/>
      <c r="AS880" s="59"/>
      <c r="AU880" s="59"/>
      <c r="AW880" s="59"/>
      <c r="AY880" s="59"/>
      <c r="BA880" s="59"/>
      <c r="BC880" s="59"/>
      <c r="BE880" s="59"/>
      <c r="BG880" s="59"/>
      <c r="BI880" s="59"/>
      <c r="BK880" s="59"/>
      <c r="BM880" s="59"/>
      <c r="BO880" s="59"/>
      <c r="BQ880" s="59"/>
      <c r="BS880" s="59"/>
      <c r="BU880" s="59"/>
      <c r="BW880" s="59"/>
      <c r="BY880" s="59"/>
      <c r="CA880" s="59"/>
      <c r="CD880" s="46" t="s">
        <v>2589</v>
      </c>
    </row>
    <row r="881" spans="9:82" ht="18" hidden="1" customHeight="1">
      <c r="I881" s="52">
        <v>2977</v>
      </c>
      <c r="AO881" s="59"/>
      <c r="AQ881" s="59"/>
      <c r="AS881" s="59"/>
      <c r="AU881" s="59"/>
      <c r="AW881" s="59"/>
      <c r="AY881" s="59"/>
      <c r="BA881" s="59"/>
      <c r="BC881" s="59"/>
      <c r="BE881" s="59"/>
      <c r="BG881" s="59"/>
      <c r="BI881" s="59"/>
      <c r="BK881" s="59"/>
      <c r="BM881" s="59"/>
      <c r="BO881" s="59"/>
      <c r="BQ881" s="59"/>
      <c r="BS881" s="59"/>
      <c r="BU881" s="59"/>
      <c r="BW881" s="59"/>
      <c r="BY881" s="59"/>
      <c r="CA881" s="59"/>
      <c r="CD881" s="46" t="s">
        <v>2589</v>
      </c>
    </row>
    <row r="882" spans="9:82" ht="18" hidden="1" customHeight="1">
      <c r="I882" s="52">
        <v>2978</v>
      </c>
      <c r="AO882" s="59"/>
      <c r="AQ882" s="59"/>
      <c r="AS882" s="59"/>
      <c r="AU882" s="59"/>
      <c r="AW882" s="59"/>
      <c r="AY882" s="59"/>
      <c r="BA882" s="59"/>
      <c r="BC882" s="59"/>
      <c r="BE882" s="59"/>
      <c r="BG882" s="59"/>
      <c r="BI882" s="59"/>
      <c r="BK882" s="59"/>
      <c r="BM882" s="59"/>
      <c r="BO882" s="59"/>
      <c r="BQ882" s="59"/>
      <c r="BS882" s="59"/>
      <c r="BU882" s="59"/>
      <c r="BW882" s="59"/>
      <c r="BY882" s="59"/>
      <c r="CA882" s="59"/>
      <c r="CD882" s="46" t="s">
        <v>2589</v>
      </c>
    </row>
    <row r="883" spans="9:82" ht="18" hidden="1" customHeight="1">
      <c r="I883" s="52">
        <v>2979</v>
      </c>
      <c r="AO883" s="59"/>
      <c r="AQ883" s="59"/>
      <c r="AS883" s="59"/>
      <c r="AU883" s="59"/>
      <c r="AW883" s="59"/>
      <c r="AY883" s="59"/>
      <c r="BA883" s="59"/>
      <c r="BC883" s="59"/>
      <c r="BE883" s="59"/>
      <c r="BG883" s="59"/>
      <c r="BI883" s="59"/>
      <c r="BK883" s="59"/>
      <c r="BM883" s="59"/>
      <c r="BO883" s="59"/>
      <c r="BQ883" s="59"/>
      <c r="BS883" s="59"/>
      <c r="BU883" s="59"/>
      <c r="BW883" s="59"/>
      <c r="BY883" s="59"/>
      <c r="CA883" s="59"/>
      <c r="CD883" s="46" t="s">
        <v>2589</v>
      </c>
    </row>
    <row r="884" spans="9:82" ht="18" hidden="1" customHeight="1">
      <c r="I884" s="52">
        <v>2980</v>
      </c>
      <c r="AO884" s="59"/>
      <c r="AQ884" s="59"/>
      <c r="AS884" s="59"/>
      <c r="AU884" s="59"/>
      <c r="AW884" s="59"/>
      <c r="AY884" s="59"/>
      <c r="BA884" s="59"/>
      <c r="BC884" s="59"/>
      <c r="BE884" s="59"/>
      <c r="BG884" s="59"/>
      <c r="BI884" s="59"/>
      <c r="BK884" s="59"/>
      <c r="BM884" s="59"/>
      <c r="BO884" s="59"/>
      <c r="BQ884" s="59"/>
      <c r="BS884" s="59"/>
      <c r="BU884" s="59"/>
      <c r="BW884" s="59"/>
      <c r="BY884" s="59"/>
      <c r="CA884" s="59"/>
      <c r="CD884" s="46" t="s">
        <v>2589</v>
      </c>
    </row>
    <row r="885" spans="9:82" ht="18" hidden="1" customHeight="1">
      <c r="I885" s="52">
        <v>2981</v>
      </c>
      <c r="AO885" s="59"/>
      <c r="AQ885" s="59"/>
      <c r="AS885" s="59"/>
      <c r="AU885" s="59"/>
      <c r="AW885" s="59"/>
      <c r="AY885" s="59"/>
      <c r="BA885" s="59"/>
      <c r="BC885" s="59"/>
      <c r="BE885" s="59"/>
      <c r="BG885" s="59"/>
      <c r="BI885" s="59"/>
      <c r="BK885" s="59"/>
      <c r="BM885" s="59"/>
      <c r="BO885" s="59"/>
      <c r="BQ885" s="59"/>
      <c r="BS885" s="59"/>
      <c r="BU885" s="59"/>
      <c r="BW885" s="59"/>
      <c r="BY885" s="59"/>
      <c r="CA885" s="59"/>
      <c r="CD885" s="46" t="s">
        <v>2589</v>
      </c>
    </row>
    <row r="886" spans="9:82" ht="18" hidden="1" customHeight="1">
      <c r="I886" s="52">
        <v>2982</v>
      </c>
      <c r="AO886" s="59"/>
      <c r="AQ886" s="59"/>
      <c r="AS886" s="59"/>
      <c r="AU886" s="59"/>
      <c r="AW886" s="59"/>
      <c r="AY886" s="59"/>
      <c r="BA886" s="59"/>
      <c r="BC886" s="59"/>
      <c r="BE886" s="59"/>
      <c r="BG886" s="59"/>
      <c r="BI886" s="59"/>
      <c r="BK886" s="59"/>
      <c r="BM886" s="59"/>
      <c r="BO886" s="59"/>
      <c r="BQ886" s="59"/>
      <c r="BS886" s="59"/>
      <c r="BU886" s="59"/>
      <c r="BW886" s="59"/>
      <c r="BY886" s="59"/>
      <c r="CA886" s="59"/>
      <c r="CD886" s="46" t="s">
        <v>2589</v>
      </c>
    </row>
    <row r="887" spans="9:82" ht="18" hidden="1" customHeight="1">
      <c r="I887" s="52">
        <v>2983</v>
      </c>
      <c r="AO887" s="59"/>
      <c r="AQ887" s="59"/>
      <c r="AS887" s="59"/>
      <c r="AU887" s="59"/>
      <c r="AW887" s="59"/>
      <c r="AY887" s="59"/>
      <c r="BA887" s="59"/>
      <c r="BC887" s="59"/>
      <c r="BE887" s="59"/>
      <c r="BG887" s="59"/>
      <c r="BI887" s="59"/>
      <c r="BK887" s="59"/>
      <c r="BM887" s="59"/>
      <c r="BO887" s="59"/>
      <c r="BQ887" s="59"/>
      <c r="BS887" s="59"/>
      <c r="BU887" s="59"/>
      <c r="BW887" s="59"/>
      <c r="BY887" s="59"/>
      <c r="CA887" s="59"/>
      <c r="CD887" s="46" t="s">
        <v>2589</v>
      </c>
    </row>
    <row r="888" spans="9:82" ht="18" hidden="1" customHeight="1">
      <c r="I888" s="52">
        <v>2984</v>
      </c>
      <c r="AO888" s="59"/>
      <c r="AQ888" s="59"/>
      <c r="AS888" s="59"/>
      <c r="AU888" s="59"/>
      <c r="AW888" s="59"/>
      <c r="AY888" s="59"/>
      <c r="BA888" s="59"/>
      <c r="BC888" s="59"/>
      <c r="BE888" s="59"/>
      <c r="BG888" s="59"/>
      <c r="BI888" s="59"/>
      <c r="BK888" s="59"/>
      <c r="BM888" s="59"/>
      <c r="BO888" s="59"/>
      <c r="BQ888" s="59"/>
      <c r="BS888" s="59"/>
      <c r="BU888" s="59"/>
      <c r="BW888" s="59"/>
      <c r="BY888" s="59"/>
      <c r="CA888" s="59"/>
      <c r="CD888" s="46" t="s">
        <v>2589</v>
      </c>
    </row>
    <row r="889" spans="9:82" ht="18" hidden="1" customHeight="1">
      <c r="I889" s="52">
        <v>2985</v>
      </c>
      <c r="AO889" s="59"/>
      <c r="AQ889" s="59"/>
      <c r="AS889" s="59"/>
      <c r="AU889" s="59"/>
      <c r="AW889" s="59"/>
      <c r="AY889" s="59"/>
      <c r="BA889" s="59"/>
      <c r="BC889" s="59"/>
      <c r="BE889" s="59"/>
      <c r="BG889" s="59"/>
      <c r="BI889" s="59"/>
      <c r="BK889" s="59"/>
      <c r="BM889" s="59"/>
      <c r="BO889" s="59"/>
      <c r="BQ889" s="59"/>
      <c r="BS889" s="59"/>
      <c r="BU889" s="59"/>
      <c r="BW889" s="59"/>
      <c r="BY889" s="59"/>
      <c r="CA889" s="59"/>
      <c r="CD889" s="46" t="s">
        <v>2589</v>
      </c>
    </row>
    <row r="890" spans="9:82" ht="18" hidden="1" customHeight="1">
      <c r="I890" s="52">
        <v>2986</v>
      </c>
      <c r="AO890" s="59"/>
      <c r="AQ890" s="59"/>
      <c r="AS890" s="59"/>
      <c r="AU890" s="59"/>
      <c r="AW890" s="59"/>
      <c r="AY890" s="59"/>
      <c r="BA890" s="59"/>
      <c r="BC890" s="59"/>
      <c r="BE890" s="59"/>
      <c r="BG890" s="59"/>
      <c r="BI890" s="59"/>
      <c r="BK890" s="59"/>
      <c r="BM890" s="59"/>
      <c r="BO890" s="59"/>
      <c r="BQ890" s="59"/>
      <c r="BS890" s="59"/>
      <c r="BU890" s="59"/>
      <c r="BW890" s="59"/>
      <c r="BY890" s="59"/>
      <c r="CA890" s="59"/>
      <c r="CD890" s="46" t="s">
        <v>2589</v>
      </c>
    </row>
    <row r="891" spans="9:82" ht="18" hidden="1" customHeight="1">
      <c r="I891" s="52">
        <v>2987</v>
      </c>
      <c r="AO891" s="59"/>
      <c r="AQ891" s="59"/>
      <c r="AS891" s="59"/>
      <c r="AU891" s="59"/>
      <c r="AW891" s="59"/>
      <c r="AY891" s="59"/>
      <c r="BA891" s="59"/>
      <c r="BC891" s="59"/>
      <c r="BE891" s="59"/>
      <c r="BG891" s="59"/>
      <c r="BI891" s="59"/>
      <c r="BK891" s="59"/>
      <c r="BM891" s="59"/>
      <c r="BO891" s="59"/>
      <c r="BQ891" s="59"/>
      <c r="BS891" s="59"/>
      <c r="BU891" s="59"/>
      <c r="BW891" s="59"/>
      <c r="BY891" s="59"/>
      <c r="CA891" s="59"/>
      <c r="CD891" s="46" t="s">
        <v>2589</v>
      </c>
    </row>
    <row r="892" spans="9:82" ht="18" hidden="1" customHeight="1">
      <c r="I892" s="52">
        <v>2988</v>
      </c>
      <c r="AO892" s="59"/>
      <c r="AQ892" s="59"/>
      <c r="AS892" s="59"/>
      <c r="AU892" s="59"/>
      <c r="AW892" s="59"/>
      <c r="AY892" s="59"/>
      <c r="BA892" s="59"/>
      <c r="BC892" s="59"/>
      <c r="BE892" s="59"/>
      <c r="BG892" s="59"/>
      <c r="BI892" s="59"/>
      <c r="BK892" s="59"/>
      <c r="BM892" s="59"/>
      <c r="BO892" s="59"/>
      <c r="BQ892" s="59"/>
      <c r="BS892" s="59"/>
      <c r="BU892" s="59"/>
      <c r="BW892" s="59"/>
      <c r="BY892" s="59"/>
      <c r="CA892" s="59"/>
      <c r="CD892" s="46" t="s">
        <v>2589</v>
      </c>
    </row>
    <row r="893" spans="9:82" ht="18" hidden="1" customHeight="1">
      <c r="I893" s="52">
        <v>2989</v>
      </c>
      <c r="AO893" s="59"/>
      <c r="AQ893" s="59"/>
      <c r="AS893" s="59"/>
      <c r="AU893" s="59"/>
      <c r="AW893" s="59"/>
      <c r="AY893" s="59"/>
      <c r="BA893" s="59"/>
      <c r="BC893" s="59"/>
      <c r="BE893" s="59"/>
      <c r="BG893" s="59"/>
      <c r="BI893" s="59"/>
      <c r="BK893" s="59"/>
      <c r="BM893" s="59"/>
      <c r="BO893" s="59"/>
      <c r="BQ893" s="59"/>
      <c r="BS893" s="59"/>
      <c r="BU893" s="59"/>
      <c r="BW893" s="59"/>
      <c r="BY893" s="59"/>
      <c r="CA893" s="59"/>
      <c r="CD893" s="46" t="s">
        <v>2589</v>
      </c>
    </row>
    <row r="894" spans="9:82" ht="18" hidden="1" customHeight="1">
      <c r="I894" s="52">
        <v>2990</v>
      </c>
      <c r="AO894" s="59"/>
      <c r="AQ894" s="59"/>
      <c r="AS894" s="59"/>
      <c r="AU894" s="59"/>
      <c r="AW894" s="59"/>
      <c r="AY894" s="59"/>
      <c r="BA894" s="59"/>
      <c r="BC894" s="59"/>
      <c r="BE894" s="59"/>
      <c r="BG894" s="59"/>
      <c r="BI894" s="59"/>
      <c r="BK894" s="59"/>
      <c r="BM894" s="59"/>
      <c r="BO894" s="59"/>
      <c r="BQ894" s="59"/>
      <c r="BS894" s="59"/>
      <c r="BU894" s="59"/>
      <c r="BW894" s="59"/>
      <c r="BY894" s="59"/>
      <c r="CA894" s="59"/>
      <c r="CD894" s="46" t="s">
        <v>2589</v>
      </c>
    </row>
    <row r="895" spans="9:82" ht="18" hidden="1" customHeight="1">
      <c r="I895" s="52">
        <v>2991</v>
      </c>
      <c r="AO895" s="59"/>
      <c r="AQ895" s="59"/>
      <c r="AS895" s="59"/>
      <c r="AU895" s="59"/>
      <c r="AW895" s="59"/>
      <c r="AY895" s="59"/>
      <c r="BA895" s="59"/>
      <c r="BC895" s="59"/>
      <c r="BE895" s="59"/>
      <c r="BG895" s="59"/>
      <c r="BI895" s="59"/>
      <c r="BK895" s="59"/>
      <c r="BM895" s="59"/>
      <c r="BO895" s="59"/>
      <c r="BQ895" s="59"/>
      <c r="BS895" s="59"/>
      <c r="BU895" s="59"/>
      <c r="BW895" s="59"/>
      <c r="BY895" s="59"/>
      <c r="CA895" s="59"/>
      <c r="CD895" s="46" t="s">
        <v>2589</v>
      </c>
    </row>
    <row r="896" spans="9:82" ht="18" hidden="1" customHeight="1">
      <c r="I896" s="52">
        <v>2992</v>
      </c>
      <c r="AO896" s="59"/>
      <c r="AQ896" s="59"/>
      <c r="AS896" s="59"/>
      <c r="AU896" s="59"/>
      <c r="AW896" s="59"/>
      <c r="AY896" s="59"/>
      <c r="BA896" s="59"/>
      <c r="BC896" s="59"/>
      <c r="BE896" s="59"/>
      <c r="BG896" s="59"/>
      <c r="BI896" s="59"/>
      <c r="BK896" s="59"/>
      <c r="BM896" s="59"/>
      <c r="BO896" s="59"/>
      <c r="BQ896" s="59"/>
      <c r="BS896" s="59"/>
      <c r="BU896" s="59"/>
      <c r="BW896" s="59"/>
      <c r="BY896" s="59"/>
      <c r="CA896" s="59"/>
      <c r="CD896" s="46" t="s">
        <v>2589</v>
      </c>
    </row>
    <row r="897" spans="1:82" ht="18" hidden="1" customHeight="1">
      <c r="I897" s="52">
        <v>2993</v>
      </c>
      <c r="AO897" s="59"/>
      <c r="AQ897" s="59"/>
      <c r="AS897" s="59"/>
      <c r="AU897" s="59"/>
      <c r="AW897" s="59"/>
      <c r="AY897" s="59"/>
      <c r="BA897" s="59"/>
      <c r="BC897" s="59"/>
      <c r="BE897" s="59"/>
      <c r="BG897" s="59"/>
      <c r="BI897" s="59"/>
      <c r="BK897" s="59"/>
      <c r="BM897" s="59"/>
      <c r="BO897" s="59"/>
      <c r="BQ897" s="59"/>
      <c r="BS897" s="59"/>
      <c r="BU897" s="59"/>
      <c r="BW897" s="59"/>
      <c r="BY897" s="59"/>
      <c r="CA897" s="59"/>
      <c r="CD897" s="46" t="s">
        <v>2589</v>
      </c>
    </row>
    <row r="898" spans="1:82" ht="18" hidden="1" customHeight="1">
      <c r="I898" s="52">
        <v>2994</v>
      </c>
      <c r="AO898" s="59"/>
      <c r="AQ898" s="59"/>
      <c r="AS898" s="59"/>
      <c r="AU898" s="59"/>
      <c r="AW898" s="59"/>
      <c r="AY898" s="59"/>
      <c r="BA898" s="59"/>
      <c r="BC898" s="59"/>
      <c r="BE898" s="59"/>
      <c r="BG898" s="59"/>
      <c r="BI898" s="59"/>
      <c r="BK898" s="59"/>
      <c r="BM898" s="59"/>
      <c r="BO898" s="59"/>
      <c r="BQ898" s="59"/>
      <c r="BS898" s="59"/>
      <c r="BU898" s="59"/>
      <c r="BW898" s="59"/>
      <c r="BY898" s="59"/>
      <c r="CA898" s="59"/>
      <c r="CD898" s="46" t="s">
        <v>2589</v>
      </c>
    </row>
    <row r="899" spans="1:82" ht="18" hidden="1" customHeight="1">
      <c r="I899" s="52">
        <v>2995</v>
      </c>
      <c r="AO899" s="59"/>
      <c r="AQ899" s="59"/>
      <c r="AS899" s="59"/>
      <c r="AU899" s="59"/>
      <c r="AW899" s="59"/>
      <c r="AY899" s="59"/>
      <c r="BA899" s="59"/>
      <c r="BC899" s="59"/>
      <c r="BE899" s="59"/>
      <c r="BG899" s="59"/>
      <c r="BI899" s="59"/>
      <c r="BK899" s="59"/>
      <c r="BM899" s="59"/>
      <c r="BO899" s="59"/>
      <c r="BQ899" s="59"/>
      <c r="BS899" s="59"/>
      <c r="BU899" s="59"/>
      <c r="BW899" s="59"/>
      <c r="BY899" s="59"/>
      <c r="CA899" s="59"/>
      <c r="CD899" s="46" t="s">
        <v>2589</v>
      </c>
    </row>
    <row r="900" spans="1:82" ht="18" hidden="1" customHeight="1">
      <c r="I900" s="52">
        <v>2996</v>
      </c>
      <c r="AO900" s="59"/>
      <c r="AQ900" s="59"/>
      <c r="AS900" s="59"/>
      <c r="AU900" s="59"/>
      <c r="AW900" s="59"/>
      <c r="AY900" s="59"/>
      <c r="BA900" s="59"/>
      <c r="BC900" s="59"/>
      <c r="BE900" s="59"/>
      <c r="BG900" s="59"/>
      <c r="BI900" s="59"/>
      <c r="BK900" s="59"/>
      <c r="BM900" s="59"/>
      <c r="BO900" s="59"/>
      <c r="BQ900" s="59"/>
      <c r="BS900" s="59"/>
      <c r="BU900" s="59"/>
      <c r="BW900" s="59"/>
      <c r="BY900" s="59"/>
      <c r="CA900" s="59"/>
      <c r="CD900" s="46" t="s">
        <v>2589</v>
      </c>
    </row>
    <row r="901" spans="1:82" ht="18" hidden="1" customHeight="1">
      <c r="I901" s="52">
        <v>2997</v>
      </c>
      <c r="AO901" s="59"/>
      <c r="AQ901" s="59"/>
      <c r="AS901" s="59"/>
      <c r="AU901" s="59"/>
      <c r="AW901" s="59"/>
      <c r="AY901" s="59"/>
      <c r="BA901" s="59"/>
      <c r="BC901" s="59"/>
      <c r="BE901" s="59"/>
      <c r="BG901" s="59"/>
      <c r="BI901" s="59"/>
      <c r="BK901" s="59"/>
      <c r="BM901" s="59"/>
      <c r="BO901" s="59"/>
      <c r="BQ901" s="59"/>
      <c r="BS901" s="59"/>
      <c r="BU901" s="59"/>
      <c r="BW901" s="59"/>
      <c r="BY901" s="59"/>
      <c r="CA901" s="59"/>
      <c r="CD901" s="46" t="s">
        <v>2589</v>
      </c>
    </row>
    <row r="902" spans="1:82" ht="18" hidden="1" customHeight="1">
      <c r="I902" s="52">
        <v>2998</v>
      </c>
      <c r="AO902" s="59"/>
      <c r="AQ902" s="59"/>
      <c r="AS902" s="59"/>
      <c r="AU902" s="59"/>
      <c r="AW902" s="59"/>
      <c r="AY902" s="59"/>
      <c r="BA902" s="59"/>
      <c r="BC902" s="59"/>
      <c r="BE902" s="59"/>
      <c r="BG902" s="59"/>
      <c r="BI902" s="59"/>
      <c r="BK902" s="59"/>
      <c r="BM902" s="59"/>
      <c r="BO902" s="59"/>
      <c r="BQ902" s="59"/>
      <c r="BS902" s="59"/>
      <c r="BU902" s="59"/>
      <c r="BW902" s="59"/>
      <c r="BY902" s="59"/>
      <c r="CA902" s="59"/>
      <c r="CD902" s="46" t="s">
        <v>2589</v>
      </c>
    </row>
    <row r="903" spans="1:82" ht="18" hidden="1" customHeight="1">
      <c r="I903" s="52">
        <v>2999</v>
      </c>
      <c r="AO903" s="59"/>
      <c r="AQ903" s="59"/>
      <c r="AS903" s="59"/>
      <c r="AU903" s="59"/>
      <c r="AW903" s="59"/>
      <c r="AY903" s="59"/>
      <c r="BA903" s="59"/>
      <c r="BC903" s="59"/>
      <c r="BE903" s="59"/>
      <c r="BG903" s="59"/>
      <c r="BI903" s="59"/>
      <c r="BK903" s="59"/>
      <c r="BM903" s="59"/>
      <c r="BO903" s="59"/>
      <c r="BQ903" s="59"/>
      <c r="BS903" s="59"/>
      <c r="BU903" s="59"/>
      <c r="BW903" s="59"/>
      <c r="BY903" s="59"/>
      <c r="CA903" s="59"/>
      <c r="CD903" s="46" t="s">
        <v>2589</v>
      </c>
    </row>
    <row r="904" spans="1:82" ht="18" customHeight="1">
      <c r="A904" s="107">
        <v>45693</v>
      </c>
      <c r="E904" s="151"/>
      <c r="F904" s="184"/>
      <c r="G904" s="111">
        <v>26780</v>
      </c>
      <c r="H904" s="111">
        <v>1771</v>
      </c>
      <c r="I904" s="52">
        <v>3000</v>
      </c>
      <c r="J904" s="59" t="s">
        <v>2590</v>
      </c>
      <c r="K904" s="59" t="s">
        <v>2574</v>
      </c>
      <c r="L904" s="55" t="s">
        <v>2575</v>
      </c>
      <c r="M904" s="55" t="s">
        <v>2576</v>
      </c>
      <c r="N904" s="55" t="s">
        <v>2579</v>
      </c>
      <c r="O904" s="55" t="s">
        <v>300</v>
      </c>
      <c r="P904" s="55" t="s">
        <v>310</v>
      </c>
      <c r="Q904" s="55" t="s">
        <v>2581</v>
      </c>
      <c r="R904" s="55" t="s">
        <v>227</v>
      </c>
      <c r="S904" s="55" t="s">
        <v>2583</v>
      </c>
      <c r="T904" s="55" t="s">
        <v>2585</v>
      </c>
      <c r="U904" s="55" t="s">
        <v>2586</v>
      </c>
      <c r="AN904" s="59" t="s">
        <v>341</v>
      </c>
      <c r="AO904" s="59"/>
      <c r="AQ904" s="59"/>
      <c r="AS904" s="59"/>
      <c r="AU904" s="59"/>
      <c r="AW904" s="59"/>
      <c r="AY904" s="59"/>
      <c r="BA904" s="59"/>
      <c r="BC904" s="59"/>
      <c r="BE904" s="59"/>
      <c r="BG904" s="59"/>
      <c r="BI904" s="59"/>
      <c r="BK904" s="59"/>
      <c r="BM904" s="59"/>
      <c r="BO904" s="59"/>
      <c r="BQ904" s="59"/>
      <c r="BS904" s="59"/>
      <c r="BU904" s="59"/>
      <c r="BW904" s="59"/>
      <c r="BY904" s="59"/>
      <c r="CA904" s="59"/>
      <c r="CD904" s="46" t="s">
        <v>2589</v>
      </c>
    </row>
    <row r="905" spans="1:82" ht="18" customHeight="1">
      <c r="A905" s="107">
        <v>45693</v>
      </c>
      <c r="E905" s="152"/>
      <c r="F905" s="184"/>
      <c r="G905" s="111">
        <v>31845</v>
      </c>
      <c r="H905" s="111">
        <v>795</v>
      </c>
      <c r="I905" s="52">
        <v>3001</v>
      </c>
      <c r="J905" s="59" t="s">
        <v>2590</v>
      </c>
      <c r="K905" s="59" t="s">
        <v>2574</v>
      </c>
      <c r="L905" s="55" t="s">
        <v>2577</v>
      </c>
      <c r="M905" s="55" t="s">
        <v>2578</v>
      </c>
      <c r="N905" s="55" t="s">
        <v>2580</v>
      </c>
      <c r="O905" s="55" t="s">
        <v>300</v>
      </c>
      <c r="P905" s="55" t="s">
        <v>308</v>
      </c>
      <c r="Q905" s="55" t="s">
        <v>2582</v>
      </c>
      <c r="R905" s="55" t="s">
        <v>227</v>
      </c>
      <c r="S905" s="55" t="s">
        <v>2584</v>
      </c>
      <c r="T905" s="55" t="s">
        <v>2587</v>
      </c>
      <c r="U905" s="55" t="s">
        <v>2588</v>
      </c>
      <c r="AK905" s="59" t="s">
        <v>341</v>
      </c>
      <c r="AL905" s="59" t="s">
        <v>341</v>
      </c>
      <c r="AM905" s="93" t="s">
        <v>341</v>
      </c>
      <c r="AO905" s="59" t="s">
        <v>341</v>
      </c>
      <c r="AQ905" s="59" t="s">
        <v>341</v>
      </c>
      <c r="AS905" s="59"/>
      <c r="AT905" s="59" t="s">
        <v>341</v>
      </c>
      <c r="AU905" s="59"/>
      <c r="AW905" s="59" t="s">
        <v>341</v>
      </c>
      <c r="AY905" s="59"/>
      <c r="BA905" s="59"/>
      <c r="BC905" s="59"/>
      <c r="BE905" s="59" t="s">
        <v>341</v>
      </c>
      <c r="BF905" s="59" t="s">
        <v>341</v>
      </c>
      <c r="BG905" s="59"/>
      <c r="BI905" s="59" t="s">
        <v>341</v>
      </c>
      <c r="BK905" s="59"/>
      <c r="BM905" s="59"/>
      <c r="BN905" s="59" t="s">
        <v>341</v>
      </c>
      <c r="BO905" s="59"/>
      <c r="BQ905" s="59" t="s">
        <v>341</v>
      </c>
      <c r="BS905" s="59"/>
      <c r="BU905" s="59"/>
      <c r="BW905" s="59"/>
      <c r="BY905" s="59"/>
      <c r="CA905" s="59"/>
      <c r="CD905" s="46" t="s">
        <v>2589</v>
      </c>
    </row>
    <row r="906" spans="1:82" ht="18" hidden="1" customHeight="1">
      <c r="I906" s="52">
        <v>3002</v>
      </c>
      <c r="AO906" s="59"/>
      <c r="AQ906" s="59"/>
      <c r="AS906" s="59"/>
      <c r="AU906" s="59"/>
      <c r="AW906" s="59"/>
      <c r="AY906" s="59"/>
      <c r="BA906" s="59"/>
      <c r="BC906" s="59"/>
      <c r="BE906" s="59"/>
      <c r="BG906" s="59"/>
      <c r="BI906" s="59"/>
      <c r="BK906" s="59"/>
      <c r="BM906" s="59"/>
      <c r="BO906" s="59"/>
      <c r="BQ906" s="59"/>
      <c r="BS906" s="59"/>
      <c r="BU906" s="59"/>
      <c r="BW906" s="59"/>
      <c r="BY906" s="59"/>
      <c r="CA906" s="59"/>
    </row>
    <row r="907" spans="1:82" ht="18" hidden="1" customHeight="1">
      <c r="I907" s="52">
        <v>3003</v>
      </c>
      <c r="AO907" s="59"/>
      <c r="AQ907" s="59"/>
      <c r="AS907" s="59"/>
      <c r="AU907" s="59"/>
      <c r="AW907" s="59"/>
      <c r="AY907" s="59"/>
      <c r="BA907" s="59"/>
      <c r="BC907" s="59"/>
      <c r="BE907" s="59"/>
      <c r="BG907" s="59"/>
      <c r="BI907" s="59"/>
      <c r="BK907" s="59"/>
      <c r="BM907" s="59"/>
      <c r="BO907" s="59"/>
      <c r="BQ907" s="59"/>
      <c r="BS907" s="59"/>
      <c r="BU907" s="59"/>
      <c r="BW907" s="59"/>
      <c r="BY907" s="59"/>
      <c r="CA907" s="59"/>
    </row>
    <row r="908" spans="1:82" ht="18" hidden="1" customHeight="1">
      <c r="I908" s="52">
        <v>3004</v>
      </c>
      <c r="AO908" s="59"/>
      <c r="AQ908" s="59"/>
      <c r="AS908" s="59"/>
      <c r="AU908" s="59"/>
      <c r="AW908" s="59"/>
      <c r="AY908" s="59"/>
      <c r="BA908" s="59"/>
      <c r="BC908" s="59"/>
      <c r="BE908" s="59"/>
      <c r="BG908" s="59"/>
      <c r="BI908" s="59"/>
      <c r="BK908" s="59"/>
      <c r="BM908" s="59"/>
      <c r="BO908" s="59"/>
      <c r="BQ908" s="59"/>
      <c r="BS908" s="59"/>
      <c r="BU908" s="59"/>
      <c r="BW908" s="59"/>
      <c r="BY908" s="59"/>
      <c r="CA908" s="59"/>
    </row>
    <row r="909" spans="1:82" ht="18" hidden="1" customHeight="1">
      <c r="I909" s="52">
        <v>3005</v>
      </c>
      <c r="AO909" s="59"/>
      <c r="AQ909" s="59"/>
      <c r="AS909" s="59"/>
      <c r="AU909" s="59"/>
      <c r="AW909" s="59"/>
      <c r="AY909" s="59"/>
      <c r="BA909" s="59"/>
      <c r="BC909" s="59"/>
      <c r="BE909" s="59"/>
      <c r="BG909" s="59"/>
      <c r="BI909" s="59"/>
      <c r="BK909" s="59"/>
      <c r="BM909" s="59"/>
      <c r="BO909" s="59"/>
      <c r="BQ909" s="59"/>
      <c r="BS909" s="59"/>
      <c r="BU909" s="59"/>
      <c r="BW909" s="59"/>
      <c r="BY909" s="59"/>
      <c r="CA909" s="59"/>
    </row>
    <row r="910" spans="1:82" ht="18" hidden="1" customHeight="1">
      <c r="I910" s="52">
        <v>3006</v>
      </c>
    </row>
    <row r="911" spans="1:82" ht="18" hidden="1" customHeight="1">
      <c r="I911" s="52">
        <v>3007</v>
      </c>
    </row>
    <row r="912" spans="1:82" ht="18" hidden="1" customHeight="1">
      <c r="I912" s="52">
        <v>3008</v>
      </c>
    </row>
    <row r="913" spans="1:83" ht="18" hidden="1" customHeight="1">
      <c r="I913" s="52">
        <v>3009</v>
      </c>
    </row>
    <row r="914" spans="1:83" ht="18" customHeight="1">
      <c r="A914" s="107">
        <v>45778</v>
      </c>
      <c r="E914" s="151"/>
      <c r="F914" s="184"/>
      <c r="G914" s="111">
        <v>35377</v>
      </c>
      <c r="H914" s="111">
        <v>6286</v>
      </c>
      <c r="I914" s="52">
        <v>3010</v>
      </c>
      <c r="J914" s="59" t="s">
        <v>2590</v>
      </c>
      <c r="K914" s="166" t="s">
        <v>2326</v>
      </c>
      <c r="L914" s="109" t="s">
        <v>2629</v>
      </c>
      <c r="M914" s="168" t="s">
        <v>2632</v>
      </c>
      <c r="N914" s="170" t="s">
        <v>201</v>
      </c>
      <c r="O914" s="55" t="s">
        <v>2638</v>
      </c>
      <c r="P914" s="55" t="s">
        <v>2640</v>
      </c>
      <c r="Q914" s="109" t="s">
        <v>2635</v>
      </c>
      <c r="R914" s="109" t="s">
        <v>227</v>
      </c>
      <c r="S914" s="109" t="s">
        <v>2643</v>
      </c>
      <c r="T914" s="170" t="s">
        <v>2648</v>
      </c>
      <c r="U914" s="170" t="s">
        <v>2649</v>
      </c>
      <c r="AN914" s="173" t="s">
        <v>341</v>
      </c>
    </row>
    <row r="915" spans="1:83" ht="18" customHeight="1">
      <c r="A915" s="107">
        <v>45809</v>
      </c>
      <c r="E915" s="151"/>
      <c r="F915" s="184"/>
      <c r="G915" s="111">
        <v>36646</v>
      </c>
      <c r="H915" s="111">
        <v>9465</v>
      </c>
      <c r="I915" s="52">
        <v>3011</v>
      </c>
      <c r="J915" s="59" t="s">
        <v>2590</v>
      </c>
      <c r="K915" s="166" t="s">
        <v>1236</v>
      </c>
      <c r="L915" s="109" t="s">
        <v>2630</v>
      </c>
      <c r="M915" s="168" t="s">
        <v>2633</v>
      </c>
      <c r="N915" s="170" t="s">
        <v>2646</v>
      </c>
      <c r="O915" s="55" t="s">
        <v>2639</v>
      </c>
      <c r="P915" s="55" t="s">
        <v>2641</v>
      </c>
      <c r="Q915" s="109" t="s">
        <v>2636</v>
      </c>
      <c r="R915" s="109" t="s">
        <v>227</v>
      </c>
      <c r="S915" s="109" t="s">
        <v>2644</v>
      </c>
      <c r="T915" s="170" t="s">
        <v>2650</v>
      </c>
      <c r="U915" s="170"/>
      <c r="AN915" s="173" t="s">
        <v>341</v>
      </c>
      <c r="AO915" s="173" t="s">
        <v>341</v>
      </c>
    </row>
    <row r="916" spans="1:83" ht="18" customHeight="1">
      <c r="A916" s="107">
        <v>45809</v>
      </c>
      <c r="E916" s="152"/>
      <c r="F916" s="184"/>
      <c r="G916" s="111">
        <v>36857</v>
      </c>
      <c r="H916" s="111">
        <v>9474</v>
      </c>
      <c r="I916" s="52">
        <v>3012</v>
      </c>
      <c r="J916" s="59" t="s">
        <v>2590</v>
      </c>
      <c r="K916" s="166" t="s">
        <v>2628</v>
      </c>
      <c r="L916" s="109" t="s">
        <v>2631</v>
      </c>
      <c r="M916" s="168" t="s">
        <v>2634</v>
      </c>
      <c r="N916" s="170" t="s">
        <v>2647</v>
      </c>
      <c r="O916" s="55" t="s">
        <v>2639</v>
      </c>
      <c r="P916" s="55" t="s">
        <v>2642</v>
      </c>
      <c r="Q916" s="109" t="s">
        <v>2637</v>
      </c>
      <c r="R916" s="109" t="s">
        <v>228</v>
      </c>
      <c r="S916" s="109" t="s">
        <v>2645</v>
      </c>
      <c r="T916" s="170" t="s">
        <v>2651</v>
      </c>
      <c r="U916" s="170" t="s">
        <v>2652</v>
      </c>
      <c r="V916" s="109" t="s">
        <v>2653</v>
      </c>
      <c r="W916" s="170" t="s">
        <v>394</v>
      </c>
      <c r="X916" s="55" t="s">
        <v>2638</v>
      </c>
      <c r="Y916" s="55" t="s">
        <v>2655</v>
      </c>
      <c r="Z916" s="109" t="s">
        <v>2654</v>
      </c>
      <c r="AA916" s="140" t="s">
        <v>588</v>
      </c>
      <c r="AB916" s="109" t="s">
        <v>2656</v>
      </c>
      <c r="AC916" s="170" t="s">
        <v>2657</v>
      </c>
      <c r="AD916" s="170" t="s">
        <v>2658</v>
      </c>
      <c r="AO916" s="173" t="s">
        <v>341</v>
      </c>
    </row>
    <row r="917" spans="1:83" ht="18" customHeight="1">
      <c r="A917" s="107">
        <v>45979</v>
      </c>
      <c r="B917" s="154"/>
      <c r="G917" s="119">
        <v>40654</v>
      </c>
      <c r="H917" s="119">
        <v>1167</v>
      </c>
      <c r="I917" s="52">
        <v>3013</v>
      </c>
      <c r="J917" s="59" t="s">
        <v>2590</v>
      </c>
      <c r="K917" s="59" t="s">
        <v>2688</v>
      </c>
      <c r="L917" s="121" t="s">
        <v>2689</v>
      </c>
      <c r="M917" s="121" t="s">
        <v>2690</v>
      </c>
      <c r="N917" s="121" t="s">
        <v>2691</v>
      </c>
      <c r="O917" s="55" t="s">
        <v>2692</v>
      </c>
      <c r="P917" s="121" t="s">
        <v>2693</v>
      </c>
      <c r="Q917" s="121" t="s">
        <v>2694</v>
      </c>
      <c r="R917" s="121" t="s">
        <v>227</v>
      </c>
      <c r="S917" s="121" t="s">
        <v>2695</v>
      </c>
      <c r="T917" s="121" t="s">
        <v>2696</v>
      </c>
      <c r="U917" s="121" t="s">
        <v>2697</v>
      </c>
      <c r="V917" s="121" t="s">
        <v>340</v>
      </c>
      <c r="W917" s="121" t="s">
        <v>1811</v>
      </c>
      <c r="X917" s="55" t="s">
        <v>337</v>
      </c>
      <c r="Y917" s="55" t="s">
        <v>338</v>
      </c>
      <c r="Z917" s="121" t="s">
        <v>2698</v>
      </c>
      <c r="AA917" s="121" t="s">
        <v>326</v>
      </c>
      <c r="AB917" s="121" t="s">
        <v>2699</v>
      </c>
      <c r="AC917" s="121" t="s">
        <v>2700</v>
      </c>
      <c r="AD917" s="121" t="s">
        <v>2701</v>
      </c>
      <c r="AM917" s="119" t="s">
        <v>341</v>
      </c>
      <c r="BK917" s="119" t="s">
        <v>341</v>
      </c>
      <c r="CD917" s="30"/>
      <c r="CE917" s="30"/>
    </row>
    <row r="918" spans="1:83" ht="18" customHeight="1">
      <c r="A918" s="107">
        <v>46007</v>
      </c>
      <c r="B918" s="115"/>
      <c r="G918" s="55">
        <v>41182</v>
      </c>
      <c r="H918" s="55">
        <v>10008</v>
      </c>
      <c r="I918" s="52">
        <v>3014</v>
      </c>
      <c r="J918" s="59" t="s">
        <v>2590</v>
      </c>
      <c r="K918" s="59" t="s">
        <v>2702</v>
      </c>
      <c r="L918" s="55" t="s">
        <v>2703</v>
      </c>
      <c r="M918" s="55" t="s">
        <v>2704</v>
      </c>
      <c r="N918" s="55" t="s">
        <v>389</v>
      </c>
      <c r="O918" s="55" t="s">
        <v>337</v>
      </c>
      <c r="P918" s="55" t="s">
        <v>338</v>
      </c>
      <c r="Q918" s="55" t="s">
        <v>2705</v>
      </c>
      <c r="R918" s="55" t="s">
        <v>227</v>
      </c>
      <c r="S918" s="55" t="s">
        <v>2706</v>
      </c>
      <c r="T918" s="55" t="s">
        <v>2707</v>
      </c>
      <c r="U918" s="55" t="s">
        <v>2708</v>
      </c>
      <c r="AN918" s="173" t="s">
        <v>341</v>
      </c>
    </row>
    <row r="919" spans="1:83" ht="18" customHeight="1">
      <c r="A919" s="107">
        <v>46014</v>
      </c>
      <c r="G919" s="55">
        <v>42414</v>
      </c>
      <c r="H919" s="55">
        <v>10003</v>
      </c>
      <c r="I919" s="52">
        <v>3015</v>
      </c>
      <c r="J919" s="59" t="s">
        <v>2590</v>
      </c>
      <c r="K919" s="59" t="s">
        <v>1271</v>
      </c>
      <c r="L919" s="55" t="s">
        <v>2713</v>
      </c>
      <c r="M919" s="55" t="s">
        <v>2714</v>
      </c>
      <c r="N919" s="55" t="s">
        <v>2715</v>
      </c>
      <c r="O919" s="55" t="s">
        <v>497</v>
      </c>
      <c r="P919" s="55" t="s">
        <v>498</v>
      </c>
      <c r="Q919" s="55" t="s">
        <v>2716</v>
      </c>
      <c r="R919" s="55" t="s">
        <v>227</v>
      </c>
      <c r="S919" s="55" t="s">
        <v>2717</v>
      </c>
      <c r="T919" s="55" t="s">
        <v>2718</v>
      </c>
      <c r="U919" s="55" t="s">
        <v>2719</v>
      </c>
      <c r="AM919" s="176"/>
      <c r="AN919" s="177" t="s">
        <v>2720</v>
      </c>
    </row>
    <row r="920" spans="1:83" ht="18" customHeight="1">
      <c r="A920" s="107">
        <v>46017</v>
      </c>
      <c r="G920" s="55">
        <v>43198</v>
      </c>
      <c r="H920" s="55">
        <v>8867</v>
      </c>
      <c r="I920" s="52">
        <v>3016</v>
      </c>
      <c r="J920" s="59" t="s">
        <v>2590</v>
      </c>
      <c r="K920" s="59" t="s">
        <v>130</v>
      </c>
      <c r="L920" s="55" t="s">
        <v>2721</v>
      </c>
      <c r="M920" s="55" t="s">
        <v>2722</v>
      </c>
      <c r="N920" s="55" t="s">
        <v>2723</v>
      </c>
      <c r="O920" s="55" t="s">
        <v>652</v>
      </c>
      <c r="P920" s="55" t="s">
        <v>2724</v>
      </c>
      <c r="Q920" s="55" t="s">
        <v>2725</v>
      </c>
      <c r="R920" s="55" t="s">
        <v>227</v>
      </c>
      <c r="S920" s="55" t="s">
        <v>2726</v>
      </c>
      <c r="T920" s="55" t="s">
        <v>2727</v>
      </c>
      <c r="U920" s="55" t="s">
        <v>2728</v>
      </c>
      <c r="AM920" s="176" t="s">
        <v>2720</v>
      </c>
      <c r="AN920" s="177"/>
      <c r="AV920" s="59" t="s">
        <v>2720</v>
      </c>
      <c r="AW920" s="55" t="s">
        <v>2720</v>
      </c>
    </row>
    <row r="921" spans="1:83" ht="18" customHeight="1">
      <c r="A921" s="107">
        <v>46038</v>
      </c>
      <c r="G921" s="55">
        <v>44417</v>
      </c>
      <c r="H921" s="55">
        <v>11109</v>
      </c>
      <c r="I921" s="52">
        <v>3017</v>
      </c>
      <c r="J921" s="59" t="s">
        <v>2729</v>
      </c>
      <c r="K921" s="59" t="s">
        <v>2730</v>
      </c>
      <c r="L921" s="55" t="s">
        <v>2731</v>
      </c>
      <c r="M921" s="55" t="s">
        <v>2732</v>
      </c>
      <c r="N921" s="55" t="s">
        <v>2733</v>
      </c>
      <c r="O921" s="55" t="s">
        <v>2735</v>
      </c>
      <c r="P921" s="55" t="s">
        <v>2736</v>
      </c>
      <c r="Q921" s="55" t="s">
        <v>2734</v>
      </c>
      <c r="R921" s="55" t="s">
        <v>227</v>
      </c>
      <c r="S921" s="55" t="s">
        <v>2737</v>
      </c>
      <c r="T921" s="55" t="s">
        <v>2738</v>
      </c>
      <c r="U921" s="55" t="s">
        <v>2739</v>
      </c>
      <c r="AN921" s="177" t="s">
        <v>2740</v>
      </c>
    </row>
    <row r="922" spans="1:83" ht="18" customHeight="1">
      <c r="A922" s="107">
        <v>46057</v>
      </c>
      <c r="G922" s="55">
        <v>46650</v>
      </c>
      <c r="H922" s="55">
        <v>10964</v>
      </c>
      <c r="I922" s="52">
        <v>3018</v>
      </c>
      <c r="J922" s="59" t="s">
        <v>2751</v>
      </c>
      <c r="K922" s="59" t="s">
        <v>2752</v>
      </c>
      <c r="L922" s="55" t="s">
        <v>2753</v>
      </c>
      <c r="M922" s="55" t="s">
        <v>2754</v>
      </c>
      <c r="N922" s="55" t="s">
        <v>2395</v>
      </c>
      <c r="O922" s="55" t="s">
        <v>305</v>
      </c>
      <c r="P922" s="55" t="s">
        <v>496</v>
      </c>
      <c r="Q922" s="55" t="s">
        <v>2755</v>
      </c>
      <c r="R922" s="55" t="s">
        <v>227</v>
      </c>
      <c r="S922" s="55" t="s">
        <v>2756</v>
      </c>
      <c r="T922" s="55" t="s">
        <v>2757</v>
      </c>
      <c r="AN922" s="177" t="s">
        <v>2758</v>
      </c>
    </row>
    <row r="923" spans="1:83" ht="18" customHeight="1">
      <c r="A923" s="107">
        <v>46063</v>
      </c>
      <c r="G923" s="55">
        <v>40874</v>
      </c>
      <c r="H923" s="55">
        <v>522</v>
      </c>
      <c r="I923" s="52">
        <v>3019</v>
      </c>
      <c r="J923" s="59" t="s">
        <v>2759</v>
      </c>
      <c r="K923" s="59" t="s">
        <v>2760</v>
      </c>
      <c r="L923" s="55" t="s">
        <v>2761</v>
      </c>
      <c r="M923" s="55" t="s">
        <v>2762</v>
      </c>
      <c r="N923" s="55" t="s">
        <v>1326</v>
      </c>
      <c r="O923" s="55" t="s">
        <v>300</v>
      </c>
      <c r="P923" s="55" t="s">
        <v>303</v>
      </c>
      <c r="Q923" s="55" t="s">
        <v>2763</v>
      </c>
      <c r="R923" s="55" t="s">
        <v>227</v>
      </c>
      <c r="S923" s="55" t="s">
        <v>2764</v>
      </c>
      <c r="T923" s="55" t="s">
        <v>2765</v>
      </c>
      <c r="U923" s="55" t="s">
        <v>2766</v>
      </c>
      <c r="AK923" s="59" t="s">
        <v>2767</v>
      </c>
      <c r="AL923" s="59" t="s">
        <v>2767</v>
      </c>
      <c r="AM923" s="93" t="s">
        <v>2767</v>
      </c>
      <c r="AO923" s="55" t="s">
        <v>2767</v>
      </c>
      <c r="AT923" s="59" t="s">
        <v>2767</v>
      </c>
      <c r="BF923" s="59" t="s">
        <v>2767</v>
      </c>
    </row>
    <row r="924" spans="1:83" ht="18" customHeight="1">
      <c r="A924" s="107">
        <v>46105</v>
      </c>
      <c r="G924" s="55">
        <v>47517</v>
      </c>
      <c r="H924" s="55">
        <v>12678</v>
      </c>
      <c r="I924" s="52">
        <v>3020</v>
      </c>
      <c r="J924" s="59" t="s">
        <v>2771</v>
      </c>
      <c r="K924" s="59" t="s">
        <v>2730</v>
      </c>
      <c r="L924" s="55" t="s">
        <v>2772</v>
      </c>
      <c r="M924" s="55" t="s">
        <v>2773</v>
      </c>
      <c r="N924" s="55" t="s">
        <v>2774</v>
      </c>
      <c r="O924" s="55" t="s">
        <v>300</v>
      </c>
      <c r="P924" s="55" t="s">
        <v>2775</v>
      </c>
      <c r="Q924" s="55" t="s">
        <v>2776</v>
      </c>
      <c r="R924" s="55" t="s">
        <v>227</v>
      </c>
      <c r="S924" s="55" t="s">
        <v>2777</v>
      </c>
      <c r="T924" s="55" t="s">
        <v>2778</v>
      </c>
      <c r="U924" s="55" t="s">
        <v>2779</v>
      </c>
      <c r="AN924" s="177" t="s">
        <v>2780</v>
      </c>
    </row>
    <row r="925" spans="1:83" ht="18" hidden="1" customHeight="1">
      <c r="I925" s="52">
        <v>3021</v>
      </c>
    </row>
    <row r="926" spans="1:83" ht="18" hidden="1" customHeight="1">
      <c r="I926" s="52">
        <v>3022</v>
      </c>
    </row>
    <row r="927" spans="1:83" ht="18" hidden="1" customHeight="1">
      <c r="I927" s="52">
        <v>3023</v>
      </c>
    </row>
    <row r="928" spans="1:83" ht="18" hidden="1" customHeight="1">
      <c r="I928" s="52">
        <v>3024</v>
      </c>
    </row>
    <row r="929" spans="9:9" ht="18" hidden="1" customHeight="1">
      <c r="I929" s="52">
        <v>3025</v>
      </c>
    </row>
    <row r="930" spans="9:9" ht="18" hidden="1" customHeight="1">
      <c r="I930" s="52">
        <v>3026</v>
      </c>
    </row>
    <row r="931" spans="9:9" ht="18" hidden="1" customHeight="1">
      <c r="I931" s="52">
        <v>3027</v>
      </c>
    </row>
    <row r="932" spans="9:9" ht="18" hidden="1" customHeight="1">
      <c r="I932" s="52">
        <v>3028</v>
      </c>
    </row>
    <row r="933" spans="9:9" ht="18" hidden="1" customHeight="1">
      <c r="I933" s="52">
        <v>3029</v>
      </c>
    </row>
    <row r="934" spans="9:9" ht="18" hidden="1" customHeight="1">
      <c r="I934" s="52">
        <v>3030</v>
      </c>
    </row>
    <row r="935" spans="9:9" ht="18" hidden="1" customHeight="1">
      <c r="I935" s="52">
        <v>3031</v>
      </c>
    </row>
    <row r="936" spans="9:9" ht="18" hidden="1" customHeight="1">
      <c r="I936" s="52">
        <v>3032</v>
      </c>
    </row>
    <row r="937" spans="9:9" ht="18" hidden="1" customHeight="1">
      <c r="I937" s="52">
        <v>3033</v>
      </c>
    </row>
    <row r="938" spans="9:9" ht="18" hidden="1" customHeight="1">
      <c r="I938" s="52">
        <v>3034</v>
      </c>
    </row>
    <row r="939" spans="9:9" ht="18" hidden="1" customHeight="1">
      <c r="I939" s="52">
        <v>3035</v>
      </c>
    </row>
    <row r="940" spans="9:9" ht="18" hidden="1" customHeight="1">
      <c r="I940" s="52">
        <v>3036</v>
      </c>
    </row>
    <row r="941" spans="9:9" ht="18" hidden="1" customHeight="1">
      <c r="I941" s="52">
        <v>3037</v>
      </c>
    </row>
    <row r="942" spans="9:9" ht="18" hidden="1" customHeight="1">
      <c r="I942" s="52">
        <v>3038</v>
      </c>
    </row>
    <row r="943" spans="9:9" ht="18" hidden="1" customHeight="1">
      <c r="I943" s="52">
        <v>3039</v>
      </c>
    </row>
    <row r="944" spans="9:9" ht="18" hidden="1" customHeight="1">
      <c r="I944" s="52">
        <v>3040</v>
      </c>
    </row>
    <row r="945" spans="9:9" ht="18" hidden="1" customHeight="1">
      <c r="I945" s="52">
        <v>3041</v>
      </c>
    </row>
    <row r="946" spans="9:9" ht="18" hidden="1" customHeight="1">
      <c r="I946" s="52">
        <v>3042</v>
      </c>
    </row>
    <row r="947" spans="9:9" ht="18" hidden="1" customHeight="1">
      <c r="I947" s="52">
        <v>3043</v>
      </c>
    </row>
    <row r="948" spans="9:9" ht="18" hidden="1" customHeight="1">
      <c r="I948" s="52">
        <v>3044</v>
      </c>
    </row>
    <row r="949" spans="9:9" ht="18" hidden="1" customHeight="1">
      <c r="I949" s="52">
        <v>3045</v>
      </c>
    </row>
    <row r="950" spans="9:9" ht="18" hidden="1" customHeight="1">
      <c r="I950" s="52">
        <v>3046</v>
      </c>
    </row>
    <row r="951" spans="9:9" ht="18" hidden="1" customHeight="1">
      <c r="I951" s="52">
        <v>3047</v>
      </c>
    </row>
    <row r="952" spans="9:9" ht="18" hidden="1" customHeight="1">
      <c r="I952" s="52">
        <v>3048</v>
      </c>
    </row>
    <row r="953" spans="9:9" ht="18" hidden="1" customHeight="1">
      <c r="I953" s="52">
        <v>3049</v>
      </c>
    </row>
    <row r="954" spans="9:9" ht="18" hidden="1" customHeight="1">
      <c r="I954" s="52">
        <v>3050</v>
      </c>
    </row>
    <row r="955" spans="9:9" ht="18" hidden="1" customHeight="1">
      <c r="I955" s="52">
        <v>3051</v>
      </c>
    </row>
    <row r="956" spans="9:9" ht="18" hidden="1" customHeight="1">
      <c r="I956" s="52">
        <v>3052</v>
      </c>
    </row>
    <row r="957" spans="9:9" ht="18" hidden="1" customHeight="1">
      <c r="I957" s="52">
        <v>3053</v>
      </c>
    </row>
    <row r="958" spans="9:9" ht="18" hidden="1" customHeight="1">
      <c r="I958" s="52">
        <v>3054</v>
      </c>
    </row>
    <row r="959" spans="9:9" ht="18" hidden="1" customHeight="1">
      <c r="I959" s="52">
        <v>3055</v>
      </c>
    </row>
    <row r="960" spans="9:9" ht="18" hidden="1" customHeight="1">
      <c r="I960" s="52">
        <v>3056</v>
      </c>
    </row>
    <row r="961" spans="9:9" ht="18" hidden="1" customHeight="1">
      <c r="I961" s="52">
        <v>3057</v>
      </c>
    </row>
    <row r="962" spans="9:9" ht="18" hidden="1" customHeight="1">
      <c r="I962" s="52">
        <v>3058</v>
      </c>
    </row>
    <row r="963" spans="9:9" ht="18" hidden="1" customHeight="1">
      <c r="I963" s="52">
        <v>3059</v>
      </c>
    </row>
    <row r="964" spans="9:9" ht="18" hidden="1" customHeight="1">
      <c r="I964" s="52">
        <v>3060</v>
      </c>
    </row>
    <row r="965" spans="9:9" ht="18" hidden="1" customHeight="1">
      <c r="I965" s="52">
        <v>3061</v>
      </c>
    </row>
    <row r="966" spans="9:9" ht="18" hidden="1" customHeight="1">
      <c r="I966" s="52">
        <v>3062</v>
      </c>
    </row>
    <row r="967" spans="9:9" ht="18" hidden="1" customHeight="1">
      <c r="I967" s="52">
        <v>3063</v>
      </c>
    </row>
    <row r="968" spans="9:9" ht="18" hidden="1" customHeight="1">
      <c r="I968" s="52">
        <v>3064</v>
      </c>
    </row>
    <row r="969" spans="9:9" ht="18" hidden="1" customHeight="1">
      <c r="I969" s="52">
        <v>3065</v>
      </c>
    </row>
    <row r="970" spans="9:9" ht="18" hidden="1" customHeight="1">
      <c r="I970" s="52">
        <v>3066</v>
      </c>
    </row>
    <row r="971" spans="9:9" ht="18" hidden="1" customHeight="1">
      <c r="I971" s="52">
        <v>3067</v>
      </c>
    </row>
    <row r="972" spans="9:9" ht="18" hidden="1" customHeight="1">
      <c r="I972" s="52">
        <v>3068</v>
      </c>
    </row>
    <row r="973" spans="9:9" ht="18" hidden="1" customHeight="1">
      <c r="I973" s="52">
        <v>3069</v>
      </c>
    </row>
    <row r="974" spans="9:9" ht="18" hidden="1" customHeight="1">
      <c r="I974" s="52">
        <v>3070</v>
      </c>
    </row>
    <row r="975" spans="9:9" ht="18" hidden="1" customHeight="1">
      <c r="I975" s="52">
        <v>3071</v>
      </c>
    </row>
    <row r="976" spans="9:9" ht="18" hidden="1" customHeight="1">
      <c r="I976" s="52">
        <v>3072</v>
      </c>
    </row>
    <row r="977" spans="9:9" ht="18" hidden="1" customHeight="1">
      <c r="I977" s="52">
        <v>3073</v>
      </c>
    </row>
    <row r="978" spans="9:9" ht="18" hidden="1" customHeight="1">
      <c r="I978" s="52">
        <v>3074</v>
      </c>
    </row>
    <row r="979" spans="9:9" ht="18" hidden="1" customHeight="1">
      <c r="I979" s="52">
        <v>3075</v>
      </c>
    </row>
    <row r="980" spans="9:9" ht="18" hidden="1" customHeight="1">
      <c r="I980" s="52">
        <v>3076</v>
      </c>
    </row>
    <row r="981" spans="9:9" ht="18" hidden="1" customHeight="1">
      <c r="I981" s="52">
        <v>3077</v>
      </c>
    </row>
    <row r="982" spans="9:9" ht="18" hidden="1" customHeight="1">
      <c r="I982" s="52">
        <v>3078</v>
      </c>
    </row>
    <row r="983" spans="9:9" ht="18" hidden="1" customHeight="1">
      <c r="I983" s="52">
        <v>3079</v>
      </c>
    </row>
    <row r="984" spans="9:9" ht="18" hidden="1" customHeight="1">
      <c r="I984" s="52">
        <v>3080</v>
      </c>
    </row>
    <row r="985" spans="9:9" ht="18" hidden="1" customHeight="1">
      <c r="I985" s="52">
        <v>3081</v>
      </c>
    </row>
    <row r="986" spans="9:9" ht="18" hidden="1" customHeight="1">
      <c r="I986" s="52">
        <v>3082</v>
      </c>
    </row>
    <row r="987" spans="9:9" ht="18" hidden="1" customHeight="1">
      <c r="I987" s="52">
        <v>3083</v>
      </c>
    </row>
    <row r="988" spans="9:9" ht="18" hidden="1" customHeight="1">
      <c r="I988" s="52">
        <v>3084</v>
      </c>
    </row>
    <row r="989" spans="9:9" ht="18" hidden="1" customHeight="1">
      <c r="I989" s="52">
        <v>3085</v>
      </c>
    </row>
    <row r="990" spans="9:9" ht="18" hidden="1" customHeight="1">
      <c r="I990" s="52">
        <v>3086</v>
      </c>
    </row>
    <row r="991" spans="9:9" ht="18" hidden="1" customHeight="1">
      <c r="I991" s="52">
        <v>3087</v>
      </c>
    </row>
    <row r="992" spans="9:9" ht="18" hidden="1" customHeight="1">
      <c r="I992" s="52">
        <v>3088</v>
      </c>
    </row>
    <row r="993" spans="2:9" ht="18" hidden="1" customHeight="1">
      <c r="I993" s="52">
        <v>3089</v>
      </c>
    </row>
    <row r="994" spans="2:9" ht="18" hidden="1" customHeight="1">
      <c r="I994" s="52">
        <v>3090</v>
      </c>
    </row>
    <row r="995" spans="2:9" ht="18" hidden="1" customHeight="1">
      <c r="I995" s="52">
        <v>3091</v>
      </c>
    </row>
    <row r="996" spans="2:9" ht="18" hidden="1" customHeight="1">
      <c r="I996" s="52">
        <v>3092</v>
      </c>
    </row>
    <row r="997" spans="2:9" ht="18" hidden="1" customHeight="1">
      <c r="I997" s="52">
        <v>3093</v>
      </c>
    </row>
    <row r="998" spans="2:9" ht="18" hidden="1" customHeight="1">
      <c r="I998" s="52">
        <v>3094</v>
      </c>
    </row>
    <row r="999" spans="2:9" ht="18" hidden="1" customHeight="1">
      <c r="I999" s="52">
        <v>3095</v>
      </c>
    </row>
    <row r="1000" spans="2:9" ht="18" hidden="1" customHeight="1">
      <c r="I1000" s="52">
        <v>3096</v>
      </c>
    </row>
    <row r="1001" spans="2:9" ht="18" hidden="1" customHeight="1">
      <c r="I1001" s="52">
        <v>3097</v>
      </c>
    </row>
    <row r="1002" spans="2:9" ht="18" hidden="1" customHeight="1">
      <c r="I1002" s="52">
        <v>3098</v>
      </c>
    </row>
    <row r="1003" spans="2:9" ht="18" hidden="1" customHeight="1">
      <c r="I1003" s="52">
        <v>3099</v>
      </c>
    </row>
    <row r="1004" spans="2:9" ht="18" customHeight="1">
      <c r="B1004" s="154"/>
      <c r="I1004" s="52"/>
    </row>
    <row r="1005" spans="2:9" ht="18" customHeight="1">
      <c r="I1005" s="52"/>
    </row>
    <row r="1006" spans="2:9" ht="18" customHeight="1">
      <c r="I1006" s="52"/>
    </row>
  </sheetData>
  <sheetProtection algorithmName="SHA-512" hashValue="ec4iD/IdTUS8PIHokFYbGR175FhnA9jmc60O0HAuHZ95QdBBZA1EDQZtcIe5EYJ52bnz/Dr1Z1CM1BMN2rMZUw==" saltValue="v1dFW1AEBqVs1UnvPuU3Fg==" spinCount="100000" sheet="1" objects="1" scenarios="1"/>
  <autoFilter ref="A2:CS1003" xr:uid="{00000000-0009-0000-0000-000002000000}">
    <filterColumn colId="10">
      <customFilters>
        <customFilter operator="notEqual" val=" "/>
      </customFilters>
    </filterColumn>
    <sortState xmlns:xlrd2="http://schemas.microsoft.com/office/spreadsheetml/2017/richdata2" ref="A3:CS1003">
      <sortCondition ref="I2:I1003"/>
    </sortState>
  </autoFilter>
  <mergeCells count="8">
    <mergeCell ref="BL1:BS1"/>
    <mergeCell ref="BT1:CA1"/>
    <mergeCell ref="CB1:CC1"/>
    <mergeCell ref="J1:U1"/>
    <mergeCell ref="V1:AD1"/>
    <mergeCell ref="AE1:AJ1"/>
    <mergeCell ref="AK1:AP1"/>
    <mergeCell ref="AQ1:BK1"/>
  </mergeCells>
  <phoneticPr fontId="2"/>
  <dataValidations count="1">
    <dataValidation type="list" allowBlank="1" showInputMessage="1" showErrorMessage="1" sqref="CD3:CD905" xr:uid="{00000000-0002-0000-0200-000000000000}">
      <formula1>"適,不適"</formula1>
    </dataValidation>
  </dataValidations>
  <pageMargins left="0.7" right="0.7" top="0.75" bottom="0.75" header="0.3" footer="0.3"/>
  <pageSetup paperSize="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資格者名簿</vt:lpstr>
      <vt:lpstr>DB</vt:lpstr>
      <vt:lpstr>資格者名簿!Print_Area</vt:lpstr>
      <vt:lpstr>資格者名簿!Print_Titles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i1713</dc:creator>
  <cp:lastModifiedBy>k52534</cp:lastModifiedBy>
  <cp:lastPrinted>2026-02-04T04:16:33Z</cp:lastPrinted>
  <dcterms:created xsi:type="dcterms:W3CDTF">2021-01-21T07:18:10Z</dcterms:created>
  <dcterms:modified xsi:type="dcterms:W3CDTF">2026-05-01T04:38:24Z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2024-11-21T06:22:50Z</vt:filetime>
  </property>
</Properties>
</file>