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elon3\public\建設課\住宅\【Ｅ】入札・契約業務\02 入札参加資格審査関係\R7・8入札参加資格共同審査\06.HP公表データー\06.R7.10.1\"/>
    </mc:Choice>
  </mc:AlternateContent>
  <workbookProtection workbookAlgorithmName="SHA-512" workbookHashValue="CwT9oepbCjHcs/6isoiq3SBY65pI/lQ/xg0DOD22F8cpnMBhD8Vbkdq7eUSA+QrpQMPJjvYUM71WG1hldLaIdQ==" workbookSaltValue="+NhBpOI2RoNZI/bA0HknTw==" workbookSpinCount="100000" lockStructure="1"/>
  <bookViews>
    <workbookView xWindow="-120" yWindow="-120" windowWidth="29040" windowHeight="15840" firstSheet="1" activeTab="1"/>
  </bookViews>
  <sheets>
    <sheet name="注意事項" sheetId="2" state="hidden" r:id="rId1"/>
    <sheet name="資格者名簿" sheetId="4" r:id="rId2"/>
    <sheet name="DB" sheetId="1" state="hidden" r:id="rId3"/>
  </sheets>
  <definedNames>
    <definedName name="_xlnm._FilterDatabase" localSheetId="2" hidden="1">DB!$A$2:$CR$1003</definedName>
    <definedName name="_xlnm._FilterDatabase" localSheetId="1" hidden="1">資格者名簿!$A$3:$BI$377</definedName>
    <definedName name="_xlnm.Print_Area" localSheetId="1">資格者名簿!$B$1:$BA$306</definedName>
    <definedName name="_xlnm.Print_Titles" localSheetId="1">資格者名簿!$1:$3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354" i="4" l="1"/>
  <c r="E354" i="4"/>
  <c r="F354" i="4"/>
  <c r="G354" i="4"/>
  <c r="H354" i="4"/>
  <c r="I354" i="4"/>
  <c r="J354" i="4"/>
  <c r="K354" i="4"/>
  <c r="L354" i="4"/>
  <c r="M354" i="4"/>
  <c r="N354" i="4"/>
  <c r="O354" i="4"/>
  <c r="P354" i="4"/>
  <c r="Q354" i="4"/>
  <c r="R354" i="4"/>
  <c r="S354" i="4"/>
  <c r="T354" i="4"/>
  <c r="U354" i="4"/>
  <c r="V354" i="4"/>
  <c r="W354" i="4"/>
  <c r="X354" i="4"/>
  <c r="Y354" i="4"/>
  <c r="Z354" i="4"/>
  <c r="AA354" i="4"/>
  <c r="AB354" i="4"/>
  <c r="AC354" i="4"/>
  <c r="AD354" i="4"/>
  <c r="AE354" i="4"/>
  <c r="AF354" i="4"/>
  <c r="AG354" i="4"/>
  <c r="AH354" i="4"/>
  <c r="AI354" i="4"/>
  <c r="AJ354" i="4"/>
  <c r="AK354" i="4"/>
  <c r="AL354" i="4"/>
  <c r="AM354" i="4"/>
  <c r="AN354" i="4"/>
  <c r="AO354" i="4"/>
  <c r="AP354" i="4"/>
  <c r="AQ354" i="4"/>
  <c r="AR354" i="4"/>
  <c r="AS354" i="4"/>
  <c r="AT354" i="4"/>
  <c r="AU354" i="4"/>
  <c r="AV354" i="4"/>
  <c r="AW354" i="4"/>
  <c r="AX354" i="4"/>
  <c r="AY354" i="4"/>
  <c r="D355" i="4"/>
  <c r="E355" i="4"/>
  <c r="F355" i="4"/>
  <c r="G355" i="4"/>
  <c r="H355" i="4"/>
  <c r="I355" i="4"/>
  <c r="J355" i="4"/>
  <c r="K355" i="4"/>
  <c r="L355" i="4"/>
  <c r="M355" i="4"/>
  <c r="N355" i="4"/>
  <c r="O355" i="4"/>
  <c r="P355" i="4"/>
  <c r="Q355" i="4"/>
  <c r="R355" i="4"/>
  <c r="S355" i="4"/>
  <c r="T355" i="4"/>
  <c r="U355" i="4"/>
  <c r="V355" i="4"/>
  <c r="W355" i="4"/>
  <c r="X355" i="4"/>
  <c r="Y355" i="4"/>
  <c r="Z355" i="4"/>
  <c r="AA355" i="4"/>
  <c r="AB355" i="4"/>
  <c r="AC355" i="4"/>
  <c r="AD355" i="4"/>
  <c r="AE355" i="4"/>
  <c r="AF355" i="4"/>
  <c r="AG355" i="4"/>
  <c r="AH355" i="4"/>
  <c r="AI355" i="4"/>
  <c r="AJ355" i="4"/>
  <c r="AK355" i="4"/>
  <c r="AL355" i="4"/>
  <c r="AM355" i="4"/>
  <c r="AN355" i="4"/>
  <c r="AO355" i="4"/>
  <c r="AP355" i="4"/>
  <c r="AQ355" i="4"/>
  <c r="AR355" i="4"/>
  <c r="AS355" i="4"/>
  <c r="AT355" i="4"/>
  <c r="AU355" i="4"/>
  <c r="AV355" i="4"/>
  <c r="AW355" i="4"/>
  <c r="AX355" i="4"/>
  <c r="AY355" i="4"/>
  <c r="D356" i="4"/>
  <c r="E356" i="4"/>
  <c r="F356" i="4"/>
  <c r="G356" i="4"/>
  <c r="H356" i="4"/>
  <c r="I356" i="4"/>
  <c r="J356" i="4"/>
  <c r="K356" i="4"/>
  <c r="L356" i="4"/>
  <c r="M356" i="4"/>
  <c r="N356" i="4"/>
  <c r="O356" i="4"/>
  <c r="P356" i="4"/>
  <c r="Q356" i="4"/>
  <c r="R356" i="4"/>
  <c r="S356" i="4"/>
  <c r="T356" i="4"/>
  <c r="U356" i="4"/>
  <c r="V356" i="4"/>
  <c r="W356" i="4"/>
  <c r="X356" i="4"/>
  <c r="Y356" i="4"/>
  <c r="Z356" i="4"/>
  <c r="AA356" i="4"/>
  <c r="AB356" i="4"/>
  <c r="AC356" i="4"/>
  <c r="AD356" i="4"/>
  <c r="AE356" i="4"/>
  <c r="AF356" i="4"/>
  <c r="AG356" i="4"/>
  <c r="AH356" i="4"/>
  <c r="AI356" i="4"/>
  <c r="AJ356" i="4"/>
  <c r="AK356" i="4"/>
  <c r="AL356" i="4"/>
  <c r="AM356" i="4"/>
  <c r="AN356" i="4"/>
  <c r="AO356" i="4"/>
  <c r="AP356" i="4"/>
  <c r="AQ356" i="4"/>
  <c r="AR356" i="4"/>
  <c r="AS356" i="4"/>
  <c r="AT356" i="4"/>
  <c r="AU356" i="4"/>
  <c r="AV356" i="4"/>
  <c r="AW356" i="4"/>
  <c r="AX356" i="4"/>
  <c r="AY356" i="4"/>
  <c r="D357" i="4"/>
  <c r="E357" i="4"/>
  <c r="F357" i="4"/>
  <c r="G357" i="4"/>
  <c r="H357" i="4"/>
  <c r="I357" i="4"/>
  <c r="J357" i="4"/>
  <c r="K357" i="4"/>
  <c r="L357" i="4"/>
  <c r="M357" i="4"/>
  <c r="N357" i="4"/>
  <c r="O357" i="4"/>
  <c r="P357" i="4"/>
  <c r="Q357" i="4"/>
  <c r="R357" i="4"/>
  <c r="S357" i="4"/>
  <c r="T357" i="4"/>
  <c r="U357" i="4"/>
  <c r="V357" i="4"/>
  <c r="W357" i="4"/>
  <c r="X357" i="4"/>
  <c r="Y357" i="4"/>
  <c r="Z357" i="4"/>
  <c r="AA357" i="4"/>
  <c r="AB357" i="4"/>
  <c r="AC357" i="4"/>
  <c r="AD357" i="4"/>
  <c r="AE357" i="4"/>
  <c r="AF357" i="4"/>
  <c r="AG357" i="4"/>
  <c r="AH357" i="4"/>
  <c r="AI357" i="4"/>
  <c r="AJ357" i="4"/>
  <c r="AK357" i="4"/>
  <c r="AL357" i="4"/>
  <c r="AM357" i="4"/>
  <c r="AN357" i="4"/>
  <c r="AO357" i="4"/>
  <c r="AP357" i="4"/>
  <c r="AQ357" i="4"/>
  <c r="AR357" i="4"/>
  <c r="AS357" i="4"/>
  <c r="AT357" i="4"/>
  <c r="AU357" i="4"/>
  <c r="AV357" i="4"/>
  <c r="AW357" i="4"/>
  <c r="AX357" i="4"/>
  <c r="AY357" i="4"/>
  <c r="D358" i="4"/>
  <c r="E358" i="4"/>
  <c r="F358" i="4"/>
  <c r="G358" i="4"/>
  <c r="H358" i="4"/>
  <c r="I358" i="4"/>
  <c r="J358" i="4"/>
  <c r="K358" i="4"/>
  <c r="L358" i="4"/>
  <c r="M358" i="4"/>
  <c r="N358" i="4"/>
  <c r="O358" i="4"/>
  <c r="P358" i="4"/>
  <c r="Q358" i="4"/>
  <c r="R358" i="4"/>
  <c r="S358" i="4"/>
  <c r="T358" i="4"/>
  <c r="U358" i="4"/>
  <c r="V358" i="4"/>
  <c r="W358" i="4"/>
  <c r="X358" i="4"/>
  <c r="Y358" i="4"/>
  <c r="Z358" i="4"/>
  <c r="AA358" i="4"/>
  <c r="AB358" i="4"/>
  <c r="AC358" i="4"/>
  <c r="AD358" i="4"/>
  <c r="AE358" i="4"/>
  <c r="AF358" i="4"/>
  <c r="AG358" i="4"/>
  <c r="AH358" i="4"/>
  <c r="AI358" i="4"/>
  <c r="AJ358" i="4"/>
  <c r="AK358" i="4"/>
  <c r="AL358" i="4"/>
  <c r="AM358" i="4"/>
  <c r="AN358" i="4"/>
  <c r="AO358" i="4"/>
  <c r="AP358" i="4"/>
  <c r="AQ358" i="4"/>
  <c r="AR358" i="4"/>
  <c r="AS358" i="4"/>
  <c r="AT358" i="4"/>
  <c r="AU358" i="4"/>
  <c r="AV358" i="4"/>
  <c r="AW358" i="4"/>
  <c r="AX358" i="4"/>
  <c r="AY358" i="4"/>
  <c r="D359" i="4"/>
  <c r="E359" i="4"/>
  <c r="F359" i="4"/>
  <c r="G359" i="4"/>
  <c r="H359" i="4"/>
  <c r="I359" i="4"/>
  <c r="J359" i="4"/>
  <c r="K359" i="4"/>
  <c r="L359" i="4"/>
  <c r="M359" i="4"/>
  <c r="N359" i="4"/>
  <c r="O359" i="4"/>
  <c r="P359" i="4"/>
  <c r="Q359" i="4"/>
  <c r="R359" i="4"/>
  <c r="S359" i="4"/>
  <c r="T359" i="4"/>
  <c r="U359" i="4"/>
  <c r="V359" i="4"/>
  <c r="W359" i="4"/>
  <c r="X359" i="4"/>
  <c r="Y359" i="4"/>
  <c r="Z359" i="4"/>
  <c r="AA359" i="4"/>
  <c r="AB359" i="4"/>
  <c r="AC359" i="4"/>
  <c r="AD359" i="4"/>
  <c r="AE359" i="4"/>
  <c r="AF359" i="4"/>
  <c r="AG359" i="4"/>
  <c r="AH359" i="4"/>
  <c r="AI359" i="4"/>
  <c r="AJ359" i="4"/>
  <c r="AK359" i="4"/>
  <c r="AL359" i="4"/>
  <c r="AM359" i="4"/>
  <c r="AN359" i="4"/>
  <c r="AO359" i="4"/>
  <c r="AP359" i="4"/>
  <c r="AQ359" i="4"/>
  <c r="AR359" i="4"/>
  <c r="AS359" i="4"/>
  <c r="AT359" i="4"/>
  <c r="AU359" i="4"/>
  <c r="AV359" i="4"/>
  <c r="AW359" i="4"/>
  <c r="AX359" i="4"/>
  <c r="AY359" i="4"/>
  <c r="D360" i="4"/>
  <c r="E360" i="4"/>
  <c r="F360" i="4"/>
  <c r="G360" i="4"/>
  <c r="H360" i="4"/>
  <c r="I360" i="4"/>
  <c r="J360" i="4"/>
  <c r="K360" i="4"/>
  <c r="L360" i="4"/>
  <c r="M360" i="4"/>
  <c r="N360" i="4"/>
  <c r="O360" i="4"/>
  <c r="P360" i="4"/>
  <c r="Q360" i="4"/>
  <c r="R360" i="4"/>
  <c r="S360" i="4"/>
  <c r="T360" i="4"/>
  <c r="U360" i="4"/>
  <c r="V360" i="4"/>
  <c r="W360" i="4"/>
  <c r="X360" i="4"/>
  <c r="Y360" i="4"/>
  <c r="Z360" i="4"/>
  <c r="AA360" i="4"/>
  <c r="AB360" i="4"/>
  <c r="AC360" i="4"/>
  <c r="AD360" i="4"/>
  <c r="AE360" i="4"/>
  <c r="AF360" i="4"/>
  <c r="AG360" i="4"/>
  <c r="AH360" i="4"/>
  <c r="AI360" i="4"/>
  <c r="AJ360" i="4"/>
  <c r="AK360" i="4"/>
  <c r="AL360" i="4"/>
  <c r="AM360" i="4"/>
  <c r="AN360" i="4"/>
  <c r="AO360" i="4"/>
  <c r="AP360" i="4"/>
  <c r="AQ360" i="4"/>
  <c r="AR360" i="4"/>
  <c r="AS360" i="4"/>
  <c r="AT360" i="4"/>
  <c r="AU360" i="4"/>
  <c r="AV360" i="4"/>
  <c r="AW360" i="4"/>
  <c r="AX360" i="4"/>
  <c r="AY360" i="4"/>
  <c r="D361" i="4"/>
  <c r="E361" i="4"/>
  <c r="F361" i="4"/>
  <c r="G361" i="4"/>
  <c r="H361" i="4"/>
  <c r="I361" i="4"/>
  <c r="J361" i="4"/>
  <c r="K361" i="4"/>
  <c r="L361" i="4"/>
  <c r="M361" i="4"/>
  <c r="N361" i="4"/>
  <c r="O361" i="4"/>
  <c r="P361" i="4"/>
  <c r="Q361" i="4"/>
  <c r="R361" i="4"/>
  <c r="S361" i="4"/>
  <c r="T361" i="4"/>
  <c r="U361" i="4"/>
  <c r="V361" i="4"/>
  <c r="W361" i="4"/>
  <c r="X361" i="4"/>
  <c r="Y361" i="4"/>
  <c r="Z361" i="4"/>
  <c r="AA361" i="4"/>
  <c r="AB361" i="4"/>
  <c r="AC361" i="4"/>
  <c r="AD361" i="4"/>
  <c r="AE361" i="4"/>
  <c r="AF361" i="4"/>
  <c r="AG361" i="4"/>
  <c r="AH361" i="4"/>
  <c r="AI361" i="4"/>
  <c r="AJ361" i="4"/>
  <c r="AK361" i="4"/>
  <c r="AL361" i="4"/>
  <c r="AM361" i="4"/>
  <c r="AN361" i="4"/>
  <c r="AO361" i="4"/>
  <c r="AP361" i="4"/>
  <c r="AQ361" i="4"/>
  <c r="AR361" i="4"/>
  <c r="AS361" i="4"/>
  <c r="AT361" i="4"/>
  <c r="AU361" i="4"/>
  <c r="AV361" i="4"/>
  <c r="AW361" i="4"/>
  <c r="AX361" i="4"/>
  <c r="AY361" i="4"/>
  <c r="D362" i="4"/>
  <c r="E362" i="4"/>
  <c r="F362" i="4"/>
  <c r="G362" i="4"/>
  <c r="H362" i="4"/>
  <c r="I362" i="4"/>
  <c r="J362" i="4"/>
  <c r="K362" i="4"/>
  <c r="L362" i="4"/>
  <c r="M362" i="4"/>
  <c r="N362" i="4"/>
  <c r="O362" i="4"/>
  <c r="P362" i="4"/>
  <c r="Q362" i="4"/>
  <c r="R362" i="4"/>
  <c r="S362" i="4"/>
  <c r="T362" i="4"/>
  <c r="U362" i="4"/>
  <c r="V362" i="4"/>
  <c r="W362" i="4"/>
  <c r="X362" i="4"/>
  <c r="Y362" i="4"/>
  <c r="Z362" i="4"/>
  <c r="AA362" i="4"/>
  <c r="AB362" i="4"/>
  <c r="AC362" i="4"/>
  <c r="AD362" i="4"/>
  <c r="AE362" i="4"/>
  <c r="AF362" i="4"/>
  <c r="AG362" i="4"/>
  <c r="AH362" i="4"/>
  <c r="AI362" i="4"/>
  <c r="AJ362" i="4"/>
  <c r="AK362" i="4"/>
  <c r="AL362" i="4"/>
  <c r="AM362" i="4"/>
  <c r="AN362" i="4"/>
  <c r="AO362" i="4"/>
  <c r="AP362" i="4"/>
  <c r="AQ362" i="4"/>
  <c r="AR362" i="4"/>
  <c r="AS362" i="4"/>
  <c r="AT362" i="4"/>
  <c r="AU362" i="4"/>
  <c r="AV362" i="4"/>
  <c r="AW362" i="4"/>
  <c r="AX362" i="4"/>
  <c r="AY362" i="4"/>
  <c r="D363" i="4"/>
  <c r="E363" i="4"/>
  <c r="F363" i="4"/>
  <c r="G363" i="4"/>
  <c r="H363" i="4"/>
  <c r="I363" i="4"/>
  <c r="J363" i="4"/>
  <c r="K363" i="4"/>
  <c r="L363" i="4"/>
  <c r="M363" i="4"/>
  <c r="N363" i="4"/>
  <c r="O363" i="4"/>
  <c r="P363" i="4"/>
  <c r="Q363" i="4"/>
  <c r="R363" i="4"/>
  <c r="S363" i="4"/>
  <c r="T363" i="4"/>
  <c r="U363" i="4"/>
  <c r="V363" i="4"/>
  <c r="W363" i="4"/>
  <c r="X363" i="4"/>
  <c r="Y363" i="4"/>
  <c r="Z363" i="4"/>
  <c r="AA363" i="4"/>
  <c r="AB363" i="4"/>
  <c r="AC363" i="4"/>
  <c r="AD363" i="4"/>
  <c r="AE363" i="4"/>
  <c r="AF363" i="4"/>
  <c r="AG363" i="4"/>
  <c r="AH363" i="4"/>
  <c r="AI363" i="4"/>
  <c r="AJ363" i="4"/>
  <c r="AK363" i="4"/>
  <c r="AL363" i="4"/>
  <c r="AM363" i="4"/>
  <c r="AN363" i="4"/>
  <c r="AO363" i="4"/>
  <c r="AP363" i="4"/>
  <c r="AQ363" i="4"/>
  <c r="AR363" i="4"/>
  <c r="AS363" i="4"/>
  <c r="AT363" i="4"/>
  <c r="AU363" i="4"/>
  <c r="AV363" i="4"/>
  <c r="AW363" i="4"/>
  <c r="AX363" i="4"/>
  <c r="AY363" i="4"/>
  <c r="D364" i="4"/>
  <c r="E364" i="4"/>
  <c r="F364" i="4"/>
  <c r="G364" i="4"/>
  <c r="H364" i="4"/>
  <c r="I364" i="4"/>
  <c r="J364" i="4"/>
  <c r="K364" i="4"/>
  <c r="L364" i="4"/>
  <c r="M364" i="4"/>
  <c r="N364" i="4"/>
  <c r="O364" i="4"/>
  <c r="P364" i="4"/>
  <c r="Q364" i="4"/>
  <c r="R364" i="4"/>
  <c r="S364" i="4"/>
  <c r="T364" i="4"/>
  <c r="U364" i="4"/>
  <c r="V364" i="4"/>
  <c r="W364" i="4"/>
  <c r="X364" i="4"/>
  <c r="Y364" i="4"/>
  <c r="Z364" i="4"/>
  <c r="AA364" i="4"/>
  <c r="AB364" i="4"/>
  <c r="AC364" i="4"/>
  <c r="AD364" i="4"/>
  <c r="AE364" i="4"/>
  <c r="AF364" i="4"/>
  <c r="AG364" i="4"/>
  <c r="AH364" i="4"/>
  <c r="AI364" i="4"/>
  <c r="AJ364" i="4"/>
  <c r="AK364" i="4"/>
  <c r="AL364" i="4"/>
  <c r="AM364" i="4"/>
  <c r="AN364" i="4"/>
  <c r="AO364" i="4"/>
  <c r="AP364" i="4"/>
  <c r="AQ364" i="4"/>
  <c r="AR364" i="4"/>
  <c r="AS364" i="4"/>
  <c r="AT364" i="4"/>
  <c r="AU364" i="4"/>
  <c r="AV364" i="4"/>
  <c r="AW364" i="4"/>
  <c r="AX364" i="4"/>
  <c r="AY364" i="4"/>
  <c r="D365" i="4"/>
  <c r="E365" i="4"/>
  <c r="F365" i="4"/>
  <c r="G365" i="4"/>
  <c r="H365" i="4"/>
  <c r="I365" i="4"/>
  <c r="J365" i="4"/>
  <c r="K365" i="4"/>
  <c r="L365" i="4"/>
  <c r="M365" i="4"/>
  <c r="N365" i="4"/>
  <c r="O365" i="4"/>
  <c r="P365" i="4"/>
  <c r="Q365" i="4"/>
  <c r="R365" i="4"/>
  <c r="S365" i="4"/>
  <c r="T365" i="4"/>
  <c r="U365" i="4"/>
  <c r="V365" i="4"/>
  <c r="W365" i="4"/>
  <c r="X365" i="4"/>
  <c r="Y365" i="4"/>
  <c r="Z365" i="4"/>
  <c r="AA365" i="4"/>
  <c r="AB365" i="4"/>
  <c r="AC365" i="4"/>
  <c r="AD365" i="4"/>
  <c r="AE365" i="4"/>
  <c r="AF365" i="4"/>
  <c r="AG365" i="4"/>
  <c r="AH365" i="4"/>
  <c r="AI365" i="4"/>
  <c r="AJ365" i="4"/>
  <c r="AK365" i="4"/>
  <c r="AL365" i="4"/>
  <c r="AM365" i="4"/>
  <c r="AN365" i="4"/>
  <c r="AO365" i="4"/>
  <c r="AP365" i="4"/>
  <c r="AQ365" i="4"/>
  <c r="AR365" i="4"/>
  <c r="AS365" i="4"/>
  <c r="AT365" i="4"/>
  <c r="AU365" i="4"/>
  <c r="AV365" i="4"/>
  <c r="AW365" i="4"/>
  <c r="AX365" i="4"/>
  <c r="AY365" i="4"/>
  <c r="D366" i="4"/>
  <c r="E366" i="4"/>
  <c r="F366" i="4"/>
  <c r="G366" i="4"/>
  <c r="H366" i="4"/>
  <c r="I366" i="4"/>
  <c r="J366" i="4"/>
  <c r="K366" i="4"/>
  <c r="L366" i="4"/>
  <c r="M366" i="4"/>
  <c r="N366" i="4"/>
  <c r="O366" i="4"/>
  <c r="P366" i="4"/>
  <c r="Q366" i="4"/>
  <c r="R366" i="4"/>
  <c r="S366" i="4"/>
  <c r="T366" i="4"/>
  <c r="U366" i="4"/>
  <c r="V366" i="4"/>
  <c r="W366" i="4"/>
  <c r="X366" i="4"/>
  <c r="Y366" i="4"/>
  <c r="Z366" i="4"/>
  <c r="AA366" i="4"/>
  <c r="AB366" i="4"/>
  <c r="AC366" i="4"/>
  <c r="AD366" i="4"/>
  <c r="AE366" i="4"/>
  <c r="AF366" i="4"/>
  <c r="AG366" i="4"/>
  <c r="AH366" i="4"/>
  <c r="AI366" i="4"/>
  <c r="AJ366" i="4"/>
  <c r="AK366" i="4"/>
  <c r="AL366" i="4"/>
  <c r="AM366" i="4"/>
  <c r="AN366" i="4"/>
  <c r="AO366" i="4"/>
  <c r="AP366" i="4"/>
  <c r="AQ366" i="4"/>
  <c r="AR366" i="4"/>
  <c r="AS366" i="4"/>
  <c r="AT366" i="4"/>
  <c r="AU366" i="4"/>
  <c r="AV366" i="4"/>
  <c r="AW366" i="4"/>
  <c r="AX366" i="4"/>
  <c r="AY366" i="4"/>
  <c r="D367" i="4"/>
  <c r="E367" i="4"/>
  <c r="F367" i="4"/>
  <c r="G367" i="4"/>
  <c r="H367" i="4"/>
  <c r="I367" i="4"/>
  <c r="J367" i="4"/>
  <c r="K367" i="4"/>
  <c r="L367" i="4"/>
  <c r="M367" i="4"/>
  <c r="N367" i="4"/>
  <c r="O367" i="4"/>
  <c r="P367" i="4"/>
  <c r="Q367" i="4"/>
  <c r="R367" i="4"/>
  <c r="S367" i="4"/>
  <c r="T367" i="4"/>
  <c r="U367" i="4"/>
  <c r="V367" i="4"/>
  <c r="W367" i="4"/>
  <c r="X367" i="4"/>
  <c r="Y367" i="4"/>
  <c r="Z367" i="4"/>
  <c r="AA367" i="4"/>
  <c r="AB367" i="4"/>
  <c r="AC367" i="4"/>
  <c r="AD367" i="4"/>
  <c r="AE367" i="4"/>
  <c r="AF367" i="4"/>
  <c r="AG367" i="4"/>
  <c r="AH367" i="4"/>
  <c r="AI367" i="4"/>
  <c r="AJ367" i="4"/>
  <c r="AK367" i="4"/>
  <c r="AL367" i="4"/>
  <c r="AM367" i="4"/>
  <c r="AN367" i="4"/>
  <c r="AO367" i="4"/>
  <c r="AP367" i="4"/>
  <c r="AQ367" i="4"/>
  <c r="AR367" i="4"/>
  <c r="AS367" i="4"/>
  <c r="AT367" i="4"/>
  <c r="AU367" i="4"/>
  <c r="AV367" i="4"/>
  <c r="AW367" i="4"/>
  <c r="AX367" i="4"/>
  <c r="AY367" i="4"/>
  <c r="D368" i="4"/>
  <c r="E368" i="4"/>
  <c r="F368" i="4"/>
  <c r="G368" i="4"/>
  <c r="H368" i="4"/>
  <c r="I368" i="4"/>
  <c r="J368" i="4"/>
  <c r="K368" i="4"/>
  <c r="L368" i="4"/>
  <c r="M368" i="4"/>
  <c r="N368" i="4"/>
  <c r="O368" i="4"/>
  <c r="P368" i="4"/>
  <c r="Q368" i="4"/>
  <c r="R368" i="4"/>
  <c r="S368" i="4"/>
  <c r="T368" i="4"/>
  <c r="U368" i="4"/>
  <c r="V368" i="4"/>
  <c r="W368" i="4"/>
  <c r="X368" i="4"/>
  <c r="Y368" i="4"/>
  <c r="Z368" i="4"/>
  <c r="AA368" i="4"/>
  <c r="AB368" i="4"/>
  <c r="AC368" i="4"/>
  <c r="AD368" i="4"/>
  <c r="AE368" i="4"/>
  <c r="AF368" i="4"/>
  <c r="AG368" i="4"/>
  <c r="AH368" i="4"/>
  <c r="AI368" i="4"/>
  <c r="AJ368" i="4"/>
  <c r="AK368" i="4"/>
  <c r="AL368" i="4"/>
  <c r="AM368" i="4"/>
  <c r="AN368" i="4"/>
  <c r="AO368" i="4"/>
  <c r="AP368" i="4"/>
  <c r="AQ368" i="4"/>
  <c r="AR368" i="4"/>
  <c r="AS368" i="4"/>
  <c r="AT368" i="4"/>
  <c r="AU368" i="4"/>
  <c r="AV368" i="4"/>
  <c r="AW368" i="4"/>
  <c r="AX368" i="4"/>
  <c r="AY368" i="4"/>
  <c r="D369" i="4"/>
  <c r="E369" i="4"/>
  <c r="F369" i="4"/>
  <c r="G369" i="4"/>
  <c r="H369" i="4"/>
  <c r="I369" i="4"/>
  <c r="J369" i="4"/>
  <c r="K369" i="4"/>
  <c r="L369" i="4"/>
  <c r="M369" i="4"/>
  <c r="N369" i="4"/>
  <c r="O369" i="4"/>
  <c r="P369" i="4"/>
  <c r="Q369" i="4"/>
  <c r="R369" i="4"/>
  <c r="S369" i="4"/>
  <c r="T369" i="4"/>
  <c r="U369" i="4"/>
  <c r="V369" i="4"/>
  <c r="W369" i="4"/>
  <c r="X369" i="4"/>
  <c r="Y369" i="4"/>
  <c r="Z369" i="4"/>
  <c r="AA369" i="4"/>
  <c r="AB369" i="4"/>
  <c r="AC369" i="4"/>
  <c r="AD369" i="4"/>
  <c r="AE369" i="4"/>
  <c r="AF369" i="4"/>
  <c r="AG369" i="4"/>
  <c r="AH369" i="4"/>
  <c r="AI369" i="4"/>
  <c r="AJ369" i="4"/>
  <c r="AK369" i="4"/>
  <c r="AL369" i="4"/>
  <c r="AM369" i="4"/>
  <c r="AN369" i="4"/>
  <c r="AO369" i="4"/>
  <c r="AP369" i="4"/>
  <c r="AQ369" i="4"/>
  <c r="AR369" i="4"/>
  <c r="AS369" i="4"/>
  <c r="AT369" i="4"/>
  <c r="AU369" i="4"/>
  <c r="AV369" i="4"/>
  <c r="AW369" i="4"/>
  <c r="AX369" i="4"/>
  <c r="AY369" i="4"/>
  <c r="D370" i="4"/>
  <c r="E370" i="4"/>
  <c r="F370" i="4"/>
  <c r="G370" i="4"/>
  <c r="H370" i="4"/>
  <c r="I370" i="4"/>
  <c r="J370" i="4"/>
  <c r="K370" i="4"/>
  <c r="L370" i="4"/>
  <c r="M370" i="4"/>
  <c r="N370" i="4"/>
  <c r="O370" i="4"/>
  <c r="P370" i="4"/>
  <c r="Q370" i="4"/>
  <c r="R370" i="4"/>
  <c r="S370" i="4"/>
  <c r="T370" i="4"/>
  <c r="U370" i="4"/>
  <c r="V370" i="4"/>
  <c r="W370" i="4"/>
  <c r="X370" i="4"/>
  <c r="Y370" i="4"/>
  <c r="Z370" i="4"/>
  <c r="AA370" i="4"/>
  <c r="AB370" i="4"/>
  <c r="AC370" i="4"/>
  <c r="AD370" i="4"/>
  <c r="AE370" i="4"/>
  <c r="AF370" i="4"/>
  <c r="AG370" i="4"/>
  <c r="AH370" i="4"/>
  <c r="AI370" i="4"/>
  <c r="AJ370" i="4"/>
  <c r="AK370" i="4"/>
  <c r="AL370" i="4"/>
  <c r="AM370" i="4"/>
  <c r="AN370" i="4"/>
  <c r="AO370" i="4"/>
  <c r="AP370" i="4"/>
  <c r="AQ370" i="4"/>
  <c r="AR370" i="4"/>
  <c r="AS370" i="4"/>
  <c r="AT370" i="4"/>
  <c r="AU370" i="4"/>
  <c r="AV370" i="4"/>
  <c r="AW370" i="4"/>
  <c r="AX370" i="4"/>
  <c r="AY370" i="4"/>
  <c r="D371" i="4"/>
  <c r="E371" i="4"/>
  <c r="F371" i="4"/>
  <c r="G371" i="4"/>
  <c r="H371" i="4"/>
  <c r="I371" i="4"/>
  <c r="J371" i="4"/>
  <c r="K371" i="4"/>
  <c r="L371" i="4"/>
  <c r="M371" i="4"/>
  <c r="N371" i="4"/>
  <c r="O371" i="4"/>
  <c r="P371" i="4"/>
  <c r="Q371" i="4"/>
  <c r="R371" i="4"/>
  <c r="S371" i="4"/>
  <c r="T371" i="4"/>
  <c r="U371" i="4"/>
  <c r="V371" i="4"/>
  <c r="W371" i="4"/>
  <c r="X371" i="4"/>
  <c r="Y371" i="4"/>
  <c r="Z371" i="4"/>
  <c r="AA371" i="4"/>
  <c r="AB371" i="4"/>
  <c r="AC371" i="4"/>
  <c r="AD371" i="4"/>
  <c r="AE371" i="4"/>
  <c r="AF371" i="4"/>
  <c r="AG371" i="4"/>
  <c r="AH371" i="4"/>
  <c r="AI371" i="4"/>
  <c r="AJ371" i="4"/>
  <c r="AK371" i="4"/>
  <c r="AL371" i="4"/>
  <c r="AM371" i="4"/>
  <c r="AN371" i="4"/>
  <c r="AO371" i="4"/>
  <c r="AP371" i="4"/>
  <c r="AQ371" i="4"/>
  <c r="AR371" i="4"/>
  <c r="AS371" i="4"/>
  <c r="AT371" i="4"/>
  <c r="AU371" i="4"/>
  <c r="AV371" i="4"/>
  <c r="AW371" i="4"/>
  <c r="AX371" i="4"/>
  <c r="AY371" i="4"/>
  <c r="D372" i="4"/>
  <c r="E372" i="4"/>
  <c r="F372" i="4"/>
  <c r="G372" i="4"/>
  <c r="H372" i="4"/>
  <c r="I372" i="4"/>
  <c r="J372" i="4"/>
  <c r="K372" i="4"/>
  <c r="L372" i="4"/>
  <c r="M372" i="4"/>
  <c r="N372" i="4"/>
  <c r="O372" i="4"/>
  <c r="P372" i="4"/>
  <c r="Q372" i="4"/>
  <c r="R372" i="4"/>
  <c r="S372" i="4"/>
  <c r="T372" i="4"/>
  <c r="U372" i="4"/>
  <c r="V372" i="4"/>
  <c r="W372" i="4"/>
  <c r="X372" i="4"/>
  <c r="Y372" i="4"/>
  <c r="Z372" i="4"/>
  <c r="AA372" i="4"/>
  <c r="AB372" i="4"/>
  <c r="AC372" i="4"/>
  <c r="AD372" i="4"/>
  <c r="AE372" i="4"/>
  <c r="AF372" i="4"/>
  <c r="AG372" i="4"/>
  <c r="AH372" i="4"/>
  <c r="AI372" i="4"/>
  <c r="AJ372" i="4"/>
  <c r="AK372" i="4"/>
  <c r="AL372" i="4"/>
  <c r="AM372" i="4"/>
  <c r="AN372" i="4"/>
  <c r="AO372" i="4"/>
  <c r="AP372" i="4"/>
  <c r="AQ372" i="4"/>
  <c r="AR372" i="4"/>
  <c r="AS372" i="4"/>
  <c r="AT372" i="4"/>
  <c r="AU372" i="4"/>
  <c r="AV372" i="4"/>
  <c r="AW372" i="4"/>
  <c r="AX372" i="4"/>
  <c r="AY372" i="4"/>
  <c r="D373" i="4"/>
  <c r="E373" i="4"/>
  <c r="F373" i="4"/>
  <c r="G373" i="4"/>
  <c r="H373" i="4"/>
  <c r="I373" i="4"/>
  <c r="J373" i="4"/>
  <c r="K373" i="4"/>
  <c r="L373" i="4"/>
  <c r="M373" i="4"/>
  <c r="N373" i="4"/>
  <c r="O373" i="4"/>
  <c r="P373" i="4"/>
  <c r="Q373" i="4"/>
  <c r="R373" i="4"/>
  <c r="S373" i="4"/>
  <c r="T373" i="4"/>
  <c r="U373" i="4"/>
  <c r="V373" i="4"/>
  <c r="W373" i="4"/>
  <c r="X373" i="4"/>
  <c r="Y373" i="4"/>
  <c r="Z373" i="4"/>
  <c r="AA373" i="4"/>
  <c r="AB373" i="4"/>
  <c r="AC373" i="4"/>
  <c r="AD373" i="4"/>
  <c r="AE373" i="4"/>
  <c r="AF373" i="4"/>
  <c r="AG373" i="4"/>
  <c r="AH373" i="4"/>
  <c r="AI373" i="4"/>
  <c r="AJ373" i="4"/>
  <c r="AK373" i="4"/>
  <c r="AL373" i="4"/>
  <c r="AM373" i="4"/>
  <c r="AN373" i="4"/>
  <c r="AO373" i="4"/>
  <c r="AP373" i="4"/>
  <c r="AQ373" i="4"/>
  <c r="AR373" i="4"/>
  <c r="AS373" i="4"/>
  <c r="AT373" i="4"/>
  <c r="AU373" i="4"/>
  <c r="AV373" i="4"/>
  <c r="AW373" i="4"/>
  <c r="AX373" i="4"/>
  <c r="AY373" i="4"/>
  <c r="D374" i="4"/>
  <c r="E374" i="4"/>
  <c r="F374" i="4"/>
  <c r="G374" i="4"/>
  <c r="H374" i="4"/>
  <c r="I374" i="4"/>
  <c r="J374" i="4"/>
  <c r="K374" i="4"/>
  <c r="L374" i="4"/>
  <c r="M374" i="4"/>
  <c r="N374" i="4"/>
  <c r="O374" i="4"/>
  <c r="P374" i="4"/>
  <c r="Q374" i="4"/>
  <c r="R374" i="4"/>
  <c r="S374" i="4"/>
  <c r="T374" i="4"/>
  <c r="U374" i="4"/>
  <c r="V374" i="4"/>
  <c r="W374" i="4"/>
  <c r="X374" i="4"/>
  <c r="Y374" i="4"/>
  <c r="Z374" i="4"/>
  <c r="AA374" i="4"/>
  <c r="AB374" i="4"/>
  <c r="AC374" i="4"/>
  <c r="AD374" i="4"/>
  <c r="AE374" i="4"/>
  <c r="AF374" i="4"/>
  <c r="AG374" i="4"/>
  <c r="AH374" i="4"/>
  <c r="AI374" i="4"/>
  <c r="AJ374" i="4"/>
  <c r="AK374" i="4"/>
  <c r="AL374" i="4"/>
  <c r="AM374" i="4"/>
  <c r="AN374" i="4"/>
  <c r="AO374" i="4"/>
  <c r="AP374" i="4"/>
  <c r="AQ374" i="4"/>
  <c r="AR374" i="4"/>
  <c r="AS374" i="4"/>
  <c r="AT374" i="4"/>
  <c r="AU374" i="4"/>
  <c r="AV374" i="4"/>
  <c r="AW374" i="4"/>
  <c r="AX374" i="4"/>
  <c r="AY374" i="4"/>
  <c r="D375" i="4"/>
  <c r="E375" i="4"/>
  <c r="F375" i="4"/>
  <c r="G375" i="4"/>
  <c r="H375" i="4"/>
  <c r="I375" i="4"/>
  <c r="J375" i="4"/>
  <c r="K375" i="4"/>
  <c r="L375" i="4"/>
  <c r="M375" i="4"/>
  <c r="N375" i="4"/>
  <c r="O375" i="4"/>
  <c r="P375" i="4"/>
  <c r="Q375" i="4"/>
  <c r="R375" i="4"/>
  <c r="S375" i="4"/>
  <c r="T375" i="4"/>
  <c r="U375" i="4"/>
  <c r="V375" i="4"/>
  <c r="W375" i="4"/>
  <c r="X375" i="4"/>
  <c r="Y375" i="4"/>
  <c r="Z375" i="4"/>
  <c r="AA375" i="4"/>
  <c r="AB375" i="4"/>
  <c r="AC375" i="4"/>
  <c r="AD375" i="4"/>
  <c r="AE375" i="4"/>
  <c r="AF375" i="4"/>
  <c r="AG375" i="4"/>
  <c r="AH375" i="4"/>
  <c r="AI375" i="4"/>
  <c r="AJ375" i="4"/>
  <c r="AK375" i="4"/>
  <c r="AL375" i="4"/>
  <c r="AM375" i="4"/>
  <c r="AN375" i="4"/>
  <c r="AO375" i="4"/>
  <c r="AP375" i="4"/>
  <c r="AQ375" i="4"/>
  <c r="AR375" i="4"/>
  <c r="AS375" i="4"/>
  <c r="AT375" i="4"/>
  <c r="AU375" i="4"/>
  <c r="AV375" i="4"/>
  <c r="AW375" i="4"/>
  <c r="AX375" i="4"/>
  <c r="AY375" i="4"/>
  <c r="D376" i="4"/>
  <c r="E376" i="4"/>
  <c r="F376" i="4"/>
  <c r="G376" i="4"/>
  <c r="H376" i="4"/>
  <c r="I376" i="4"/>
  <c r="J376" i="4"/>
  <c r="K376" i="4"/>
  <c r="L376" i="4"/>
  <c r="M376" i="4"/>
  <c r="N376" i="4"/>
  <c r="O376" i="4"/>
  <c r="P376" i="4"/>
  <c r="Q376" i="4"/>
  <c r="R376" i="4"/>
  <c r="S376" i="4"/>
  <c r="T376" i="4"/>
  <c r="U376" i="4"/>
  <c r="V376" i="4"/>
  <c r="W376" i="4"/>
  <c r="X376" i="4"/>
  <c r="Y376" i="4"/>
  <c r="Z376" i="4"/>
  <c r="AA376" i="4"/>
  <c r="AB376" i="4"/>
  <c r="AC376" i="4"/>
  <c r="AD376" i="4"/>
  <c r="AE376" i="4"/>
  <c r="AF376" i="4"/>
  <c r="AG376" i="4"/>
  <c r="AH376" i="4"/>
  <c r="AI376" i="4"/>
  <c r="AJ376" i="4"/>
  <c r="AK376" i="4"/>
  <c r="AL376" i="4"/>
  <c r="AM376" i="4"/>
  <c r="AN376" i="4"/>
  <c r="AO376" i="4"/>
  <c r="AP376" i="4"/>
  <c r="AQ376" i="4"/>
  <c r="AR376" i="4"/>
  <c r="AS376" i="4"/>
  <c r="AT376" i="4"/>
  <c r="AU376" i="4"/>
  <c r="AV376" i="4"/>
  <c r="AW376" i="4"/>
  <c r="AX376" i="4"/>
  <c r="AY376" i="4"/>
  <c r="D377" i="4"/>
  <c r="E377" i="4"/>
  <c r="F377" i="4"/>
  <c r="G377" i="4"/>
  <c r="H377" i="4"/>
  <c r="I377" i="4"/>
  <c r="J377" i="4"/>
  <c r="K377" i="4"/>
  <c r="L377" i="4"/>
  <c r="M377" i="4"/>
  <c r="N377" i="4"/>
  <c r="O377" i="4"/>
  <c r="P377" i="4"/>
  <c r="Q377" i="4"/>
  <c r="R377" i="4"/>
  <c r="S377" i="4"/>
  <c r="T377" i="4"/>
  <c r="U377" i="4"/>
  <c r="V377" i="4"/>
  <c r="W377" i="4"/>
  <c r="X377" i="4"/>
  <c r="Y377" i="4"/>
  <c r="Z377" i="4"/>
  <c r="AA377" i="4"/>
  <c r="AB377" i="4"/>
  <c r="AC377" i="4"/>
  <c r="AD377" i="4"/>
  <c r="AE377" i="4"/>
  <c r="AF377" i="4"/>
  <c r="AG377" i="4"/>
  <c r="AH377" i="4"/>
  <c r="AI377" i="4"/>
  <c r="AJ377" i="4"/>
  <c r="AK377" i="4"/>
  <c r="AL377" i="4"/>
  <c r="AM377" i="4"/>
  <c r="AN377" i="4"/>
  <c r="AO377" i="4"/>
  <c r="AP377" i="4"/>
  <c r="AQ377" i="4"/>
  <c r="AR377" i="4"/>
  <c r="AS377" i="4"/>
  <c r="AT377" i="4"/>
  <c r="AU377" i="4"/>
  <c r="AV377" i="4"/>
  <c r="AW377" i="4"/>
  <c r="AX377" i="4"/>
  <c r="AY377" i="4"/>
  <c r="C305" i="4"/>
  <c r="D305" i="4"/>
  <c r="E305" i="4"/>
  <c r="F305" i="4"/>
  <c r="G305" i="4"/>
  <c r="H305" i="4"/>
  <c r="I305" i="4"/>
  <c r="J305" i="4"/>
  <c r="K305" i="4"/>
  <c r="L305" i="4"/>
  <c r="M305" i="4"/>
  <c r="N305" i="4"/>
  <c r="O305" i="4"/>
  <c r="P305" i="4"/>
  <c r="Q305" i="4"/>
  <c r="R305" i="4"/>
  <c r="S305" i="4"/>
  <c r="T305" i="4"/>
  <c r="U305" i="4"/>
  <c r="V305" i="4"/>
  <c r="W305" i="4"/>
  <c r="X305" i="4"/>
  <c r="Y305" i="4"/>
  <c r="Z305" i="4"/>
  <c r="AA305" i="4"/>
  <c r="AB305" i="4"/>
  <c r="AC305" i="4"/>
  <c r="AD305" i="4"/>
  <c r="AE305" i="4"/>
  <c r="AF305" i="4"/>
  <c r="AG305" i="4"/>
  <c r="AH305" i="4"/>
  <c r="AI305" i="4"/>
  <c r="AJ305" i="4"/>
  <c r="AK305" i="4"/>
  <c r="AL305" i="4"/>
  <c r="AM305" i="4"/>
  <c r="AN305" i="4"/>
  <c r="AO305" i="4"/>
  <c r="AP305" i="4"/>
  <c r="AQ305" i="4"/>
  <c r="AR305" i="4"/>
  <c r="AS305" i="4"/>
  <c r="AT305" i="4"/>
  <c r="AU305" i="4"/>
  <c r="AV305" i="4"/>
  <c r="AW305" i="4"/>
  <c r="AX305" i="4"/>
  <c r="AY305" i="4"/>
  <c r="C306" i="4"/>
  <c r="D306" i="4"/>
  <c r="E306" i="4"/>
  <c r="F306" i="4"/>
  <c r="G306" i="4"/>
  <c r="H306" i="4"/>
  <c r="I306" i="4"/>
  <c r="J306" i="4"/>
  <c r="K306" i="4"/>
  <c r="L306" i="4"/>
  <c r="M306" i="4"/>
  <c r="N306" i="4"/>
  <c r="O306" i="4"/>
  <c r="P306" i="4"/>
  <c r="Q306" i="4"/>
  <c r="R306" i="4"/>
  <c r="S306" i="4"/>
  <c r="T306" i="4"/>
  <c r="U306" i="4"/>
  <c r="V306" i="4"/>
  <c r="W306" i="4"/>
  <c r="X306" i="4"/>
  <c r="Y306" i="4"/>
  <c r="Z306" i="4"/>
  <c r="AA306" i="4"/>
  <c r="AB306" i="4"/>
  <c r="AC306" i="4"/>
  <c r="AD306" i="4"/>
  <c r="AE306" i="4"/>
  <c r="AF306" i="4"/>
  <c r="AG306" i="4"/>
  <c r="AH306" i="4"/>
  <c r="AI306" i="4"/>
  <c r="AJ306" i="4"/>
  <c r="AK306" i="4"/>
  <c r="AL306" i="4"/>
  <c r="AM306" i="4"/>
  <c r="AN306" i="4"/>
  <c r="AO306" i="4"/>
  <c r="AP306" i="4"/>
  <c r="AQ306" i="4"/>
  <c r="AR306" i="4"/>
  <c r="AS306" i="4"/>
  <c r="AT306" i="4"/>
  <c r="AU306" i="4"/>
  <c r="AV306" i="4"/>
  <c r="AW306" i="4"/>
  <c r="AX306" i="4"/>
  <c r="AY306" i="4"/>
  <c r="C307" i="4"/>
  <c r="D307" i="4"/>
  <c r="E307" i="4"/>
  <c r="F307" i="4"/>
  <c r="G307" i="4"/>
  <c r="H307" i="4"/>
  <c r="I307" i="4"/>
  <c r="J307" i="4"/>
  <c r="K307" i="4"/>
  <c r="L307" i="4"/>
  <c r="M307" i="4"/>
  <c r="N307" i="4"/>
  <c r="O307" i="4"/>
  <c r="P307" i="4"/>
  <c r="Q307" i="4"/>
  <c r="R307" i="4"/>
  <c r="S307" i="4"/>
  <c r="T307" i="4"/>
  <c r="U307" i="4"/>
  <c r="V307" i="4"/>
  <c r="W307" i="4"/>
  <c r="X307" i="4"/>
  <c r="Y307" i="4"/>
  <c r="Z307" i="4"/>
  <c r="AA307" i="4"/>
  <c r="AB307" i="4"/>
  <c r="AC307" i="4"/>
  <c r="AD307" i="4"/>
  <c r="AE307" i="4"/>
  <c r="AF307" i="4"/>
  <c r="AG307" i="4"/>
  <c r="AH307" i="4"/>
  <c r="AI307" i="4"/>
  <c r="AJ307" i="4"/>
  <c r="AK307" i="4"/>
  <c r="AL307" i="4"/>
  <c r="AM307" i="4"/>
  <c r="AN307" i="4"/>
  <c r="AO307" i="4"/>
  <c r="AP307" i="4"/>
  <c r="AQ307" i="4"/>
  <c r="AR307" i="4"/>
  <c r="AS307" i="4"/>
  <c r="AT307" i="4"/>
  <c r="AU307" i="4"/>
  <c r="AV307" i="4"/>
  <c r="AW307" i="4"/>
  <c r="AX307" i="4"/>
  <c r="AY307" i="4"/>
  <c r="C308" i="4"/>
  <c r="D308" i="4"/>
  <c r="E308" i="4"/>
  <c r="F308" i="4"/>
  <c r="G308" i="4"/>
  <c r="H308" i="4"/>
  <c r="I308" i="4"/>
  <c r="J308" i="4"/>
  <c r="K308" i="4"/>
  <c r="L308" i="4"/>
  <c r="M308" i="4"/>
  <c r="N308" i="4"/>
  <c r="O308" i="4"/>
  <c r="P308" i="4"/>
  <c r="Q308" i="4"/>
  <c r="R308" i="4"/>
  <c r="S308" i="4"/>
  <c r="T308" i="4"/>
  <c r="U308" i="4"/>
  <c r="V308" i="4"/>
  <c r="W308" i="4"/>
  <c r="X308" i="4"/>
  <c r="Y308" i="4"/>
  <c r="Z308" i="4"/>
  <c r="AA308" i="4"/>
  <c r="AB308" i="4"/>
  <c r="AC308" i="4"/>
  <c r="AD308" i="4"/>
  <c r="AE308" i="4"/>
  <c r="AF308" i="4"/>
  <c r="AG308" i="4"/>
  <c r="AH308" i="4"/>
  <c r="AI308" i="4"/>
  <c r="AJ308" i="4"/>
  <c r="AK308" i="4"/>
  <c r="AL308" i="4"/>
  <c r="AM308" i="4"/>
  <c r="AN308" i="4"/>
  <c r="AO308" i="4"/>
  <c r="AP308" i="4"/>
  <c r="AQ308" i="4"/>
  <c r="AR308" i="4"/>
  <c r="AS308" i="4"/>
  <c r="AT308" i="4"/>
  <c r="AU308" i="4"/>
  <c r="AV308" i="4"/>
  <c r="AW308" i="4"/>
  <c r="AX308" i="4"/>
  <c r="AY308" i="4"/>
  <c r="C309" i="4"/>
  <c r="D309" i="4"/>
  <c r="E309" i="4"/>
  <c r="F309" i="4"/>
  <c r="G309" i="4"/>
  <c r="H309" i="4"/>
  <c r="I309" i="4"/>
  <c r="J309" i="4"/>
  <c r="K309" i="4"/>
  <c r="L309" i="4"/>
  <c r="M309" i="4"/>
  <c r="N309" i="4"/>
  <c r="O309" i="4"/>
  <c r="P309" i="4"/>
  <c r="Q309" i="4"/>
  <c r="R309" i="4"/>
  <c r="S309" i="4"/>
  <c r="T309" i="4"/>
  <c r="U309" i="4"/>
  <c r="V309" i="4"/>
  <c r="W309" i="4"/>
  <c r="X309" i="4"/>
  <c r="Y309" i="4"/>
  <c r="Z309" i="4"/>
  <c r="AA309" i="4"/>
  <c r="AB309" i="4"/>
  <c r="AC309" i="4"/>
  <c r="AD309" i="4"/>
  <c r="AE309" i="4"/>
  <c r="AF309" i="4"/>
  <c r="AG309" i="4"/>
  <c r="AH309" i="4"/>
  <c r="AI309" i="4"/>
  <c r="AJ309" i="4"/>
  <c r="AK309" i="4"/>
  <c r="AL309" i="4"/>
  <c r="AM309" i="4"/>
  <c r="AN309" i="4"/>
  <c r="AO309" i="4"/>
  <c r="AP309" i="4"/>
  <c r="AQ309" i="4"/>
  <c r="AR309" i="4"/>
  <c r="AS309" i="4"/>
  <c r="AT309" i="4"/>
  <c r="AU309" i="4"/>
  <c r="AV309" i="4"/>
  <c r="AW309" i="4"/>
  <c r="AX309" i="4"/>
  <c r="AY309" i="4"/>
  <c r="C310" i="4"/>
  <c r="D310" i="4"/>
  <c r="E310" i="4"/>
  <c r="F310" i="4"/>
  <c r="G310" i="4"/>
  <c r="H310" i="4"/>
  <c r="I310" i="4"/>
  <c r="J310" i="4"/>
  <c r="K310" i="4"/>
  <c r="L310" i="4"/>
  <c r="M310" i="4"/>
  <c r="N310" i="4"/>
  <c r="O310" i="4"/>
  <c r="P310" i="4"/>
  <c r="Q310" i="4"/>
  <c r="R310" i="4"/>
  <c r="S310" i="4"/>
  <c r="T310" i="4"/>
  <c r="U310" i="4"/>
  <c r="V310" i="4"/>
  <c r="W310" i="4"/>
  <c r="X310" i="4"/>
  <c r="Y310" i="4"/>
  <c r="Z310" i="4"/>
  <c r="AA310" i="4"/>
  <c r="AB310" i="4"/>
  <c r="AC310" i="4"/>
  <c r="AD310" i="4"/>
  <c r="AE310" i="4"/>
  <c r="AF310" i="4"/>
  <c r="AG310" i="4"/>
  <c r="AH310" i="4"/>
  <c r="AI310" i="4"/>
  <c r="AJ310" i="4"/>
  <c r="AK310" i="4"/>
  <c r="AL310" i="4"/>
  <c r="AM310" i="4"/>
  <c r="AN310" i="4"/>
  <c r="AO310" i="4"/>
  <c r="AP310" i="4"/>
  <c r="AQ310" i="4"/>
  <c r="AR310" i="4"/>
  <c r="AS310" i="4"/>
  <c r="AT310" i="4"/>
  <c r="AU310" i="4"/>
  <c r="AV310" i="4"/>
  <c r="AW310" i="4"/>
  <c r="AX310" i="4"/>
  <c r="AY310" i="4"/>
  <c r="C311" i="4"/>
  <c r="D311" i="4"/>
  <c r="E311" i="4"/>
  <c r="F311" i="4"/>
  <c r="G311" i="4"/>
  <c r="H311" i="4"/>
  <c r="I311" i="4"/>
  <c r="J311" i="4"/>
  <c r="K311" i="4"/>
  <c r="L311" i="4"/>
  <c r="M311" i="4"/>
  <c r="N311" i="4"/>
  <c r="O311" i="4"/>
  <c r="P311" i="4"/>
  <c r="Q311" i="4"/>
  <c r="R311" i="4"/>
  <c r="S311" i="4"/>
  <c r="T311" i="4"/>
  <c r="U311" i="4"/>
  <c r="V311" i="4"/>
  <c r="W311" i="4"/>
  <c r="X311" i="4"/>
  <c r="Y311" i="4"/>
  <c r="Z311" i="4"/>
  <c r="AA311" i="4"/>
  <c r="AB311" i="4"/>
  <c r="AC311" i="4"/>
  <c r="AD311" i="4"/>
  <c r="AE311" i="4"/>
  <c r="AF311" i="4"/>
  <c r="AG311" i="4"/>
  <c r="AH311" i="4"/>
  <c r="AI311" i="4"/>
  <c r="AJ311" i="4"/>
  <c r="AK311" i="4"/>
  <c r="AL311" i="4"/>
  <c r="AM311" i="4"/>
  <c r="AN311" i="4"/>
  <c r="AO311" i="4"/>
  <c r="AP311" i="4"/>
  <c r="AQ311" i="4"/>
  <c r="AR311" i="4"/>
  <c r="AS311" i="4"/>
  <c r="AT311" i="4"/>
  <c r="AU311" i="4"/>
  <c r="AV311" i="4"/>
  <c r="AW311" i="4"/>
  <c r="AX311" i="4"/>
  <c r="AY311" i="4"/>
  <c r="C312" i="4"/>
  <c r="D312" i="4"/>
  <c r="E312" i="4"/>
  <c r="F312" i="4"/>
  <c r="G312" i="4"/>
  <c r="H312" i="4"/>
  <c r="I312" i="4"/>
  <c r="J312" i="4"/>
  <c r="K312" i="4"/>
  <c r="L312" i="4"/>
  <c r="M312" i="4"/>
  <c r="N312" i="4"/>
  <c r="O312" i="4"/>
  <c r="P312" i="4"/>
  <c r="Q312" i="4"/>
  <c r="R312" i="4"/>
  <c r="S312" i="4"/>
  <c r="T312" i="4"/>
  <c r="U312" i="4"/>
  <c r="V312" i="4"/>
  <c r="W312" i="4"/>
  <c r="X312" i="4"/>
  <c r="Y312" i="4"/>
  <c r="Z312" i="4"/>
  <c r="AA312" i="4"/>
  <c r="AB312" i="4"/>
  <c r="AC312" i="4"/>
  <c r="AD312" i="4"/>
  <c r="AE312" i="4"/>
  <c r="AF312" i="4"/>
  <c r="AG312" i="4"/>
  <c r="AH312" i="4"/>
  <c r="AI312" i="4"/>
  <c r="AJ312" i="4"/>
  <c r="AK312" i="4"/>
  <c r="AL312" i="4"/>
  <c r="AM312" i="4"/>
  <c r="AN312" i="4"/>
  <c r="AO312" i="4"/>
  <c r="AP312" i="4"/>
  <c r="AQ312" i="4"/>
  <c r="AR312" i="4"/>
  <c r="AS312" i="4"/>
  <c r="AT312" i="4"/>
  <c r="AU312" i="4"/>
  <c r="AV312" i="4"/>
  <c r="AW312" i="4"/>
  <c r="AX312" i="4"/>
  <c r="AY312" i="4"/>
  <c r="C313" i="4"/>
  <c r="D313" i="4"/>
  <c r="E313" i="4"/>
  <c r="F313" i="4"/>
  <c r="G313" i="4"/>
  <c r="H313" i="4"/>
  <c r="I313" i="4"/>
  <c r="J313" i="4"/>
  <c r="K313" i="4"/>
  <c r="L313" i="4"/>
  <c r="M313" i="4"/>
  <c r="N313" i="4"/>
  <c r="O313" i="4"/>
  <c r="P313" i="4"/>
  <c r="Q313" i="4"/>
  <c r="R313" i="4"/>
  <c r="S313" i="4"/>
  <c r="T313" i="4"/>
  <c r="U313" i="4"/>
  <c r="V313" i="4"/>
  <c r="W313" i="4"/>
  <c r="X313" i="4"/>
  <c r="Y313" i="4"/>
  <c r="Z313" i="4"/>
  <c r="AA313" i="4"/>
  <c r="AB313" i="4"/>
  <c r="AC313" i="4"/>
  <c r="AD313" i="4"/>
  <c r="AE313" i="4"/>
  <c r="AF313" i="4"/>
  <c r="AG313" i="4"/>
  <c r="AH313" i="4"/>
  <c r="AI313" i="4"/>
  <c r="AJ313" i="4"/>
  <c r="AK313" i="4"/>
  <c r="AL313" i="4"/>
  <c r="AM313" i="4"/>
  <c r="AN313" i="4"/>
  <c r="AO313" i="4"/>
  <c r="AP313" i="4"/>
  <c r="AQ313" i="4"/>
  <c r="AR313" i="4"/>
  <c r="AS313" i="4"/>
  <c r="AT313" i="4"/>
  <c r="AU313" i="4"/>
  <c r="AV313" i="4"/>
  <c r="AW313" i="4"/>
  <c r="AX313" i="4"/>
  <c r="AY313" i="4"/>
  <c r="C314" i="4"/>
  <c r="D314" i="4"/>
  <c r="E314" i="4"/>
  <c r="F314" i="4"/>
  <c r="G314" i="4"/>
  <c r="H314" i="4"/>
  <c r="I314" i="4"/>
  <c r="J314" i="4"/>
  <c r="K314" i="4"/>
  <c r="L314" i="4"/>
  <c r="M314" i="4"/>
  <c r="N314" i="4"/>
  <c r="O314" i="4"/>
  <c r="P314" i="4"/>
  <c r="Q314" i="4"/>
  <c r="R314" i="4"/>
  <c r="S314" i="4"/>
  <c r="T314" i="4"/>
  <c r="U314" i="4"/>
  <c r="V314" i="4"/>
  <c r="W314" i="4"/>
  <c r="X314" i="4"/>
  <c r="Y314" i="4"/>
  <c r="Z314" i="4"/>
  <c r="AA314" i="4"/>
  <c r="AB314" i="4"/>
  <c r="AC314" i="4"/>
  <c r="AD314" i="4"/>
  <c r="AE314" i="4"/>
  <c r="AF314" i="4"/>
  <c r="AG314" i="4"/>
  <c r="AH314" i="4"/>
  <c r="AI314" i="4"/>
  <c r="AJ314" i="4"/>
  <c r="AK314" i="4"/>
  <c r="AL314" i="4"/>
  <c r="AM314" i="4"/>
  <c r="AN314" i="4"/>
  <c r="AO314" i="4"/>
  <c r="AP314" i="4"/>
  <c r="AQ314" i="4"/>
  <c r="AR314" i="4"/>
  <c r="AS314" i="4"/>
  <c r="AT314" i="4"/>
  <c r="AU314" i="4"/>
  <c r="AV314" i="4"/>
  <c r="AW314" i="4"/>
  <c r="AX314" i="4"/>
  <c r="AY314" i="4"/>
  <c r="C315" i="4"/>
  <c r="D315" i="4"/>
  <c r="E315" i="4"/>
  <c r="F315" i="4"/>
  <c r="G315" i="4"/>
  <c r="H315" i="4"/>
  <c r="I315" i="4"/>
  <c r="J315" i="4"/>
  <c r="K315" i="4"/>
  <c r="L315" i="4"/>
  <c r="M315" i="4"/>
  <c r="N315" i="4"/>
  <c r="O315" i="4"/>
  <c r="P315" i="4"/>
  <c r="Q315" i="4"/>
  <c r="R315" i="4"/>
  <c r="S315" i="4"/>
  <c r="T315" i="4"/>
  <c r="U315" i="4"/>
  <c r="V315" i="4"/>
  <c r="W315" i="4"/>
  <c r="X315" i="4"/>
  <c r="Y315" i="4"/>
  <c r="Z315" i="4"/>
  <c r="AA315" i="4"/>
  <c r="AB315" i="4"/>
  <c r="AC315" i="4"/>
  <c r="AD315" i="4"/>
  <c r="AE315" i="4"/>
  <c r="AF315" i="4"/>
  <c r="AG315" i="4"/>
  <c r="AH315" i="4"/>
  <c r="AI315" i="4"/>
  <c r="AJ315" i="4"/>
  <c r="AK315" i="4"/>
  <c r="AL315" i="4"/>
  <c r="AM315" i="4"/>
  <c r="AN315" i="4"/>
  <c r="AO315" i="4"/>
  <c r="AP315" i="4"/>
  <c r="AQ315" i="4"/>
  <c r="AR315" i="4"/>
  <c r="AS315" i="4"/>
  <c r="AT315" i="4"/>
  <c r="AU315" i="4"/>
  <c r="AV315" i="4"/>
  <c r="AW315" i="4"/>
  <c r="AX315" i="4"/>
  <c r="AY315" i="4"/>
  <c r="C316" i="4"/>
  <c r="D316" i="4"/>
  <c r="E316" i="4"/>
  <c r="F316" i="4"/>
  <c r="G316" i="4"/>
  <c r="H316" i="4"/>
  <c r="I316" i="4"/>
  <c r="J316" i="4"/>
  <c r="K316" i="4"/>
  <c r="L316" i="4"/>
  <c r="M316" i="4"/>
  <c r="N316" i="4"/>
  <c r="O316" i="4"/>
  <c r="P316" i="4"/>
  <c r="Q316" i="4"/>
  <c r="R316" i="4"/>
  <c r="S316" i="4"/>
  <c r="T316" i="4"/>
  <c r="U316" i="4"/>
  <c r="V316" i="4"/>
  <c r="W316" i="4"/>
  <c r="X316" i="4"/>
  <c r="Y316" i="4"/>
  <c r="Z316" i="4"/>
  <c r="AA316" i="4"/>
  <c r="AB316" i="4"/>
  <c r="AC316" i="4"/>
  <c r="AD316" i="4"/>
  <c r="AE316" i="4"/>
  <c r="AF316" i="4"/>
  <c r="AG316" i="4"/>
  <c r="AH316" i="4"/>
  <c r="AI316" i="4"/>
  <c r="AJ316" i="4"/>
  <c r="AK316" i="4"/>
  <c r="AL316" i="4"/>
  <c r="AM316" i="4"/>
  <c r="AN316" i="4"/>
  <c r="AO316" i="4"/>
  <c r="AP316" i="4"/>
  <c r="AQ316" i="4"/>
  <c r="AR316" i="4"/>
  <c r="AS316" i="4"/>
  <c r="AT316" i="4"/>
  <c r="AU316" i="4"/>
  <c r="AV316" i="4"/>
  <c r="AW316" i="4"/>
  <c r="AX316" i="4"/>
  <c r="AY316" i="4"/>
  <c r="C317" i="4"/>
  <c r="D317" i="4"/>
  <c r="E317" i="4"/>
  <c r="F317" i="4"/>
  <c r="G317" i="4"/>
  <c r="H317" i="4"/>
  <c r="I317" i="4"/>
  <c r="J317" i="4"/>
  <c r="K317" i="4"/>
  <c r="L317" i="4"/>
  <c r="M317" i="4"/>
  <c r="N317" i="4"/>
  <c r="O317" i="4"/>
  <c r="P317" i="4"/>
  <c r="Q317" i="4"/>
  <c r="R317" i="4"/>
  <c r="S317" i="4"/>
  <c r="T317" i="4"/>
  <c r="U317" i="4"/>
  <c r="V317" i="4"/>
  <c r="W317" i="4"/>
  <c r="X317" i="4"/>
  <c r="Y317" i="4"/>
  <c r="Z317" i="4"/>
  <c r="AA317" i="4"/>
  <c r="AB317" i="4"/>
  <c r="AC317" i="4"/>
  <c r="AD317" i="4"/>
  <c r="AE317" i="4"/>
  <c r="AF317" i="4"/>
  <c r="AG317" i="4"/>
  <c r="AH317" i="4"/>
  <c r="AI317" i="4"/>
  <c r="AJ317" i="4"/>
  <c r="AK317" i="4"/>
  <c r="AL317" i="4"/>
  <c r="AM317" i="4"/>
  <c r="AN317" i="4"/>
  <c r="AO317" i="4"/>
  <c r="AP317" i="4"/>
  <c r="AQ317" i="4"/>
  <c r="AR317" i="4"/>
  <c r="AS317" i="4"/>
  <c r="AT317" i="4"/>
  <c r="AU317" i="4"/>
  <c r="AV317" i="4"/>
  <c r="AW317" i="4"/>
  <c r="AX317" i="4"/>
  <c r="AY317" i="4"/>
  <c r="C318" i="4"/>
  <c r="D318" i="4"/>
  <c r="E318" i="4"/>
  <c r="F318" i="4"/>
  <c r="G318" i="4"/>
  <c r="H318" i="4"/>
  <c r="I318" i="4"/>
  <c r="J318" i="4"/>
  <c r="K318" i="4"/>
  <c r="L318" i="4"/>
  <c r="M318" i="4"/>
  <c r="N318" i="4"/>
  <c r="O318" i="4"/>
  <c r="P318" i="4"/>
  <c r="Q318" i="4"/>
  <c r="R318" i="4"/>
  <c r="S318" i="4"/>
  <c r="T318" i="4"/>
  <c r="U318" i="4"/>
  <c r="V318" i="4"/>
  <c r="W318" i="4"/>
  <c r="X318" i="4"/>
  <c r="Y318" i="4"/>
  <c r="Z318" i="4"/>
  <c r="AA318" i="4"/>
  <c r="AB318" i="4"/>
  <c r="AC318" i="4"/>
  <c r="AD318" i="4"/>
  <c r="AE318" i="4"/>
  <c r="AF318" i="4"/>
  <c r="AG318" i="4"/>
  <c r="AH318" i="4"/>
  <c r="AI318" i="4"/>
  <c r="AJ318" i="4"/>
  <c r="AK318" i="4"/>
  <c r="AL318" i="4"/>
  <c r="AM318" i="4"/>
  <c r="AN318" i="4"/>
  <c r="AO318" i="4"/>
  <c r="AP318" i="4"/>
  <c r="AQ318" i="4"/>
  <c r="AR318" i="4"/>
  <c r="AS318" i="4"/>
  <c r="AT318" i="4"/>
  <c r="AU318" i="4"/>
  <c r="AV318" i="4"/>
  <c r="AW318" i="4"/>
  <c r="AX318" i="4"/>
  <c r="AY318" i="4"/>
  <c r="C319" i="4"/>
  <c r="D319" i="4"/>
  <c r="E319" i="4"/>
  <c r="F319" i="4"/>
  <c r="G319" i="4"/>
  <c r="H319" i="4"/>
  <c r="I319" i="4"/>
  <c r="J319" i="4"/>
  <c r="K319" i="4"/>
  <c r="L319" i="4"/>
  <c r="M319" i="4"/>
  <c r="N319" i="4"/>
  <c r="O319" i="4"/>
  <c r="P319" i="4"/>
  <c r="Q319" i="4"/>
  <c r="R319" i="4"/>
  <c r="S319" i="4"/>
  <c r="T319" i="4"/>
  <c r="U319" i="4"/>
  <c r="V319" i="4"/>
  <c r="W319" i="4"/>
  <c r="X319" i="4"/>
  <c r="Y319" i="4"/>
  <c r="Z319" i="4"/>
  <c r="AA319" i="4"/>
  <c r="AB319" i="4"/>
  <c r="AC319" i="4"/>
  <c r="AD319" i="4"/>
  <c r="AE319" i="4"/>
  <c r="AF319" i="4"/>
  <c r="AG319" i="4"/>
  <c r="AH319" i="4"/>
  <c r="AI319" i="4"/>
  <c r="AJ319" i="4"/>
  <c r="AK319" i="4"/>
  <c r="AL319" i="4"/>
  <c r="AM319" i="4"/>
  <c r="AN319" i="4"/>
  <c r="AO319" i="4"/>
  <c r="AP319" i="4"/>
  <c r="AQ319" i="4"/>
  <c r="AR319" i="4"/>
  <c r="AS319" i="4"/>
  <c r="AT319" i="4"/>
  <c r="AU319" i="4"/>
  <c r="AV319" i="4"/>
  <c r="AW319" i="4"/>
  <c r="AX319" i="4"/>
  <c r="AY319" i="4"/>
  <c r="C320" i="4"/>
  <c r="D320" i="4"/>
  <c r="E320" i="4"/>
  <c r="F320" i="4"/>
  <c r="G320" i="4"/>
  <c r="H320" i="4"/>
  <c r="I320" i="4"/>
  <c r="J320" i="4"/>
  <c r="K320" i="4"/>
  <c r="L320" i="4"/>
  <c r="M320" i="4"/>
  <c r="N320" i="4"/>
  <c r="O320" i="4"/>
  <c r="P320" i="4"/>
  <c r="Q320" i="4"/>
  <c r="R320" i="4"/>
  <c r="S320" i="4"/>
  <c r="T320" i="4"/>
  <c r="U320" i="4"/>
  <c r="V320" i="4"/>
  <c r="W320" i="4"/>
  <c r="X320" i="4"/>
  <c r="Y320" i="4"/>
  <c r="Z320" i="4"/>
  <c r="AA320" i="4"/>
  <c r="AB320" i="4"/>
  <c r="AC320" i="4"/>
  <c r="AD320" i="4"/>
  <c r="AE320" i="4"/>
  <c r="AF320" i="4"/>
  <c r="AG320" i="4"/>
  <c r="AH320" i="4"/>
  <c r="AI320" i="4"/>
  <c r="AJ320" i="4"/>
  <c r="AK320" i="4"/>
  <c r="AL320" i="4"/>
  <c r="AM320" i="4"/>
  <c r="AN320" i="4"/>
  <c r="AO320" i="4"/>
  <c r="AP320" i="4"/>
  <c r="AQ320" i="4"/>
  <c r="AR320" i="4"/>
  <c r="AS320" i="4"/>
  <c r="AT320" i="4"/>
  <c r="AU320" i="4"/>
  <c r="AV320" i="4"/>
  <c r="AW320" i="4"/>
  <c r="AX320" i="4"/>
  <c r="AY320" i="4"/>
  <c r="C321" i="4"/>
  <c r="D321" i="4"/>
  <c r="E321" i="4"/>
  <c r="F321" i="4"/>
  <c r="G321" i="4"/>
  <c r="H321" i="4"/>
  <c r="I321" i="4"/>
  <c r="J321" i="4"/>
  <c r="K321" i="4"/>
  <c r="L321" i="4"/>
  <c r="M321" i="4"/>
  <c r="N321" i="4"/>
  <c r="O321" i="4"/>
  <c r="P321" i="4"/>
  <c r="Q321" i="4"/>
  <c r="R321" i="4"/>
  <c r="S321" i="4"/>
  <c r="T321" i="4"/>
  <c r="U321" i="4"/>
  <c r="V321" i="4"/>
  <c r="W321" i="4"/>
  <c r="X321" i="4"/>
  <c r="Y321" i="4"/>
  <c r="Z321" i="4"/>
  <c r="AA321" i="4"/>
  <c r="AB321" i="4"/>
  <c r="AC321" i="4"/>
  <c r="AD321" i="4"/>
  <c r="AE321" i="4"/>
  <c r="AF321" i="4"/>
  <c r="AG321" i="4"/>
  <c r="AH321" i="4"/>
  <c r="AI321" i="4"/>
  <c r="AJ321" i="4"/>
  <c r="AK321" i="4"/>
  <c r="AL321" i="4"/>
  <c r="AM321" i="4"/>
  <c r="AN321" i="4"/>
  <c r="AO321" i="4"/>
  <c r="AP321" i="4"/>
  <c r="AQ321" i="4"/>
  <c r="AR321" i="4"/>
  <c r="AS321" i="4"/>
  <c r="AT321" i="4"/>
  <c r="AU321" i="4"/>
  <c r="AV321" i="4"/>
  <c r="AW321" i="4"/>
  <c r="AX321" i="4"/>
  <c r="AY321" i="4"/>
  <c r="C322" i="4"/>
  <c r="D322" i="4"/>
  <c r="E322" i="4"/>
  <c r="F322" i="4"/>
  <c r="G322" i="4"/>
  <c r="H322" i="4"/>
  <c r="I322" i="4"/>
  <c r="J322" i="4"/>
  <c r="K322" i="4"/>
  <c r="L322" i="4"/>
  <c r="M322" i="4"/>
  <c r="N322" i="4"/>
  <c r="O322" i="4"/>
  <c r="P322" i="4"/>
  <c r="Q322" i="4"/>
  <c r="R322" i="4"/>
  <c r="S322" i="4"/>
  <c r="T322" i="4"/>
  <c r="U322" i="4"/>
  <c r="V322" i="4"/>
  <c r="W322" i="4"/>
  <c r="X322" i="4"/>
  <c r="Y322" i="4"/>
  <c r="Z322" i="4"/>
  <c r="AA322" i="4"/>
  <c r="AB322" i="4"/>
  <c r="AC322" i="4"/>
  <c r="AD322" i="4"/>
  <c r="AE322" i="4"/>
  <c r="AF322" i="4"/>
  <c r="AG322" i="4"/>
  <c r="AH322" i="4"/>
  <c r="AI322" i="4"/>
  <c r="AJ322" i="4"/>
  <c r="AK322" i="4"/>
  <c r="AL322" i="4"/>
  <c r="AM322" i="4"/>
  <c r="AN322" i="4"/>
  <c r="AO322" i="4"/>
  <c r="AP322" i="4"/>
  <c r="AQ322" i="4"/>
  <c r="AR322" i="4"/>
  <c r="AS322" i="4"/>
  <c r="AT322" i="4"/>
  <c r="AU322" i="4"/>
  <c r="AV322" i="4"/>
  <c r="AW322" i="4"/>
  <c r="AX322" i="4"/>
  <c r="AY322" i="4"/>
  <c r="C323" i="4"/>
  <c r="D323" i="4"/>
  <c r="E323" i="4"/>
  <c r="F323" i="4"/>
  <c r="G323" i="4"/>
  <c r="H323" i="4"/>
  <c r="I323" i="4"/>
  <c r="J323" i="4"/>
  <c r="K323" i="4"/>
  <c r="L323" i="4"/>
  <c r="M323" i="4"/>
  <c r="N323" i="4"/>
  <c r="O323" i="4"/>
  <c r="P323" i="4"/>
  <c r="Q323" i="4"/>
  <c r="R323" i="4"/>
  <c r="S323" i="4"/>
  <c r="T323" i="4"/>
  <c r="U323" i="4"/>
  <c r="V323" i="4"/>
  <c r="W323" i="4"/>
  <c r="X323" i="4"/>
  <c r="Y323" i="4"/>
  <c r="Z323" i="4"/>
  <c r="AA323" i="4"/>
  <c r="AB323" i="4"/>
  <c r="AC323" i="4"/>
  <c r="AD323" i="4"/>
  <c r="AE323" i="4"/>
  <c r="AF323" i="4"/>
  <c r="AG323" i="4"/>
  <c r="AH323" i="4"/>
  <c r="AI323" i="4"/>
  <c r="AJ323" i="4"/>
  <c r="AK323" i="4"/>
  <c r="AL323" i="4"/>
  <c r="AM323" i="4"/>
  <c r="AN323" i="4"/>
  <c r="AO323" i="4"/>
  <c r="AP323" i="4"/>
  <c r="AQ323" i="4"/>
  <c r="AR323" i="4"/>
  <c r="AS323" i="4"/>
  <c r="AT323" i="4"/>
  <c r="AU323" i="4"/>
  <c r="AV323" i="4"/>
  <c r="AW323" i="4"/>
  <c r="AX323" i="4"/>
  <c r="AY323" i="4"/>
  <c r="C324" i="4"/>
  <c r="D324" i="4"/>
  <c r="E324" i="4"/>
  <c r="F324" i="4"/>
  <c r="G324" i="4"/>
  <c r="H324" i="4"/>
  <c r="I324" i="4"/>
  <c r="J324" i="4"/>
  <c r="K324" i="4"/>
  <c r="L324" i="4"/>
  <c r="M324" i="4"/>
  <c r="N324" i="4"/>
  <c r="O324" i="4"/>
  <c r="P324" i="4"/>
  <c r="Q324" i="4"/>
  <c r="R324" i="4"/>
  <c r="S324" i="4"/>
  <c r="T324" i="4"/>
  <c r="U324" i="4"/>
  <c r="V324" i="4"/>
  <c r="W324" i="4"/>
  <c r="X324" i="4"/>
  <c r="Y324" i="4"/>
  <c r="Z324" i="4"/>
  <c r="AA324" i="4"/>
  <c r="AB324" i="4"/>
  <c r="AC324" i="4"/>
  <c r="AD324" i="4"/>
  <c r="AE324" i="4"/>
  <c r="AF324" i="4"/>
  <c r="AG324" i="4"/>
  <c r="AH324" i="4"/>
  <c r="AI324" i="4"/>
  <c r="AJ324" i="4"/>
  <c r="AK324" i="4"/>
  <c r="AL324" i="4"/>
  <c r="AM324" i="4"/>
  <c r="AN324" i="4"/>
  <c r="AO324" i="4"/>
  <c r="AP324" i="4"/>
  <c r="AQ324" i="4"/>
  <c r="AR324" i="4"/>
  <c r="AS324" i="4"/>
  <c r="AT324" i="4"/>
  <c r="AU324" i="4"/>
  <c r="AV324" i="4"/>
  <c r="AW324" i="4"/>
  <c r="AX324" i="4"/>
  <c r="AY324" i="4"/>
  <c r="C325" i="4"/>
  <c r="D325" i="4"/>
  <c r="E325" i="4"/>
  <c r="F325" i="4"/>
  <c r="G325" i="4"/>
  <c r="H325" i="4"/>
  <c r="I325" i="4"/>
  <c r="J325" i="4"/>
  <c r="K325" i="4"/>
  <c r="L325" i="4"/>
  <c r="M325" i="4"/>
  <c r="N325" i="4"/>
  <c r="O325" i="4"/>
  <c r="P325" i="4"/>
  <c r="Q325" i="4"/>
  <c r="R325" i="4"/>
  <c r="S325" i="4"/>
  <c r="T325" i="4"/>
  <c r="U325" i="4"/>
  <c r="V325" i="4"/>
  <c r="W325" i="4"/>
  <c r="X325" i="4"/>
  <c r="Y325" i="4"/>
  <c r="Z325" i="4"/>
  <c r="AA325" i="4"/>
  <c r="AB325" i="4"/>
  <c r="AC325" i="4"/>
  <c r="AD325" i="4"/>
  <c r="AE325" i="4"/>
  <c r="AF325" i="4"/>
  <c r="AG325" i="4"/>
  <c r="AH325" i="4"/>
  <c r="AI325" i="4"/>
  <c r="AJ325" i="4"/>
  <c r="AK325" i="4"/>
  <c r="AL325" i="4"/>
  <c r="AM325" i="4"/>
  <c r="AN325" i="4"/>
  <c r="AO325" i="4"/>
  <c r="AP325" i="4"/>
  <c r="AQ325" i="4"/>
  <c r="AR325" i="4"/>
  <c r="AS325" i="4"/>
  <c r="AT325" i="4"/>
  <c r="AU325" i="4"/>
  <c r="AV325" i="4"/>
  <c r="AW325" i="4"/>
  <c r="AX325" i="4"/>
  <c r="AY325" i="4"/>
  <c r="C326" i="4"/>
  <c r="D326" i="4"/>
  <c r="E326" i="4"/>
  <c r="F326" i="4"/>
  <c r="G326" i="4"/>
  <c r="H326" i="4"/>
  <c r="I326" i="4"/>
  <c r="J326" i="4"/>
  <c r="K326" i="4"/>
  <c r="L326" i="4"/>
  <c r="M326" i="4"/>
  <c r="N326" i="4"/>
  <c r="O326" i="4"/>
  <c r="P326" i="4"/>
  <c r="Q326" i="4"/>
  <c r="R326" i="4"/>
  <c r="S326" i="4"/>
  <c r="T326" i="4"/>
  <c r="U326" i="4"/>
  <c r="V326" i="4"/>
  <c r="W326" i="4"/>
  <c r="X326" i="4"/>
  <c r="Y326" i="4"/>
  <c r="Z326" i="4"/>
  <c r="AA326" i="4"/>
  <c r="AB326" i="4"/>
  <c r="AC326" i="4"/>
  <c r="AD326" i="4"/>
  <c r="AE326" i="4"/>
  <c r="AF326" i="4"/>
  <c r="AG326" i="4"/>
  <c r="AH326" i="4"/>
  <c r="AI326" i="4"/>
  <c r="AJ326" i="4"/>
  <c r="AK326" i="4"/>
  <c r="AL326" i="4"/>
  <c r="AM326" i="4"/>
  <c r="AN326" i="4"/>
  <c r="AO326" i="4"/>
  <c r="AP326" i="4"/>
  <c r="AQ326" i="4"/>
  <c r="AR326" i="4"/>
  <c r="AS326" i="4"/>
  <c r="AT326" i="4"/>
  <c r="AU326" i="4"/>
  <c r="AV326" i="4"/>
  <c r="AW326" i="4"/>
  <c r="AX326" i="4"/>
  <c r="AY326" i="4"/>
  <c r="C327" i="4"/>
  <c r="D327" i="4"/>
  <c r="E327" i="4"/>
  <c r="F327" i="4"/>
  <c r="G327" i="4"/>
  <c r="H327" i="4"/>
  <c r="I327" i="4"/>
  <c r="J327" i="4"/>
  <c r="K327" i="4"/>
  <c r="L327" i="4"/>
  <c r="M327" i="4"/>
  <c r="N327" i="4"/>
  <c r="O327" i="4"/>
  <c r="P327" i="4"/>
  <c r="Q327" i="4"/>
  <c r="R327" i="4"/>
  <c r="S327" i="4"/>
  <c r="T327" i="4"/>
  <c r="U327" i="4"/>
  <c r="V327" i="4"/>
  <c r="W327" i="4"/>
  <c r="X327" i="4"/>
  <c r="Y327" i="4"/>
  <c r="Z327" i="4"/>
  <c r="AA327" i="4"/>
  <c r="AB327" i="4"/>
  <c r="AC327" i="4"/>
  <c r="AD327" i="4"/>
  <c r="AE327" i="4"/>
  <c r="AF327" i="4"/>
  <c r="AG327" i="4"/>
  <c r="AH327" i="4"/>
  <c r="AI327" i="4"/>
  <c r="AJ327" i="4"/>
  <c r="AK327" i="4"/>
  <c r="AL327" i="4"/>
  <c r="AM327" i="4"/>
  <c r="AN327" i="4"/>
  <c r="AO327" i="4"/>
  <c r="AP327" i="4"/>
  <c r="AQ327" i="4"/>
  <c r="AR327" i="4"/>
  <c r="AS327" i="4"/>
  <c r="AT327" i="4"/>
  <c r="AU327" i="4"/>
  <c r="AV327" i="4"/>
  <c r="AW327" i="4"/>
  <c r="AX327" i="4"/>
  <c r="AY327" i="4"/>
  <c r="C328" i="4"/>
  <c r="D328" i="4"/>
  <c r="E328" i="4"/>
  <c r="F328" i="4"/>
  <c r="G328" i="4"/>
  <c r="H328" i="4"/>
  <c r="I328" i="4"/>
  <c r="J328" i="4"/>
  <c r="K328" i="4"/>
  <c r="L328" i="4"/>
  <c r="M328" i="4"/>
  <c r="N328" i="4"/>
  <c r="O328" i="4"/>
  <c r="P328" i="4"/>
  <c r="Q328" i="4"/>
  <c r="R328" i="4"/>
  <c r="S328" i="4"/>
  <c r="T328" i="4"/>
  <c r="U328" i="4"/>
  <c r="V328" i="4"/>
  <c r="W328" i="4"/>
  <c r="X328" i="4"/>
  <c r="Y328" i="4"/>
  <c r="Z328" i="4"/>
  <c r="AA328" i="4"/>
  <c r="AB328" i="4"/>
  <c r="AC328" i="4"/>
  <c r="AD328" i="4"/>
  <c r="AE328" i="4"/>
  <c r="AF328" i="4"/>
  <c r="AG328" i="4"/>
  <c r="AH328" i="4"/>
  <c r="AI328" i="4"/>
  <c r="AJ328" i="4"/>
  <c r="AK328" i="4"/>
  <c r="AL328" i="4"/>
  <c r="AM328" i="4"/>
  <c r="AN328" i="4"/>
  <c r="AO328" i="4"/>
  <c r="AP328" i="4"/>
  <c r="AQ328" i="4"/>
  <c r="AR328" i="4"/>
  <c r="AS328" i="4"/>
  <c r="AT328" i="4"/>
  <c r="AU328" i="4"/>
  <c r="AV328" i="4"/>
  <c r="AW328" i="4"/>
  <c r="AX328" i="4"/>
  <c r="AY328" i="4"/>
  <c r="C329" i="4"/>
  <c r="D329" i="4"/>
  <c r="E329" i="4"/>
  <c r="F329" i="4"/>
  <c r="G329" i="4"/>
  <c r="H329" i="4"/>
  <c r="I329" i="4"/>
  <c r="J329" i="4"/>
  <c r="K329" i="4"/>
  <c r="L329" i="4"/>
  <c r="M329" i="4"/>
  <c r="N329" i="4"/>
  <c r="O329" i="4"/>
  <c r="P329" i="4"/>
  <c r="Q329" i="4"/>
  <c r="R329" i="4"/>
  <c r="S329" i="4"/>
  <c r="T329" i="4"/>
  <c r="U329" i="4"/>
  <c r="V329" i="4"/>
  <c r="W329" i="4"/>
  <c r="X329" i="4"/>
  <c r="Y329" i="4"/>
  <c r="Z329" i="4"/>
  <c r="AA329" i="4"/>
  <c r="AB329" i="4"/>
  <c r="AC329" i="4"/>
  <c r="AD329" i="4"/>
  <c r="AE329" i="4"/>
  <c r="AF329" i="4"/>
  <c r="AG329" i="4"/>
  <c r="AH329" i="4"/>
  <c r="AI329" i="4"/>
  <c r="AJ329" i="4"/>
  <c r="AK329" i="4"/>
  <c r="AL329" i="4"/>
  <c r="AM329" i="4"/>
  <c r="AN329" i="4"/>
  <c r="AO329" i="4"/>
  <c r="AP329" i="4"/>
  <c r="AQ329" i="4"/>
  <c r="AR329" i="4"/>
  <c r="AS329" i="4"/>
  <c r="AT329" i="4"/>
  <c r="AU329" i="4"/>
  <c r="AV329" i="4"/>
  <c r="AW329" i="4"/>
  <c r="AX329" i="4"/>
  <c r="AY329" i="4"/>
  <c r="C330" i="4"/>
  <c r="D330" i="4"/>
  <c r="E330" i="4"/>
  <c r="F330" i="4"/>
  <c r="G330" i="4"/>
  <c r="H330" i="4"/>
  <c r="I330" i="4"/>
  <c r="J330" i="4"/>
  <c r="K330" i="4"/>
  <c r="L330" i="4"/>
  <c r="M330" i="4"/>
  <c r="N330" i="4"/>
  <c r="O330" i="4"/>
  <c r="P330" i="4"/>
  <c r="Q330" i="4"/>
  <c r="R330" i="4"/>
  <c r="S330" i="4"/>
  <c r="T330" i="4"/>
  <c r="U330" i="4"/>
  <c r="V330" i="4"/>
  <c r="W330" i="4"/>
  <c r="X330" i="4"/>
  <c r="Y330" i="4"/>
  <c r="Z330" i="4"/>
  <c r="AA330" i="4"/>
  <c r="AB330" i="4"/>
  <c r="AC330" i="4"/>
  <c r="AD330" i="4"/>
  <c r="AE330" i="4"/>
  <c r="AF330" i="4"/>
  <c r="AG330" i="4"/>
  <c r="AH330" i="4"/>
  <c r="AI330" i="4"/>
  <c r="AJ330" i="4"/>
  <c r="AK330" i="4"/>
  <c r="AL330" i="4"/>
  <c r="AM330" i="4"/>
  <c r="AN330" i="4"/>
  <c r="AO330" i="4"/>
  <c r="AP330" i="4"/>
  <c r="AQ330" i="4"/>
  <c r="AR330" i="4"/>
  <c r="AS330" i="4"/>
  <c r="AT330" i="4"/>
  <c r="AU330" i="4"/>
  <c r="AV330" i="4"/>
  <c r="AW330" i="4"/>
  <c r="AX330" i="4"/>
  <c r="AY330" i="4"/>
  <c r="C331" i="4"/>
  <c r="D331" i="4"/>
  <c r="E331" i="4"/>
  <c r="F331" i="4"/>
  <c r="G331" i="4"/>
  <c r="H331" i="4"/>
  <c r="I331" i="4"/>
  <c r="J331" i="4"/>
  <c r="K331" i="4"/>
  <c r="L331" i="4"/>
  <c r="M331" i="4"/>
  <c r="N331" i="4"/>
  <c r="O331" i="4"/>
  <c r="P331" i="4"/>
  <c r="Q331" i="4"/>
  <c r="R331" i="4"/>
  <c r="S331" i="4"/>
  <c r="T331" i="4"/>
  <c r="U331" i="4"/>
  <c r="V331" i="4"/>
  <c r="W331" i="4"/>
  <c r="X331" i="4"/>
  <c r="Y331" i="4"/>
  <c r="Z331" i="4"/>
  <c r="AA331" i="4"/>
  <c r="AB331" i="4"/>
  <c r="AC331" i="4"/>
  <c r="AD331" i="4"/>
  <c r="AE331" i="4"/>
  <c r="AF331" i="4"/>
  <c r="AG331" i="4"/>
  <c r="AH331" i="4"/>
  <c r="AI331" i="4"/>
  <c r="AJ331" i="4"/>
  <c r="AK331" i="4"/>
  <c r="AL331" i="4"/>
  <c r="AM331" i="4"/>
  <c r="AN331" i="4"/>
  <c r="AO331" i="4"/>
  <c r="AP331" i="4"/>
  <c r="AQ331" i="4"/>
  <c r="AR331" i="4"/>
  <c r="AS331" i="4"/>
  <c r="AT331" i="4"/>
  <c r="AU331" i="4"/>
  <c r="AV331" i="4"/>
  <c r="AW331" i="4"/>
  <c r="AX331" i="4"/>
  <c r="AY331" i="4"/>
  <c r="C332" i="4"/>
  <c r="D332" i="4"/>
  <c r="E332" i="4"/>
  <c r="F332" i="4"/>
  <c r="G332" i="4"/>
  <c r="H332" i="4"/>
  <c r="I332" i="4"/>
  <c r="J332" i="4"/>
  <c r="K332" i="4"/>
  <c r="L332" i="4"/>
  <c r="M332" i="4"/>
  <c r="N332" i="4"/>
  <c r="O332" i="4"/>
  <c r="P332" i="4"/>
  <c r="Q332" i="4"/>
  <c r="R332" i="4"/>
  <c r="S332" i="4"/>
  <c r="T332" i="4"/>
  <c r="U332" i="4"/>
  <c r="V332" i="4"/>
  <c r="W332" i="4"/>
  <c r="X332" i="4"/>
  <c r="Y332" i="4"/>
  <c r="Z332" i="4"/>
  <c r="AA332" i="4"/>
  <c r="AB332" i="4"/>
  <c r="AC332" i="4"/>
  <c r="AD332" i="4"/>
  <c r="AE332" i="4"/>
  <c r="AF332" i="4"/>
  <c r="AG332" i="4"/>
  <c r="AH332" i="4"/>
  <c r="AI332" i="4"/>
  <c r="AJ332" i="4"/>
  <c r="AK332" i="4"/>
  <c r="AL332" i="4"/>
  <c r="AM332" i="4"/>
  <c r="AN332" i="4"/>
  <c r="AO332" i="4"/>
  <c r="AP332" i="4"/>
  <c r="AQ332" i="4"/>
  <c r="AR332" i="4"/>
  <c r="AS332" i="4"/>
  <c r="AT332" i="4"/>
  <c r="AU332" i="4"/>
  <c r="AV332" i="4"/>
  <c r="AW332" i="4"/>
  <c r="AX332" i="4"/>
  <c r="AY332" i="4"/>
  <c r="C333" i="4"/>
  <c r="D333" i="4"/>
  <c r="E333" i="4"/>
  <c r="F333" i="4"/>
  <c r="G333" i="4"/>
  <c r="H333" i="4"/>
  <c r="I333" i="4"/>
  <c r="J333" i="4"/>
  <c r="K333" i="4"/>
  <c r="L333" i="4"/>
  <c r="M333" i="4"/>
  <c r="N333" i="4"/>
  <c r="O333" i="4"/>
  <c r="P333" i="4"/>
  <c r="Q333" i="4"/>
  <c r="R333" i="4"/>
  <c r="S333" i="4"/>
  <c r="T333" i="4"/>
  <c r="U333" i="4"/>
  <c r="V333" i="4"/>
  <c r="W333" i="4"/>
  <c r="X333" i="4"/>
  <c r="Y333" i="4"/>
  <c r="Z333" i="4"/>
  <c r="AA333" i="4"/>
  <c r="AB333" i="4"/>
  <c r="AC333" i="4"/>
  <c r="AD333" i="4"/>
  <c r="AE333" i="4"/>
  <c r="AF333" i="4"/>
  <c r="AG333" i="4"/>
  <c r="AH333" i="4"/>
  <c r="AI333" i="4"/>
  <c r="AJ333" i="4"/>
  <c r="AK333" i="4"/>
  <c r="AL333" i="4"/>
  <c r="AM333" i="4"/>
  <c r="AN333" i="4"/>
  <c r="AO333" i="4"/>
  <c r="AP333" i="4"/>
  <c r="AQ333" i="4"/>
  <c r="AR333" i="4"/>
  <c r="AS333" i="4"/>
  <c r="AT333" i="4"/>
  <c r="AU333" i="4"/>
  <c r="AV333" i="4"/>
  <c r="AW333" i="4"/>
  <c r="AX333" i="4"/>
  <c r="AY333" i="4"/>
  <c r="C334" i="4"/>
  <c r="D334" i="4"/>
  <c r="E334" i="4"/>
  <c r="F334" i="4"/>
  <c r="G334" i="4"/>
  <c r="H334" i="4"/>
  <c r="I334" i="4"/>
  <c r="J334" i="4"/>
  <c r="K334" i="4"/>
  <c r="L334" i="4"/>
  <c r="M334" i="4"/>
  <c r="N334" i="4"/>
  <c r="O334" i="4"/>
  <c r="P334" i="4"/>
  <c r="Q334" i="4"/>
  <c r="R334" i="4"/>
  <c r="S334" i="4"/>
  <c r="T334" i="4"/>
  <c r="U334" i="4"/>
  <c r="V334" i="4"/>
  <c r="W334" i="4"/>
  <c r="X334" i="4"/>
  <c r="Y334" i="4"/>
  <c r="Z334" i="4"/>
  <c r="AA334" i="4"/>
  <c r="AB334" i="4"/>
  <c r="AC334" i="4"/>
  <c r="AD334" i="4"/>
  <c r="AE334" i="4"/>
  <c r="AF334" i="4"/>
  <c r="AG334" i="4"/>
  <c r="AH334" i="4"/>
  <c r="AI334" i="4"/>
  <c r="AJ334" i="4"/>
  <c r="AK334" i="4"/>
  <c r="AL334" i="4"/>
  <c r="AM334" i="4"/>
  <c r="AN334" i="4"/>
  <c r="AO334" i="4"/>
  <c r="AP334" i="4"/>
  <c r="AQ334" i="4"/>
  <c r="AR334" i="4"/>
  <c r="AS334" i="4"/>
  <c r="AT334" i="4"/>
  <c r="AU334" i="4"/>
  <c r="AV334" i="4"/>
  <c r="AW334" i="4"/>
  <c r="AX334" i="4"/>
  <c r="AY334" i="4"/>
  <c r="C335" i="4"/>
  <c r="D335" i="4"/>
  <c r="E335" i="4"/>
  <c r="F335" i="4"/>
  <c r="G335" i="4"/>
  <c r="H335" i="4"/>
  <c r="I335" i="4"/>
  <c r="J335" i="4"/>
  <c r="K335" i="4"/>
  <c r="L335" i="4"/>
  <c r="M335" i="4"/>
  <c r="N335" i="4"/>
  <c r="O335" i="4"/>
  <c r="P335" i="4"/>
  <c r="Q335" i="4"/>
  <c r="R335" i="4"/>
  <c r="S335" i="4"/>
  <c r="T335" i="4"/>
  <c r="U335" i="4"/>
  <c r="V335" i="4"/>
  <c r="W335" i="4"/>
  <c r="X335" i="4"/>
  <c r="Y335" i="4"/>
  <c r="Z335" i="4"/>
  <c r="AA335" i="4"/>
  <c r="AB335" i="4"/>
  <c r="AC335" i="4"/>
  <c r="AD335" i="4"/>
  <c r="AE335" i="4"/>
  <c r="AF335" i="4"/>
  <c r="AG335" i="4"/>
  <c r="AH335" i="4"/>
  <c r="AI335" i="4"/>
  <c r="AJ335" i="4"/>
  <c r="AK335" i="4"/>
  <c r="AL335" i="4"/>
  <c r="AM335" i="4"/>
  <c r="AN335" i="4"/>
  <c r="AO335" i="4"/>
  <c r="AP335" i="4"/>
  <c r="AQ335" i="4"/>
  <c r="AR335" i="4"/>
  <c r="AS335" i="4"/>
  <c r="AT335" i="4"/>
  <c r="AU335" i="4"/>
  <c r="AV335" i="4"/>
  <c r="AW335" i="4"/>
  <c r="AX335" i="4"/>
  <c r="AY335" i="4"/>
  <c r="C336" i="4"/>
  <c r="D336" i="4"/>
  <c r="E336" i="4"/>
  <c r="F336" i="4"/>
  <c r="G336" i="4"/>
  <c r="H336" i="4"/>
  <c r="I336" i="4"/>
  <c r="J336" i="4"/>
  <c r="K336" i="4"/>
  <c r="L336" i="4"/>
  <c r="M336" i="4"/>
  <c r="N336" i="4"/>
  <c r="O336" i="4"/>
  <c r="P336" i="4"/>
  <c r="Q336" i="4"/>
  <c r="R336" i="4"/>
  <c r="S336" i="4"/>
  <c r="T336" i="4"/>
  <c r="U336" i="4"/>
  <c r="V336" i="4"/>
  <c r="W336" i="4"/>
  <c r="X336" i="4"/>
  <c r="Y336" i="4"/>
  <c r="Z336" i="4"/>
  <c r="AA336" i="4"/>
  <c r="AB336" i="4"/>
  <c r="AC336" i="4"/>
  <c r="AD336" i="4"/>
  <c r="AE336" i="4"/>
  <c r="AF336" i="4"/>
  <c r="AG336" i="4"/>
  <c r="AH336" i="4"/>
  <c r="AI336" i="4"/>
  <c r="AJ336" i="4"/>
  <c r="AK336" i="4"/>
  <c r="AL336" i="4"/>
  <c r="AM336" i="4"/>
  <c r="AN336" i="4"/>
  <c r="AO336" i="4"/>
  <c r="AP336" i="4"/>
  <c r="AQ336" i="4"/>
  <c r="AR336" i="4"/>
  <c r="AS336" i="4"/>
  <c r="AT336" i="4"/>
  <c r="AU336" i="4"/>
  <c r="AV336" i="4"/>
  <c r="AW336" i="4"/>
  <c r="AX336" i="4"/>
  <c r="AY336" i="4"/>
  <c r="C337" i="4"/>
  <c r="D337" i="4"/>
  <c r="E337" i="4"/>
  <c r="F337" i="4"/>
  <c r="G337" i="4"/>
  <c r="H337" i="4"/>
  <c r="I337" i="4"/>
  <c r="J337" i="4"/>
  <c r="K337" i="4"/>
  <c r="L337" i="4"/>
  <c r="M337" i="4"/>
  <c r="N337" i="4"/>
  <c r="O337" i="4"/>
  <c r="P337" i="4"/>
  <c r="Q337" i="4"/>
  <c r="R337" i="4"/>
  <c r="S337" i="4"/>
  <c r="T337" i="4"/>
  <c r="U337" i="4"/>
  <c r="V337" i="4"/>
  <c r="W337" i="4"/>
  <c r="X337" i="4"/>
  <c r="Y337" i="4"/>
  <c r="Z337" i="4"/>
  <c r="AA337" i="4"/>
  <c r="AB337" i="4"/>
  <c r="AC337" i="4"/>
  <c r="AD337" i="4"/>
  <c r="AE337" i="4"/>
  <c r="AF337" i="4"/>
  <c r="AG337" i="4"/>
  <c r="AH337" i="4"/>
  <c r="AI337" i="4"/>
  <c r="AJ337" i="4"/>
  <c r="AK337" i="4"/>
  <c r="AL337" i="4"/>
  <c r="AM337" i="4"/>
  <c r="AN337" i="4"/>
  <c r="AO337" i="4"/>
  <c r="AP337" i="4"/>
  <c r="AQ337" i="4"/>
  <c r="AR337" i="4"/>
  <c r="AS337" i="4"/>
  <c r="AT337" i="4"/>
  <c r="AU337" i="4"/>
  <c r="AV337" i="4"/>
  <c r="AW337" i="4"/>
  <c r="AX337" i="4"/>
  <c r="AY337" i="4"/>
  <c r="C338" i="4"/>
  <c r="D338" i="4"/>
  <c r="E338" i="4"/>
  <c r="F338" i="4"/>
  <c r="G338" i="4"/>
  <c r="H338" i="4"/>
  <c r="I338" i="4"/>
  <c r="J338" i="4"/>
  <c r="K338" i="4"/>
  <c r="L338" i="4"/>
  <c r="M338" i="4"/>
  <c r="N338" i="4"/>
  <c r="O338" i="4"/>
  <c r="P338" i="4"/>
  <c r="Q338" i="4"/>
  <c r="R338" i="4"/>
  <c r="S338" i="4"/>
  <c r="T338" i="4"/>
  <c r="U338" i="4"/>
  <c r="V338" i="4"/>
  <c r="W338" i="4"/>
  <c r="X338" i="4"/>
  <c r="Y338" i="4"/>
  <c r="Z338" i="4"/>
  <c r="AA338" i="4"/>
  <c r="AB338" i="4"/>
  <c r="AC338" i="4"/>
  <c r="AD338" i="4"/>
  <c r="AE338" i="4"/>
  <c r="AF338" i="4"/>
  <c r="AG338" i="4"/>
  <c r="AH338" i="4"/>
  <c r="AI338" i="4"/>
  <c r="AJ338" i="4"/>
  <c r="AK338" i="4"/>
  <c r="AL338" i="4"/>
  <c r="AM338" i="4"/>
  <c r="AN338" i="4"/>
  <c r="AO338" i="4"/>
  <c r="AP338" i="4"/>
  <c r="AQ338" i="4"/>
  <c r="AR338" i="4"/>
  <c r="AS338" i="4"/>
  <c r="AT338" i="4"/>
  <c r="AU338" i="4"/>
  <c r="AV338" i="4"/>
  <c r="AW338" i="4"/>
  <c r="AX338" i="4"/>
  <c r="AY338" i="4"/>
  <c r="C339" i="4"/>
  <c r="D339" i="4"/>
  <c r="E339" i="4"/>
  <c r="F339" i="4"/>
  <c r="G339" i="4"/>
  <c r="H339" i="4"/>
  <c r="I339" i="4"/>
  <c r="J339" i="4"/>
  <c r="K339" i="4"/>
  <c r="L339" i="4"/>
  <c r="M339" i="4"/>
  <c r="N339" i="4"/>
  <c r="O339" i="4"/>
  <c r="P339" i="4"/>
  <c r="Q339" i="4"/>
  <c r="R339" i="4"/>
  <c r="S339" i="4"/>
  <c r="T339" i="4"/>
  <c r="U339" i="4"/>
  <c r="V339" i="4"/>
  <c r="W339" i="4"/>
  <c r="X339" i="4"/>
  <c r="Y339" i="4"/>
  <c r="Z339" i="4"/>
  <c r="AA339" i="4"/>
  <c r="AB339" i="4"/>
  <c r="AC339" i="4"/>
  <c r="AD339" i="4"/>
  <c r="AE339" i="4"/>
  <c r="AF339" i="4"/>
  <c r="AG339" i="4"/>
  <c r="AH339" i="4"/>
  <c r="AI339" i="4"/>
  <c r="AJ339" i="4"/>
  <c r="AK339" i="4"/>
  <c r="AL339" i="4"/>
  <c r="AM339" i="4"/>
  <c r="AN339" i="4"/>
  <c r="AO339" i="4"/>
  <c r="AP339" i="4"/>
  <c r="AQ339" i="4"/>
  <c r="AR339" i="4"/>
  <c r="AS339" i="4"/>
  <c r="AT339" i="4"/>
  <c r="AU339" i="4"/>
  <c r="AV339" i="4"/>
  <c r="AW339" i="4"/>
  <c r="AX339" i="4"/>
  <c r="AY339" i="4"/>
  <c r="C340" i="4"/>
  <c r="D340" i="4"/>
  <c r="E340" i="4"/>
  <c r="F340" i="4"/>
  <c r="G340" i="4"/>
  <c r="H340" i="4"/>
  <c r="I340" i="4"/>
  <c r="J340" i="4"/>
  <c r="K340" i="4"/>
  <c r="L340" i="4"/>
  <c r="M340" i="4"/>
  <c r="N340" i="4"/>
  <c r="O340" i="4"/>
  <c r="P340" i="4"/>
  <c r="Q340" i="4"/>
  <c r="R340" i="4"/>
  <c r="S340" i="4"/>
  <c r="T340" i="4"/>
  <c r="U340" i="4"/>
  <c r="V340" i="4"/>
  <c r="W340" i="4"/>
  <c r="X340" i="4"/>
  <c r="Y340" i="4"/>
  <c r="Z340" i="4"/>
  <c r="AA340" i="4"/>
  <c r="AB340" i="4"/>
  <c r="AC340" i="4"/>
  <c r="AD340" i="4"/>
  <c r="AE340" i="4"/>
  <c r="AF340" i="4"/>
  <c r="AG340" i="4"/>
  <c r="AH340" i="4"/>
  <c r="AI340" i="4"/>
  <c r="AJ340" i="4"/>
  <c r="AK340" i="4"/>
  <c r="AL340" i="4"/>
  <c r="AM340" i="4"/>
  <c r="AN340" i="4"/>
  <c r="AO340" i="4"/>
  <c r="AP340" i="4"/>
  <c r="AQ340" i="4"/>
  <c r="AR340" i="4"/>
  <c r="AS340" i="4"/>
  <c r="AT340" i="4"/>
  <c r="AU340" i="4"/>
  <c r="AV340" i="4"/>
  <c r="AW340" i="4"/>
  <c r="AX340" i="4"/>
  <c r="AY340" i="4"/>
  <c r="C341" i="4"/>
  <c r="D341" i="4"/>
  <c r="E341" i="4"/>
  <c r="F341" i="4"/>
  <c r="G341" i="4"/>
  <c r="H341" i="4"/>
  <c r="I341" i="4"/>
  <c r="J341" i="4"/>
  <c r="K341" i="4"/>
  <c r="L341" i="4"/>
  <c r="M341" i="4"/>
  <c r="N341" i="4"/>
  <c r="O341" i="4"/>
  <c r="P341" i="4"/>
  <c r="Q341" i="4"/>
  <c r="R341" i="4"/>
  <c r="S341" i="4"/>
  <c r="T341" i="4"/>
  <c r="U341" i="4"/>
  <c r="V341" i="4"/>
  <c r="W341" i="4"/>
  <c r="X341" i="4"/>
  <c r="Y341" i="4"/>
  <c r="Z341" i="4"/>
  <c r="AA341" i="4"/>
  <c r="AB341" i="4"/>
  <c r="AC341" i="4"/>
  <c r="AD341" i="4"/>
  <c r="AE341" i="4"/>
  <c r="AF341" i="4"/>
  <c r="AG341" i="4"/>
  <c r="AH341" i="4"/>
  <c r="AI341" i="4"/>
  <c r="AJ341" i="4"/>
  <c r="AK341" i="4"/>
  <c r="AL341" i="4"/>
  <c r="AM341" i="4"/>
  <c r="AN341" i="4"/>
  <c r="AO341" i="4"/>
  <c r="AP341" i="4"/>
  <c r="AQ341" i="4"/>
  <c r="AR341" i="4"/>
  <c r="AS341" i="4"/>
  <c r="AT341" i="4"/>
  <c r="AU341" i="4"/>
  <c r="AV341" i="4"/>
  <c r="AW341" i="4"/>
  <c r="AX341" i="4"/>
  <c r="AY341" i="4"/>
  <c r="C342" i="4"/>
  <c r="D342" i="4"/>
  <c r="E342" i="4"/>
  <c r="F342" i="4"/>
  <c r="G342" i="4"/>
  <c r="H342" i="4"/>
  <c r="I342" i="4"/>
  <c r="J342" i="4"/>
  <c r="K342" i="4"/>
  <c r="L342" i="4"/>
  <c r="M342" i="4"/>
  <c r="N342" i="4"/>
  <c r="O342" i="4"/>
  <c r="P342" i="4"/>
  <c r="Q342" i="4"/>
  <c r="R342" i="4"/>
  <c r="S342" i="4"/>
  <c r="T342" i="4"/>
  <c r="U342" i="4"/>
  <c r="V342" i="4"/>
  <c r="W342" i="4"/>
  <c r="X342" i="4"/>
  <c r="Y342" i="4"/>
  <c r="Z342" i="4"/>
  <c r="AA342" i="4"/>
  <c r="AB342" i="4"/>
  <c r="AC342" i="4"/>
  <c r="AD342" i="4"/>
  <c r="AE342" i="4"/>
  <c r="AF342" i="4"/>
  <c r="AG342" i="4"/>
  <c r="AH342" i="4"/>
  <c r="AI342" i="4"/>
  <c r="AJ342" i="4"/>
  <c r="AK342" i="4"/>
  <c r="AL342" i="4"/>
  <c r="AM342" i="4"/>
  <c r="AN342" i="4"/>
  <c r="AO342" i="4"/>
  <c r="AP342" i="4"/>
  <c r="AQ342" i="4"/>
  <c r="AR342" i="4"/>
  <c r="AS342" i="4"/>
  <c r="AT342" i="4"/>
  <c r="AU342" i="4"/>
  <c r="AV342" i="4"/>
  <c r="AW342" i="4"/>
  <c r="AX342" i="4"/>
  <c r="AY342" i="4"/>
  <c r="C343" i="4"/>
  <c r="D343" i="4"/>
  <c r="E343" i="4"/>
  <c r="F343" i="4"/>
  <c r="G343" i="4"/>
  <c r="H343" i="4"/>
  <c r="I343" i="4"/>
  <c r="J343" i="4"/>
  <c r="K343" i="4"/>
  <c r="L343" i="4"/>
  <c r="M343" i="4"/>
  <c r="N343" i="4"/>
  <c r="O343" i="4"/>
  <c r="P343" i="4"/>
  <c r="Q343" i="4"/>
  <c r="R343" i="4"/>
  <c r="S343" i="4"/>
  <c r="T343" i="4"/>
  <c r="U343" i="4"/>
  <c r="V343" i="4"/>
  <c r="W343" i="4"/>
  <c r="X343" i="4"/>
  <c r="Y343" i="4"/>
  <c r="Z343" i="4"/>
  <c r="AA343" i="4"/>
  <c r="AB343" i="4"/>
  <c r="AC343" i="4"/>
  <c r="AD343" i="4"/>
  <c r="AE343" i="4"/>
  <c r="AF343" i="4"/>
  <c r="AG343" i="4"/>
  <c r="AH343" i="4"/>
  <c r="AI343" i="4"/>
  <c r="AJ343" i="4"/>
  <c r="AK343" i="4"/>
  <c r="AL343" i="4"/>
  <c r="AM343" i="4"/>
  <c r="AN343" i="4"/>
  <c r="AO343" i="4"/>
  <c r="AP343" i="4"/>
  <c r="AQ343" i="4"/>
  <c r="AR343" i="4"/>
  <c r="AS343" i="4"/>
  <c r="AT343" i="4"/>
  <c r="AU343" i="4"/>
  <c r="AV343" i="4"/>
  <c r="AW343" i="4"/>
  <c r="AX343" i="4"/>
  <c r="AY343" i="4"/>
  <c r="C344" i="4"/>
  <c r="D344" i="4"/>
  <c r="E344" i="4"/>
  <c r="F344" i="4"/>
  <c r="G344" i="4"/>
  <c r="H344" i="4"/>
  <c r="I344" i="4"/>
  <c r="J344" i="4"/>
  <c r="K344" i="4"/>
  <c r="L344" i="4"/>
  <c r="M344" i="4"/>
  <c r="N344" i="4"/>
  <c r="O344" i="4"/>
  <c r="P344" i="4"/>
  <c r="Q344" i="4"/>
  <c r="R344" i="4"/>
  <c r="S344" i="4"/>
  <c r="T344" i="4"/>
  <c r="U344" i="4"/>
  <c r="V344" i="4"/>
  <c r="W344" i="4"/>
  <c r="X344" i="4"/>
  <c r="Y344" i="4"/>
  <c r="Z344" i="4"/>
  <c r="AA344" i="4"/>
  <c r="AB344" i="4"/>
  <c r="AC344" i="4"/>
  <c r="AD344" i="4"/>
  <c r="AE344" i="4"/>
  <c r="AF344" i="4"/>
  <c r="AG344" i="4"/>
  <c r="AH344" i="4"/>
  <c r="AI344" i="4"/>
  <c r="AJ344" i="4"/>
  <c r="AK344" i="4"/>
  <c r="AL344" i="4"/>
  <c r="AM344" i="4"/>
  <c r="AN344" i="4"/>
  <c r="AO344" i="4"/>
  <c r="AP344" i="4"/>
  <c r="AQ344" i="4"/>
  <c r="AR344" i="4"/>
  <c r="AS344" i="4"/>
  <c r="AT344" i="4"/>
  <c r="AU344" i="4"/>
  <c r="AV344" i="4"/>
  <c r="AW344" i="4"/>
  <c r="AX344" i="4"/>
  <c r="AY344" i="4"/>
  <c r="C345" i="4"/>
  <c r="D345" i="4"/>
  <c r="E345" i="4"/>
  <c r="F345" i="4"/>
  <c r="G345" i="4"/>
  <c r="H345" i="4"/>
  <c r="I345" i="4"/>
  <c r="J345" i="4"/>
  <c r="K345" i="4"/>
  <c r="L345" i="4"/>
  <c r="M345" i="4"/>
  <c r="N345" i="4"/>
  <c r="O345" i="4"/>
  <c r="P345" i="4"/>
  <c r="Q345" i="4"/>
  <c r="R345" i="4"/>
  <c r="S345" i="4"/>
  <c r="T345" i="4"/>
  <c r="U345" i="4"/>
  <c r="V345" i="4"/>
  <c r="W345" i="4"/>
  <c r="X345" i="4"/>
  <c r="Y345" i="4"/>
  <c r="Z345" i="4"/>
  <c r="AA345" i="4"/>
  <c r="AB345" i="4"/>
  <c r="AC345" i="4"/>
  <c r="AD345" i="4"/>
  <c r="AE345" i="4"/>
  <c r="AF345" i="4"/>
  <c r="AG345" i="4"/>
  <c r="AH345" i="4"/>
  <c r="AI345" i="4"/>
  <c r="AJ345" i="4"/>
  <c r="AK345" i="4"/>
  <c r="AL345" i="4"/>
  <c r="AM345" i="4"/>
  <c r="AN345" i="4"/>
  <c r="AO345" i="4"/>
  <c r="AP345" i="4"/>
  <c r="AQ345" i="4"/>
  <c r="AR345" i="4"/>
  <c r="AS345" i="4"/>
  <c r="AT345" i="4"/>
  <c r="AU345" i="4"/>
  <c r="AV345" i="4"/>
  <c r="AW345" i="4"/>
  <c r="AX345" i="4"/>
  <c r="AY345" i="4"/>
  <c r="C346" i="4"/>
  <c r="D346" i="4"/>
  <c r="E346" i="4"/>
  <c r="F346" i="4"/>
  <c r="G346" i="4"/>
  <c r="H346" i="4"/>
  <c r="I346" i="4"/>
  <c r="J346" i="4"/>
  <c r="K346" i="4"/>
  <c r="L346" i="4"/>
  <c r="M346" i="4"/>
  <c r="N346" i="4"/>
  <c r="O346" i="4"/>
  <c r="P346" i="4"/>
  <c r="Q346" i="4"/>
  <c r="R346" i="4"/>
  <c r="S346" i="4"/>
  <c r="T346" i="4"/>
  <c r="U346" i="4"/>
  <c r="V346" i="4"/>
  <c r="W346" i="4"/>
  <c r="X346" i="4"/>
  <c r="Y346" i="4"/>
  <c r="Z346" i="4"/>
  <c r="AA346" i="4"/>
  <c r="AB346" i="4"/>
  <c r="AC346" i="4"/>
  <c r="AD346" i="4"/>
  <c r="AE346" i="4"/>
  <c r="AF346" i="4"/>
  <c r="AG346" i="4"/>
  <c r="AH346" i="4"/>
  <c r="AI346" i="4"/>
  <c r="AJ346" i="4"/>
  <c r="AK346" i="4"/>
  <c r="AL346" i="4"/>
  <c r="AM346" i="4"/>
  <c r="AN346" i="4"/>
  <c r="AO346" i="4"/>
  <c r="AP346" i="4"/>
  <c r="AQ346" i="4"/>
  <c r="AR346" i="4"/>
  <c r="AS346" i="4"/>
  <c r="AT346" i="4"/>
  <c r="AU346" i="4"/>
  <c r="AV346" i="4"/>
  <c r="AW346" i="4"/>
  <c r="AX346" i="4"/>
  <c r="AY346" i="4"/>
  <c r="C347" i="4"/>
  <c r="D347" i="4"/>
  <c r="E347" i="4"/>
  <c r="F347" i="4"/>
  <c r="G347" i="4"/>
  <c r="H347" i="4"/>
  <c r="I347" i="4"/>
  <c r="J347" i="4"/>
  <c r="K347" i="4"/>
  <c r="L347" i="4"/>
  <c r="M347" i="4"/>
  <c r="N347" i="4"/>
  <c r="O347" i="4"/>
  <c r="P347" i="4"/>
  <c r="Q347" i="4"/>
  <c r="R347" i="4"/>
  <c r="S347" i="4"/>
  <c r="T347" i="4"/>
  <c r="U347" i="4"/>
  <c r="V347" i="4"/>
  <c r="W347" i="4"/>
  <c r="X347" i="4"/>
  <c r="Y347" i="4"/>
  <c r="Z347" i="4"/>
  <c r="AA347" i="4"/>
  <c r="AB347" i="4"/>
  <c r="AC347" i="4"/>
  <c r="AD347" i="4"/>
  <c r="AE347" i="4"/>
  <c r="AF347" i="4"/>
  <c r="AG347" i="4"/>
  <c r="AH347" i="4"/>
  <c r="AI347" i="4"/>
  <c r="AJ347" i="4"/>
  <c r="AK347" i="4"/>
  <c r="AL347" i="4"/>
  <c r="AM347" i="4"/>
  <c r="AN347" i="4"/>
  <c r="AO347" i="4"/>
  <c r="AP347" i="4"/>
  <c r="AQ347" i="4"/>
  <c r="AR347" i="4"/>
  <c r="AS347" i="4"/>
  <c r="AT347" i="4"/>
  <c r="AU347" i="4"/>
  <c r="AV347" i="4"/>
  <c r="AW347" i="4"/>
  <c r="AX347" i="4"/>
  <c r="AY347" i="4"/>
  <c r="C348" i="4"/>
  <c r="D348" i="4"/>
  <c r="E348" i="4"/>
  <c r="F348" i="4"/>
  <c r="G348" i="4"/>
  <c r="H348" i="4"/>
  <c r="I348" i="4"/>
  <c r="J348" i="4"/>
  <c r="K348" i="4"/>
  <c r="L348" i="4"/>
  <c r="M348" i="4"/>
  <c r="N348" i="4"/>
  <c r="O348" i="4"/>
  <c r="P348" i="4"/>
  <c r="Q348" i="4"/>
  <c r="R348" i="4"/>
  <c r="S348" i="4"/>
  <c r="T348" i="4"/>
  <c r="U348" i="4"/>
  <c r="V348" i="4"/>
  <c r="W348" i="4"/>
  <c r="X348" i="4"/>
  <c r="Y348" i="4"/>
  <c r="Z348" i="4"/>
  <c r="AA348" i="4"/>
  <c r="AB348" i="4"/>
  <c r="AC348" i="4"/>
  <c r="AD348" i="4"/>
  <c r="AE348" i="4"/>
  <c r="AF348" i="4"/>
  <c r="AG348" i="4"/>
  <c r="AH348" i="4"/>
  <c r="AI348" i="4"/>
  <c r="AJ348" i="4"/>
  <c r="AK348" i="4"/>
  <c r="AL348" i="4"/>
  <c r="AM348" i="4"/>
  <c r="AN348" i="4"/>
  <c r="AO348" i="4"/>
  <c r="AP348" i="4"/>
  <c r="AQ348" i="4"/>
  <c r="AR348" i="4"/>
  <c r="AS348" i="4"/>
  <c r="AT348" i="4"/>
  <c r="AU348" i="4"/>
  <c r="AV348" i="4"/>
  <c r="AW348" i="4"/>
  <c r="AX348" i="4"/>
  <c r="AY348" i="4"/>
  <c r="C349" i="4"/>
  <c r="D349" i="4"/>
  <c r="E349" i="4"/>
  <c r="F349" i="4"/>
  <c r="G349" i="4"/>
  <c r="H349" i="4"/>
  <c r="I349" i="4"/>
  <c r="J349" i="4"/>
  <c r="K349" i="4"/>
  <c r="L349" i="4"/>
  <c r="M349" i="4"/>
  <c r="N349" i="4"/>
  <c r="O349" i="4"/>
  <c r="P349" i="4"/>
  <c r="Q349" i="4"/>
  <c r="R349" i="4"/>
  <c r="S349" i="4"/>
  <c r="T349" i="4"/>
  <c r="U349" i="4"/>
  <c r="V349" i="4"/>
  <c r="W349" i="4"/>
  <c r="X349" i="4"/>
  <c r="Y349" i="4"/>
  <c r="Z349" i="4"/>
  <c r="AA349" i="4"/>
  <c r="AB349" i="4"/>
  <c r="AC349" i="4"/>
  <c r="AD349" i="4"/>
  <c r="AE349" i="4"/>
  <c r="AF349" i="4"/>
  <c r="AG349" i="4"/>
  <c r="AH349" i="4"/>
  <c r="AI349" i="4"/>
  <c r="AJ349" i="4"/>
  <c r="AK349" i="4"/>
  <c r="AL349" i="4"/>
  <c r="AM349" i="4"/>
  <c r="AN349" i="4"/>
  <c r="AO349" i="4"/>
  <c r="AP349" i="4"/>
  <c r="AQ349" i="4"/>
  <c r="AR349" i="4"/>
  <c r="AS349" i="4"/>
  <c r="AT349" i="4"/>
  <c r="AU349" i="4"/>
  <c r="AV349" i="4"/>
  <c r="AW349" i="4"/>
  <c r="AX349" i="4"/>
  <c r="AY349" i="4"/>
  <c r="C350" i="4"/>
  <c r="D350" i="4"/>
  <c r="E350" i="4"/>
  <c r="F350" i="4"/>
  <c r="G350" i="4"/>
  <c r="H350" i="4"/>
  <c r="I350" i="4"/>
  <c r="J350" i="4"/>
  <c r="K350" i="4"/>
  <c r="L350" i="4"/>
  <c r="M350" i="4"/>
  <c r="N350" i="4"/>
  <c r="O350" i="4"/>
  <c r="P350" i="4"/>
  <c r="Q350" i="4"/>
  <c r="R350" i="4"/>
  <c r="S350" i="4"/>
  <c r="T350" i="4"/>
  <c r="U350" i="4"/>
  <c r="V350" i="4"/>
  <c r="W350" i="4"/>
  <c r="X350" i="4"/>
  <c r="Y350" i="4"/>
  <c r="Z350" i="4"/>
  <c r="AA350" i="4"/>
  <c r="AB350" i="4"/>
  <c r="AC350" i="4"/>
  <c r="AD350" i="4"/>
  <c r="AE350" i="4"/>
  <c r="AF350" i="4"/>
  <c r="AG350" i="4"/>
  <c r="AH350" i="4"/>
  <c r="AI350" i="4"/>
  <c r="AJ350" i="4"/>
  <c r="AK350" i="4"/>
  <c r="AL350" i="4"/>
  <c r="AM350" i="4"/>
  <c r="AN350" i="4"/>
  <c r="AO350" i="4"/>
  <c r="AP350" i="4"/>
  <c r="AQ350" i="4"/>
  <c r="AR350" i="4"/>
  <c r="AS350" i="4"/>
  <c r="AT350" i="4"/>
  <c r="AU350" i="4"/>
  <c r="AV350" i="4"/>
  <c r="AW350" i="4"/>
  <c r="AX350" i="4"/>
  <c r="AY350" i="4"/>
  <c r="C351" i="4"/>
  <c r="D351" i="4"/>
  <c r="E351" i="4"/>
  <c r="F351" i="4"/>
  <c r="G351" i="4"/>
  <c r="H351" i="4"/>
  <c r="I351" i="4"/>
  <c r="J351" i="4"/>
  <c r="K351" i="4"/>
  <c r="L351" i="4"/>
  <c r="M351" i="4"/>
  <c r="N351" i="4"/>
  <c r="O351" i="4"/>
  <c r="P351" i="4"/>
  <c r="Q351" i="4"/>
  <c r="R351" i="4"/>
  <c r="S351" i="4"/>
  <c r="T351" i="4"/>
  <c r="U351" i="4"/>
  <c r="V351" i="4"/>
  <c r="W351" i="4"/>
  <c r="X351" i="4"/>
  <c r="Y351" i="4"/>
  <c r="Z351" i="4"/>
  <c r="AA351" i="4"/>
  <c r="AB351" i="4"/>
  <c r="AC351" i="4"/>
  <c r="AD351" i="4"/>
  <c r="AE351" i="4"/>
  <c r="AF351" i="4"/>
  <c r="AG351" i="4"/>
  <c r="AH351" i="4"/>
  <c r="AI351" i="4"/>
  <c r="AJ351" i="4"/>
  <c r="AK351" i="4"/>
  <c r="AL351" i="4"/>
  <c r="AM351" i="4"/>
  <c r="AN351" i="4"/>
  <c r="AO351" i="4"/>
  <c r="AP351" i="4"/>
  <c r="AQ351" i="4"/>
  <c r="AR351" i="4"/>
  <c r="AS351" i="4"/>
  <c r="AT351" i="4"/>
  <c r="AU351" i="4"/>
  <c r="AV351" i="4"/>
  <c r="AW351" i="4"/>
  <c r="AX351" i="4"/>
  <c r="AY351" i="4"/>
  <c r="C352" i="4"/>
  <c r="D352" i="4"/>
  <c r="E352" i="4"/>
  <c r="F352" i="4"/>
  <c r="G352" i="4"/>
  <c r="H352" i="4"/>
  <c r="I352" i="4"/>
  <c r="J352" i="4"/>
  <c r="K352" i="4"/>
  <c r="L352" i="4"/>
  <c r="M352" i="4"/>
  <c r="N352" i="4"/>
  <c r="O352" i="4"/>
  <c r="P352" i="4"/>
  <c r="Q352" i="4"/>
  <c r="R352" i="4"/>
  <c r="S352" i="4"/>
  <c r="T352" i="4"/>
  <c r="U352" i="4"/>
  <c r="V352" i="4"/>
  <c r="W352" i="4"/>
  <c r="X352" i="4"/>
  <c r="Y352" i="4"/>
  <c r="Z352" i="4"/>
  <c r="AA352" i="4"/>
  <c r="AB352" i="4"/>
  <c r="AC352" i="4"/>
  <c r="AD352" i="4"/>
  <c r="AE352" i="4"/>
  <c r="AF352" i="4"/>
  <c r="AG352" i="4"/>
  <c r="AH352" i="4"/>
  <c r="AI352" i="4"/>
  <c r="AJ352" i="4"/>
  <c r="AK352" i="4"/>
  <c r="AL352" i="4"/>
  <c r="AM352" i="4"/>
  <c r="AN352" i="4"/>
  <c r="AO352" i="4"/>
  <c r="AP352" i="4"/>
  <c r="AQ352" i="4"/>
  <c r="AR352" i="4"/>
  <c r="AS352" i="4"/>
  <c r="AT352" i="4"/>
  <c r="AU352" i="4"/>
  <c r="AV352" i="4"/>
  <c r="AW352" i="4"/>
  <c r="AX352" i="4"/>
  <c r="AY352" i="4"/>
  <c r="C353" i="4"/>
  <c r="D353" i="4"/>
  <c r="E353" i="4"/>
  <c r="F353" i="4"/>
  <c r="G353" i="4"/>
  <c r="H353" i="4"/>
  <c r="I353" i="4"/>
  <c r="J353" i="4"/>
  <c r="K353" i="4"/>
  <c r="L353" i="4"/>
  <c r="M353" i="4"/>
  <c r="N353" i="4"/>
  <c r="O353" i="4"/>
  <c r="P353" i="4"/>
  <c r="Q353" i="4"/>
  <c r="R353" i="4"/>
  <c r="S353" i="4"/>
  <c r="T353" i="4"/>
  <c r="U353" i="4"/>
  <c r="V353" i="4"/>
  <c r="W353" i="4"/>
  <c r="X353" i="4"/>
  <c r="Y353" i="4"/>
  <c r="Z353" i="4"/>
  <c r="AA353" i="4"/>
  <c r="AB353" i="4"/>
  <c r="AC353" i="4"/>
  <c r="AD353" i="4"/>
  <c r="AE353" i="4"/>
  <c r="AF353" i="4"/>
  <c r="AG353" i="4"/>
  <c r="AH353" i="4"/>
  <c r="AI353" i="4"/>
  <c r="AJ353" i="4"/>
  <c r="AK353" i="4"/>
  <c r="AL353" i="4"/>
  <c r="AM353" i="4"/>
  <c r="AN353" i="4"/>
  <c r="AO353" i="4"/>
  <c r="AP353" i="4"/>
  <c r="AQ353" i="4"/>
  <c r="AR353" i="4"/>
  <c r="AS353" i="4"/>
  <c r="AT353" i="4"/>
  <c r="AU353" i="4"/>
  <c r="AV353" i="4"/>
  <c r="AW353" i="4"/>
  <c r="AX353" i="4"/>
  <c r="AY353" i="4"/>
  <c r="C287" i="4"/>
  <c r="D287" i="4"/>
  <c r="E287" i="4"/>
  <c r="F287" i="4"/>
  <c r="G287" i="4"/>
  <c r="H287" i="4"/>
  <c r="I287" i="4"/>
  <c r="J287" i="4"/>
  <c r="K287" i="4"/>
  <c r="L287" i="4"/>
  <c r="M287" i="4"/>
  <c r="N287" i="4"/>
  <c r="O287" i="4"/>
  <c r="P287" i="4"/>
  <c r="Q287" i="4"/>
  <c r="R287" i="4"/>
  <c r="S287" i="4"/>
  <c r="T287" i="4"/>
  <c r="U287" i="4"/>
  <c r="V287" i="4"/>
  <c r="W287" i="4"/>
  <c r="X287" i="4"/>
  <c r="Y287" i="4"/>
  <c r="Z287" i="4"/>
  <c r="AA287" i="4"/>
  <c r="AB287" i="4"/>
  <c r="AC287" i="4"/>
  <c r="AD287" i="4"/>
  <c r="AE287" i="4"/>
  <c r="AF287" i="4"/>
  <c r="AG287" i="4"/>
  <c r="AH287" i="4"/>
  <c r="AI287" i="4"/>
  <c r="AJ287" i="4"/>
  <c r="AK287" i="4"/>
  <c r="AL287" i="4"/>
  <c r="AM287" i="4"/>
  <c r="AN287" i="4"/>
  <c r="AO287" i="4"/>
  <c r="AP287" i="4"/>
  <c r="AQ287" i="4"/>
  <c r="AR287" i="4"/>
  <c r="AS287" i="4"/>
  <c r="AT287" i="4"/>
  <c r="AU287" i="4"/>
  <c r="AV287" i="4"/>
  <c r="AW287" i="4"/>
  <c r="AX287" i="4"/>
  <c r="AY287" i="4"/>
  <c r="C288" i="4"/>
  <c r="D288" i="4"/>
  <c r="E288" i="4"/>
  <c r="F288" i="4"/>
  <c r="G288" i="4"/>
  <c r="H288" i="4"/>
  <c r="I288" i="4"/>
  <c r="J288" i="4"/>
  <c r="K288" i="4"/>
  <c r="L288" i="4"/>
  <c r="M288" i="4"/>
  <c r="N288" i="4"/>
  <c r="O288" i="4"/>
  <c r="P288" i="4"/>
  <c r="Q288" i="4"/>
  <c r="R288" i="4"/>
  <c r="S288" i="4"/>
  <c r="T288" i="4"/>
  <c r="U288" i="4"/>
  <c r="V288" i="4"/>
  <c r="W288" i="4"/>
  <c r="X288" i="4"/>
  <c r="Y288" i="4"/>
  <c r="Z288" i="4"/>
  <c r="AA288" i="4"/>
  <c r="AB288" i="4"/>
  <c r="AC288" i="4"/>
  <c r="AD288" i="4"/>
  <c r="AE288" i="4"/>
  <c r="AF288" i="4"/>
  <c r="AG288" i="4"/>
  <c r="AH288" i="4"/>
  <c r="AI288" i="4"/>
  <c r="AJ288" i="4"/>
  <c r="AK288" i="4"/>
  <c r="AL288" i="4"/>
  <c r="AM288" i="4"/>
  <c r="AN288" i="4"/>
  <c r="AO288" i="4"/>
  <c r="AP288" i="4"/>
  <c r="AQ288" i="4"/>
  <c r="AR288" i="4"/>
  <c r="AS288" i="4"/>
  <c r="AT288" i="4"/>
  <c r="AU288" i="4"/>
  <c r="AV288" i="4"/>
  <c r="AW288" i="4"/>
  <c r="AX288" i="4"/>
  <c r="AY288" i="4"/>
  <c r="C289" i="4"/>
  <c r="D289" i="4"/>
  <c r="E289" i="4"/>
  <c r="F289" i="4"/>
  <c r="G289" i="4"/>
  <c r="H289" i="4"/>
  <c r="I289" i="4"/>
  <c r="J289" i="4"/>
  <c r="K289" i="4"/>
  <c r="L289" i="4"/>
  <c r="M289" i="4"/>
  <c r="N289" i="4"/>
  <c r="O289" i="4"/>
  <c r="P289" i="4"/>
  <c r="Q289" i="4"/>
  <c r="R289" i="4"/>
  <c r="S289" i="4"/>
  <c r="T289" i="4"/>
  <c r="U289" i="4"/>
  <c r="V289" i="4"/>
  <c r="W289" i="4"/>
  <c r="X289" i="4"/>
  <c r="Y289" i="4"/>
  <c r="Z289" i="4"/>
  <c r="AA289" i="4"/>
  <c r="AB289" i="4"/>
  <c r="AC289" i="4"/>
  <c r="AD289" i="4"/>
  <c r="AE289" i="4"/>
  <c r="AF289" i="4"/>
  <c r="AG289" i="4"/>
  <c r="AH289" i="4"/>
  <c r="AI289" i="4"/>
  <c r="AJ289" i="4"/>
  <c r="AK289" i="4"/>
  <c r="AL289" i="4"/>
  <c r="AM289" i="4"/>
  <c r="AN289" i="4"/>
  <c r="AO289" i="4"/>
  <c r="AP289" i="4"/>
  <c r="AQ289" i="4"/>
  <c r="AR289" i="4"/>
  <c r="AS289" i="4"/>
  <c r="AT289" i="4"/>
  <c r="AU289" i="4"/>
  <c r="AV289" i="4"/>
  <c r="AW289" i="4"/>
  <c r="AX289" i="4"/>
  <c r="AY289" i="4"/>
  <c r="C290" i="4"/>
  <c r="D290" i="4"/>
  <c r="E290" i="4"/>
  <c r="F290" i="4"/>
  <c r="G290" i="4"/>
  <c r="H290" i="4"/>
  <c r="I290" i="4"/>
  <c r="J290" i="4"/>
  <c r="K290" i="4"/>
  <c r="L290" i="4"/>
  <c r="M290" i="4"/>
  <c r="N290" i="4"/>
  <c r="O290" i="4"/>
  <c r="P290" i="4"/>
  <c r="Q290" i="4"/>
  <c r="R290" i="4"/>
  <c r="S290" i="4"/>
  <c r="T290" i="4"/>
  <c r="U290" i="4"/>
  <c r="V290" i="4"/>
  <c r="W290" i="4"/>
  <c r="X290" i="4"/>
  <c r="Y290" i="4"/>
  <c r="Z290" i="4"/>
  <c r="AA290" i="4"/>
  <c r="AB290" i="4"/>
  <c r="AC290" i="4"/>
  <c r="AD290" i="4"/>
  <c r="AE290" i="4"/>
  <c r="AF290" i="4"/>
  <c r="AG290" i="4"/>
  <c r="AH290" i="4"/>
  <c r="AI290" i="4"/>
  <c r="AJ290" i="4"/>
  <c r="AK290" i="4"/>
  <c r="AL290" i="4"/>
  <c r="AM290" i="4"/>
  <c r="AN290" i="4"/>
  <c r="AO290" i="4"/>
  <c r="AP290" i="4"/>
  <c r="AQ290" i="4"/>
  <c r="AR290" i="4"/>
  <c r="AS290" i="4"/>
  <c r="AT290" i="4"/>
  <c r="AU290" i="4"/>
  <c r="AV290" i="4"/>
  <c r="AW290" i="4"/>
  <c r="AX290" i="4"/>
  <c r="AY290" i="4"/>
  <c r="C291" i="4"/>
  <c r="D291" i="4"/>
  <c r="E291" i="4"/>
  <c r="F291" i="4"/>
  <c r="G291" i="4"/>
  <c r="H291" i="4"/>
  <c r="I291" i="4"/>
  <c r="J291" i="4"/>
  <c r="K291" i="4"/>
  <c r="L291" i="4"/>
  <c r="M291" i="4"/>
  <c r="N291" i="4"/>
  <c r="O291" i="4"/>
  <c r="P291" i="4"/>
  <c r="Q291" i="4"/>
  <c r="R291" i="4"/>
  <c r="S291" i="4"/>
  <c r="T291" i="4"/>
  <c r="U291" i="4"/>
  <c r="V291" i="4"/>
  <c r="W291" i="4"/>
  <c r="X291" i="4"/>
  <c r="Y291" i="4"/>
  <c r="Z291" i="4"/>
  <c r="AA291" i="4"/>
  <c r="AB291" i="4"/>
  <c r="AC291" i="4"/>
  <c r="AD291" i="4"/>
  <c r="AE291" i="4"/>
  <c r="AF291" i="4"/>
  <c r="AG291" i="4"/>
  <c r="AH291" i="4"/>
  <c r="AI291" i="4"/>
  <c r="AJ291" i="4"/>
  <c r="AK291" i="4"/>
  <c r="AL291" i="4"/>
  <c r="AM291" i="4"/>
  <c r="AN291" i="4"/>
  <c r="AO291" i="4"/>
  <c r="AP291" i="4"/>
  <c r="AQ291" i="4"/>
  <c r="AR291" i="4"/>
  <c r="AS291" i="4"/>
  <c r="AT291" i="4"/>
  <c r="AU291" i="4"/>
  <c r="AV291" i="4"/>
  <c r="AW291" i="4"/>
  <c r="AX291" i="4"/>
  <c r="AY291" i="4"/>
  <c r="C292" i="4"/>
  <c r="D292" i="4"/>
  <c r="E292" i="4"/>
  <c r="F292" i="4"/>
  <c r="G292" i="4"/>
  <c r="H292" i="4"/>
  <c r="I292" i="4"/>
  <c r="J292" i="4"/>
  <c r="K292" i="4"/>
  <c r="L292" i="4"/>
  <c r="M292" i="4"/>
  <c r="N292" i="4"/>
  <c r="O292" i="4"/>
  <c r="P292" i="4"/>
  <c r="Q292" i="4"/>
  <c r="R292" i="4"/>
  <c r="S292" i="4"/>
  <c r="T292" i="4"/>
  <c r="U292" i="4"/>
  <c r="V292" i="4"/>
  <c r="W292" i="4"/>
  <c r="X292" i="4"/>
  <c r="Y292" i="4"/>
  <c r="Z292" i="4"/>
  <c r="AA292" i="4"/>
  <c r="AB292" i="4"/>
  <c r="AC292" i="4"/>
  <c r="AD292" i="4"/>
  <c r="AE292" i="4"/>
  <c r="AF292" i="4"/>
  <c r="AG292" i="4"/>
  <c r="AH292" i="4"/>
  <c r="AI292" i="4"/>
  <c r="AJ292" i="4"/>
  <c r="AK292" i="4"/>
  <c r="AL292" i="4"/>
  <c r="AM292" i="4"/>
  <c r="AN292" i="4"/>
  <c r="AO292" i="4"/>
  <c r="AP292" i="4"/>
  <c r="AQ292" i="4"/>
  <c r="AR292" i="4"/>
  <c r="AS292" i="4"/>
  <c r="AT292" i="4"/>
  <c r="AU292" i="4"/>
  <c r="AV292" i="4"/>
  <c r="AW292" i="4"/>
  <c r="AX292" i="4"/>
  <c r="AY292" i="4"/>
  <c r="C293" i="4"/>
  <c r="D293" i="4"/>
  <c r="E293" i="4"/>
  <c r="F293" i="4"/>
  <c r="G293" i="4"/>
  <c r="H293" i="4"/>
  <c r="I293" i="4"/>
  <c r="J293" i="4"/>
  <c r="K293" i="4"/>
  <c r="L293" i="4"/>
  <c r="M293" i="4"/>
  <c r="N293" i="4"/>
  <c r="O293" i="4"/>
  <c r="P293" i="4"/>
  <c r="Q293" i="4"/>
  <c r="R293" i="4"/>
  <c r="S293" i="4"/>
  <c r="T293" i="4"/>
  <c r="U293" i="4"/>
  <c r="V293" i="4"/>
  <c r="W293" i="4"/>
  <c r="X293" i="4"/>
  <c r="Y293" i="4"/>
  <c r="Z293" i="4"/>
  <c r="AA293" i="4"/>
  <c r="AB293" i="4"/>
  <c r="AC293" i="4"/>
  <c r="AD293" i="4"/>
  <c r="AE293" i="4"/>
  <c r="AF293" i="4"/>
  <c r="AG293" i="4"/>
  <c r="AH293" i="4"/>
  <c r="AI293" i="4"/>
  <c r="AJ293" i="4"/>
  <c r="AK293" i="4"/>
  <c r="AL293" i="4"/>
  <c r="AM293" i="4"/>
  <c r="AN293" i="4"/>
  <c r="AO293" i="4"/>
  <c r="AP293" i="4"/>
  <c r="AQ293" i="4"/>
  <c r="AR293" i="4"/>
  <c r="AS293" i="4"/>
  <c r="AT293" i="4"/>
  <c r="AU293" i="4"/>
  <c r="AV293" i="4"/>
  <c r="AW293" i="4"/>
  <c r="AX293" i="4"/>
  <c r="AY293" i="4"/>
  <c r="C294" i="4"/>
  <c r="D294" i="4"/>
  <c r="E294" i="4"/>
  <c r="F294" i="4"/>
  <c r="G294" i="4"/>
  <c r="H294" i="4"/>
  <c r="I294" i="4"/>
  <c r="J294" i="4"/>
  <c r="K294" i="4"/>
  <c r="L294" i="4"/>
  <c r="M294" i="4"/>
  <c r="N294" i="4"/>
  <c r="O294" i="4"/>
  <c r="P294" i="4"/>
  <c r="Q294" i="4"/>
  <c r="R294" i="4"/>
  <c r="S294" i="4"/>
  <c r="T294" i="4"/>
  <c r="U294" i="4"/>
  <c r="V294" i="4"/>
  <c r="W294" i="4"/>
  <c r="X294" i="4"/>
  <c r="Y294" i="4"/>
  <c r="Z294" i="4"/>
  <c r="AA294" i="4"/>
  <c r="AB294" i="4"/>
  <c r="AC294" i="4"/>
  <c r="AD294" i="4"/>
  <c r="AE294" i="4"/>
  <c r="AF294" i="4"/>
  <c r="AG294" i="4"/>
  <c r="AH294" i="4"/>
  <c r="AI294" i="4"/>
  <c r="AJ294" i="4"/>
  <c r="AK294" i="4"/>
  <c r="AL294" i="4"/>
  <c r="AM294" i="4"/>
  <c r="AN294" i="4"/>
  <c r="AO294" i="4"/>
  <c r="AP294" i="4"/>
  <c r="AQ294" i="4"/>
  <c r="AR294" i="4"/>
  <c r="AS294" i="4"/>
  <c r="AT294" i="4"/>
  <c r="AU294" i="4"/>
  <c r="AV294" i="4"/>
  <c r="AW294" i="4"/>
  <c r="AX294" i="4"/>
  <c r="AY294" i="4"/>
  <c r="C295" i="4"/>
  <c r="D295" i="4"/>
  <c r="E295" i="4"/>
  <c r="F295" i="4"/>
  <c r="G295" i="4"/>
  <c r="H295" i="4"/>
  <c r="I295" i="4"/>
  <c r="J295" i="4"/>
  <c r="K295" i="4"/>
  <c r="L295" i="4"/>
  <c r="M295" i="4"/>
  <c r="N295" i="4"/>
  <c r="O295" i="4"/>
  <c r="P295" i="4"/>
  <c r="Q295" i="4"/>
  <c r="R295" i="4"/>
  <c r="S295" i="4"/>
  <c r="T295" i="4"/>
  <c r="U295" i="4"/>
  <c r="V295" i="4"/>
  <c r="W295" i="4"/>
  <c r="X295" i="4"/>
  <c r="Y295" i="4"/>
  <c r="Z295" i="4"/>
  <c r="AA295" i="4"/>
  <c r="AB295" i="4"/>
  <c r="AC295" i="4"/>
  <c r="AD295" i="4"/>
  <c r="AE295" i="4"/>
  <c r="AF295" i="4"/>
  <c r="AG295" i="4"/>
  <c r="AH295" i="4"/>
  <c r="AI295" i="4"/>
  <c r="AJ295" i="4"/>
  <c r="AK295" i="4"/>
  <c r="AL295" i="4"/>
  <c r="AM295" i="4"/>
  <c r="AN295" i="4"/>
  <c r="AO295" i="4"/>
  <c r="AP295" i="4"/>
  <c r="AQ295" i="4"/>
  <c r="AR295" i="4"/>
  <c r="AS295" i="4"/>
  <c r="AT295" i="4"/>
  <c r="AU295" i="4"/>
  <c r="AV295" i="4"/>
  <c r="AW295" i="4"/>
  <c r="AX295" i="4"/>
  <c r="AY295" i="4"/>
  <c r="C296" i="4"/>
  <c r="D296" i="4"/>
  <c r="E296" i="4"/>
  <c r="F296" i="4"/>
  <c r="G296" i="4"/>
  <c r="H296" i="4"/>
  <c r="I296" i="4"/>
  <c r="J296" i="4"/>
  <c r="K296" i="4"/>
  <c r="L296" i="4"/>
  <c r="M296" i="4"/>
  <c r="N296" i="4"/>
  <c r="O296" i="4"/>
  <c r="P296" i="4"/>
  <c r="Q296" i="4"/>
  <c r="R296" i="4"/>
  <c r="S296" i="4"/>
  <c r="T296" i="4"/>
  <c r="U296" i="4"/>
  <c r="V296" i="4"/>
  <c r="W296" i="4"/>
  <c r="X296" i="4"/>
  <c r="Y296" i="4"/>
  <c r="Z296" i="4"/>
  <c r="AA296" i="4"/>
  <c r="AB296" i="4"/>
  <c r="AC296" i="4"/>
  <c r="AD296" i="4"/>
  <c r="AE296" i="4"/>
  <c r="AF296" i="4"/>
  <c r="AG296" i="4"/>
  <c r="AH296" i="4"/>
  <c r="AI296" i="4"/>
  <c r="AJ296" i="4"/>
  <c r="AK296" i="4"/>
  <c r="AL296" i="4"/>
  <c r="AM296" i="4"/>
  <c r="AN296" i="4"/>
  <c r="AO296" i="4"/>
  <c r="AP296" i="4"/>
  <c r="AQ296" i="4"/>
  <c r="AR296" i="4"/>
  <c r="AS296" i="4"/>
  <c r="AT296" i="4"/>
  <c r="AU296" i="4"/>
  <c r="AV296" i="4"/>
  <c r="AW296" i="4"/>
  <c r="AX296" i="4"/>
  <c r="AY296" i="4"/>
  <c r="C297" i="4"/>
  <c r="D297" i="4"/>
  <c r="E297" i="4"/>
  <c r="F297" i="4"/>
  <c r="G297" i="4"/>
  <c r="H297" i="4"/>
  <c r="I297" i="4"/>
  <c r="J297" i="4"/>
  <c r="K297" i="4"/>
  <c r="L297" i="4"/>
  <c r="M297" i="4"/>
  <c r="N297" i="4"/>
  <c r="O297" i="4"/>
  <c r="P297" i="4"/>
  <c r="Q297" i="4"/>
  <c r="R297" i="4"/>
  <c r="S297" i="4"/>
  <c r="T297" i="4"/>
  <c r="U297" i="4"/>
  <c r="V297" i="4"/>
  <c r="W297" i="4"/>
  <c r="X297" i="4"/>
  <c r="Y297" i="4"/>
  <c r="Z297" i="4"/>
  <c r="AA297" i="4"/>
  <c r="AB297" i="4"/>
  <c r="AC297" i="4"/>
  <c r="AD297" i="4"/>
  <c r="AE297" i="4"/>
  <c r="AF297" i="4"/>
  <c r="AG297" i="4"/>
  <c r="AH297" i="4"/>
  <c r="AI297" i="4"/>
  <c r="AJ297" i="4"/>
  <c r="AK297" i="4"/>
  <c r="AL297" i="4"/>
  <c r="AM297" i="4"/>
  <c r="AN297" i="4"/>
  <c r="AO297" i="4"/>
  <c r="AP297" i="4"/>
  <c r="AQ297" i="4"/>
  <c r="AR297" i="4"/>
  <c r="AS297" i="4"/>
  <c r="AT297" i="4"/>
  <c r="AU297" i="4"/>
  <c r="AV297" i="4"/>
  <c r="AW297" i="4"/>
  <c r="AX297" i="4"/>
  <c r="AY297" i="4"/>
  <c r="C298" i="4"/>
  <c r="D298" i="4"/>
  <c r="E298" i="4"/>
  <c r="F298" i="4"/>
  <c r="G298" i="4"/>
  <c r="H298" i="4"/>
  <c r="I298" i="4"/>
  <c r="J298" i="4"/>
  <c r="K298" i="4"/>
  <c r="L298" i="4"/>
  <c r="M298" i="4"/>
  <c r="N298" i="4"/>
  <c r="O298" i="4"/>
  <c r="P298" i="4"/>
  <c r="Q298" i="4"/>
  <c r="R298" i="4"/>
  <c r="S298" i="4"/>
  <c r="T298" i="4"/>
  <c r="U298" i="4"/>
  <c r="V298" i="4"/>
  <c r="W298" i="4"/>
  <c r="X298" i="4"/>
  <c r="Y298" i="4"/>
  <c r="Z298" i="4"/>
  <c r="AA298" i="4"/>
  <c r="AB298" i="4"/>
  <c r="AC298" i="4"/>
  <c r="AD298" i="4"/>
  <c r="AE298" i="4"/>
  <c r="AF298" i="4"/>
  <c r="AG298" i="4"/>
  <c r="AH298" i="4"/>
  <c r="AI298" i="4"/>
  <c r="AJ298" i="4"/>
  <c r="AK298" i="4"/>
  <c r="AL298" i="4"/>
  <c r="AM298" i="4"/>
  <c r="AN298" i="4"/>
  <c r="AO298" i="4"/>
  <c r="AP298" i="4"/>
  <c r="AQ298" i="4"/>
  <c r="AR298" i="4"/>
  <c r="AS298" i="4"/>
  <c r="AT298" i="4"/>
  <c r="AU298" i="4"/>
  <c r="AV298" i="4"/>
  <c r="AW298" i="4"/>
  <c r="AX298" i="4"/>
  <c r="AY298" i="4"/>
  <c r="C299" i="4"/>
  <c r="D299" i="4"/>
  <c r="E299" i="4"/>
  <c r="F299" i="4"/>
  <c r="G299" i="4"/>
  <c r="H299" i="4"/>
  <c r="I299" i="4"/>
  <c r="J299" i="4"/>
  <c r="K299" i="4"/>
  <c r="L299" i="4"/>
  <c r="M299" i="4"/>
  <c r="N299" i="4"/>
  <c r="O299" i="4"/>
  <c r="P299" i="4"/>
  <c r="Q299" i="4"/>
  <c r="R299" i="4"/>
  <c r="S299" i="4"/>
  <c r="T299" i="4"/>
  <c r="U299" i="4"/>
  <c r="V299" i="4"/>
  <c r="W299" i="4"/>
  <c r="X299" i="4"/>
  <c r="Y299" i="4"/>
  <c r="Z299" i="4"/>
  <c r="AA299" i="4"/>
  <c r="AB299" i="4"/>
  <c r="AC299" i="4"/>
  <c r="AD299" i="4"/>
  <c r="AE299" i="4"/>
  <c r="AF299" i="4"/>
  <c r="AG299" i="4"/>
  <c r="AH299" i="4"/>
  <c r="AI299" i="4"/>
  <c r="AJ299" i="4"/>
  <c r="AK299" i="4"/>
  <c r="AL299" i="4"/>
  <c r="AM299" i="4"/>
  <c r="AN299" i="4"/>
  <c r="AO299" i="4"/>
  <c r="AP299" i="4"/>
  <c r="AQ299" i="4"/>
  <c r="AR299" i="4"/>
  <c r="AS299" i="4"/>
  <c r="AT299" i="4"/>
  <c r="AU299" i="4"/>
  <c r="AV299" i="4"/>
  <c r="AW299" i="4"/>
  <c r="AX299" i="4"/>
  <c r="AY299" i="4"/>
  <c r="C300" i="4"/>
  <c r="D300" i="4"/>
  <c r="E300" i="4"/>
  <c r="F300" i="4"/>
  <c r="G300" i="4"/>
  <c r="H300" i="4"/>
  <c r="I300" i="4"/>
  <c r="J300" i="4"/>
  <c r="K300" i="4"/>
  <c r="L300" i="4"/>
  <c r="M300" i="4"/>
  <c r="N300" i="4"/>
  <c r="O300" i="4"/>
  <c r="P300" i="4"/>
  <c r="Q300" i="4"/>
  <c r="R300" i="4"/>
  <c r="S300" i="4"/>
  <c r="T300" i="4"/>
  <c r="U300" i="4"/>
  <c r="V300" i="4"/>
  <c r="W300" i="4"/>
  <c r="X300" i="4"/>
  <c r="Y300" i="4"/>
  <c r="Z300" i="4"/>
  <c r="AA300" i="4"/>
  <c r="AB300" i="4"/>
  <c r="AC300" i="4"/>
  <c r="AD300" i="4"/>
  <c r="AE300" i="4"/>
  <c r="AF300" i="4"/>
  <c r="AG300" i="4"/>
  <c r="AH300" i="4"/>
  <c r="AI300" i="4"/>
  <c r="AJ300" i="4"/>
  <c r="AK300" i="4"/>
  <c r="AL300" i="4"/>
  <c r="AM300" i="4"/>
  <c r="AN300" i="4"/>
  <c r="AO300" i="4"/>
  <c r="AP300" i="4"/>
  <c r="AQ300" i="4"/>
  <c r="AR300" i="4"/>
  <c r="AS300" i="4"/>
  <c r="AT300" i="4"/>
  <c r="AU300" i="4"/>
  <c r="AV300" i="4"/>
  <c r="AW300" i="4"/>
  <c r="AX300" i="4"/>
  <c r="AY300" i="4"/>
  <c r="C301" i="4"/>
  <c r="D301" i="4"/>
  <c r="E301" i="4"/>
  <c r="F301" i="4"/>
  <c r="G301" i="4"/>
  <c r="H301" i="4"/>
  <c r="I301" i="4"/>
  <c r="J301" i="4"/>
  <c r="K301" i="4"/>
  <c r="L301" i="4"/>
  <c r="M301" i="4"/>
  <c r="N301" i="4"/>
  <c r="O301" i="4"/>
  <c r="P301" i="4"/>
  <c r="Q301" i="4"/>
  <c r="R301" i="4"/>
  <c r="S301" i="4"/>
  <c r="T301" i="4"/>
  <c r="U301" i="4"/>
  <c r="V301" i="4"/>
  <c r="W301" i="4"/>
  <c r="X301" i="4"/>
  <c r="Y301" i="4"/>
  <c r="Z301" i="4"/>
  <c r="AA301" i="4"/>
  <c r="AB301" i="4"/>
  <c r="AC301" i="4"/>
  <c r="AD301" i="4"/>
  <c r="AE301" i="4"/>
  <c r="AF301" i="4"/>
  <c r="AG301" i="4"/>
  <c r="AH301" i="4"/>
  <c r="AI301" i="4"/>
  <c r="AJ301" i="4"/>
  <c r="AK301" i="4"/>
  <c r="AL301" i="4"/>
  <c r="AM301" i="4"/>
  <c r="AN301" i="4"/>
  <c r="AO301" i="4"/>
  <c r="AP301" i="4"/>
  <c r="AQ301" i="4"/>
  <c r="AR301" i="4"/>
  <c r="AS301" i="4"/>
  <c r="AT301" i="4"/>
  <c r="AU301" i="4"/>
  <c r="AV301" i="4"/>
  <c r="AW301" i="4"/>
  <c r="AX301" i="4"/>
  <c r="AY301" i="4"/>
  <c r="C302" i="4"/>
  <c r="D302" i="4"/>
  <c r="E302" i="4"/>
  <c r="F302" i="4"/>
  <c r="G302" i="4"/>
  <c r="H302" i="4"/>
  <c r="I302" i="4"/>
  <c r="J302" i="4"/>
  <c r="K302" i="4"/>
  <c r="L302" i="4"/>
  <c r="M302" i="4"/>
  <c r="N302" i="4"/>
  <c r="O302" i="4"/>
  <c r="P302" i="4"/>
  <c r="Q302" i="4"/>
  <c r="R302" i="4"/>
  <c r="S302" i="4"/>
  <c r="T302" i="4"/>
  <c r="U302" i="4"/>
  <c r="V302" i="4"/>
  <c r="W302" i="4"/>
  <c r="X302" i="4"/>
  <c r="Y302" i="4"/>
  <c r="Z302" i="4"/>
  <c r="AA302" i="4"/>
  <c r="AB302" i="4"/>
  <c r="AC302" i="4"/>
  <c r="AD302" i="4"/>
  <c r="AE302" i="4"/>
  <c r="AF302" i="4"/>
  <c r="AG302" i="4"/>
  <c r="AH302" i="4"/>
  <c r="AI302" i="4"/>
  <c r="AJ302" i="4"/>
  <c r="AK302" i="4"/>
  <c r="AL302" i="4"/>
  <c r="AM302" i="4"/>
  <c r="AN302" i="4"/>
  <c r="AO302" i="4"/>
  <c r="AP302" i="4"/>
  <c r="AQ302" i="4"/>
  <c r="AR302" i="4"/>
  <c r="AS302" i="4"/>
  <c r="AT302" i="4"/>
  <c r="AU302" i="4"/>
  <c r="AV302" i="4"/>
  <c r="AW302" i="4"/>
  <c r="AX302" i="4"/>
  <c r="AY302" i="4"/>
  <c r="C303" i="4"/>
  <c r="D303" i="4"/>
  <c r="E303" i="4"/>
  <c r="F303" i="4"/>
  <c r="G303" i="4"/>
  <c r="H303" i="4"/>
  <c r="I303" i="4"/>
  <c r="J303" i="4"/>
  <c r="K303" i="4"/>
  <c r="L303" i="4"/>
  <c r="M303" i="4"/>
  <c r="N303" i="4"/>
  <c r="O303" i="4"/>
  <c r="P303" i="4"/>
  <c r="Q303" i="4"/>
  <c r="R303" i="4"/>
  <c r="S303" i="4"/>
  <c r="T303" i="4"/>
  <c r="U303" i="4"/>
  <c r="V303" i="4"/>
  <c r="W303" i="4"/>
  <c r="X303" i="4"/>
  <c r="Y303" i="4"/>
  <c r="Z303" i="4"/>
  <c r="AA303" i="4"/>
  <c r="AB303" i="4"/>
  <c r="AC303" i="4"/>
  <c r="AD303" i="4"/>
  <c r="AE303" i="4"/>
  <c r="AF303" i="4"/>
  <c r="AG303" i="4"/>
  <c r="AH303" i="4"/>
  <c r="AI303" i="4"/>
  <c r="AJ303" i="4"/>
  <c r="AK303" i="4"/>
  <c r="AL303" i="4"/>
  <c r="AM303" i="4"/>
  <c r="AN303" i="4"/>
  <c r="AO303" i="4"/>
  <c r="AP303" i="4"/>
  <c r="AQ303" i="4"/>
  <c r="AR303" i="4"/>
  <c r="AS303" i="4"/>
  <c r="AT303" i="4"/>
  <c r="AU303" i="4"/>
  <c r="AV303" i="4"/>
  <c r="AW303" i="4"/>
  <c r="AX303" i="4"/>
  <c r="AY303" i="4"/>
  <c r="C304" i="4"/>
  <c r="D304" i="4"/>
  <c r="E304" i="4"/>
  <c r="F304" i="4"/>
  <c r="G304" i="4"/>
  <c r="H304" i="4"/>
  <c r="I304" i="4"/>
  <c r="J304" i="4"/>
  <c r="K304" i="4"/>
  <c r="L304" i="4"/>
  <c r="M304" i="4"/>
  <c r="N304" i="4"/>
  <c r="O304" i="4"/>
  <c r="P304" i="4"/>
  <c r="Q304" i="4"/>
  <c r="R304" i="4"/>
  <c r="S304" i="4"/>
  <c r="T304" i="4"/>
  <c r="U304" i="4"/>
  <c r="V304" i="4"/>
  <c r="W304" i="4"/>
  <c r="X304" i="4"/>
  <c r="Y304" i="4"/>
  <c r="Z304" i="4"/>
  <c r="AA304" i="4"/>
  <c r="AB304" i="4"/>
  <c r="AC304" i="4"/>
  <c r="AD304" i="4"/>
  <c r="AE304" i="4"/>
  <c r="AF304" i="4"/>
  <c r="AG304" i="4"/>
  <c r="AH304" i="4"/>
  <c r="AI304" i="4"/>
  <c r="AJ304" i="4"/>
  <c r="AK304" i="4"/>
  <c r="AL304" i="4"/>
  <c r="AM304" i="4"/>
  <c r="AN304" i="4"/>
  <c r="AO304" i="4"/>
  <c r="AP304" i="4"/>
  <c r="AQ304" i="4"/>
  <c r="AR304" i="4"/>
  <c r="AS304" i="4"/>
  <c r="AT304" i="4"/>
  <c r="AU304" i="4"/>
  <c r="AV304" i="4"/>
  <c r="AW304" i="4"/>
  <c r="AX304" i="4"/>
  <c r="AY304" i="4"/>
  <c r="AR5" i="4"/>
  <c r="AS5" i="4"/>
  <c r="AT5" i="4"/>
  <c r="AU5" i="4"/>
  <c r="AV5" i="4"/>
  <c r="AW5" i="4"/>
  <c r="AX5" i="4"/>
  <c r="AY5" i="4"/>
  <c r="AR6" i="4"/>
  <c r="AS6" i="4"/>
  <c r="AT6" i="4"/>
  <c r="AU6" i="4"/>
  <c r="AV6" i="4"/>
  <c r="AW6" i="4"/>
  <c r="AX6" i="4"/>
  <c r="AY6" i="4"/>
  <c r="AR7" i="4"/>
  <c r="AS7" i="4"/>
  <c r="AT7" i="4"/>
  <c r="AU7" i="4"/>
  <c r="AV7" i="4"/>
  <c r="AW7" i="4"/>
  <c r="AX7" i="4"/>
  <c r="AY7" i="4"/>
  <c r="AR8" i="4"/>
  <c r="AS8" i="4"/>
  <c r="AT8" i="4"/>
  <c r="AU8" i="4"/>
  <c r="AV8" i="4"/>
  <c r="AW8" i="4"/>
  <c r="AX8" i="4"/>
  <c r="AY8" i="4"/>
  <c r="AR9" i="4"/>
  <c r="AS9" i="4"/>
  <c r="AT9" i="4"/>
  <c r="AU9" i="4"/>
  <c r="AV9" i="4"/>
  <c r="AW9" i="4"/>
  <c r="AX9" i="4"/>
  <c r="AY9" i="4"/>
  <c r="AR10" i="4"/>
  <c r="AS10" i="4"/>
  <c r="AT10" i="4"/>
  <c r="AU10" i="4"/>
  <c r="AV10" i="4"/>
  <c r="AW10" i="4"/>
  <c r="AX10" i="4"/>
  <c r="AY10" i="4"/>
  <c r="AR11" i="4"/>
  <c r="AS11" i="4"/>
  <c r="AT11" i="4"/>
  <c r="AU11" i="4"/>
  <c r="AV11" i="4"/>
  <c r="AW11" i="4"/>
  <c r="AX11" i="4"/>
  <c r="AY11" i="4"/>
  <c r="AR12" i="4"/>
  <c r="AS12" i="4"/>
  <c r="AT12" i="4"/>
  <c r="AU12" i="4"/>
  <c r="AV12" i="4"/>
  <c r="AW12" i="4"/>
  <c r="AX12" i="4"/>
  <c r="AY12" i="4"/>
  <c r="AR13" i="4"/>
  <c r="AS13" i="4"/>
  <c r="AT13" i="4"/>
  <c r="AU13" i="4"/>
  <c r="AV13" i="4"/>
  <c r="AW13" i="4"/>
  <c r="AX13" i="4"/>
  <c r="AY13" i="4"/>
  <c r="AR14" i="4"/>
  <c r="AS14" i="4"/>
  <c r="AT14" i="4"/>
  <c r="AU14" i="4"/>
  <c r="AV14" i="4"/>
  <c r="AW14" i="4"/>
  <c r="AX14" i="4"/>
  <c r="AY14" i="4"/>
  <c r="AR15" i="4"/>
  <c r="AS15" i="4"/>
  <c r="AT15" i="4"/>
  <c r="AU15" i="4"/>
  <c r="AV15" i="4"/>
  <c r="AW15" i="4"/>
  <c r="AX15" i="4"/>
  <c r="AY15" i="4"/>
  <c r="AR16" i="4"/>
  <c r="AS16" i="4"/>
  <c r="AT16" i="4"/>
  <c r="AU16" i="4"/>
  <c r="AV16" i="4"/>
  <c r="AW16" i="4"/>
  <c r="AX16" i="4"/>
  <c r="AY16" i="4"/>
  <c r="AR17" i="4"/>
  <c r="AS17" i="4"/>
  <c r="AT17" i="4"/>
  <c r="AU17" i="4"/>
  <c r="AV17" i="4"/>
  <c r="AW17" i="4"/>
  <c r="AX17" i="4"/>
  <c r="AY17" i="4"/>
  <c r="AR18" i="4"/>
  <c r="AS18" i="4"/>
  <c r="AT18" i="4"/>
  <c r="AU18" i="4"/>
  <c r="AV18" i="4"/>
  <c r="AW18" i="4"/>
  <c r="AX18" i="4"/>
  <c r="AY18" i="4"/>
  <c r="AR19" i="4"/>
  <c r="AS19" i="4"/>
  <c r="AT19" i="4"/>
  <c r="AU19" i="4"/>
  <c r="AV19" i="4"/>
  <c r="AW19" i="4"/>
  <c r="AX19" i="4"/>
  <c r="AY19" i="4"/>
  <c r="AR20" i="4"/>
  <c r="AS20" i="4"/>
  <c r="AT20" i="4"/>
  <c r="AU20" i="4"/>
  <c r="AV20" i="4"/>
  <c r="AW20" i="4"/>
  <c r="AX20" i="4"/>
  <c r="AY20" i="4"/>
  <c r="AR21" i="4"/>
  <c r="AS21" i="4"/>
  <c r="AT21" i="4"/>
  <c r="AU21" i="4"/>
  <c r="AV21" i="4"/>
  <c r="AW21" i="4"/>
  <c r="AX21" i="4"/>
  <c r="AY21" i="4"/>
  <c r="AR22" i="4"/>
  <c r="AS22" i="4"/>
  <c r="AT22" i="4"/>
  <c r="AU22" i="4"/>
  <c r="AV22" i="4"/>
  <c r="AW22" i="4"/>
  <c r="AX22" i="4"/>
  <c r="AY22" i="4"/>
  <c r="AR23" i="4"/>
  <c r="AS23" i="4"/>
  <c r="AT23" i="4"/>
  <c r="AU23" i="4"/>
  <c r="AV23" i="4"/>
  <c r="AW23" i="4"/>
  <c r="AX23" i="4"/>
  <c r="AY23" i="4"/>
  <c r="AR24" i="4"/>
  <c r="AS24" i="4"/>
  <c r="AT24" i="4"/>
  <c r="AU24" i="4"/>
  <c r="AV24" i="4"/>
  <c r="AW24" i="4"/>
  <c r="AX24" i="4"/>
  <c r="AY24" i="4"/>
  <c r="AR25" i="4"/>
  <c r="AS25" i="4"/>
  <c r="AT25" i="4"/>
  <c r="AU25" i="4"/>
  <c r="AV25" i="4"/>
  <c r="AW25" i="4"/>
  <c r="AX25" i="4"/>
  <c r="AY25" i="4"/>
  <c r="AR26" i="4"/>
  <c r="AS26" i="4"/>
  <c r="AT26" i="4"/>
  <c r="AU26" i="4"/>
  <c r="AV26" i="4"/>
  <c r="AW26" i="4"/>
  <c r="AX26" i="4"/>
  <c r="AY26" i="4"/>
  <c r="AR27" i="4"/>
  <c r="AS27" i="4"/>
  <c r="AT27" i="4"/>
  <c r="AU27" i="4"/>
  <c r="AV27" i="4"/>
  <c r="AW27" i="4"/>
  <c r="AX27" i="4"/>
  <c r="AY27" i="4"/>
  <c r="AR28" i="4"/>
  <c r="AS28" i="4"/>
  <c r="AT28" i="4"/>
  <c r="AU28" i="4"/>
  <c r="AV28" i="4"/>
  <c r="AW28" i="4"/>
  <c r="AX28" i="4"/>
  <c r="AY28" i="4"/>
  <c r="AR29" i="4"/>
  <c r="AS29" i="4"/>
  <c r="AT29" i="4"/>
  <c r="AU29" i="4"/>
  <c r="AV29" i="4"/>
  <c r="AW29" i="4"/>
  <c r="AX29" i="4"/>
  <c r="AY29" i="4"/>
  <c r="AR30" i="4"/>
  <c r="AS30" i="4"/>
  <c r="AT30" i="4"/>
  <c r="AU30" i="4"/>
  <c r="AV30" i="4"/>
  <c r="AW30" i="4"/>
  <c r="AX30" i="4"/>
  <c r="AY30" i="4"/>
  <c r="AR31" i="4"/>
  <c r="AS31" i="4"/>
  <c r="AT31" i="4"/>
  <c r="AU31" i="4"/>
  <c r="AV31" i="4"/>
  <c r="AW31" i="4"/>
  <c r="AX31" i="4"/>
  <c r="AY31" i="4"/>
  <c r="AR32" i="4"/>
  <c r="AS32" i="4"/>
  <c r="AT32" i="4"/>
  <c r="AU32" i="4"/>
  <c r="AV32" i="4"/>
  <c r="AW32" i="4"/>
  <c r="AX32" i="4"/>
  <c r="AY32" i="4"/>
  <c r="AR33" i="4"/>
  <c r="AS33" i="4"/>
  <c r="AT33" i="4"/>
  <c r="AU33" i="4"/>
  <c r="AV33" i="4"/>
  <c r="AW33" i="4"/>
  <c r="AX33" i="4"/>
  <c r="AY33" i="4"/>
  <c r="AR34" i="4"/>
  <c r="AS34" i="4"/>
  <c r="AT34" i="4"/>
  <c r="AU34" i="4"/>
  <c r="AV34" i="4"/>
  <c r="AW34" i="4"/>
  <c r="AX34" i="4"/>
  <c r="AY34" i="4"/>
  <c r="AR35" i="4"/>
  <c r="AS35" i="4"/>
  <c r="AT35" i="4"/>
  <c r="AU35" i="4"/>
  <c r="AV35" i="4"/>
  <c r="AW35" i="4"/>
  <c r="AX35" i="4"/>
  <c r="AY35" i="4"/>
  <c r="AR36" i="4"/>
  <c r="AS36" i="4"/>
  <c r="AT36" i="4"/>
  <c r="AU36" i="4"/>
  <c r="AV36" i="4"/>
  <c r="AW36" i="4"/>
  <c r="AX36" i="4"/>
  <c r="AY36" i="4"/>
  <c r="AR37" i="4"/>
  <c r="AS37" i="4"/>
  <c r="AT37" i="4"/>
  <c r="AU37" i="4"/>
  <c r="AV37" i="4"/>
  <c r="AW37" i="4"/>
  <c r="AX37" i="4"/>
  <c r="AY37" i="4"/>
  <c r="AR38" i="4"/>
  <c r="AS38" i="4"/>
  <c r="AT38" i="4"/>
  <c r="AU38" i="4"/>
  <c r="AV38" i="4"/>
  <c r="AW38" i="4"/>
  <c r="AX38" i="4"/>
  <c r="AY38" i="4"/>
  <c r="AR39" i="4"/>
  <c r="AS39" i="4"/>
  <c r="AT39" i="4"/>
  <c r="AU39" i="4"/>
  <c r="AV39" i="4"/>
  <c r="AW39" i="4"/>
  <c r="AX39" i="4"/>
  <c r="AY39" i="4"/>
  <c r="AR40" i="4"/>
  <c r="AS40" i="4"/>
  <c r="AT40" i="4"/>
  <c r="AU40" i="4"/>
  <c r="AV40" i="4"/>
  <c r="AW40" i="4"/>
  <c r="AX40" i="4"/>
  <c r="AY40" i="4"/>
  <c r="AR41" i="4"/>
  <c r="AS41" i="4"/>
  <c r="AT41" i="4"/>
  <c r="AU41" i="4"/>
  <c r="AV41" i="4"/>
  <c r="AW41" i="4"/>
  <c r="AX41" i="4"/>
  <c r="AY41" i="4"/>
  <c r="AR42" i="4"/>
  <c r="AS42" i="4"/>
  <c r="AT42" i="4"/>
  <c r="AU42" i="4"/>
  <c r="AV42" i="4"/>
  <c r="AW42" i="4"/>
  <c r="AX42" i="4"/>
  <c r="AY42" i="4"/>
  <c r="AR43" i="4"/>
  <c r="AS43" i="4"/>
  <c r="AT43" i="4"/>
  <c r="AU43" i="4"/>
  <c r="AV43" i="4"/>
  <c r="AW43" i="4"/>
  <c r="AX43" i="4"/>
  <c r="AY43" i="4"/>
  <c r="AR44" i="4"/>
  <c r="AS44" i="4"/>
  <c r="AT44" i="4"/>
  <c r="AU44" i="4"/>
  <c r="AV44" i="4"/>
  <c r="AW44" i="4"/>
  <c r="AX44" i="4"/>
  <c r="AY44" i="4"/>
  <c r="AR45" i="4"/>
  <c r="AS45" i="4"/>
  <c r="AT45" i="4"/>
  <c r="AU45" i="4"/>
  <c r="AV45" i="4"/>
  <c r="AW45" i="4"/>
  <c r="AX45" i="4"/>
  <c r="AY45" i="4"/>
  <c r="AR46" i="4"/>
  <c r="AS46" i="4"/>
  <c r="AT46" i="4"/>
  <c r="AU46" i="4"/>
  <c r="AV46" i="4"/>
  <c r="AW46" i="4"/>
  <c r="AX46" i="4"/>
  <c r="AY46" i="4"/>
  <c r="AR47" i="4"/>
  <c r="AS47" i="4"/>
  <c r="AT47" i="4"/>
  <c r="AU47" i="4"/>
  <c r="AV47" i="4"/>
  <c r="AW47" i="4"/>
  <c r="AX47" i="4"/>
  <c r="AY47" i="4"/>
  <c r="AR48" i="4"/>
  <c r="AS48" i="4"/>
  <c r="AT48" i="4"/>
  <c r="AU48" i="4"/>
  <c r="AV48" i="4"/>
  <c r="AW48" i="4"/>
  <c r="AX48" i="4"/>
  <c r="AY48" i="4"/>
  <c r="AR49" i="4"/>
  <c r="AS49" i="4"/>
  <c r="AT49" i="4"/>
  <c r="AU49" i="4"/>
  <c r="AV49" i="4"/>
  <c r="AW49" i="4"/>
  <c r="AX49" i="4"/>
  <c r="AY49" i="4"/>
  <c r="AR50" i="4"/>
  <c r="AS50" i="4"/>
  <c r="AT50" i="4"/>
  <c r="AU50" i="4"/>
  <c r="AV50" i="4"/>
  <c r="AW50" i="4"/>
  <c r="AX50" i="4"/>
  <c r="AY50" i="4"/>
  <c r="AR51" i="4"/>
  <c r="AS51" i="4"/>
  <c r="AT51" i="4"/>
  <c r="AU51" i="4"/>
  <c r="AV51" i="4"/>
  <c r="AW51" i="4"/>
  <c r="AX51" i="4"/>
  <c r="AY51" i="4"/>
  <c r="AR52" i="4"/>
  <c r="AS52" i="4"/>
  <c r="AT52" i="4"/>
  <c r="AU52" i="4"/>
  <c r="AV52" i="4"/>
  <c r="AW52" i="4"/>
  <c r="AX52" i="4"/>
  <c r="AY52" i="4"/>
  <c r="AR53" i="4"/>
  <c r="AS53" i="4"/>
  <c r="AT53" i="4"/>
  <c r="AU53" i="4"/>
  <c r="AV53" i="4"/>
  <c r="AW53" i="4"/>
  <c r="AX53" i="4"/>
  <c r="AY53" i="4"/>
  <c r="AR54" i="4"/>
  <c r="AS54" i="4"/>
  <c r="AT54" i="4"/>
  <c r="AU54" i="4"/>
  <c r="AV54" i="4"/>
  <c r="AW54" i="4"/>
  <c r="AX54" i="4"/>
  <c r="AY54" i="4"/>
  <c r="AR55" i="4"/>
  <c r="AS55" i="4"/>
  <c r="AT55" i="4"/>
  <c r="AU55" i="4"/>
  <c r="AV55" i="4"/>
  <c r="AW55" i="4"/>
  <c r="AX55" i="4"/>
  <c r="AY55" i="4"/>
  <c r="AR56" i="4"/>
  <c r="AS56" i="4"/>
  <c r="AT56" i="4"/>
  <c r="AU56" i="4"/>
  <c r="AV56" i="4"/>
  <c r="AW56" i="4"/>
  <c r="AX56" i="4"/>
  <c r="AY56" i="4"/>
  <c r="AR57" i="4"/>
  <c r="AS57" i="4"/>
  <c r="AT57" i="4"/>
  <c r="AU57" i="4"/>
  <c r="AV57" i="4"/>
  <c r="AW57" i="4"/>
  <c r="AX57" i="4"/>
  <c r="AY57" i="4"/>
  <c r="AR58" i="4"/>
  <c r="AS58" i="4"/>
  <c r="AT58" i="4"/>
  <c r="AU58" i="4"/>
  <c r="AV58" i="4"/>
  <c r="AW58" i="4"/>
  <c r="AX58" i="4"/>
  <c r="AY58" i="4"/>
  <c r="AR59" i="4"/>
  <c r="AS59" i="4"/>
  <c r="AT59" i="4"/>
  <c r="AU59" i="4"/>
  <c r="AV59" i="4"/>
  <c r="AW59" i="4"/>
  <c r="AX59" i="4"/>
  <c r="AY59" i="4"/>
  <c r="AR60" i="4"/>
  <c r="AS60" i="4"/>
  <c r="AT60" i="4"/>
  <c r="AU60" i="4"/>
  <c r="AV60" i="4"/>
  <c r="AW60" i="4"/>
  <c r="AX60" i="4"/>
  <c r="AY60" i="4"/>
  <c r="AR61" i="4"/>
  <c r="AS61" i="4"/>
  <c r="AT61" i="4"/>
  <c r="AU61" i="4"/>
  <c r="AV61" i="4"/>
  <c r="AW61" i="4"/>
  <c r="AX61" i="4"/>
  <c r="AY61" i="4"/>
  <c r="AR62" i="4"/>
  <c r="AS62" i="4"/>
  <c r="AT62" i="4"/>
  <c r="AU62" i="4"/>
  <c r="AV62" i="4"/>
  <c r="AW62" i="4"/>
  <c r="AX62" i="4"/>
  <c r="AY62" i="4"/>
  <c r="AR63" i="4"/>
  <c r="AS63" i="4"/>
  <c r="AT63" i="4"/>
  <c r="AU63" i="4"/>
  <c r="AV63" i="4"/>
  <c r="AW63" i="4"/>
  <c r="AX63" i="4"/>
  <c r="AY63" i="4"/>
  <c r="AR64" i="4"/>
  <c r="AS64" i="4"/>
  <c r="AT64" i="4"/>
  <c r="AU64" i="4"/>
  <c r="AV64" i="4"/>
  <c r="AW64" i="4"/>
  <c r="AX64" i="4"/>
  <c r="AY64" i="4"/>
  <c r="AR65" i="4"/>
  <c r="AS65" i="4"/>
  <c r="AT65" i="4"/>
  <c r="AU65" i="4"/>
  <c r="AV65" i="4"/>
  <c r="AW65" i="4"/>
  <c r="AX65" i="4"/>
  <c r="AY65" i="4"/>
  <c r="AR66" i="4"/>
  <c r="AS66" i="4"/>
  <c r="AT66" i="4"/>
  <c r="AU66" i="4"/>
  <c r="AV66" i="4"/>
  <c r="AW66" i="4"/>
  <c r="AX66" i="4"/>
  <c r="AY66" i="4"/>
  <c r="AR67" i="4"/>
  <c r="AS67" i="4"/>
  <c r="AT67" i="4"/>
  <c r="AU67" i="4"/>
  <c r="AV67" i="4"/>
  <c r="AW67" i="4"/>
  <c r="AX67" i="4"/>
  <c r="AY67" i="4"/>
  <c r="AR68" i="4"/>
  <c r="AS68" i="4"/>
  <c r="AT68" i="4"/>
  <c r="AU68" i="4"/>
  <c r="AV68" i="4"/>
  <c r="AW68" i="4"/>
  <c r="AX68" i="4"/>
  <c r="AY68" i="4"/>
  <c r="AR69" i="4"/>
  <c r="AS69" i="4"/>
  <c r="AT69" i="4"/>
  <c r="AU69" i="4"/>
  <c r="AV69" i="4"/>
  <c r="AW69" i="4"/>
  <c r="AX69" i="4"/>
  <c r="AY69" i="4"/>
  <c r="AR70" i="4"/>
  <c r="AS70" i="4"/>
  <c r="AT70" i="4"/>
  <c r="AU70" i="4"/>
  <c r="AV70" i="4"/>
  <c r="AW70" i="4"/>
  <c r="AX70" i="4"/>
  <c r="AY70" i="4"/>
  <c r="AR71" i="4"/>
  <c r="AS71" i="4"/>
  <c r="AT71" i="4"/>
  <c r="AU71" i="4"/>
  <c r="AV71" i="4"/>
  <c r="AW71" i="4"/>
  <c r="AX71" i="4"/>
  <c r="AY71" i="4"/>
  <c r="AR72" i="4"/>
  <c r="AS72" i="4"/>
  <c r="AT72" i="4"/>
  <c r="AU72" i="4"/>
  <c r="AV72" i="4"/>
  <c r="AW72" i="4"/>
  <c r="AX72" i="4"/>
  <c r="AY72" i="4"/>
  <c r="AR73" i="4"/>
  <c r="AS73" i="4"/>
  <c r="AT73" i="4"/>
  <c r="AU73" i="4"/>
  <c r="AV73" i="4"/>
  <c r="AW73" i="4"/>
  <c r="AX73" i="4"/>
  <c r="AY73" i="4"/>
  <c r="AR74" i="4"/>
  <c r="AS74" i="4"/>
  <c r="AT74" i="4"/>
  <c r="AU74" i="4"/>
  <c r="AV74" i="4"/>
  <c r="AW74" i="4"/>
  <c r="AX74" i="4"/>
  <c r="AY74" i="4"/>
  <c r="AR75" i="4"/>
  <c r="AS75" i="4"/>
  <c r="AT75" i="4"/>
  <c r="AU75" i="4"/>
  <c r="AV75" i="4"/>
  <c r="AW75" i="4"/>
  <c r="AX75" i="4"/>
  <c r="AY75" i="4"/>
  <c r="AR76" i="4"/>
  <c r="AS76" i="4"/>
  <c r="AT76" i="4"/>
  <c r="AU76" i="4"/>
  <c r="AV76" i="4"/>
  <c r="AW76" i="4"/>
  <c r="AX76" i="4"/>
  <c r="AY76" i="4"/>
  <c r="AR77" i="4"/>
  <c r="AS77" i="4"/>
  <c r="AT77" i="4"/>
  <c r="AU77" i="4"/>
  <c r="AV77" i="4"/>
  <c r="AW77" i="4"/>
  <c r="AX77" i="4"/>
  <c r="AY77" i="4"/>
  <c r="AR78" i="4"/>
  <c r="AS78" i="4"/>
  <c r="AT78" i="4"/>
  <c r="AU78" i="4"/>
  <c r="AV78" i="4"/>
  <c r="AW78" i="4"/>
  <c r="AX78" i="4"/>
  <c r="AY78" i="4"/>
  <c r="AR79" i="4"/>
  <c r="AS79" i="4"/>
  <c r="AT79" i="4"/>
  <c r="AU79" i="4"/>
  <c r="AV79" i="4"/>
  <c r="AW79" i="4"/>
  <c r="AX79" i="4"/>
  <c r="AY79" i="4"/>
  <c r="AR80" i="4"/>
  <c r="AS80" i="4"/>
  <c r="AT80" i="4"/>
  <c r="AU80" i="4"/>
  <c r="AV80" i="4"/>
  <c r="AW80" i="4"/>
  <c r="AX80" i="4"/>
  <c r="AY80" i="4"/>
  <c r="AR81" i="4"/>
  <c r="AS81" i="4"/>
  <c r="AT81" i="4"/>
  <c r="AU81" i="4"/>
  <c r="AV81" i="4"/>
  <c r="AW81" i="4"/>
  <c r="AX81" i="4"/>
  <c r="AY81" i="4"/>
  <c r="AR82" i="4"/>
  <c r="AS82" i="4"/>
  <c r="AT82" i="4"/>
  <c r="AU82" i="4"/>
  <c r="AV82" i="4"/>
  <c r="AW82" i="4"/>
  <c r="AX82" i="4"/>
  <c r="AY82" i="4"/>
  <c r="AR83" i="4"/>
  <c r="AS83" i="4"/>
  <c r="AT83" i="4"/>
  <c r="AU83" i="4"/>
  <c r="AV83" i="4"/>
  <c r="AW83" i="4"/>
  <c r="AX83" i="4"/>
  <c r="AY83" i="4"/>
  <c r="AR84" i="4"/>
  <c r="AS84" i="4"/>
  <c r="AT84" i="4"/>
  <c r="AU84" i="4"/>
  <c r="AV84" i="4"/>
  <c r="AW84" i="4"/>
  <c r="AX84" i="4"/>
  <c r="AY84" i="4"/>
  <c r="AR85" i="4"/>
  <c r="AS85" i="4"/>
  <c r="AT85" i="4"/>
  <c r="AU85" i="4"/>
  <c r="AV85" i="4"/>
  <c r="AW85" i="4"/>
  <c r="AX85" i="4"/>
  <c r="AY85" i="4"/>
  <c r="AR86" i="4"/>
  <c r="AS86" i="4"/>
  <c r="AT86" i="4"/>
  <c r="AU86" i="4"/>
  <c r="AV86" i="4"/>
  <c r="AW86" i="4"/>
  <c r="AX86" i="4"/>
  <c r="AY86" i="4"/>
  <c r="AR87" i="4"/>
  <c r="AS87" i="4"/>
  <c r="AT87" i="4"/>
  <c r="AU87" i="4"/>
  <c r="AV87" i="4"/>
  <c r="AW87" i="4"/>
  <c r="AX87" i="4"/>
  <c r="AY87" i="4"/>
  <c r="AR88" i="4"/>
  <c r="AS88" i="4"/>
  <c r="AT88" i="4"/>
  <c r="AU88" i="4"/>
  <c r="AV88" i="4"/>
  <c r="AW88" i="4"/>
  <c r="AX88" i="4"/>
  <c r="AY88" i="4"/>
  <c r="AR89" i="4"/>
  <c r="AS89" i="4"/>
  <c r="AT89" i="4"/>
  <c r="AU89" i="4"/>
  <c r="AV89" i="4"/>
  <c r="AW89" i="4"/>
  <c r="AX89" i="4"/>
  <c r="AY89" i="4"/>
  <c r="AR90" i="4"/>
  <c r="AS90" i="4"/>
  <c r="AT90" i="4"/>
  <c r="AU90" i="4"/>
  <c r="AV90" i="4"/>
  <c r="AW90" i="4"/>
  <c r="AX90" i="4"/>
  <c r="AY90" i="4"/>
  <c r="AR91" i="4"/>
  <c r="AS91" i="4"/>
  <c r="AT91" i="4"/>
  <c r="AU91" i="4"/>
  <c r="AV91" i="4"/>
  <c r="AW91" i="4"/>
  <c r="AX91" i="4"/>
  <c r="AY91" i="4"/>
  <c r="AR92" i="4"/>
  <c r="AS92" i="4"/>
  <c r="AT92" i="4"/>
  <c r="AU92" i="4"/>
  <c r="AV92" i="4"/>
  <c r="AW92" i="4"/>
  <c r="AX92" i="4"/>
  <c r="AY92" i="4"/>
  <c r="AR93" i="4"/>
  <c r="AS93" i="4"/>
  <c r="AT93" i="4"/>
  <c r="AU93" i="4"/>
  <c r="AV93" i="4"/>
  <c r="AW93" i="4"/>
  <c r="AX93" i="4"/>
  <c r="AY93" i="4"/>
  <c r="AR94" i="4"/>
  <c r="AS94" i="4"/>
  <c r="AT94" i="4"/>
  <c r="AU94" i="4"/>
  <c r="AV94" i="4"/>
  <c r="AW94" i="4"/>
  <c r="AX94" i="4"/>
  <c r="AY94" i="4"/>
  <c r="AR95" i="4"/>
  <c r="AS95" i="4"/>
  <c r="AT95" i="4"/>
  <c r="AU95" i="4"/>
  <c r="AV95" i="4"/>
  <c r="AW95" i="4"/>
  <c r="AX95" i="4"/>
  <c r="AY95" i="4"/>
  <c r="AR96" i="4"/>
  <c r="AS96" i="4"/>
  <c r="AT96" i="4"/>
  <c r="AU96" i="4"/>
  <c r="AV96" i="4"/>
  <c r="AW96" i="4"/>
  <c r="AX96" i="4"/>
  <c r="AY96" i="4"/>
  <c r="AR97" i="4"/>
  <c r="AS97" i="4"/>
  <c r="AT97" i="4"/>
  <c r="AU97" i="4"/>
  <c r="AV97" i="4"/>
  <c r="AW97" i="4"/>
  <c r="AX97" i="4"/>
  <c r="AY97" i="4"/>
  <c r="AR98" i="4"/>
  <c r="AS98" i="4"/>
  <c r="AT98" i="4"/>
  <c r="AU98" i="4"/>
  <c r="AV98" i="4"/>
  <c r="AW98" i="4"/>
  <c r="AX98" i="4"/>
  <c r="AY98" i="4"/>
  <c r="AR99" i="4"/>
  <c r="AS99" i="4"/>
  <c r="AT99" i="4"/>
  <c r="AU99" i="4"/>
  <c r="AV99" i="4"/>
  <c r="AW99" i="4"/>
  <c r="AX99" i="4"/>
  <c r="AY99" i="4"/>
  <c r="AR100" i="4"/>
  <c r="AS100" i="4"/>
  <c r="AT100" i="4"/>
  <c r="AU100" i="4"/>
  <c r="AV100" i="4"/>
  <c r="AW100" i="4"/>
  <c r="AX100" i="4"/>
  <c r="AY100" i="4"/>
  <c r="AR101" i="4"/>
  <c r="AS101" i="4"/>
  <c r="AT101" i="4"/>
  <c r="AU101" i="4"/>
  <c r="AV101" i="4"/>
  <c r="AW101" i="4"/>
  <c r="AX101" i="4"/>
  <c r="AY101" i="4"/>
  <c r="AR102" i="4"/>
  <c r="AS102" i="4"/>
  <c r="AT102" i="4"/>
  <c r="AU102" i="4"/>
  <c r="AV102" i="4"/>
  <c r="AW102" i="4"/>
  <c r="AX102" i="4"/>
  <c r="AY102" i="4"/>
  <c r="AR103" i="4"/>
  <c r="AS103" i="4"/>
  <c r="AT103" i="4"/>
  <c r="AU103" i="4"/>
  <c r="AV103" i="4"/>
  <c r="AW103" i="4"/>
  <c r="AX103" i="4"/>
  <c r="AY103" i="4"/>
  <c r="AR104" i="4"/>
  <c r="AS104" i="4"/>
  <c r="AT104" i="4"/>
  <c r="AU104" i="4"/>
  <c r="AV104" i="4"/>
  <c r="AW104" i="4"/>
  <c r="AX104" i="4"/>
  <c r="AY104" i="4"/>
  <c r="AR105" i="4"/>
  <c r="AS105" i="4"/>
  <c r="AT105" i="4"/>
  <c r="AU105" i="4"/>
  <c r="AV105" i="4"/>
  <c r="AW105" i="4"/>
  <c r="AX105" i="4"/>
  <c r="AY105" i="4"/>
  <c r="AR106" i="4"/>
  <c r="AS106" i="4"/>
  <c r="AT106" i="4"/>
  <c r="AU106" i="4"/>
  <c r="AV106" i="4"/>
  <c r="AW106" i="4"/>
  <c r="AX106" i="4"/>
  <c r="AY106" i="4"/>
  <c r="AR107" i="4"/>
  <c r="AS107" i="4"/>
  <c r="AT107" i="4"/>
  <c r="AU107" i="4"/>
  <c r="AV107" i="4"/>
  <c r="AW107" i="4"/>
  <c r="AX107" i="4"/>
  <c r="AY107" i="4"/>
  <c r="AR108" i="4"/>
  <c r="AS108" i="4"/>
  <c r="AT108" i="4"/>
  <c r="AU108" i="4"/>
  <c r="AV108" i="4"/>
  <c r="AW108" i="4"/>
  <c r="AX108" i="4"/>
  <c r="AY108" i="4"/>
  <c r="AR109" i="4"/>
  <c r="AS109" i="4"/>
  <c r="AT109" i="4"/>
  <c r="AU109" i="4"/>
  <c r="AV109" i="4"/>
  <c r="AW109" i="4"/>
  <c r="AX109" i="4"/>
  <c r="AY109" i="4"/>
  <c r="AR110" i="4"/>
  <c r="AS110" i="4"/>
  <c r="AT110" i="4"/>
  <c r="AU110" i="4"/>
  <c r="AV110" i="4"/>
  <c r="AW110" i="4"/>
  <c r="AX110" i="4"/>
  <c r="AY110" i="4"/>
  <c r="AR111" i="4"/>
  <c r="AS111" i="4"/>
  <c r="AT111" i="4"/>
  <c r="AU111" i="4"/>
  <c r="AV111" i="4"/>
  <c r="AW111" i="4"/>
  <c r="AX111" i="4"/>
  <c r="AY111" i="4"/>
  <c r="AR112" i="4"/>
  <c r="AS112" i="4"/>
  <c r="AT112" i="4"/>
  <c r="AU112" i="4"/>
  <c r="AV112" i="4"/>
  <c r="AW112" i="4"/>
  <c r="AX112" i="4"/>
  <c r="AY112" i="4"/>
  <c r="AR113" i="4"/>
  <c r="AS113" i="4"/>
  <c r="AT113" i="4"/>
  <c r="AU113" i="4"/>
  <c r="AV113" i="4"/>
  <c r="AW113" i="4"/>
  <c r="AX113" i="4"/>
  <c r="AY113" i="4"/>
  <c r="AR114" i="4"/>
  <c r="AS114" i="4"/>
  <c r="AT114" i="4"/>
  <c r="AU114" i="4"/>
  <c r="AV114" i="4"/>
  <c r="AW114" i="4"/>
  <c r="AX114" i="4"/>
  <c r="AY114" i="4"/>
  <c r="AR115" i="4"/>
  <c r="AS115" i="4"/>
  <c r="AT115" i="4"/>
  <c r="AU115" i="4"/>
  <c r="AV115" i="4"/>
  <c r="AW115" i="4"/>
  <c r="AX115" i="4"/>
  <c r="AY115" i="4"/>
  <c r="AR116" i="4"/>
  <c r="AS116" i="4"/>
  <c r="AT116" i="4"/>
  <c r="AU116" i="4"/>
  <c r="AV116" i="4"/>
  <c r="AW116" i="4"/>
  <c r="AX116" i="4"/>
  <c r="AY116" i="4"/>
  <c r="AR117" i="4"/>
  <c r="AS117" i="4"/>
  <c r="AT117" i="4"/>
  <c r="AU117" i="4"/>
  <c r="AV117" i="4"/>
  <c r="AW117" i="4"/>
  <c r="AX117" i="4"/>
  <c r="AY117" i="4"/>
  <c r="AR118" i="4"/>
  <c r="AS118" i="4"/>
  <c r="AT118" i="4"/>
  <c r="AU118" i="4"/>
  <c r="AV118" i="4"/>
  <c r="AW118" i="4"/>
  <c r="AX118" i="4"/>
  <c r="AY118" i="4"/>
  <c r="AR119" i="4"/>
  <c r="AS119" i="4"/>
  <c r="AT119" i="4"/>
  <c r="AU119" i="4"/>
  <c r="AV119" i="4"/>
  <c r="AW119" i="4"/>
  <c r="AX119" i="4"/>
  <c r="AY119" i="4"/>
  <c r="AR120" i="4"/>
  <c r="AS120" i="4"/>
  <c r="AT120" i="4"/>
  <c r="AU120" i="4"/>
  <c r="AV120" i="4"/>
  <c r="AW120" i="4"/>
  <c r="AX120" i="4"/>
  <c r="AY120" i="4"/>
  <c r="AR121" i="4"/>
  <c r="AS121" i="4"/>
  <c r="AT121" i="4"/>
  <c r="AU121" i="4"/>
  <c r="AV121" i="4"/>
  <c r="AW121" i="4"/>
  <c r="AX121" i="4"/>
  <c r="AY121" i="4"/>
  <c r="AR122" i="4"/>
  <c r="AS122" i="4"/>
  <c r="AT122" i="4"/>
  <c r="AU122" i="4"/>
  <c r="AV122" i="4"/>
  <c r="AW122" i="4"/>
  <c r="AX122" i="4"/>
  <c r="AY122" i="4"/>
  <c r="AR123" i="4"/>
  <c r="AS123" i="4"/>
  <c r="AT123" i="4"/>
  <c r="AU123" i="4"/>
  <c r="AV123" i="4"/>
  <c r="AW123" i="4"/>
  <c r="AX123" i="4"/>
  <c r="AY123" i="4"/>
  <c r="AR124" i="4"/>
  <c r="AS124" i="4"/>
  <c r="AT124" i="4"/>
  <c r="AU124" i="4"/>
  <c r="AV124" i="4"/>
  <c r="AW124" i="4"/>
  <c r="AX124" i="4"/>
  <c r="AY124" i="4"/>
  <c r="AR125" i="4"/>
  <c r="AS125" i="4"/>
  <c r="AT125" i="4"/>
  <c r="AU125" i="4"/>
  <c r="AV125" i="4"/>
  <c r="AW125" i="4"/>
  <c r="AX125" i="4"/>
  <c r="AY125" i="4"/>
  <c r="AR126" i="4"/>
  <c r="AS126" i="4"/>
  <c r="AT126" i="4"/>
  <c r="AU126" i="4"/>
  <c r="AV126" i="4"/>
  <c r="AW126" i="4"/>
  <c r="AX126" i="4"/>
  <c r="AY126" i="4"/>
  <c r="AR127" i="4"/>
  <c r="AS127" i="4"/>
  <c r="AT127" i="4"/>
  <c r="AU127" i="4"/>
  <c r="AV127" i="4"/>
  <c r="AW127" i="4"/>
  <c r="AX127" i="4"/>
  <c r="AY127" i="4"/>
  <c r="AR128" i="4"/>
  <c r="AS128" i="4"/>
  <c r="AT128" i="4"/>
  <c r="AU128" i="4"/>
  <c r="AV128" i="4"/>
  <c r="AW128" i="4"/>
  <c r="AX128" i="4"/>
  <c r="AY128" i="4"/>
  <c r="AR129" i="4"/>
  <c r="AS129" i="4"/>
  <c r="AT129" i="4"/>
  <c r="AU129" i="4"/>
  <c r="AV129" i="4"/>
  <c r="AW129" i="4"/>
  <c r="AX129" i="4"/>
  <c r="AY129" i="4"/>
  <c r="AR130" i="4"/>
  <c r="AS130" i="4"/>
  <c r="AT130" i="4"/>
  <c r="AU130" i="4"/>
  <c r="AV130" i="4"/>
  <c r="AW130" i="4"/>
  <c r="AX130" i="4"/>
  <c r="AY130" i="4"/>
  <c r="AR131" i="4"/>
  <c r="AS131" i="4"/>
  <c r="AT131" i="4"/>
  <c r="AU131" i="4"/>
  <c r="AV131" i="4"/>
  <c r="AW131" i="4"/>
  <c r="AX131" i="4"/>
  <c r="AY131" i="4"/>
  <c r="AR132" i="4"/>
  <c r="AS132" i="4"/>
  <c r="AT132" i="4"/>
  <c r="AU132" i="4"/>
  <c r="AV132" i="4"/>
  <c r="AW132" i="4"/>
  <c r="AX132" i="4"/>
  <c r="AY132" i="4"/>
  <c r="AR133" i="4"/>
  <c r="AS133" i="4"/>
  <c r="AT133" i="4"/>
  <c r="AU133" i="4"/>
  <c r="AV133" i="4"/>
  <c r="AW133" i="4"/>
  <c r="AX133" i="4"/>
  <c r="AY133" i="4"/>
  <c r="AR134" i="4"/>
  <c r="AS134" i="4"/>
  <c r="AT134" i="4"/>
  <c r="AU134" i="4"/>
  <c r="AV134" i="4"/>
  <c r="AW134" i="4"/>
  <c r="AX134" i="4"/>
  <c r="AY134" i="4"/>
  <c r="AR135" i="4"/>
  <c r="AS135" i="4"/>
  <c r="AT135" i="4"/>
  <c r="AU135" i="4"/>
  <c r="AV135" i="4"/>
  <c r="AW135" i="4"/>
  <c r="AX135" i="4"/>
  <c r="AY135" i="4"/>
  <c r="AR136" i="4"/>
  <c r="AS136" i="4"/>
  <c r="AT136" i="4"/>
  <c r="AU136" i="4"/>
  <c r="AV136" i="4"/>
  <c r="AW136" i="4"/>
  <c r="AX136" i="4"/>
  <c r="AY136" i="4"/>
  <c r="AR137" i="4"/>
  <c r="AS137" i="4"/>
  <c r="AT137" i="4"/>
  <c r="AU137" i="4"/>
  <c r="AV137" i="4"/>
  <c r="AW137" i="4"/>
  <c r="AX137" i="4"/>
  <c r="AY137" i="4"/>
  <c r="AR138" i="4"/>
  <c r="AS138" i="4"/>
  <c r="AT138" i="4"/>
  <c r="AU138" i="4"/>
  <c r="AV138" i="4"/>
  <c r="AW138" i="4"/>
  <c r="AX138" i="4"/>
  <c r="AY138" i="4"/>
  <c r="AR139" i="4"/>
  <c r="AS139" i="4"/>
  <c r="AT139" i="4"/>
  <c r="AU139" i="4"/>
  <c r="AV139" i="4"/>
  <c r="AW139" i="4"/>
  <c r="AX139" i="4"/>
  <c r="AY139" i="4"/>
  <c r="AR140" i="4"/>
  <c r="AS140" i="4"/>
  <c r="AT140" i="4"/>
  <c r="AU140" i="4"/>
  <c r="AV140" i="4"/>
  <c r="AW140" i="4"/>
  <c r="AX140" i="4"/>
  <c r="AY140" i="4"/>
  <c r="AR141" i="4"/>
  <c r="AS141" i="4"/>
  <c r="AT141" i="4"/>
  <c r="AU141" i="4"/>
  <c r="AV141" i="4"/>
  <c r="AW141" i="4"/>
  <c r="AX141" i="4"/>
  <c r="AY141" i="4"/>
  <c r="AR142" i="4"/>
  <c r="AS142" i="4"/>
  <c r="AT142" i="4"/>
  <c r="AU142" i="4"/>
  <c r="AV142" i="4"/>
  <c r="AW142" i="4"/>
  <c r="AX142" i="4"/>
  <c r="AY142" i="4"/>
  <c r="AR143" i="4"/>
  <c r="AS143" i="4"/>
  <c r="AT143" i="4"/>
  <c r="AU143" i="4"/>
  <c r="AV143" i="4"/>
  <c r="AW143" i="4"/>
  <c r="AX143" i="4"/>
  <c r="AY143" i="4"/>
  <c r="AR144" i="4"/>
  <c r="AS144" i="4"/>
  <c r="AT144" i="4"/>
  <c r="AU144" i="4"/>
  <c r="AV144" i="4"/>
  <c r="AW144" i="4"/>
  <c r="AX144" i="4"/>
  <c r="AY144" i="4"/>
  <c r="AR145" i="4"/>
  <c r="AS145" i="4"/>
  <c r="AT145" i="4"/>
  <c r="AU145" i="4"/>
  <c r="AV145" i="4"/>
  <c r="AW145" i="4"/>
  <c r="AX145" i="4"/>
  <c r="AY145" i="4"/>
  <c r="AR146" i="4"/>
  <c r="AS146" i="4"/>
  <c r="AT146" i="4"/>
  <c r="AU146" i="4"/>
  <c r="AV146" i="4"/>
  <c r="AW146" i="4"/>
  <c r="AX146" i="4"/>
  <c r="AY146" i="4"/>
  <c r="AR147" i="4"/>
  <c r="AS147" i="4"/>
  <c r="AT147" i="4"/>
  <c r="AU147" i="4"/>
  <c r="AV147" i="4"/>
  <c r="AW147" i="4"/>
  <c r="AX147" i="4"/>
  <c r="AY147" i="4"/>
  <c r="AR148" i="4"/>
  <c r="AS148" i="4"/>
  <c r="AT148" i="4"/>
  <c r="AU148" i="4"/>
  <c r="AV148" i="4"/>
  <c r="AW148" i="4"/>
  <c r="AX148" i="4"/>
  <c r="AY148" i="4"/>
  <c r="AR149" i="4"/>
  <c r="AS149" i="4"/>
  <c r="AT149" i="4"/>
  <c r="AU149" i="4"/>
  <c r="AV149" i="4"/>
  <c r="AW149" i="4"/>
  <c r="AX149" i="4"/>
  <c r="AY149" i="4"/>
  <c r="AR150" i="4"/>
  <c r="AS150" i="4"/>
  <c r="AT150" i="4"/>
  <c r="AU150" i="4"/>
  <c r="AV150" i="4"/>
  <c r="AW150" i="4"/>
  <c r="AX150" i="4"/>
  <c r="AY150" i="4"/>
  <c r="AR151" i="4"/>
  <c r="AS151" i="4"/>
  <c r="AT151" i="4"/>
  <c r="AU151" i="4"/>
  <c r="AV151" i="4"/>
  <c r="AW151" i="4"/>
  <c r="AX151" i="4"/>
  <c r="AY151" i="4"/>
  <c r="AR152" i="4"/>
  <c r="AS152" i="4"/>
  <c r="AT152" i="4"/>
  <c r="AU152" i="4"/>
  <c r="AV152" i="4"/>
  <c r="AW152" i="4"/>
  <c r="AX152" i="4"/>
  <c r="AY152" i="4"/>
  <c r="AR153" i="4"/>
  <c r="AS153" i="4"/>
  <c r="AT153" i="4"/>
  <c r="AU153" i="4"/>
  <c r="AV153" i="4"/>
  <c r="AW153" i="4"/>
  <c r="AX153" i="4"/>
  <c r="AY153" i="4"/>
  <c r="AR154" i="4"/>
  <c r="AS154" i="4"/>
  <c r="AT154" i="4"/>
  <c r="AU154" i="4"/>
  <c r="AV154" i="4"/>
  <c r="AW154" i="4"/>
  <c r="AX154" i="4"/>
  <c r="AY154" i="4"/>
  <c r="AR155" i="4"/>
  <c r="AS155" i="4"/>
  <c r="AT155" i="4"/>
  <c r="AU155" i="4"/>
  <c r="AV155" i="4"/>
  <c r="AW155" i="4"/>
  <c r="AX155" i="4"/>
  <c r="AY155" i="4"/>
  <c r="AR156" i="4"/>
  <c r="AS156" i="4"/>
  <c r="AT156" i="4"/>
  <c r="AU156" i="4"/>
  <c r="AV156" i="4"/>
  <c r="AW156" i="4"/>
  <c r="AX156" i="4"/>
  <c r="AY156" i="4"/>
  <c r="AR157" i="4"/>
  <c r="AS157" i="4"/>
  <c r="AT157" i="4"/>
  <c r="AU157" i="4"/>
  <c r="AV157" i="4"/>
  <c r="AW157" i="4"/>
  <c r="AX157" i="4"/>
  <c r="AY157" i="4"/>
  <c r="AR158" i="4"/>
  <c r="AS158" i="4"/>
  <c r="AT158" i="4"/>
  <c r="AU158" i="4"/>
  <c r="AV158" i="4"/>
  <c r="AW158" i="4"/>
  <c r="AX158" i="4"/>
  <c r="AY158" i="4"/>
  <c r="AR159" i="4"/>
  <c r="AS159" i="4"/>
  <c r="AT159" i="4"/>
  <c r="AU159" i="4"/>
  <c r="AV159" i="4"/>
  <c r="AW159" i="4"/>
  <c r="AX159" i="4"/>
  <c r="AY159" i="4"/>
  <c r="AR160" i="4"/>
  <c r="AS160" i="4"/>
  <c r="AT160" i="4"/>
  <c r="AU160" i="4"/>
  <c r="AV160" i="4"/>
  <c r="AW160" i="4"/>
  <c r="AX160" i="4"/>
  <c r="AY160" i="4"/>
  <c r="AR161" i="4"/>
  <c r="AS161" i="4"/>
  <c r="AT161" i="4"/>
  <c r="AU161" i="4"/>
  <c r="AV161" i="4"/>
  <c r="AW161" i="4"/>
  <c r="AX161" i="4"/>
  <c r="AY161" i="4"/>
  <c r="AR162" i="4"/>
  <c r="AS162" i="4"/>
  <c r="AT162" i="4"/>
  <c r="AU162" i="4"/>
  <c r="AV162" i="4"/>
  <c r="AW162" i="4"/>
  <c r="AX162" i="4"/>
  <c r="AY162" i="4"/>
  <c r="AR163" i="4"/>
  <c r="AS163" i="4"/>
  <c r="AT163" i="4"/>
  <c r="AU163" i="4"/>
  <c r="AV163" i="4"/>
  <c r="AW163" i="4"/>
  <c r="AX163" i="4"/>
  <c r="AY163" i="4"/>
  <c r="AR164" i="4"/>
  <c r="AS164" i="4"/>
  <c r="AT164" i="4"/>
  <c r="AU164" i="4"/>
  <c r="AV164" i="4"/>
  <c r="AW164" i="4"/>
  <c r="AX164" i="4"/>
  <c r="AY164" i="4"/>
  <c r="AR165" i="4"/>
  <c r="AS165" i="4"/>
  <c r="AT165" i="4"/>
  <c r="AU165" i="4"/>
  <c r="AV165" i="4"/>
  <c r="AW165" i="4"/>
  <c r="AX165" i="4"/>
  <c r="AY165" i="4"/>
  <c r="AR166" i="4"/>
  <c r="AS166" i="4"/>
  <c r="AT166" i="4"/>
  <c r="AU166" i="4"/>
  <c r="AV166" i="4"/>
  <c r="AW166" i="4"/>
  <c r="AX166" i="4"/>
  <c r="AY166" i="4"/>
  <c r="AR167" i="4"/>
  <c r="AS167" i="4"/>
  <c r="AT167" i="4"/>
  <c r="AU167" i="4"/>
  <c r="AV167" i="4"/>
  <c r="AW167" i="4"/>
  <c r="AX167" i="4"/>
  <c r="AY167" i="4"/>
  <c r="AR168" i="4"/>
  <c r="AS168" i="4"/>
  <c r="AT168" i="4"/>
  <c r="AU168" i="4"/>
  <c r="AV168" i="4"/>
  <c r="AW168" i="4"/>
  <c r="AX168" i="4"/>
  <c r="AY168" i="4"/>
  <c r="AR169" i="4"/>
  <c r="AS169" i="4"/>
  <c r="AT169" i="4"/>
  <c r="AU169" i="4"/>
  <c r="AV169" i="4"/>
  <c r="AW169" i="4"/>
  <c r="AX169" i="4"/>
  <c r="AY169" i="4"/>
  <c r="AR170" i="4"/>
  <c r="AS170" i="4"/>
  <c r="AT170" i="4"/>
  <c r="AU170" i="4"/>
  <c r="AV170" i="4"/>
  <c r="AW170" i="4"/>
  <c r="AX170" i="4"/>
  <c r="AY170" i="4"/>
  <c r="AR171" i="4"/>
  <c r="AS171" i="4"/>
  <c r="AT171" i="4"/>
  <c r="AU171" i="4"/>
  <c r="AV171" i="4"/>
  <c r="AW171" i="4"/>
  <c r="AX171" i="4"/>
  <c r="AY171" i="4"/>
  <c r="AR172" i="4"/>
  <c r="AS172" i="4"/>
  <c r="AT172" i="4"/>
  <c r="AU172" i="4"/>
  <c r="AV172" i="4"/>
  <c r="AW172" i="4"/>
  <c r="AX172" i="4"/>
  <c r="AY172" i="4"/>
  <c r="AR173" i="4"/>
  <c r="AS173" i="4"/>
  <c r="AT173" i="4"/>
  <c r="AU173" i="4"/>
  <c r="AV173" i="4"/>
  <c r="AW173" i="4"/>
  <c r="AX173" i="4"/>
  <c r="AY173" i="4"/>
  <c r="AR174" i="4"/>
  <c r="AS174" i="4"/>
  <c r="AT174" i="4"/>
  <c r="AU174" i="4"/>
  <c r="AV174" i="4"/>
  <c r="AW174" i="4"/>
  <c r="AX174" i="4"/>
  <c r="AY174" i="4"/>
  <c r="AR175" i="4"/>
  <c r="AS175" i="4"/>
  <c r="AT175" i="4"/>
  <c r="AU175" i="4"/>
  <c r="AV175" i="4"/>
  <c r="AW175" i="4"/>
  <c r="AX175" i="4"/>
  <c r="AY175" i="4"/>
  <c r="AR176" i="4"/>
  <c r="AS176" i="4"/>
  <c r="AT176" i="4"/>
  <c r="AU176" i="4"/>
  <c r="AV176" i="4"/>
  <c r="AW176" i="4"/>
  <c r="AX176" i="4"/>
  <c r="AY176" i="4"/>
  <c r="AR177" i="4"/>
  <c r="AS177" i="4"/>
  <c r="AT177" i="4"/>
  <c r="AU177" i="4"/>
  <c r="AV177" i="4"/>
  <c r="AW177" i="4"/>
  <c r="AX177" i="4"/>
  <c r="AY177" i="4"/>
  <c r="AR178" i="4"/>
  <c r="AS178" i="4"/>
  <c r="AT178" i="4"/>
  <c r="AU178" i="4"/>
  <c r="AV178" i="4"/>
  <c r="AW178" i="4"/>
  <c r="AX178" i="4"/>
  <c r="AY178" i="4"/>
  <c r="AR179" i="4"/>
  <c r="AS179" i="4"/>
  <c r="AT179" i="4"/>
  <c r="AU179" i="4"/>
  <c r="AV179" i="4"/>
  <c r="AW179" i="4"/>
  <c r="AX179" i="4"/>
  <c r="AY179" i="4"/>
  <c r="AR180" i="4"/>
  <c r="AS180" i="4"/>
  <c r="AT180" i="4"/>
  <c r="AU180" i="4"/>
  <c r="AV180" i="4"/>
  <c r="AW180" i="4"/>
  <c r="AX180" i="4"/>
  <c r="AY180" i="4"/>
  <c r="AR181" i="4"/>
  <c r="AS181" i="4"/>
  <c r="AT181" i="4"/>
  <c r="AU181" i="4"/>
  <c r="AV181" i="4"/>
  <c r="AW181" i="4"/>
  <c r="AX181" i="4"/>
  <c r="AY181" i="4"/>
  <c r="AR182" i="4"/>
  <c r="AS182" i="4"/>
  <c r="AT182" i="4"/>
  <c r="AU182" i="4"/>
  <c r="AV182" i="4"/>
  <c r="AW182" i="4"/>
  <c r="AX182" i="4"/>
  <c r="AY182" i="4"/>
  <c r="AR183" i="4"/>
  <c r="AS183" i="4"/>
  <c r="AT183" i="4"/>
  <c r="AU183" i="4"/>
  <c r="AV183" i="4"/>
  <c r="AW183" i="4"/>
  <c r="AX183" i="4"/>
  <c r="AY183" i="4"/>
  <c r="AR184" i="4"/>
  <c r="AS184" i="4"/>
  <c r="AT184" i="4"/>
  <c r="AU184" i="4"/>
  <c r="AV184" i="4"/>
  <c r="AW184" i="4"/>
  <c r="AX184" i="4"/>
  <c r="AY184" i="4"/>
  <c r="AR185" i="4"/>
  <c r="AS185" i="4"/>
  <c r="AT185" i="4"/>
  <c r="AU185" i="4"/>
  <c r="AV185" i="4"/>
  <c r="AW185" i="4"/>
  <c r="AX185" i="4"/>
  <c r="AY185" i="4"/>
  <c r="AR186" i="4"/>
  <c r="AS186" i="4"/>
  <c r="AT186" i="4"/>
  <c r="AU186" i="4"/>
  <c r="AV186" i="4"/>
  <c r="AW186" i="4"/>
  <c r="AX186" i="4"/>
  <c r="AY186" i="4"/>
  <c r="AR187" i="4"/>
  <c r="AS187" i="4"/>
  <c r="AT187" i="4"/>
  <c r="AU187" i="4"/>
  <c r="AV187" i="4"/>
  <c r="AW187" i="4"/>
  <c r="AX187" i="4"/>
  <c r="AY187" i="4"/>
  <c r="AR188" i="4"/>
  <c r="AS188" i="4"/>
  <c r="AT188" i="4"/>
  <c r="AU188" i="4"/>
  <c r="AV188" i="4"/>
  <c r="AW188" i="4"/>
  <c r="AX188" i="4"/>
  <c r="AY188" i="4"/>
  <c r="AR189" i="4"/>
  <c r="AS189" i="4"/>
  <c r="AT189" i="4"/>
  <c r="AU189" i="4"/>
  <c r="AV189" i="4"/>
  <c r="AW189" i="4"/>
  <c r="AX189" i="4"/>
  <c r="AY189" i="4"/>
  <c r="AR190" i="4"/>
  <c r="AS190" i="4"/>
  <c r="AT190" i="4"/>
  <c r="AU190" i="4"/>
  <c r="AV190" i="4"/>
  <c r="AW190" i="4"/>
  <c r="AX190" i="4"/>
  <c r="AY190" i="4"/>
  <c r="AR191" i="4"/>
  <c r="AS191" i="4"/>
  <c r="AT191" i="4"/>
  <c r="AU191" i="4"/>
  <c r="AV191" i="4"/>
  <c r="AW191" i="4"/>
  <c r="AX191" i="4"/>
  <c r="AY191" i="4"/>
  <c r="AR192" i="4"/>
  <c r="AS192" i="4"/>
  <c r="AT192" i="4"/>
  <c r="AU192" i="4"/>
  <c r="AV192" i="4"/>
  <c r="AW192" i="4"/>
  <c r="AX192" i="4"/>
  <c r="AY192" i="4"/>
  <c r="AR193" i="4"/>
  <c r="AS193" i="4"/>
  <c r="AT193" i="4"/>
  <c r="AU193" i="4"/>
  <c r="AV193" i="4"/>
  <c r="AW193" i="4"/>
  <c r="AX193" i="4"/>
  <c r="AY193" i="4"/>
  <c r="AR194" i="4"/>
  <c r="AS194" i="4"/>
  <c r="AT194" i="4"/>
  <c r="AU194" i="4"/>
  <c r="AV194" i="4"/>
  <c r="AW194" i="4"/>
  <c r="AX194" i="4"/>
  <c r="AY194" i="4"/>
  <c r="AR195" i="4"/>
  <c r="AS195" i="4"/>
  <c r="AT195" i="4"/>
  <c r="AU195" i="4"/>
  <c r="AV195" i="4"/>
  <c r="AW195" i="4"/>
  <c r="AX195" i="4"/>
  <c r="AY195" i="4"/>
  <c r="AR196" i="4"/>
  <c r="AS196" i="4"/>
  <c r="AT196" i="4"/>
  <c r="AU196" i="4"/>
  <c r="AV196" i="4"/>
  <c r="AW196" i="4"/>
  <c r="AX196" i="4"/>
  <c r="AY196" i="4"/>
  <c r="AR197" i="4"/>
  <c r="AS197" i="4"/>
  <c r="AT197" i="4"/>
  <c r="AU197" i="4"/>
  <c r="AV197" i="4"/>
  <c r="AW197" i="4"/>
  <c r="AX197" i="4"/>
  <c r="AY197" i="4"/>
  <c r="AR198" i="4"/>
  <c r="AS198" i="4"/>
  <c r="AT198" i="4"/>
  <c r="AU198" i="4"/>
  <c r="AV198" i="4"/>
  <c r="AW198" i="4"/>
  <c r="AX198" i="4"/>
  <c r="AY198" i="4"/>
  <c r="AR199" i="4"/>
  <c r="AS199" i="4"/>
  <c r="AT199" i="4"/>
  <c r="AU199" i="4"/>
  <c r="AV199" i="4"/>
  <c r="AW199" i="4"/>
  <c r="AX199" i="4"/>
  <c r="AY199" i="4"/>
  <c r="AR200" i="4"/>
  <c r="AS200" i="4"/>
  <c r="AT200" i="4"/>
  <c r="AU200" i="4"/>
  <c r="AV200" i="4"/>
  <c r="AW200" i="4"/>
  <c r="AX200" i="4"/>
  <c r="AY200" i="4"/>
  <c r="AR201" i="4"/>
  <c r="AS201" i="4"/>
  <c r="AT201" i="4"/>
  <c r="AU201" i="4"/>
  <c r="AV201" i="4"/>
  <c r="AW201" i="4"/>
  <c r="AX201" i="4"/>
  <c r="AY201" i="4"/>
  <c r="AR202" i="4"/>
  <c r="AS202" i="4"/>
  <c r="AT202" i="4"/>
  <c r="AU202" i="4"/>
  <c r="AV202" i="4"/>
  <c r="AW202" i="4"/>
  <c r="AX202" i="4"/>
  <c r="AY202" i="4"/>
  <c r="AR203" i="4"/>
  <c r="AS203" i="4"/>
  <c r="AT203" i="4"/>
  <c r="AU203" i="4"/>
  <c r="AV203" i="4"/>
  <c r="AW203" i="4"/>
  <c r="AX203" i="4"/>
  <c r="AY203" i="4"/>
  <c r="AR204" i="4"/>
  <c r="AS204" i="4"/>
  <c r="AT204" i="4"/>
  <c r="AU204" i="4"/>
  <c r="AV204" i="4"/>
  <c r="AW204" i="4"/>
  <c r="AX204" i="4"/>
  <c r="AY204" i="4"/>
  <c r="AR205" i="4"/>
  <c r="AS205" i="4"/>
  <c r="AT205" i="4"/>
  <c r="AU205" i="4"/>
  <c r="AV205" i="4"/>
  <c r="AW205" i="4"/>
  <c r="AX205" i="4"/>
  <c r="AY205" i="4"/>
  <c r="AR206" i="4"/>
  <c r="AS206" i="4"/>
  <c r="AT206" i="4"/>
  <c r="AU206" i="4"/>
  <c r="AV206" i="4"/>
  <c r="AW206" i="4"/>
  <c r="AX206" i="4"/>
  <c r="AY206" i="4"/>
  <c r="AR207" i="4"/>
  <c r="AS207" i="4"/>
  <c r="AT207" i="4"/>
  <c r="AU207" i="4"/>
  <c r="AV207" i="4"/>
  <c r="AW207" i="4"/>
  <c r="AX207" i="4"/>
  <c r="AY207" i="4"/>
  <c r="AR208" i="4"/>
  <c r="AS208" i="4"/>
  <c r="AT208" i="4"/>
  <c r="AU208" i="4"/>
  <c r="AV208" i="4"/>
  <c r="AW208" i="4"/>
  <c r="AX208" i="4"/>
  <c r="AY208" i="4"/>
  <c r="AR209" i="4"/>
  <c r="AS209" i="4"/>
  <c r="AT209" i="4"/>
  <c r="AU209" i="4"/>
  <c r="AV209" i="4"/>
  <c r="AW209" i="4"/>
  <c r="AX209" i="4"/>
  <c r="AY209" i="4"/>
  <c r="AR210" i="4"/>
  <c r="AS210" i="4"/>
  <c r="AT210" i="4"/>
  <c r="AU210" i="4"/>
  <c r="AV210" i="4"/>
  <c r="AW210" i="4"/>
  <c r="AX210" i="4"/>
  <c r="AY210" i="4"/>
  <c r="AR211" i="4"/>
  <c r="AS211" i="4"/>
  <c r="AT211" i="4"/>
  <c r="AU211" i="4"/>
  <c r="AV211" i="4"/>
  <c r="AW211" i="4"/>
  <c r="AX211" i="4"/>
  <c r="AY211" i="4"/>
  <c r="AR212" i="4"/>
  <c r="AS212" i="4"/>
  <c r="AT212" i="4"/>
  <c r="AU212" i="4"/>
  <c r="AV212" i="4"/>
  <c r="AW212" i="4"/>
  <c r="AX212" i="4"/>
  <c r="AY212" i="4"/>
  <c r="AR213" i="4"/>
  <c r="AS213" i="4"/>
  <c r="AT213" i="4"/>
  <c r="AU213" i="4"/>
  <c r="AV213" i="4"/>
  <c r="AW213" i="4"/>
  <c r="AX213" i="4"/>
  <c r="AY213" i="4"/>
  <c r="AR214" i="4"/>
  <c r="AS214" i="4"/>
  <c r="AT214" i="4"/>
  <c r="AU214" i="4"/>
  <c r="AV214" i="4"/>
  <c r="AW214" i="4"/>
  <c r="AX214" i="4"/>
  <c r="AY214" i="4"/>
  <c r="AR215" i="4"/>
  <c r="AS215" i="4"/>
  <c r="AT215" i="4"/>
  <c r="AU215" i="4"/>
  <c r="AV215" i="4"/>
  <c r="AW215" i="4"/>
  <c r="AX215" i="4"/>
  <c r="AY215" i="4"/>
  <c r="AR216" i="4"/>
  <c r="AS216" i="4"/>
  <c r="AT216" i="4"/>
  <c r="AU216" i="4"/>
  <c r="AV216" i="4"/>
  <c r="AW216" i="4"/>
  <c r="AX216" i="4"/>
  <c r="AY216" i="4"/>
  <c r="AR217" i="4"/>
  <c r="AS217" i="4"/>
  <c r="AT217" i="4"/>
  <c r="AU217" i="4"/>
  <c r="AV217" i="4"/>
  <c r="AW217" i="4"/>
  <c r="AX217" i="4"/>
  <c r="AY217" i="4"/>
  <c r="AR218" i="4"/>
  <c r="AS218" i="4"/>
  <c r="AT218" i="4"/>
  <c r="AU218" i="4"/>
  <c r="AV218" i="4"/>
  <c r="AW218" i="4"/>
  <c r="AX218" i="4"/>
  <c r="AY218" i="4"/>
  <c r="AR219" i="4"/>
  <c r="AS219" i="4"/>
  <c r="AT219" i="4"/>
  <c r="AU219" i="4"/>
  <c r="AV219" i="4"/>
  <c r="AW219" i="4"/>
  <c r="AX219" i="4"/>
  <c r="AY219" i="4"/>
  <c r="AR220" i="4"/>
  <c r="AS220" i="4"/>
  <c r="AT220" i="4"/>
  <c r="AU220" i="4"/>
  <c r="AV220" i="4"/>
  <c r="AW220" i="4"/>
  <c r="AX220" i="4"/>
  <c r="AY220" i="4"/>
  <c r="AR221" i="4"/>
  <c r="AS221" i="4"/>
  <c r="AT221" i="4"/>
  <c r="AU221" i="4"/>
  <c r="AV221" i="4"/>
  <c r="AW221" i="4"/>
  <c r="AX221" i="4"/>
  <c r="AY221" i="4"/>
  <c r="AR222" i="4"/>
  <c r="AS222" i="4"/>
  <c r="AT222" i="4"/>
  <c r="AU222" i="4"/>
  <c r="AV222" i="4"/>
  <c r="AW222" i="4"/>
  <c r="AX222" i="4"/>
  <c r="AY222" i="4"/>
  <c r="AR223" i="4"/>
  <c r="AS223" i="4"/>
  <c r="AT223" i="4"/>
  <c r="AU223" i="4"/>
  <c r="AV223" i="4"/>
  <c r="AW223" i="4"/>
  <c r="AX223" i="4"/>
  <c r="AY223" i="4"/>
  <c r="AR224" i="4"/>
  <c r="AS224" i="4"/>
  <c r="AT224" i="4"/>
  <c r="AU224" i="4"/>
  <c r="AV224" i="4"/>
  <c r="AW224" i="4"/>
  <c r="AX224" i="4"/>
  <c r="AY224" i="4"/>
  <c r="AR225" i="4"/>
  <c r="AS225" i="4"/>
  <c r="AT225" i="4"/>
  <c r="AU225" i="4"/>
  <c r="AV225" i="4"/>
  <c r="AW225" i="4"/>
  <c r="AX225" i="4"/>
  <c r="AY225" i="4"/>
  <c r="AR226" i="4"/>
  <c r="AS226" i="4"/>
  <c r="AT226" i="4"/>
  <c r="AU226" i="4"/>
  <c r="AV226" i="4"/>
  <c r="AW226" i="4"/>
  <c r="AX226" i="4"/>
  <c r="AY226" i="4"/>
  <c r="AR227" i="4"/>
  <c r="AS227" i="4"/>
  <c r="AT227" i="4"/>
  <c r="AU227" i="4"/>
  <c r="AV227" i="4"/>
  <c r="AW227" i="4"/>
  <c r="AX227" i="4"/>
  <c r="AY227" i="4"/>
  <c r="AR228" i="4"/>
  <c r="AS228" i="4"/>
  <c r="AT228" i="4"/>
  <c r="AU228" i="4"/>
  <c r="AV228" i="4"/>
  <c r="AW228" i="4"/>
  <c r="AX228" i="4"/>
  <c r="AY228" i="4"/>
  <c r="AR229" i="4"/>
  <c r="AS229" i="4"/>
  <c r="AT229" i="4"/>
  <c r="AU229" i="4"/>
  <c r="AV229" i="4"/>
  <c r="AW229" i="4"/>
  <c r="AX229" i="4"/>
  <c r="AY229" i="4"/>
  <c r="AR230" i="4"/>
  <c r="AS230" i="4"/>
  <c r="AT230" i="4"/>
  <c r="AU230" i="4"/>
  <c r="AV230" i="4"/>
  <c r="AW230" i="4"/>
  <c r="AX230" i="4"/>
  <c r="AY230" i="4"/>
  <c r="AR231" i="4"/>
  <c r="AS231" i="4"/>
  <c r="AT231" i="4"/>
  <c r="AU231" i="4"/>
  <c r="AV231" i="4"/>
  <c r="AW231" i="4"/>
  <c r="AX231" i="4"/>
  <c r="AY231" i="4"/>
  <c r="AR232" i="4"/>
  <c r="AS232" i="4"/>
  <c r="AT232" i="4"/>
  <c r="AU232" i="4"/>
  <c r="AV232" i="4"/>
  <c r="AW232" i="4"/>
  <c r="AX232" i="4"/>
  <c r="AY232" i="4"/>
  <c r="AR233" i="4"/>
  <c r="AS233" i="4"/>
  <c r="AT233" i="4"/>
  <c r="AU233" i="4"/>
  <c r="AV233" i="4"/>
  <c r="AW233" i="4"/>
  <c r="AX233" i="4"/>
  <c r="AY233" i="4"/>
  <c r="AR234" i="4"/>
  <c r="AS234" i="4"/>
  <c r="AT234" i="4"/>
  <c r="AU234" i="4"/>
  <c r="AV234" i="4"/>
  <c r="AW234" i="4"/>
  <c r="AX234" i="4"/>
  <c r="AY234" i="4"/>
  <c r="AR235" i="4"/>
  <c r="AS235" i="4"/>
  <c r="AT235" i="4"/>
  <c r="AU235" i="4"/>
  <c r="AV235" i="4"/>
  <c r="AW235" i="4"/>
  <c r="AX235" i="4"/>
  <c r="AY235" i="4"/>
  <c r="AR236" i="4"/>
  <c r="AS236" i="4"/>
  <c r="AT236" i="4"/>
  <c r="AU236" i="4"/>
  <c r="AV236" i="4"/>
  <c r="AW236" i="4"/>
  <c r="AX236" i="4"/>
  <c r="AY236" i="4"/>
  <c r="AR237" i="4"/>
  <c r="AS237" i="4"/>
  <c r="AT237" i="4"/>
  <c r="AU237" i="4"/>
  <c r="AV237" i="4"/>
  <c r="AW237" i="4"/>
  <c r="AX237" i="4"/>
  <c r="AY237" i="4"/>
  <c r="AR238" i="4"/>
  <c r="AS238" i="4"/>
  <c r="AT238" i="4"/>
  <c r="AU238" i="4"/>
  <c r="AV238" i="4"/>
  <c r="AW238" i="4"/>
  <c r="AX238" i="4"/>
  <c r="AY238" i="4"/>
  <c r="AR239" i="4"/>
  <c r="AS239" i="4"/>
  <c r="AT239" i="4"/>
  <c r="AU239" i="4"/>
  <c r="AV239" i="4"/>
  <c r="AW239" i="4"/>
  <c r="AX239" i="4"/>
  <c r="AY239" i="4"/>
  <c r="AR240" i="4"/>
  <c r="AS240" i="4"/>
  <c r="AT240" i="4"/>
  <c r="AU240" i="4"/>
  <c r="AV240" i="4"/>
  <c r="AW240" i="4"/>
  <c r="AX240" i="4"/>
  <c r="AY240" i="4"/>
  <c r="AR241" i="4"/>
  <c r="AS241" i="4"/>
  <c r="AT241" i="4"/>
  <c r="AU241" i="4"/>
  <c r="AV241" i="4"/>
  <c r="AW241" i="4"/>
  <c r="AX241" i="4"/>
  <c r="AY241" i="4"/>
  <c r="AR242" i="4"/>
  <c r="AS242" i="4"/>
  <c r="AT242" i="4"/>
  <c r="AU242" i="4"/>
  <c r="AV242" i="4"/>
  <c r="AW242" i="4"/>
  <c r="AX242" i="4"/>
  <c r="AY242" i="4"/>
  <c r="AR243" i="4"/>
  <c r="AS243" i="4"/>
  <c r="AT243" i="4"/>
  <c r="AU243" i="4"/>
  <c r="AV243" i="4"/>
  <c r="AW243" i="4"/>
  <c r="AX243" i="4"/>
  <c r="AY243" i="4"/>
  <c r="AR244" i="4"/>
  <c r="AS244" i="4"/>
  <c r="AT244" i="4"/>
  <c r="AU244" i="4"/>
  <c r="AV244" i="4"/>
  <c r="AW244" i="4"/>
  <c r="AX244" i="4"/>
  <c r="AY244" i="4"/>
  <c r="AR245" i="4"/>
  <c r="AS245" i="4"/>
  <c r="AT245" i="4"/>
  <c r="AU245" i="4"/>
  <c r="AV245" i="4"/>
  <c r="AW245" i="4"/>
  <c r="AX245" i="4"/>
  <c r="AY245" i="4"/>
  <c r="AR246" i="4"/>
  <c r="AS246" i="4"/>
  <c r="AT246" i="4"/>
  <c r="AU246" i="4"/>
  <c r="AV246" i="4"/>
  <c r="AW246" i="4"/>
  <c r="AX246" i="4"/>
  <c r="AY246" i="4"/>
  <c r="AR247" i="4"/>
  <c r="AS247" i="4"/>
  <c r="AT247" i="4"/>
  <c r="AU247" i="4"/>
  <c r="AV247" i="4"/>
  <c r="AW247" i="4"/>
  <c r="AX247" i="4"/>
  <c r="AY247" i="4"/>
  <c r="AR248" i="4"/>
  <c r="AS248" i="4"/>
  <c r="AT248" i="4"/>
  <c r="AU248" i="4"/>
  <c r="AV248" i="4"/>
  <c r="AW248" i="4"/>
  <c r="AX248" i="4"/>
  <c r="AY248" i="4"/>
  <c r="AR249" i="4"/>
  <c r="AS249" i="4"/>
  <c r="AT249" i="4"/>
  <c r="AU249" i="4"/>
  <c r="AV249" i="4"/>
  <c r="AW249" i="4"/>
  <c r="AX249" i="4"/>
  <c r="AY249" i="4"/>
  <c r="AR250" i="4"/>
  <c r="AS250" i="4"/>
  <c r="AT250" i="4"/>
  <c r="AU250" i="4"/>
  <c r="AV250" i="4"/>
  <c r="AW250" i="4"/>
  <c r="AX250" i="4"/>
  <c r="AY250" i="4"/>
  <c r="AR251" i="4"/>
  <c r="AS251" i="4"/>
  <c r="AT251" i="4"/>
  <c r="AU251" i="4"/>
  <c r="AV251" i="4"/>
  <c r="AW251" i="4"/>
  <c r="AX251" i="4"/>
  <c r="AY251" i="4"/>
  <c r="AR252" i="4"/>
  <c r="AS252" i="4"/>
  <c r="AT252" i="4"/>
  <c r="AU252" i="4"/>
  <c r="AV252" i="4"/>
  <c r="AW252" i="4"/>
  <c r="AX252" i="4"/>
  <c r="AY252" i="4"/>
  <c r="AR253" i="4"/>
  <c r="AS253" i="4"/>
  <c r="AT253" i="4"/>
  <c r="AU253" i="4"/>
  <c r="AV253" i="4"/>
  <c r="AW253" i="4"/>
  <c r="AX253" i="4"/>
  <c r="AY253" i="4"/>
  <c r="AR254" i="4"/>
  <c r="AS254" i="4"/>
  <c r="AT254" i="4"/>
  <c r="AU254" i="4"/>
  <c r="AV254" i="4"/>
  <c r="AW254" i="4"/>
  <c r="AX254" i="4"/>
  <c r="AY254" i="4"/>
  <c r="AR255" i="4"/>
  <c r="AS255" i="4"/>
  <c r="AT255" i="4"/>
  <c r="AU255" i="4"/>
  <c r="AV255" i="4"/>
  <c r="AW255" i="4"/>
  <c r="AX255" i="4"/>
  <c r="AY255" i="4"/>
  <c r="AR256" i="4"/>
  <c r="AS256" i="4"/>
  <c r="AT256" i="4"/>
  <c r="AU256" i="4"/>
  <c r="AV256" i="4"/>
  <c r="AW256" i="4"/>
  <c r="AX256" i="4"/>
  <c r="AY256" i="4"/>
  <c r="AR257" i="4"/>
  <c r="AS257" i="4"/>
  <c r="AT257" i="4"/>
  <c r="AU257" i="4"/>
  <c r="AV257" i="4"/>
  <c r="AW257" i="4"/>
  <c r="AX257" i="4"/>
  <c r="AY257" i="4"/>
  <c r="AR258" i="4"/>
  <c r="AS258" i="4"/>
  <c r="AT258" i="4"/>
  <c r="AU258" i="4"/>
  <c r="AV258" i="4"/>
  <c r="AW258" i="4"/>
  <c r="AX258" i="4"/>
  <c r="AY258" i="4"/>
  <c r="AR259" i="4"/>
  <c r="AS259" i="4"/>
  <c r="AT259" i="4"/>
  <c r="AU259" i="4"/>
  <c r="AV259" i="4"/>
  <c r="AW259" i="4"/>
  <c r="AX259" i="4"/>
  <c r="AY259" i="4"/>
  <c r="AR260" i="4"/>
  <c r="AS260" i="4"/>
  <c r="AT260" i="4"/>
  <c r="AU260" i="4"/>
  <c r="AV260" i="4"/>
  <c r="AW260" i="4"/>
  <c r="AX260" i="4"/>
  <c r="AY260" i="4"/>
  <c r="AR261" i="4"/>
  <c r="AS261" i="4"/>
  <c r="AT261" i="4"/>
  <c r="AU261" i="4"/>
  <c r="AV261" i="4"/>
  <c r="AW261" i="4"/>
  <c r="AX261" i="4"/>
  <c r="AY261" i="4"/>
  <c r="AR262" i="4"/>
  <c r="AS262" i="4"/>
  <c r="AT262" i="4"/>
  <c r="AU262" i="4"/>
  <c r="AV262" i="4"/>
  <c r="AW262" i="4"/>
  <c r="AX262" i="4"/>
  <c r="AY262" i="4"/>
  <c r="AR263" i="4"/>
  <c r="AS263" i="4"/>
  <c r="AT263" i="4"/>
  <c r="AU263" i="4"/>
  <c r="AV263" i="4"/>
  <c r="AW263" i="4"/>
  <c r="AX263" i="4"/>
  <c r="AY263" i="4"/>
  <c r="AR264" i="4"/>
  <c r="AS264" i="4"/>
  <c r="AT264" i="4"/>
  <c r="AU264" i="4"/>
  <c r="AV264" i="4"/>
  <c r="AW264" i="4"/>
  <c r="AX264" i="4"/>
  <c r="AY264" i="4"/>
  <c r="AR265" i="4"/>
  <c r="AS265" i="4"/>
  <c r="AT265" i="4"/>
  <c r="AU265" i="4"/>
  <c r="AV265" i="4"/>
  <c r="AW265" i="4"/>
  <c r="AX265" i="4"/>
  <c r="AY265" i="4"/>
  <c r="AR266" i="4"/>
  <c r="AS266" i="4"/>
  <c r="AT266" i="4"/>
  <c r="AU266" i="4"/>
  <c r="AV266" i="4"/>
  <c r="AW266" i="4"/>
  <c r="AX266" i="4"/>
  <c r="AY266" i="4"/>
  <c r="AR267" i="4"/>
  <c r="AS267" i="4"/>
  <c r="AT267" i="4"/>
  <c r="AU267" i="4"/>
  <c r="AV267" i="4"/>
  <c r="AW267" i="4"/>
  <c r="AX267" i="4"/>
  <c r="AY267" i="4"/>
  <c r="AR268" i="4"/>
  <c r="AS268" i="4"/>
  <c r="AT268" i="4"/>
  <c r="AU268" i="4"/>
  <c r="AV268" i="4"/>
  <c r="AW268" i="4"/>
  <c r="AX268" i="4"/>
  <c r="AY268" i="4"/>
  <c r="AR269" i="4"/>
  <c r="AS269" i="4"/>
  <c r="AT269" i="4"/>
  <c r="AU269" i="4"/>
  <c r="AV269" i="4"/>
  <c r="AW269" i="4"/>
  <c r="AX269" i="4"/>
  <c r="AY269" i="4"/>
  <c r="AR270" i="4"/>
  <c r="AS270" i="4"/>
  <c r="AT270" i="4"/>
  <c r="AU270" i="4"/>
  <c r="AV270" i="4"/>
  <c r="AW270" i="4"/>
  <c r="AX270" i="4"/>
  <c r="AY270" i="4"/>
  <c r="AR271" i="4"/>
  <c r="AS271" i="4"/>
  <c r="AT271" i="4"/>
  <c r="AU271" i="4"/>
  <c r="AV271" i="4"/>
  <c r="AW271" i="4"/>
  <c r="AX271" i="4"/>
  <c r="AY271" i="4"/>
  <c r="AR272" i="4"/>
  <c r="AS272" i="4"/>
  <c r="AT272" i="4"/>
  <c r="AU272" i="4"/>
  <c r="AV272" i="4"/>
  <c r="AW272" i="4"/>
  <c r="AX272" i="4"/>
  <c r="AY272" i="4"/>
  <c r="AR273" i="4"/>
  <c r="AS273" i="4"/>
  <c r="AT273" i="4"/>
  <c r="AU273" i="4"/>
  <c r="AV273" i="4"/>
  <c r="AW273" i="4"/>
  <c r="AX273" i="4"/>
  <c r="AY273" i="4"/>
  <c r="AR274" i="4"/>
  <c r="AS274" i="4"/>
  <c r="AT274" i="4"/>
  <c r="AU274" i="4"/>
  <c r="AV274" i="4"/>
  <c r="AW274" i="4"/>
  <c r="AX274" i="4"/>
  <c r="AY274" i="4"/>
  <c r="AR275" i="4"/>
  <c r="AS275" i="4"/>
  <c r="AT275" i="4"/>
  <c r="AU275" i="4"/>
  <c r="AV275" i="4"/>
  <c r="AW275" i="4"/>
  <c r="AX275" i="4"/>
  <c r="AY275" i="4"/>
  <c r="AR276" i="4"/>
  <c r="AS276" i="4"/>
  <c r="AT276" i="4"/>
  <c r="AU276" i="4"/>
  <c r="AV276" i="4"/>
  <c r="AW276" i="4"/>
  <c r="AX276" i="4"/>
  <c r="AY276" i="4"/>
  <c r="AR277" i="4"/>
  <c r="AS277" i="4"/>
  <c r="AT277" i="4"/>
  <c r="AU277" i="4"/>
  <c r="AV277" i="4"/>
  <c r="AW277" i="4"/>
  <c r="AX277" i="4"/>
  <c r="AY277" i="4"/>
  <c r="AR278" i="4"/>
  <c r="AS278" i="4"/>
  <c r="AT278" i="4"/>
  <c r="AU278" i="4"/>
  <c r="AV278" i="4"/>
  <c r="AW278" i="4"/>
  <c r="AX278" i="4"/>
  <c r="AY278" i="4"/>
  <c r="AR279" i="4"/>
  <c r="AS279" i="4"/>
  <c r="AT279" i="4"/>
  <c r="AU279" i="4"/>
  <c r="AV279" i="4"/>
  <c r="AW279" i="4"/>
  <c r="AX279" i="4"/>
  <c r="AY279" i="4"/>
  <c r="AR280" i="4"/>
  <c r="AS280" i="4"/>
  <c r="AT280" i="4"/>
  <c r="AU280" i="4"/>
  <c r="AV280" i="4"/>
  <c r="AW280" i="4"/>
  <c r="AX280" i="4"/>
  <c r="AY280" i="4"/>
  <c r="AR281" i="4"/>
  <c r="AS281" i="4"/>
  <c r="AT281" i="4"/>
  <c r="AU281" i="4"/>
  <c r="AV281" i="4"/>
  <c r="AW281" i="4"/>
  <c r="AX281" i="4"/>
  <c r="AY281" i="4"/>
  <c r="AR282" i="4"/>
  <c r="AS282" i="4"/>
  <c r="AT282" i="4"/>
  <c r="AU282" i="4"/>
  <c r="AV282" i="4"/>
  <c r="AW282" i="4"/>
  <c r="AX282" i="4"/>
  <c r="AY282" i="4"/>
  <c r="AR283" i="4"/>
  <c r="AS283" i="4"/>
  <c r="AT283" i="4"/>
  <c r="AU283" i="4"/>
  <c r="AV283" i="4"/>
  <c r="AW283" i="4"/>
  <c r="AX283" i="4"/>
  <c r="AY283" i="4"/>
  <c r="AR284" i="4"/>
  <c r="AS284" i="4"/>
  <c r="AT284" i="4"/>
  <c r="AU284" i="4"/>
  <c r="AV284" i="4"/>
  <c r="AW284" i="4"/>
  <c r="AX284" i="4"/>
  <c r="AY284" i="4"/>
  <c r="AR285" i="4"/>
  <c r="AS285" i="4"/>
  <c r="AT285" i="4"/>
  <c r="AU285" i="4"/>
  <c r="AV285" i="4"/>
  <c r="AW285" i="4"/>
  <c r="AX285" i="4"/>
  <c r="AY285" i="4"/>
  <c r="AR286" i="4"/>
  <c r="AS286" i="4"/>
  <c r="AT286" i="4"/>
  <c r="AU286" i="4"/>
  <c r="AV286" i="4"/>
  <c r="AW286" i="4"/>
  <c r="AX286" i="4"/>
  <c r="AY286" i="4"/>
  <c r="AY4" i="4"/>
  <c r="AX4" i="4"/>
  <c r="AW4" i="4"/>
  <c r="AV4" i="4"/>
  <c r="AU4" i="4"/>
  <c r="AT4" i="4"/>
  <c r="AS4" i="4"/>
  <c r="AR4" i="4"/>
  <c r="AJ5" i="4"/>
  <c r="AK5" i="4"/>
  <c r="AL5" i="4"/>
  <c r="AM5" i="4"/>
  <c r="AN5" i="4"/>
  <c r="AO5" i="4"/>
  <c r="AP5" i="4"/>
  <c r="AQ5" i="4"/>
  <c r="AJ6" i="4"/>
  <c r="AK6" i="4"/>
  <c r="AL6" i="4"/>
  <c r="AM6" i="4"/>
  <c r="AN6" i="4"/>
  <c r="AO6" i="4"/>
  <c r="AP6" i="4"/>
  <c r="AQ6" i="4"/>
  <c r="AJ7" i="4"/>
  <c r="AK7" i="4"/>
  <c r="AL7" i="4"/>
  <c r="AM7" i="4"/>
  <c r="AN7" i="4"/>
  <c r="AO7" i="4"/>
  <c r="AP7" i="4"/>
  <c r="AQ7" i="4"/>
  <c r="AJ8" i="4"/>
  <c r="AK8" i="4"/>
  <c r="AL8" i="4"/>
  <c r="AM8" i="4"/>
  <c r="AN8" i="4"/>
  <c r="AO8" i="4"/>
  <c r="AP8" i="4"/>
  <c r="AQ8" i="4"/>
  <c r="AJ9" i="4"/>
  <c r="AK9" i="4"/>
  <c r="AL9" i="4"/>
  <c r="AM9" i="4"/>
  <c r="AN9" i="4"/>
  <c r="AO9" i="4"/>
  <c r="AP9" i="4"/>
  <c r="AQ9" i="4"/>
  <c r="AJ10" i="4"/>
  <c r="AK10" i="4"/>
  <c r="AL10" i="4"/>
  <c r="AM10" i="4"/>
  <c r="AN10" i="4"/>
  <c r="AO10" i="4"/>
  <c r="AP10" i="4"/>
  <c r="AQ10" i="4"/>
  <c r="AJ11" i="4"/>
  <c r="AK11" i="4"/>
  <c r="AL11" i="4"/>
  <c r="AM11" i="4"/>
  <c r="AN11" i="4"/>
  <c r="AO11" i="4"/>
  <c r="AP11" i="4"/>
  <c r="AQ11" i="4"/>
  <c r="AJ12" i="4"/>
  <c r="AK12" i="4"/>
  <c r="AL12" i="4"/>
  <c r="AM12" i="4"/>
  <c r="AN12" i="4"/>
  <c r="AO12" i="4"/>
  <c r="AP12" i="4"/>
  <c r="AQ12" i="4"/>
  <c r="AJ13" i="4"/>
  <c r="AK13" i="4"/>
  <c r="AL13" i="4"/>
  <c r="AM13" i="4"/>
  <c r="AN13" i="4"/>
  <c r="AO13" i="4"/>
  <c r="AP13" i="4"/>
  <c r="AQ13" i="4"/>
  <c r="AJ14" i="4"/>
  <c r="AK14" i="4"/>
  <c r="AL14" i="4"/>
  <c r="AM14" i="4"/>
  <c r="AN14" i="4"/>
  <c r="AO14" i="4"/>
  <c r="AP14" i="4"/>
  <c r="AQ14" i="4"/>
  <c r="AJ15" i="4"/>
  <c r="AK15" i="4"/>
  <c r="AL15" i="4"/>
  <c r="AM15" i="4"/>
  <c r="AN15" i="4"/>
  <c r="AO15" i="4"/>
  <c r="AP15" i="4"/>
  <c r="AQ15" i="4"/>
  <c r="AJ16" i="4"/>
  <c r="AK16" i="4"/>
  <c r="AL16" i="4"/>
  <c r="AM16" i="4"/>
  <c r="AN16" i="4"/>
  <c r="AO16" i="4"/>
  <c r="AP16" i="4"/>
  <c r="AQ16" i="4"/>
  <c r="AJ17" i="4"/>
  <c r="AK17" i="4"/>
  <c r="AL17" i="4"/>
  <c r="AM17" i="4"/>
  <c r="AN17" i="4"/>
  <c r="AO17" i="4"/>
  <c r="AP17" i="4"/>
  <c r="AQ17" i="4"/>
  <c r="AJ18" i="4"/>
  <c r="AK18" i="4"/>
  <c r="AL18" i="4"/>
  <c r="AM18" i="4"/>
  <c r="AN18" i="4"/>
  <c r="AO18" i="4"/>
  <c r="AP18" i="4"/>
  <c r="AQ18" i="4"/>
  <c r="AJ19" i="4"/>
  <c r="AK19" i="4"/>
  <c r="AL19" i="4"/>
  <c r="AM19" i="4"/>
  <c r="AN19" i="4"/>
  <c r="AO19" i="4"/>
  <c r="AP19" i="4"/>
  <c r="AQ19" i="4"/>
  <c r="AJ20" i="4"/>
  <c r="AK20" i="4"/>
  <c r="AL20" i="4"/>
  <c r="AM20" i="4"/>
  <c r="AN20" i="4"/>
  <c r="AO20" i="4"/>
  <c r="AP20" i="4"/>
  <c r="AQ20" i="4"/>
  <c r="AJ21" i="4"/>
  <c r="AK21" i="4"/>
  <c r="AL21" i="4"/>
  <c r="AM21" i="4"/>
  <c r="AN21" i="4"/>
  <c r="AO21" i="4"/>
  <c r="AP21" i="4"/>
  <c r="AQ21" i="4"/>
  <c r="AJ22" i="4"/>
  <c r="AK22" i="4"/>
  <c r="AL22" i="4"/>
  <c r="AM22" i="4"/>
  <c r="AN22" i="4"/>
  <c r="AO22" i="4"/>
  <c r="AP22" i="4"/>
  <c r="AQ22" i="4"/>
  <c r="AJ23" i="4"/>
  <c r="AK23" i="4"/>
  <c r="AL23" i="4"/>
  <c r="AM23" i="4"/>
  <c r="AN23" i="4"/>
  <c r="AO23" i="4"/>
  <c r="AP23" i="4"/>
  <c r="AQ23" i="4"/>
  <c r="AJ24" i="4"/>
  <c r="AK24" i="4"/>
  <c r="AL24" i="4"/>
  <c r="AM24" i="4"/>
  <c r="AN24" i="4"/>
  <c r="AO24" i="4"/>
  <c r="AP24" i="4"/>
  <c r="AQ24" i="4"/>
  <c r="AJ25" i="4"/>
  <c r="AK25" i="4"/>
  <c r="AL25" i="4"/>
  <c r="AM25" i="4"/>
  <c r="AN25" i="4"/>
  <c r="AO25" i="4"/>
  <c r="AP25" i="4"/>
  <c r="AQ25" i="4"/>
  <c r="AJ26" i="4"/>
  <c r="AK26" i="4"/>
  <c r="AL26" i="4"/>
  <c r="AM26" i="4"/>
  <c r="AN26" i="4"/>
  <c r="AO26" i="4"/>
  <c r="AP26" i="4"/>
  <c r="AQ26" i="4"/>
  <c r="AJ27" i="4"/>
  <c r="AK27" i="4"/>
  <c r="AL27" i="4"/>
  <c r="AM27" i="4"/>
  <c r="AN27" i="4"/>
  <c r="AO27" i="4"/>
  <c r="AP27" i="4"/>
  <c r="AQ27" i="4"/>
  <c r="AJ28" i="4"/>
  <c r="AK28" i="4"/>
  <c r="AL28" i="4"/>
  <c r="AM28" i="4"/>
  <c r="AN28" i="4"/>
  <c r="AO28" i="4"/>
  <c r="AP28" i="4"/>
  <c r="AQ28" i="4"/>
  <c r="AJ29" i="4"/>
  <c r="AK29" i="4"/>
  <c r="AL29" i="4"/>
  <c r="AM29" i="4"/>
  <c r="AN29" i="4"/>
  <c r="AO29" i="4"/>
  <c r="AP29" i="4"/>
  <c r="AQ29" i="4"/>
  <c r="AJ30" i="4"/>
  <c r="AK30" i="4"/>
  <c r="AL30" i="4"/>
  <c r="AM30" i="4"/>
  <c r="AN30" i="4"/>
  <c r="AO30" i="4"/>
  <c r="AP30" i="4"/>
  <c r="AQ30" i="4"/>
  <c r="AJ31" i="4"/>
  <c r="AK31" i="4"/>
  <c r="AL31" i="4"/>
  <c r="AM31" i="4"/>
  <c r="AN31" i="4"/>
  <c r="AO31" i="4"/>
  <c r="AP31" i="4"/>
  <c r="AQ31" i="4"/>
  <c r="AJ32" i="4"/>
  <c r="AK32" i="4"/>
  <c r="AL32" i="4"/>
  <c r="AM32" i="4"/>
  <c r="AN32" i="4"/>
  <c r="AO32" i="4"/>
  <c r="AP32" i="4"/>
  <c r="AQ32" i="4"/>
  <c r="AJ33" i="4"/>
  <c r="AK33" i="4"/>
  <c r="AL33" i="4"/>
  <c r="AM33" i="4"/>
  <c r="AN33" i="4"/>
  <c r="AO33" i="4"/>
  <c r="AP33" i="4"/>
  <c r="AQ33" i="4"/>
  <c r="AJ34" i="4"/>
  <c r="AK34" i="4"/>
  <c r="AL34" i="4"/>
  <c r="AM34" i="4"/>
  <c r="AN34" i="4"/>
  <c r="AO34" i="4"/>
  <c r="AP34" i="4"/>
  <c r="AQ34" i="4"/>
  <c r="AJ35" i="4"/>
  <c r="AK35" i="4"/>
  <c r="AL35" i="4"/>
  <c r="AM35" i="4"/>
  <c r="AN35" i="4"/>
  <c r="AO35" i="4"/>
  <c r="AP35" i="4"/>
  <c r="AQ35" i="4"/>
  <c r="AJ36" i="4"/>
  <c r="AK36" i="4"/>
  <c r="AL36" i="4"/>
  <c r="AM36" i="4"/>
  <c r="AN36" i="4"/>
  <c r="AO36" i="4"/>
  <c r="AP36" i="4"/>
  <c r="AQ36" i="4"/>
  <c r="AJ37" i="4"/>
  <c r="AK37" i="4"/>
  <c r="AL37" i="4"/>
  <c r="AM37" i="4"/>
  <c r="AN37" i="4"/>
  <c r="AO37" i="4"/>
  <c r="AP37" i="4"/>
  <c r="AQ37" i="4"/>
  <c r="AJ38" i="4"/>
  <c r="AK38" i="4"/>
  <c r="AL38" i="4"/>
  <c r="AM38" i="4"/>
  <c r="AN38" i="4"/>
  <c r="AO38" i="4"/>
  <c r="AP38" i="4"/>
  <c r="AQ38" i="4"/>
  <c r="AJ39" i="4"/>
  <c r="AK39" i="4"/>
  <c r="AL39" i="4"/>
  <c r="AM39" i="4"/>
  <c r="AN39" i="4"/>
  <c r="AO39" i="4"/>
  <c r="AP39" i="4"/>
  <c r="AQ39" i="4"/>
  <c r="AJ40" i="4"/>
  <c r="AK40" i="4"/>
  <c r="AL40" i="4"/>
  <c r="AM40" i="4"/>
  <c r="AN40" i="4"/>
  <c r="AO40" i="4"/>
  <c r="AP40" i="4"/>
  <c r="AQ40" i="4"/>
  <c r="AJ41" i="4"/>
  <c r="AK41" i="4"/>
  <c r="AL41" i="4"/>
  <c r="AM41" i="4"/>
  <c r="AN41" i="4"/>
  <c r="AO41" i="4"/>
  <c r="AP41" i="4"/>
  <c r="AQ41" i="4"/>
  <c r="AJ42" i="4"/>
  <c r="AK42" i="4"/>
  <c r="AL42" i="4"/>
  <c r="AM42" i="4"/>
  <c r="AN42" i="4"/>
  <c r="AO42" i="4"/>
  <c r="AP42" i="4"/>
  <c r="AQ42" i="4"/>
  <c r="AJ43" i="4"/>
  <c r="AK43" i="4"/>
  <c r="AL43" i="4"/>
  <c r="AM43" i="4"/>
  <c r="AN43" i="4"/>
  <c r="AO43" i="4"/>
  <c r="AP43" i="4"/>
  <c r="AQ43" i="4"/>
  <c r="AJ44" i="4"/>
  <c r="AK44" i="4"/>
  <c r="AL44" i="4"/>
  <c r="AM44" i="4"/>
  <c r="AN44" i="4"/>
  <c r="AO44" i="4"/>
  <c r="AP44" i="4"/>
  <c r="AQ44" i="4"/>
  <c r="AJ45" i="4"/>
  <c r="AK45" i="4"/>
  <c r="AL45" i="4"/>
  <c r="AM45" i="4"/>
  <c r="AN45" i="4"/>
  <c r="AO45" i="4"/>
  <c r="AP45" i="4"/>
  <c r="AQ45" i="4"/>
  <c r="AJ46" i="4"/>
  <c r="AK46" i="4"/>
  <c r="AL46" i="4"/>
  <c r="AM46" i="4"/>
  <c r="AN46" i="4"/>
  <c r="AO46" i="4"/>
  <c r="AP46" i="4"/>
  <c r="AQ46" i="4"/>
  <c r="AJ47" i="4"/>
  <c r="AK47" i="4"/>
  <c r="AL47" i="4"/>
  <c r="AM47" i="4"/>
  <c r="AN47" i="4"/>
  <c r="AO47" i="4"/>
  <c r="AP47" i="4"/>
  <c r="AQ47" i="4"/>
  <c r="AJ48" i="4"/>
  <c r="AK48" i="4"/>
  <c r="AL48" i="4"/>
  <c r="AM48" i="4"/>
  <c r="AN48" i="4"/>
  <c r="AO48" i="4"/>
  <c r="AP48" i="4"/>
  <c r="AQ48" i="4"/>
  <c r="AJ49" i="4"/>
  <c r="AK49" i="4"/>
  <c r="AL49" i="4"/>
  <c r="AM49" i="4"/>
  <c r="AN49" i="4"/>
  <c r="AO49" i="4"/>
  <c r="AP49" i="4"/>
  <c r="AQ49" i="4"/>
  <c r="AJ50" i="4"/>
  <c r="AK50" i="4"/>
  <c r="AL50" i="4"/>
  <c r="AM50" i="4"/>
  <c r="AN50" i="4"/>
  <c r="AO50" i="4"/>
  <c r="AP50" i="4"/>
  <c r="AQ50" i="4"/>
  <c r="AJ51" i="4"/>
  <c r="AK51" i="4"/>
  <c r="AL51" i="4"/>
  <c r="AM51" i="4"/>
  <c r="AN51" i="4"/>
  <c r="AO51" i="4"/>
  <c r="AP51" i="4"/>
  <c r="AQ51" i="4"/>
  <c r="AJ52" i="4"/>
  <c r="AK52" i="4"/>
  <c r="AL52" i="4"/>
  <c r="AM52" i="4"/>
  <c r="AN52" i="4"/>
  <c r="AO52" i="4"/>
  <c r="AP52" i="4"/>
  <c r="AQ52" i="4"/>
  <c r="AJ53" i="4"/>
  <c r="AK53" i="4"/>
  <c r="AL53" i="4"/>
  <c r="AM53" i="4"/>
  <c r="AN53" i="4"/>
  <c r="AO53" i="4"/>
  <c r="AP53" i="4"/>
  <c r="AQ53" i="4"/>
  <c r="AJ54" i="4"/>
  <c r="AK54" i="4"/>
  <c r="AL54" i="4"/>
  <c r="AM54" i="4"/>
  <c r="AN54" i="4"/>
  <c r="AO54" i="4"/>
  <c r="AP54" i="4"/>
  <c r="AQ54" i="4"/>
  <c r="AJ55" i="4"/>
  <c r="AK55" i="4"/>
  <c r="AL55" i="4"/>
  <c r="AM55" i="4"/>
  <c r="AN55" i="4"/>
  <c r="AO55" i="4"/>
  <c r="AP55" i="4"/>
  <c r="AQ55" i="4"/>
  <c r="AJ56" i="4"/>
  <c r="AK56" i="4"/>
  <c r="AL56" i="4"/>
  <c r="AM56" i="4"/>
  <c r="AN56" i="4"/>
  <c r="AO56" i="4"/>
  <c r="AP56" i="4"/>
  <c r="AQ56" i="4"/>
  <c r="AJ57" i="4"/>
  <c r="AK57" i="4"/>
  <c r="AL57" i="4"/>
  <c r="AM57" i="4"/>
  <c r="AN57" i="4"/>
  <c r="AO57" i="4"/>
  <c r="AP57" i="4"/>
  <c r="AQ57" i="4"/>
  <c r="AJ58" i="4"/>
  <c r="AK58" i="4"/>
  <c r="AL58" i="4"/>
  <c r="AM58" i="4"/>
  <c r="AN58" i="4"/>
  <c r="AO58" i="4"/>
  <c r="AP58" i="4"/>
  <c r="AQ58" i="4"/>
  <c r="AJ59" i="4"/>
  <c r="AK59" i="4"/>
  <c r="AL59" i="4"/>
  <c r="AM59" i="4"/>
  <c r="AN59" i="4"/>
  <c r="AO59" i="4"/>
  <c r="AP59" i="4"/>
  <c r="AQ59" i="4"/>
  <c r="AJ60" i="4"/>
  <c r="AK60" i="4"/>
  <c r="AL60" i="4"/>
  <c r="AM60" i="4"/>
  <c r="AN60" i="4"/>
  <c r="AO60" i="4"/>
  <c r="AP60" i="4"/>
  <c r="AQ60" i="4"/>
  <c r="AJ61" i="4"/>
  <c r="AK61" i="4"/>
  <c r="AL61" i="4"/>
  <c r="AM61" i="4"/>
  <c r="AN61" i="4"/>
  <c r="AO61" i="4"/>
  <c r="AP61" i="4"/>
  <c r="AQ61" i="4"/>
  <c r="AJ62" i="4"/>
  <c r="AK62" i="4"/>
  <c r="AL62" i="4"/>
  <c r="AM62" i="4"/>
  <c r="AN62" i="4"/>
  <c r="AO62" i="4"/>
  <c r="AP62" i="4"/>
  <c r="AQ62" i="4"/>
  <c r="AJ63" i="4"/>
  <c r="AK63" i="4"/>
  <c r="AL63" i="4"/>
  <c r="AM63" i="4"/>
  <c r="AN63" i="4"/>
  <c r="AO63" i="4"/>
  <c r="AP63" i="4"/>
  <c r="AQ63" i="4"/>
  <c r="AJ64" i="4"/>
  <c r="AK64" i="4"/>
  <c r="AL64" i="4"/>
  <c r="AM64" i="4"/>
  <c r="AN64" i="4"/>
  <c r="AO64" i="4"/>
  <c r="AP64" i="4"/>
  <c r="AQ64" i="4"/>
  <c r="AJ65" i="4"/>
  <c r="AK65" i="4"/>
  <c r="AL65" i="4"/>
  <c r="AM65" i="4"/>
  <c r="AN65" i="4"/>
  <c r="AO65" i="4"/>
  <c r="AP65" i="4"/>
  <c r="AQ65" i="4"/>
  <c r="AJ66" i="4"/>
  <c r="AK66" i="4"/>
  <c r="AL66" i="4"/>
  <c r="AM66" i="4"/>
  <c r="AN66" i="4"/>
  <c r="AO66" i="4"/>
  <c r="AP66" i="4"/>
  <c r="AQ66" i="4"/>
  <c r="AJ67" i="4"/>
  <c r="AK67" i="4"/>
  <c r="AL67" i="4"/>
  <c r="AM67" i="4"/>
  <c r="AN67" i="4"/>
  <c r="AO67" i="4"/>
  <c r="AP67" i="4"/>
  <c r="AQ67" i="4"/>
  <c r="AJ68" i="4"/>
  <c r="AK68" i="4"/>
  <c r="AL68" i="4"/>
  <c r="AM68" i="4"/>
  <c r="AN68" i="4"/>
  <c r="AO68" i="4"/>
  <c r="AP68" i="4"/>
  <c r="AQ68" i="4"/>
  <c r="AJ69" i="4"/>
  <c r="AK69" i="4"/>
  <c r="AL69" i="4"/>
  <c r="AM69" i="4"/>
  <c r="AN69" i="4"/>
  <c r="AO69" i="4"/>
  <c r="AP69" i="4"/>
  <c r="AQ69" i="4"/>
  <c r="AJ70" i="4"/>
  <c r="AK70" i="4"/>
  <c r="AL70" i="4"/>
  <c r="AM70" i="4"/>
  <c r="AN70" i="4"/>
  <c r="AO70" i="4"/>
  <c r="AP70" i="4"/>
  <c r="AQ70" i="4"/>
  <c r="AJ71" i="4"/>
  <c r="AK71" i="4"/>
  <c r="AL71" i="4"/>
  <c r="AM71" i="4"/>
  <c r="AN71" i="4"/>
  <c r="AO71" i="4"/>
  <c r="AP71" i="4"/>
  <c r="AQ71" i="4"/>
  <c r="AJ72" i="4"/>
  <c r="AK72" i="4"/>
  <c r="AL72" i="4"/>
  <c r="AM72" i="4"/>
  <c r="AN72" i="4"/>
  <c r="AO72" i="4"/>
  <c r="AP72" i="4"/>
  <c r="AQ72" i="4"/>
  <c r="AJ73" i="4"/>
  <c r="AK73" i="4"/>
  <c r="AL73" i="4"/>
  <c r="AM73" i="4"/>
  <c r="AN73" i="4"/>
  <c r="AO73" i="4"/>
  <c r="AP73" i="4"/>
  <c r="AQ73" i="4"/>
  <c r="AJ74" i="4"/>
  <c r="AK74" i="4"/>
  <c r="AL74" i="4"/>
  <c r="AM74" i="4"/>
  <c r="AN74" i="4"/>
  <c r="AO74" i="4"/>
  <c r="AP74" i="4"/>
  <c r="AQ74" i="4"/>
  <c r="AJ75" i="4"/>
  <c r="AK75" i="4"/>
  <c r="AL75" i="4"/>
  <c r="AM75" i="4"/>
  <c r="AN75" i="4"/>
  <c r="AO75" i="4"/>
  <c r="AP75" i="4"/>
  <c r="AQ75" i="4"/>
  <c r="AJ76" i="4"/>
  <c r="AK76" i="4"/>
  <c r="AL76" i="4"/>
  <c r="AM76" i="4"/>
  <c r="AN76" i="4"/>
  <c r="AO76" i="4"/>
  <c r="AP76" i="4"/>
  <c r="AQ76" i="4"/>
  <c r="AJ77" i="4"/>
  <c r="AK77" i="4"/>
  <c r="AL77" i="4"/>
  <c r="AM77" i="4"/>
  <c r="AN77" i="4"/>
  <c r="AO77" i="4"/>
  <c r="AP77" i="4"/>
  <c r="AQ77" i="4"/>
  <c r="AJ78" i="4"/>
  <c r="AK78" i="4"/>
  <c r="AL78" i="4"/>
  <c r="AM78" i="4"/>
  <c r="AN78" i="4"/>
  <c r="AO78" i="4"/>
  <c r="AP78" i="4"/>
  <c r="AQ78" i="4"/>
  <c r="AJ79" i="4"/>
  <c r="AK79" i="4"/>
  <c r="AL79" i="4"/>
  <c r="AM79" i="4"/>
  <c r="AN79" i="4"/>
  <c r="AO79" i="4"/>
  <c r="AP79" i="4"/>
  <c r="AQ79" i="4"/>
  <c r="AJ80" i="4"/>
  <c r="AK80" i="4"/>
  <c r="AL80" i="4"/>
  <c r="AM80" i="4"/>
  <c r="AN80" i="4"/>
  <c r="AO80" i="4"/>
  <c r="AP80" i="4"/>
  <c r="AQ80" i="4"/>
  <c r="AJ81" i="4"/>
  <c r="AK81" i="4"/>
  <c r="AL81" i="4"/>
  <c r="AM81" i="4"/>
  <c r="AN81" i="4"/>
  <c r="AO81" i="4"/>
  <c r="AP81" i="4"/>
  <c r="AQ81" i="4"/>
  <c r="AJ82" i="4"/>
  <c r="AK82" i="4"/>
  <c r="AL82" i="4"/>
  <c r="AM82" i="4"/>
  <c r="AN82" i="4"/>
  <c r="AO82" i="4"/>
  <c r="AP82" i="4"/>
  <c r="AQ82" i="4"/>
  <c r="AJ83" i="4"/>
  <c r="AK83" i="4"/>
  <c r="AL83" i="4"/>
  <c r="AM83" i="4"/>
  <c r="AN83" i="4"/>
  <c r="AO83" i="4"/>
  <c r="AP83" i="4"/>
  <c r="AQ83" i="4"/>
  <c r="AJ84" i="4"/>
  <c r="AK84" i="4"/>
  <c r="AL84" i="4"/>
  <c r="AM84" i="4"/>
  <c r="AN84" i="4"/>
  <c r="AO84" i="4"/>
  <c r="AP84" i="4"/>
  <c r="AQ84" i="4"/>
  <c r="AJ85" i="4"/>
  <c r="AK85" i="4"/>
  <c r="AL85" i="4"/>
  <c r="AM85" i="4"/>
  <c r="AN85" i="4"/>
  <c r="AO85" i="4"/>
  <c r="AP85" i="4"/>
  <c r="AQ85" i="4"/>
  <c r="AJ86" i="4"/>
  <c r="AK86" i="4"/>
  <c r="AL86" i="4"/>
  <c r="AM86" i="4"/>
  <c r="AN86" i="4"/>
  <c r="AO86" i="4"/>
  <c r="AP86" i="4"/>
  <c r="AQ86" i="4"/>
  <c r="AJ87" i="4"/>
  <c r="AK87" i="4"/>
  <c r="AL87" i="4"/>
  <c r="AM87" i="4"/>
  <c r="AN87" i="4"/>
  <c r="AO87" i="4"/>
  <c r="AP87" i="4"/>
  <c r="AQ87" i="4"/>
  <c r="AJ88" i="4"/>
  <c r="AK88" i="4"/>
  <c r="AL88" i="4"/>
  <c r="AM88" i="4"/>
  <c r="AN88" i="4"/>
  <c r="AO88" i="4"/>
  <c r="AP88" i="4"/>
  <c r="AQ88" i="4"/>
  <c r="AJ89" i="4"/>
  <c r="AK89" i="4"/>
  <c r="AL89" i="4"/>
  <c r="AM89" i="4"/>
  <c r="AN89" i="4"/>
  <c r="AO89" i="4"/>
  <c r="AP89" i="4"/>
  <c r="AQ89" i="4"/>
  <c r="AJ90" i="4"/>
  <c r="AK90" i="4"/>
  <c r="AL90" i="4"/>
  <c r="AM90" i="4"/>
  <c r="AN90" i="4"/>
  <c r="AO90" i="4"/>
  <c r="AP90" i="4"/>
  <c r="AQ90" i="4"/>
  <c r="AJ91" i="4"/>
  <c r="AK91" i="4"/>
  <c r="AL91" i="4"/>
  <c r="AM91" i="4"/>
  <c r="AN91" i="4"/>
  <c r="AO91" i="4"/>
  <c r="AP91" i="4"/>
  <c r="AQ91" i="4"/>
  <c r="AJ92" i="4"/>
  <c r="AK92" i="4"/>
  <c r="AL92" i="4"/>
  <c r="AM92" i="4"/>
  <c r="AN92" i="4"/>
  <c r="AO92" i="4"/>
  <c r="AP92" i="4"/>
  <c r="AQ92" i="4"/>
  <c r="AJ93" i="4"/>
  <c r="AK93" i="4"/>
  <c r="AL93" i="4"/>
  <c r="AM93" i="4"/>
  <c r="AN93" i="4"/>
  <c r="AO93" i="4"/>
  <c r="AP93" i="4"/>
  <c r="AQ93" i="4"/>
  <c r="AJ94" i="4"/>
  <c r="AK94" i="4"/>
  <c r="AL94" i="4"/>
  <c r="AM94" i="4"/>
  <c r="AN94" i="4"/>
  <c r="AO94" i="4"/>
  <c r="AP94" i="4"/>
  <c r="AQ94" i="4"/>
  <c r="AJ95" i="4"/>
  <c r="AK95" i="4"/>
  <c r="AL95" i="4"/>
  <c r="AM95" i="4"/>
  <c r="AN95" i="4"/>
  <c r="AO95" i="4"/>
  <c r="AP95" i="4"/>
  <c r="AQ95" i="4"/>
  <c r="AJ96" i="4"/>
  <c r="AK96" i="4"/>
  <c r="AL96" i="4"/>
  <c r="AM96" i="4"/>
  <c r="AN96" i="4"/>
  <c r="AO96" i="4"/>
  <c r="AP96" i="4"/>
  <c r="AQ96" i="4"/>
  <c r="AJ97" i="4"/>
  <c r="AK97" i="4"/>
  <c r="AL97" i="4"/>
  <c r="AM97" i="4"/>
  <c r="AN97" i="4"/>
  <c r="AO97" i="4"/>
  <c r="AP97" i="4"/>
  <c r="AQ97" i="4"/>
  <c r="AJ98" i="4"/>
  <c r="AK98" i="4"/>
  <c r="AL98" i="4"/>
  <c r="AM98" i="4"/>
  <c r="AN98" i="4"/>
  <c r="AO98" i="4"/>
  <c r="AP98" i="4"/>
  <c r="AQ98" i="4"/>
  <c r="AJ99" i="4"/>
  <c r="AK99" i="4"/>
  <c r="AL99" i="4"/>
  <c r="AM99" i="4"/>
  <c r="AN99" i="4"/>
  <c r="AO99" i="4"/>
  <c r="AP99" i="4"/>
  <c r="AQ99" i="4"/>
  <c r="AJ100" i="4"/>
  <c r="AK100" i="4"/>
  <c r="AL100" i="4"/>
  <c r="AM100" i="4"/>
  <c r="AN100" i="4"/>
  <c r="AO100" i="4"/>
  <c r="AP100" i="4"/>
  <c r="AQ100" i="4"/>
  <c r="AJ101" i="4"/>
  <c r="AK101" i="4"/>
  <c r="AL101" i="4"/>
  <c r="AM101" i="4"/>
  <c r="AN101" i="4"/>
  <c r="AO101" i="4"/>
  <c r="AP101" i="4"/>
  <c r="AQ101" i="4"/>
  <c r="AJ102" i="4"/>
  <c r="AK102" i="4"/>
  <c r="AL102" i="4"/>
  <c r="AM102" i="4"/>
  <c r="AN102" i="4"/>
  <c r="AO102" i="4"/>
  <c r="AP102" i="4"/>
  <c r="AQ102" i="4"/>
  <c r="AJ103" i="4"/>
  <c r="AK103" i="4"/>
  <c r="AL103" i="4"/>
  <c r="AM103" i="4"/>
  <c r="AN103" i="4"/>
  <c r="AO103" i="4"/>
  <c r="AP103" i="4"/>
  <c r="AQ103" i="4"/>
  <c r="AJ104" i="4"/>
  <c r="AK104" i="4"/>
  <c r="AL104" i="4"/>
  <c r="AM104" i="4"/>
  <c r="AN104" i="4"/>
  <c r="AO104" i="4"/>
  <c r="AP104" i="4"/>
  <c r="AQ104" i="4"/>
  <c r="AJ105" i="4"/>
  <c r="AK105" i="4"/>
  <c r="AL105" i="4"/>
  <c r="AM105" i="4"/>
  <c r="AN105" i="4"/>
  <c r="AO105" i="4"/>
  <c r="AP105" i="4"/>
  <c r="AQ105" i="4"/>
  <c r="AJ106" i="4"/>
  <c r="AK106" i="4"/>
  <c r="AL106" i="4"/>
  <c r="AM106" i="4"/>
  <c r="AN106" i="4"/>
  <c r="AO106" i="4"/>
  <c r="AP106" i="4"/>
  <c r="AQ106" i="4"/>
  <c r="AJ107" i="4"/>
  <c r="AK107" i="4"/>
  <c r="AL107" i="4"/>
  <c r="AM107" i="4"/>
  <c r="AN107" i="4"/>
  <c r="AO107" i="4"/>
  <c r="AP107" i="4"/>
  <c r="AQ107" i="4"/>
  <c r="AJ108" i="4"/>
  <c r="AK108" i="4"/>
  <c r="AL108" i="4"/>
  <c r="AM108" i="4"/>
  <c r="AN108" i="4"/>
  <c r="AO108" i="4"/>
  <c r="AP108" i="4"/>
  <c r="AQ108" i="4"/>
  <c r="AJ109" i="4"/>
  <c r="AK109" i="4"/>
  <c r="AL109" i="4"/>
  <c r="AM109" i="4"/>
  <c r="AN109" i="4"/>
  <c r="AO109" i="4"/>
  <c r="AP109" i="4"/>
  <c r="AQ109" i="4"/>
  <c r="AJ110" i="4"/>
  <c r="AK110" i="4"/>
  <c r="AL110" i="4"/>
  <c r="AM110" i="4"/>
  <c r="AN110" i="4"/>
  <c r="AO110" i="4"/>
  <c r="AP110" i="4"/>
  <c r="AQ110" i="4"/>
  <c r="AJ111" i="4"/>
  <c r="AK111" i="4"/>
  <c r="AL111" i="4"/>
  <c r="AM111" i="4"/>
  <c r="AN111" i="4"/>
  <c r="AO111" i="4"/>
  <c r="AP111" i="4"/>
  <c r="AQ111" i="4"/>
  <c r="AJ112" i="4"/>
  <c r="AK112" i="4"/>
  <c r="AL112" i="4"/>
  <c r="AM112" i="4"/>
  <c r="AN112" i="4"/>
  <c r="AO112" i="4"/>
  <c r="AP112" i="4"/>
  <c r="AQ112" i="4"/>
  <c r="AJ113" i="4"/>
  <c r="AK113" i="4"/>
  <c r="AL113" i="4"/>
  <c r="AM113" i="4"/>
  <c r="AN113" i="4"/>
  <c r="AO113" i="4"/>
  <c r="AP113" i="4"/>
  <c r="AQ113" i="4"/>
  <c r="AJ114" i="4"/>
  <c r="AK114" i="4"/>
  <c r="AL114" i="4"/>
  <c r="AM114" i="4"/>
  <c r="AN114" i="4"/>
  <c r="AO114" i="4"/>
  <c r="AP114" i="4"/>
  <c r="AQ114" i="4"/>
  <c r="AJ115" i="4"/>
  <c r="AK115" i="4"/>
  <c r="AL115" i="4"/>
  <c r="AM115" i="4"/>
  <c r="AN115" i="4"/>
  <c r="AO115" i="4"/>
  <c r="AP115" i="4"/>
  <c r="AQ115" i="4"/>
  <c r="AJ116" i="4"/>
  <c r="AK116" i="4"/>
  <c r="AL116" i="4"/>
  <c r="AM116" i="4"/>
  <c r="AN116" i="4"/>
  <c r="AO116" i="4"/>
  <c r="AP116" i="4"/>
  <c r="AQ116" i="4"/>
  <c r="AJ117" i="4"/>
  <c r="AK117" i="4"/>
  <c r="AL117" i="4"/>
  <c r="AM117" i="4"/>
  <c r="AN117" i="4"/>
  <c r="AO117" i="4"/>
  <c r="AP117" i="4"/>
  <c r="AQ117" i="4"/>
  <c r="AJ118" i="4"/>
  <c r="AK118" i="4"/>
  <c r="AL118" i="4"/>
  <c r="AM118" i="4"/>
  <c r="AN118" i="4"/>
  <c r="AO118" i="4"/>
  <c r="AP118" i="4"/>
  <c r="AQ118" i="4"/>
  <c r="AJ119" i="4"/>
  <c r="AK119" i="4"/>
  <c r="AL119" i="4"/>
  <c r="AM119" i="4"/>
  <c r="AN119" i="4"/>
  <c r="AO119" i="4"/>
  <c r="AP119" i="4"/>
  <c r="AQ119" i="4"/>
  <c r="AJ120" i="4"/>
  <c r="AK120" i="4"/>
  <c r="AL120" i="4"/>
  <c r="AM120" i="4"/>
  <c r="AN120" i="4"/>
  <c r="AO120" i="4"/>
  <c r="AP120" i="4"/>
  <c r="AQ120" i="4"/>
  <c r="AJ121" i="4"/>
  <c r="AK121" i="4"/>
  <c r="AL121" i="4"/>
  <c r="AM121" i="4"/>
  <c r="AN121" i="4"/>
  <c r="AO121" i="4"/>
  <c r="AP121" i="4"/>
  <c r="AQ121" i="4"/>
  <c r="AJ122" i="4"/>
  <c r="AK122" i="4"/>
  <c r="AL122" i="4"/>
  <c r="AM122" i="4"/>
  <c r="AN122" i="4"/>
  <c r="AO122" i="4"/>
  <c r="AP122" i="4"/>
  <c r="AQ122" i="4"/>
  <c r="AJ123" i="4"/>
  <c r="AK123" i="4"/>
  <c r="AL123" i="4"/>
  <c r="AM123" i="4"/>
  <c r="AN123" i="4"/>
  <c r="AO123" i="4"/>
  <c r="AP123" i="4"/>
  <c r="AQ123" i="4"/>
  <c r="AJ124" i="4"/>
  <c r="AK124" i="4"/>
  <c r="AL124" i="4"/>
  <c r="AM124" i="4"/>
  <c r="AN124" i="4"/>
  <c r="AO124" i="4"/>
  <c r="AP124" i="4"/>
  <c r="AQ124" i="4"/>
  <c r="AJ125" i="4"/>
  <c r="AK125" i="4"/>
  <c r="AL125" i="4"/>
  <c r="AM125" i="4"/>
  <c r="AN125" i="4"/>
  <c r="AO125" i="4"/>
  <c r="AP125" i="4"/>
  <c r="AQ125" i="4"/>
  <c r="AJ126" i="4"/>
  <c r="AK126" i="4"/>
  <c r="AL126" i="4"/>
  <c r="AM126" i="4"/>
  <c r="AN126" i="4"/>
  <c r="AO126" i="4"/>
  <c r="AP126" i="4"/>
  <c r="AQ126" i="4"/>
  <c r="AJ127" i="4"/>
  <c r="AK127" i="4"/>
  <c r="AL127" i="4"/>
  <c r="AM127" i="4"/>
  <c r="AN127" i="4"/>
  <c r="AO127" i="4"/>
  <c r="AP127" i="4"/>
  <c r="AQ127" i="4"/>
  <c r="AJ128" i="4"/>
  <c r="AK128" i="4"/>
  <c r="AL128" i="4"/>
  <c r="AM128" i="4"/>
  <c r="AN128" i="4"/>
  <c r="AO128" i="4"/>
  <c r="AP128" i="4"/>
  <c r="AQ128" i="4"/>
  <c r="AJ129" i="4"/>
  <c r="AK129" i="4"/>
  <c r="AL129" i="4"/>
  <c r="AM129" i="4"/>
  <c r="AN129" i="4"/>
  <c r="AO129" i="4"/>
  <c r="AP129" i="4"/>
  <c r="AQ129" i="4"/>
  <c r="AJ130" i="4"/>
  <c r="AK130" i="4"/>
  <c r="AL130" i="4"/>
  <c r="AM130" i="4"/>
  <c r="AN130" i="4"/>
  <c r="AO130" i="4"/>
  <c r="AP130" i="4"/>
  <c r="AQ130" i="4"/>
  <c r="AJ131" i="4"/>
  <c r="AK131" i="4"/>
  <c r="AL131" i="4"/>
  <c r="AM131" i="4"/>
  <c r="AN131" i="4"/>
  <c r="AO131" i="4"/>
  <c r="AP131" i="4"/>
  <c r="AQ131" i="4"/>
  <c r="AJ132" i="4"/>
  <c r="AK132" i="4"/>
  <c r="AL132" i="4"/>
  <c r="AM132" i="4"/>
  <c r="AN132" i="4"/>
  <c r="AO132" i="4"/>
  <c r="AP132" i="4"/>
  <c r="AQ132" i="4"/>
  <c r="AJ133" i="4"/>
  <c r="AK133" i="4"/>
  <c r="AL133" i="4"/>
  <c r="AM133" i="4"/>
  <c r="AN133" i="4"/>
  <c r="AO133" i="4"/>
  <c r="AP133" i="4"/>
  <c r="AQ133" i="4"/>
  <c r="AJ134" i="4"/>
  <c r="AK134" i="4"/>
  <c r="AL134" i="4"/>
  <c r="AM134" i="4"/>
  <c r="AN134" i="4"/>
  <c r="AO134" i="4"/>
  <c r="AP134" i="4"/>
  <c r="AQ134" i="4"/>
  <c r="AJ135" i="4"/>
  <c r="AK135" i="4"/>
  <c r="AL135" i="4"/>
  <c r="AM135" i="4"/>
  <c r="AN135" i="4"/>
  <c r="AO135" i="4"/>
  <c r="AP135" i="4"/>
  <c r="AQ135" i="4"/>
  <c r="AJ136" i="4"/>
  <c r="AK136" i="4"/>
  <c r="AL136" i="4"/>
  <c r="AM136" i="4"/>
  <c r="AN136" i="4"/>
  <c r="AO136" i="4"/>
  <c r="AP136" i="4"/>
  <c r="AQ136" i="4"/>
  <c r="AJ137" i="4"/>
  <c r="AK137" i="4"/>
  <c r="AL137" i="4"/>
  <c r="AM137" i="4"/>
  <c r="AN137" i="4"/>
  <c r="AO137" i="4"/>
  <c r="AP137" i="4"/>
  <c r="AQ137" i="4"/>
  <c r="AJ138" i="4"/>
  <c r="AK138" i="4"/>
  <c r="AL138" i="4"/>
  <c r="AM138" i="4"/>
  <c r="AN138" i="4"/>
  <c r="AO138" i="4"/>
  <c r="AP138" i="4"/>
  <c r="AQ138" i="4"/>
  <c r="AJ139" i="4"/>
  <c r="AK139" i="4"/>
  <c r="AL139" i="4"/>
  <c r="AM139" i="4"/>
  <c r="AN139" i="4"/>
  <c r="AO139" i="4"/>
  <c r="AP139" i="4"/>
  <c r="AQ139" i="4"/>
  <c r="AJ140" i="4"/>
  <c r="AK140" i="4"/>
  <c r="AL140" i="4"/>
  <c r="AM140" i="4"/>
  <c r="AN140" i="4"/>
  <c r="AO140" i="4"/>
  <c r="AP140" i="4"/>
  <c r="AQ140" i="4"/>
  <c r="AJ141" i="4"/>
  <c r="AK141" i="4"/>
  <c r="AL141" i="4"/>
  <c r="AM141" i="4"/>
  <c r="AN141" i="4"/>
  <c r="AO141" i="4"/>
  <c r="AP141" i="4"/>
  <c r="AQ141" i="4"/>
  <c r="AJ142" i="4"/>
  <c r="AK142" i="4"/>
  <c r="AL142" i="4"/>
  <c r="AM142" i="4"/>
  <c r="AN142" i="4"/>
  <c r="AO142" i="4"/>
  <c r="AP142" i="4"/>
  <c r="AQ142" i="4"/>
  <c r="AJ143" i="4"/>
  <c r="AK143" i="4"/>
  <c r="AL143" i="4"/>
  <c r="AM143" i="4"/>
  <c r="AN143" i="4"/>
  <c r="AO143" i="4"/>
  <c r="AP143" i="4"/>
  <c r="AQ143" i="4"/>
  <c r="AJ144" i="4"/>
  <c r="AK144" i="4"/>
  <c r="AL144" i="4"/>
  <c r="AM144" i="4"/>
  <c r="AN144" i="4"/>
  <c r="AO144" i="4"/>
  <c r="AP144" i="4"/>
  <c r="AQ144" i="4"/>
  <c r="AJ145" i="4"/>
  <c r="AK145" i="4"/>
  <c r="AL145" i="4"/>
  <c r="AM145" i="4"/>
  <c r="AN145" i="4"/>
  <c r="AO145" i="4"/>
  <c r="AP145" i="4"/>
  <c r="AQ145" i="4"/>
  <c r="AJ146" i="4"/>
  <c r="AK146" i="4"/>
  <c r="AL146" i="4"/>
  <c r="AM146" i="4"/>
  <c r="AN146" i="4"/>
  <c r="AO146" i="4"/>
  <c r="AP146" i="4"/>
  <c r="AQ146" i="4"/>
  <c r="AJ147" i="4"/>
  <c r="AK147" i="4"/>
  <c r="AL147" i="4"/>
  <c r="AM147" i="4"/>
  <c r="AN147" i="4"/>
  <c r="AO147" i="4"/>
  <c r="AP147" i="4"/>
  <c r="AQ147" i="4"/>
  <c r="AJ148" i="4"/>
  <c r="AK148" i="4"/>
  <c r="AL148" i="4"/>
  <c r="AM148" i="4"/>
  <c r="AN148" i="4"/>
  <c r="AO148" i="4"/>
  <c r="AP148" i="4"/>
  <c r="AQ148" i="4"/>
  <c r="AJ149" i="4"/>
  <c r="AK149" i="4"/>
  <c r="AL149" i="4"/>
  <c r="AM149" i="4"/>
  <c r="AN149" i="4"/>
  <c r="AO149" i="4"/>
  <c r="AP149" i="4"/>
  <c r="AQ149" i="4"/>
  <c r="AJ150" i="4"/>
  <c r="AK150" i="4"/>
  <c r="AL150" i="4"/>
  <c r="AM150" i="4"/>
  <c r="AN150" i="4"/>
  <c r="AO150" i="4"/>
  <c r="AP150" i="4"/>
  <c r="AQ150" i="4"/>
  <c r="AJ151" i="4"/>
  <c r="AK151" i="4"/>
  <c r="AL151" i="4"/>
  <c r="AM151" i="4"/>
  <c r="AN151" i="4"/>
  <c r="AO151" i="4"/>
  <c r="AP151" i="4"/>
  <c r="AQ151" i="4"/>
  <c r="AJ152" i="4"/>
  <c r="AK152" i="4"/>
  <c r="AL152" i="4"/>
  <c r="AM152" i="4"/>
  <c r="AN152" i="4"/>
  <c r="AO152" i="4"/>
  <c r="AP152" i="4"/>
  <c r="AQ152" i="4"/>
  <c r="AJ153" i="4"/>
  <c r="AK153" i="4"/>
  <c r="AL153" i="4"/>
  <c r="AM153" i="4"/>
  <c r="AN153" i="4"/>
  <c r="AO153" i="4"/>
  <c r="AP153" i="4"/>
  <c r="AQ153" i="4"/>
  <c r="AJ154" i="4"/>
  <c r="AK154" i="4"/>
  <c r="AL154" i="4"/>
  <c r="AM154" i="4"/>
  <c r="AN154" i="4"/>
  <c r="AO154" i="4"/>
  <c r="AP154" i="4"/>
  <c r="AQ154" i="4"/>
  <c r="AJ155" i="4"/>
  <c r="AK155" i="4"/>
  <c r="AL155" i="4"/>
  <c r="AM155" i="4"/>
  <c r="AN155" i="4"/>
  <c r="AO155" i="4"/>
  <c r="AP155" i="4"/>
  <c r="AQ155" i="4"/>
  <c r="AJ156" i="4"/>
  <c r="AK156" i="4"/>
  <c r="AL156" i="4"/>
  <c r="AM156" i="4"/>
  <c r="AN156" i="4"/>
  <c r="AO156" i="4"/>
  <c r="AP156" i="4"/>
  <c r="AQ156" i="4"/>
  <c r="AJ157" i="4"/>
  <c r="AK157" i="4"/>
  <c r="AL157" i="4"/>
  <c r="AM157" i="4"/>
  <c r="AN157" i="4"/>
  <c r="AO157" i="4"/>
  <c r="AP157" i="4"/>
  <c r="AQ157" i="4"/>
  <c r="AJ158" i="4"/>
  <c r="AK158" i="4"/>
  <c r="AL158" i="4"/>
  <c r="AM158" i="4"/>
  <c r="AN158" i="4"/>
  <c r="AO158" i="4"/>
  <c r="AP158" i="4"/>
  <c r="AQ158" i="4"/>
  <c r="AJ159" i="4"/>
  <c r="AK159" i="4"/>
  <c r="AL159" i="4"/>
  <c r="AM159" i="4"/>
  <c r="AN159" i="4"/>
  <c r="AO159" i="4"/>
  <c r="AP159" i="4"/>
  <c r="AQ159" i="4"/>
  <c r="AJ160" i="4"/>
  <c r="AK160" i="4"/>
  <c r="AL160" i="4"/>
  <c r="AM160" i="4"/>
  <c r="AN160" i="4"/>
  <c r="AO160" i="4"/>
  <c r="AP160" i="4"/>
  <c r="AQ160" i="4"/>
  <c r="AJ161" i="4"/>
  <c r="AK161" i="4"/>
  <c r="AL161" i="4"/>
  <c r="AM161" i="4"/>
  <c r="AN161" i="4"/>
  <c r="AO161" i="4"/>
  <c r="AP161" i="4"/>
  <c r="AQ161" i="4"/>
  <c r="AJ162" i="4"/>
  <c r="AK162" i="4"/>
  <c r="AL162" i="4"/>
  <c r="AM162" i="4"/>
  <c r="AN162" i="4"/>
  <c r="AO162" i="4"/>
  <c r="AP162" i="4"/>
  <c r="AQ162" i="4"/>
  <c r="AJ163" i="4"/>
  <c r="AK163" i="4"/>
  <c r="AL163" i="4"/>
  <c r="AM163" i="4"/>
  <c r="AN163" i="4"/>
  <c r="AO163" i="4"/>
  <c r="AP163" i="4"/>
  <c r="AQ163" i="4"/>
  <c r="AJ164" i="4"/>
  <c r="AK164" i="4"/>
  <c r="AL164" i="4"/>
  <c r="AM164" i="4"/>
  <c r="AN164" i="4"/>
  <c r="AO164" i="4"/>
  <c r="AP164" i="4"/>
  <c r="AQ164" i="4"/>
  <c r="AJ165" i="4"/>
  <c r="AK165" i="4"/>
  <c r="AL165" i="4"/>
  <c r="AM165" i="4"/>
  <c r="AN165" i="4"/>
  <c r="AO165" i="4"/>
  <c r="AP165" i="4"/>
  <c r="AQ165" i="4"/>
  <c r="AJ166" i="4"/>
  <c r="AK166" i="4"/>
  <c r="AL166" i="4"/>
  <c r="AM166" i="4"/>
  <c r="AN166" i="4"/>
  <c r="AO166" i="4"/>
  <c r="AP166" i="4"/>
  <c r="AQ166" i="4"/>
  <c r="AJ167" i="4"/>
  <c r="AK167" i="4"/>
  <c r="AL167" i="4"/>
  <c r="AM167" i="4"/>
  <c r="AN167" i="4"/>
  <c r="AO167" i="4"/>
  <c r="AP167" i="4"/>
  <c r="AQ167" i="4"/>
  <c r="AJ168" i="4"/>
  <c r="AK168" i="4"/>
  <c r="AL168" i="4"/>
  <c r="AM168" i="4"/>
  <c r="AN168" i="4"/>
  <c r="AO168" i="4"/>
  <c r="AP168" i="4"/>
  <c r="AQ168" i="4"/>
  <c r="AJ169" i="4"/>
  <c r="AK169" i="4"/>
  <c r="AL169" i="4"/>
  <c r="AM169" i="4"/>
  <c r="AN169" i="4"/>
  <c r="AO169" i="4"/>
  <c r="AP169" i="4"/>
  <c r="AQ169" i="4"/>
  <c r="AJ170" i="4"/>
  <c r="AK170" i="4"/>
  <c r="AL170" i="4"/>
  <c r="AM170" i="4"/>
  <c r="AN170" i="4"/>
  <c r="AO170" i="4"/>
  <c r="AP170" i="4"/>
  <c r="AQ170" i="4"/>
  <c r="AJ171" i="4"/>
  <c r="AK171" i="4"/>
  <c r="AL171" i="4"/>
  <c r="AM171" i="4"/>
  <c r="AN171" i="4"/>
  <c r="AO171" i="4"/>
  <c r="AP171" i="4"/>
  <c r="AQ171" i="4"/>
  <c r="AJ172" i="4"/>
  <c r="AK172" i="4"/>
  <c r="AL172" i="4"/>
  <c r="AM172" i="4"/>
  <c r="AN172" i="4"/>
  <c r="AO172" i="4"/>
  <c r="AP172" i="4"/>
  <c r="AQ172" i="4"/>
  <c r="AJ173" i="4"/>
  <c r="AK173" i="4"/>
  <c r="AL173" i="4"/>
  <c r="AM173" i="4"/>
  <c r="AN173" i="4"/>
  <c r="AO173" i="4"/>
  <c r="AP173" i="4"/>
  <c r="AQ173" i="4"/>
  <c r="AJ174" i="4"/>
  <c r="AK174" i="4"/>
  <c r="AL174" i="4"/>
  <c r="AM174" i="4"/>
  <c r="AN174" i="4"/>
  <c r="AO174" i="4"/>
  <c r="AP174" i="4"/>
  <c r="AQ174" i="4"/>
  <c r="AJ175" i="4"/>
  <c r="AK175" i="4"/>
  <c r="AL175" i="4"/>
  <c r="AM175" i="4"/>
  <c r="AN175" i="4"/>
  <c r="AO175" i="4"/>
  <c r="AP175" i="4"/>
  <c r="AQ175" i="4"/>
  <c r="AJ176" i="4"/>
  <c r="AK176" i="4"/>
  <c r="AL176" i="4"/>
  <c r="AM176" i="4"/>
  <c r="AN176" i="4"/>
  <c r="AO176" i="4"/>
  <c r="AP176" i="4"/>
  <c r="AQ176" i="4"/>
  <c r="AJ177" i="4"/>
  <c r="AK177" i="4"/>
  <c r="AL177" i="4"/>
  <c r="AM177" i="4"/>
  <c r="AN177" i="4"/>
  <c r="AO177" i="4"/>
  <c r="AP177" i="4"/>
  <c r="AQ177" i="4"/>
  <c r="AJ178" i="4"/>
  <c r="AK178" i="4"/>
  <c r="AL178" i="4"/>
  <c r="AM178" i="4"/>
  <c r="AN178" i="4"/>
  <c r="AO178" i="4"/>
  <c r="AP178" i="4"/>
  <c r="AQ178" i="4"/>
  <c r="AJ179" i="4"/>
  <c r="AK179" i="4"/>
  <c r="AL179" i="4"/>
  <c r="AM179" i="4"/>
  <c r="AN179" i="4"/>
  <c r="AO179" i="4"/>
  <c r="AP179" i="4"/>
  <c r="AQ179" i="4"/>
  <c r="AJ180" i="4"/>
  <c r="AK180" i="4"/>
  <c r="AL180" i="4"/>
  <c r="AM180" i="4"/>
  <c r="AN180" i="4"/>
  <c r="AO180" i="4"/>
  <c r="AP180" i="4"/>
  <c r="AQ180" i="4"/>
  <c r="AJ181" i="4"/>
  <c r="AK181" i="4"/>
  <c r="AL181" i="4"/>
  <c r="AM181" i="4"/>
  <c r="AN181" i="4"/>
  <c r="AO181" i="4"/>
  <c r="AP181" i="4"/>
  <c r="AQ181" i="4"/>
  <c r="AJ182" i="4"/>
  <c r="AK182" i="4"/>
  <c r="AL182" i="4"/>
  <c r="AM182" i="4"/>
  <c r="AN182" i="4"/>
  <c r="AO182" i="4"/>
  <c r="AP182" i="4"/>
  <c r="AQ182" i="4"/>
  <c r="AJ183" i="4"/>
  <c r="AK183" i="4"/>
  <c r="AL183" i="4"/>
  <c r="AM183" i="4"/>
  <c r="AN183" i="4"/>
  <c r="AO183" i="4"/>
  <c r="AP183" i="4"/>
  <c r="AQ183" i="4"/>
  <c r="AJ184" i="4"/>
  <c r="AK184" i="4"/>
  <c r="AL184" i="4"/>
  <c r="AM184" i="4"/>
  <c r="AN184" i="4"/>
  <c r="AO184" i="4"/>
  <c r="AP184" i="4"/>
  <c r="AQ184" i="4"/>
  <c r="AJ185" i="4"/>
  <c r="AK185" i="4"/>
  <c r="AL185" i="4"/>
  <c r="AM185" i="4"/>
  <c r="AN185" i="4"/>
  <c r="AO185" i="4"/>
  <c r="AP185" i="4"/>
  <c r="AQ185" i="4"/>
  <c r="AJ186" i="4"/>
  <c r="AK186" i="4"/>
  <c r="AL186" i="4"/>
  <c r="AM186" i="4"/>
  <c r="AN186" i="4"/>
  <c r="AO186" i="4"/>
  <c r="AP186" i="4"/>
  <c r="AQ186" i="4"/>
  <c r="AJ187" i="4"/>
  <c r="AK187" i="4"/>
  <c r="AL187" i="4"/>
  <c r="AM187" i="4"/>
  <c r="AN187" i="4"/>
  <c r="AO187" i="4"/>
  <c r="AP187" i="4"/>
  <c r="AQ187" i="4"/>
  <c r="AJ188" i="4"/>
  <c r="AK188" i="4"/>
  <c r="AL188" i="4"/>
  <c r="AM188" i="4"/>
  <c r="AN188" i="4"/>
  <c r="AO188" i="4"/>
  <c r="AP188" i="4"/>
  <c r="AQ188" i="4"/>
  <c r="AJ189" i="4"/>
  <c r="AK189" i="4"/>
  <c r="AL189" i="4"/>
  <c r="AM189" i="4"/>
  <c r="AN189" i="4"/>
  <c r="AO189" i="4"/>
  <c r="AP189" i="4"/>
  <c r="AQ189" i="4"/>
  <c r="AJ190" i="4"/>
  <c r="AK190" i="4"/>
  <c r="AL190" i="4"/>
  <c r="AM190" i="4"/>
  <c r="AN190" i="4"/>
  <c r="AO190" i="4"/>
  <c r="AP190" i="4"/>
  <c r="AQ190" i="4"/>
  <c r="AJ191" i="4"/>
  <c r="AK191" i="4"/>
  <c r="AL191" i="4"/>
  <c r="AM191" i="4"/>
  <c r="AN191" i="4"/>
  <c r="AO191" i="4"/>
  <c r="AP191" i="4"/>
  <c r="AQ191" i="4"/>
  <c r="AJ192" i="4"/>
  <c r="AK192" i="4"/>
  <c r="AL192" i="4"/>
  <c r="AM192" i="4"/>
  <c r="AN192" i="4"/>
  <c r="AO192" i="4"/>
  <c r="AP192" i="4"/>
  <c r="AQ192" i="4"/>
  <c r="AJ193" i="4"/>
  <c r="AK193" i="4"/>
  <c r="AL193" i="4"/>
  <c r="AM193" i="4"/>
  <c r="AN193" i="4"/>
  <c r="AO193" i="4"/>
  <c r="AP193" i="4"/>
  <c r="AQ193" i="4"/>
  <c r="AJ194" i="4"/>
  <c r="AK194" i="4"/>
  <c r="AL194" i="4"/>
  <c r="AM194" i="4"/>
  <c r="AN194" i="4"/>
  <c r="AO194" i="4"/>
  <c r="AP194" i="4"/>
  <c r="AQ194" i="4"/>
  <c r="AJ195" i="4"/>
  <c r="AK195" i="4"/>
  <c r="AL195" i="4"/>
  <c r="AM195" i="4"/>
  <c r="AN195" i="4"/>
  <c r="AO195" i="4"/>
  <c r="AP195" i="4"/>
  <c r="AQ195" i="4"/>
  <c r="AJ196" i="4"/>
  <c r="AK196" i="4"/>
  <c r="AL196" i="4"/>
  <c r="AM196" i="4"/>
  <c r="AN196" i="4"/>
  <c r="AO196" i="4"/>
  <c r="AP196" i="4"/>
  <c r="AQ196" i="4"/>
  <c r="AJ197" i="4"/>
  <c r="AK197" i="4"/>
  <c r="AL197" i="4"/>
  <c r="AM197" i="4"/>
  <c r="AN197" i="4"/>
  <c r="AO197" i="4"/>
  <c r="AP197" i="4"/>
  <c r="AQ197" i="4"/>
  <c r="AJ198" i="4"/>
  <c r="AK198" i="4"/>
  <c r="AL198" i="4"/>
  <c r="AM198" i="4"/>
  <c r="AN198" i="4"/>
  <c r="AO198" i="4"/>
  <c r="AP198" i="4"/>
  <c r="AQ198" i="4"/>
  <c r="AJ199" i="4"/>
  <c r="AK199" i="4"/>
  <c r="AL199" i="4"/>
  <c r="AM199" i="4"/>
  <c r="AN199" i="4"/>
  <c r="AO199" i="4"/>
  <c r="AP199" i="4"/>
  <c r="AQ199" i="4"/>
  <c r="AJ200" i="4"/>
  <c r="AK200" i="4"/>
  <c r="AL200" i="4"/>
  <c r="AM200" i="4"/>
  <c r="AN200" i="4"/>
  <c r="AO200" i="4"/>
  <c r="AP200" i="4"/>
  <c r="AQ200" i="4"/>
  <c r="AJ201" i="4"/>
  <c r="AK201" i="4"/>
  <c r="AL201" i="4"/>
  <c r="AM201" i="4"/>
  <c r="AN201" i="4"/>
  <c r="AO201" i="4"/>
  <c r="AP201" i="4"/>
  <c r="AQ201" i="4"/>
  <c r="AJ202" i="4"/>
  <c r="AK202" i="4"/>
  <c r="AL202" i="4"/>
  <c r="AM202" i="4"/>
  <c r="AN202" i="4"/>
  <c r="AO202" i="4"/>
  <c r="AP202" i="4"/>
  <c r="AQ202" i="4"/>
  <c r="AJ203" i="4"/>
  <c r="AK203" i="4"/>
  <c r="AL203" i="4"/>
  <c r="AM203" i="4"/>
  <c r="AN203" i="4"/>
  <c r="AO203" i="4"/>
  <c r="AP203" i="4"/>
  <c r="AQ203" i="4"/>
  <c r="AJ204" i="4"/>
  <c r="AK204" i="4"/>
  <c r="AL204" i="4"/>
  <c r="AM204" i="4"/>
  <c r="AN204" i="4"/>
  <c r="AO204" i="4"/>
  <c r="AP204" i="4"/>
  <c r="AQ204" i="4"/>
  <c r="AJ205" i="4"/>
  <c r="AK205" i="4"/>
  <c r="AL205" i="4"/>
  <c r="AM205" i="4"/>
  <c r="AN205" i="4"/>
  <c r="AO205" i="4"/>
  <c r="AP205" i="4"/>
  <c r="AQ205" i="4"/>
  <c r="AJ206" i="4"/>
  <c r="AK206" i="4"/>
  <c r="AL206" i="4"/>
  <c r="AM206" i="4"/>
  <c r="AN206" i="4"/>
  <c r="AO206" i="4"/>
  <c r="AP206" i="4"/>
  <c r="AQ206" i="4"/>
  <c r="AJ207" i="4"/>
  <c r="AK207" i="4"/>
  <c r="AL207" i="4"/>
  <c r="AM207" i="4"/>
  <c r="AN207" i="4"/>
  <c r="AO207" i="4"/>
  <c r="AP207" i="4"/>
  <c r="AQ207" i="4"/>
  <c r="AJ208" i="4"/>
  <c r="AK208" i="4"/>
  <c r="AL208" i="4"/>
  <c r="AM208" i="4"/>
  <c r="AN208" i="4"/>
  <c r="AO208" i="4"/>
  <c r="AP208" i="4"/>
  <c r="AQ208" i="4"/>
  <c r="AJ209" i="4"/>
  <c r="AK209" i="4"/>
  <c r="AL209" i="4"/>
  <c r="AM209" i="4"/>
  <c r="AN209" i="4"/>
  <c r="AO209" i="4"/>
  <c r="AP209" i="4"/>
  <c r="AQ209" i="4"/>
  <c r="AJ210" i="4"/>
  <c r="AK210" i="4"/>
  <c r="AL210" i="4"/>
  <c r="AM210" i="4"/>
  <c r="AN210" i="4"/>
  <c r="AO210" i="4"/>
  <c r="AP210" i="4"/>
  <c r="AQ210" i="4"/>
  <c r="AJ211" i="4"/>
  <c r="AK211" i="4"/>
  <c r="AL211" i="4"/>
  <c r="AM211" i="4"/>
  <c r="AN211" i="4"/>
  <c r="AO211" i="4"/>
  <c r="AP211" i="4"/>
  <c r="AQ211" i="4"/>
  <c r="AJ212" i="4"/>
  <c r="AK212" i="4"/>
  <c r="AL212" i="4"/>
  <c r="AM212" i="4"/>
  <c r="AN212" i="4"/>
  <c r="AO212" i="4"/>
  <c r="AP212" i="4"/>
  <c r="AQ212" i="4"/>
  <c r="AJ213" i="4"/>
  <c r="AK213" i="4"/>
  <c r="AL213" i="4"/>
  <c r="AM213" i="4"/>
  <c r="AN213" i="4"/>
  <c r="AO213" i="4"/>
  <c r="AP213" i="4"/>
  <c r="AQ213" i="4"/>
  <c r="AJ214" i="4"/>
  <c r="AK214" i="4"/>
  <c r="AL214" i="4"/>
  <c r="AM214" i="4"/>
  <c r="AN214" i="4"/>
  <c r="AO214" i="4"/>
  <c r="AP214" i="4"/>
  <c r="AQ214" i="4"/>
  <c r="AJ215" i="4"/>
  <c r="AK215" i="4"/>
  <c r="AL215" i="4"/>
  <c r="AM215" i="4"/>
  <c r="AN215" i="4"/>
  <c r="AO215" i="4"/>
  <c r="AP215" i="4"/>
  <c r="AQ215" i="4"/>
  <c r="AJ216" i="4"/>
  <c r="AK216" i="4"/>
  <c r="AL216" i="4"/>
  <c r="AM216" i="4"/>
  <c r="AN216" i="4"/>
  <c r="AO216" i="4"/>
  <c r="AP216" i="4"/>
  <c r="AQ216" i="4"/>
  <c r="AJ217" i="4"/>
  <c r="AK217" i="4"/>
  <c r="AL217" i="4"/>
  <c r="AM217" i="4"/>
  <c r="AN217" i="4"/>
  <c r="AO217" i="4"/>
  <c r="AP217" i="4"/>
  <c r="AQ217" i="4"/>
  <c r="AJ218" i="4"/>
  <c r="AK218" i="4"/>
  <c r="AL218" i="4"/>
  <c r="AM218" i="4"/>
  <c r="AN218" i="4"/>
  <c r="AO218" i="4"/>
  <c r="AP218" i="4"/>
  <c r="AQ218" i="4"/>
  <c r="AJ219" i="4"/>
  <c r="AK219" i="4"/>
  <c r="AL219" i="4"/>
  <c r="AM219" i="4"/>
  <c r="AN219" i="4"/>
  <c r="AO219" i="4"/>
  <c r="AP219" i="4"/>
  <c r="AQ219" i="4"/>
  <c r="AJ220" i="4"/>
  <c r="AK220" i="4"/>
  <c r="AL220" i="4"/>
  <c r="AM220" i="4"/>
  <c r="AN220" i="4"/>
  <c r="AO220" i="4"/>
  <c r="AP220" i="4"/>
  <c r="AQ220" i="4"/>
  <c r="AJ221" i="4"/>
  <c r="AK221" i="4"/>
  <c r="AL221" i="4"/>
  <c r="AM221" i="4"/>
  <c r="AN221" i="4"/>
  <c r="AO221" i="4"/>
  <c r="AP221" i="4"/>
  <c r="AQ221" i="4"/>
  <c r="AJ222" i="4"/>
  <c r="AK222" i="4"/>
  <c r="AL222" i="4"/>
  <c r="AM222" i="4"/>
  <c r="AN222" i="4"/>
  <c r="AO222" i="4"/>
  <c r="AP222" i="4"/>
  <c r="AQ222" i="4"/>
  <c r="AJ223" i="4"/>
  <c r="AK223" i="4"/>
  <c r="AL223" i="4"/>
  <c r="AM223" i="4"/>
  <c r="AN223" i="4"/>
  <c r="AO223" i="4"/>
  <c r="AP223" i="4"/>
  <c r="AQ223" i="4"/>
  <c r="AJ224" i="4"/>
  <c r="AK224" i="4"/>
  <c r="AL224" i="4"/>
  <c r="AM224" i="4"/>
  <c r="AN224" i="4"/>
  <c r="AO224" i="4"/>
  <c r="AP224" i="4"/>
  <c r="AQ224" i="4"/>
  <c r="AJ225" i="4"/>
  <c r="AK225" i="4"/>
  <c r="AL225" i="4"/>
  <c r="AM225" i="4"/>
  <c r="AN225" i="4"/>
  <c r="AO225" i="4"/>
  <c r="AP225" i="4"/>
  <c r="AQ225" i="4"/>
  <c r="AJ226" i="4"/>
  <c r="AK226" i="4"/>
  <c r="AL226" i="4"/>
  <c r="AM226" i="4"/>
  <c r="AN226" i="4"/>
  <c r="AO226" i="4"/>
  <c r="AP226" i="4"/>
  <c r="AQ226" i="4"/>
  <c r="AJ227" i="4"/>
  <c r="AK227" i="4"/>
  <c r="AL227" i="4"/>
  <c r="AM227" i="4"/>
  <c r="AN227" i="4"/>
  <c r="AO227" i="4"/>
  <c r="AP227" i="4"/>
  <c r="AQ227" i="4"/>
  <c r="AJ228" i="4"/>
  <c r="AK228" i="4"/>
  <c r="AL228" i="4"/>
  <c r="AM228" i="4"/>
  <c r="AN228" i="4"/>
  <c r="AO228" i="4"/>
  <c r="AP228" i="4"/>
  <c r="AQ228" i="4"/>
  <c r="AJ229" i="4"/>
  <c r="AK229" i="4"/>
  <c r="AL229" i="4"/>
  <c r="AM229" i="4"/>
  <c r="AN229" i="4"/>
  <c r="AO229" i="4"/>
  <c r="AP229" i="4"/>
  <c r="AQ229" i="4"/>
  <c r="AJ230" i="4"/>
  <c r="AK230" i="4"/>
  <c r="AL230" i="4"/>
  <c r="AM230" i="4"/>
  <c r="AN230" i="4"/>
  <c r="AO230" i="4"/>
  <c r="AP230" i="4"/>
  <c r="AQ230" i="4"/>
  <c r="AJ231" i="4"/>
  <c r="AK231" i="4"/>
  <c r="AL231" i="4"/>
  <c r="AM231" i="4"/>
  <c r="AN231" i="4"/>
  <c r="AO231" i="4"/>
  <c r="AP231" i="4"/>
  <c r="AQ231" i="4"/>
  <c r="AJ232" i="4"/>
  <c r="AK232" i="4"/>
  <c r="AL232" i="4"/>
  <c r="AM232" i="4"/>
  <c r="AN232" i="4"/>
  <c r="AO232" i="4"/>
  <c r="AP232" i="4"/>
  <c r="AQ232" i="4"/>
  <c r="AJ233" i="4"/>
  <c r="AK233" i="4"/>
  <c r="AL233" i="4"/>
  <c r="AM233" i="4"/>
  <c r="AN233" i="4"/>
  <c r="AO233" i="4"/>
  <c r="AP233" i="4"/>
  <c r="AQ233" i="4"/>
  <c r="AJ234" i="4"/>
  <c r="AK234" i="4"/>
  <c r="AL234" i="4"/>
  <c r="AM234" i="4"/>
  <c r="AN234" i="4"/>
  <c r="AO234" i="4"/>
  <c r="AP234" i="4"/>
  <c r="AQ234" i="4"/>
  <c r="AJ235" i="4"/>
  <c r="AK235" i="4"/>
  <c r="AL235" i="4"/>
  <c r="AM235" i="4"/>
  <c r="AN235" i="4"/>
  <c r="AO235" i="4"/>
  <c r="AP235" i="4"/>
  <c r="AQ235" i="4"/>
  <c r="AJ236" i="4"/>
  <c r="AK236" i="4"/>
  <c r="AL236" i="4"/>
  <c r="AM236" i="4"/>
  <c r="AN236" i="4"/>
  <c r="AO236" i="4"/>
  <c r="AP236" i="4"/>
  <c r="AQ236" i="4"/>
  <c r="AJ237" i="4"/>
  <c r="AK237" i="4"/>
  <c r="AL237" i="4"/>
  <c r="AM237" i="4"/>
  <c r="AN237" i="4"/>
  <c r="AO237" i="4"/>
  <c r="AP237" i="4"/>
  <c r="AQ237" i="4"/>
  <c r="AJ238" i="4"/>
  <c r="AK238" i="4"/>
  <c r="AL238" i="4"/>
  <c r="AM238" i="4"/>
  <c r="AN238" i="4"/>
  <c r="AO238" i="4"/>
  <c r="AP238" i="4"/>
  <c r="AQ238" i="4"/>
  <c r="AJ239" i="4"/>
  <c r="AK239" i="4"/>
  <c r="AL239" i="4"/>
  <c r="AM239" i="4"/>
  <c r="AN239" i="4"/>
  <c r="AO239" i="4"/>
  <c r="AP239" i="4"/>
  <c r="AQ239" i="4"/>
  <c r="AJ240" i="4"/>
  <c r="AK240" i="4"/>
  <c r="AL240" i="4"/>
  <c r="AM240" i="4"/>
  <c r="AN240" i="4"/>
  <c r="AO240" i="4"/>
  <c r="AP240" i="4"/>
  <c r="AQ240" i="4"/>
  <c r="AJ241" i="4"/>
  <c r="AK241" i="4"/>
  <c r="AL241" i="4"/>
  <c r="AM241" i="4"/>
  <c r="AN241" i="4"/>
  <c r="AO241" i="4"/>
  <c r="AP241" i="4"/>
  <c r="AQ241" i="4"/>
  <c r="AJ242" i="4"/>
  <c r="AK242" i="4"/>
  <c r="AL242" i="4"/>
  <c r="AM242" i="4"/>
  <c r="AN242" i="4"/>
  <c r="AO242" i="4"/>
  <c r="AP242" i="4"/>
  <c r="AQ242" i="4"/>
  <c r="AJ243" i="4"/>
  <c r="AK243" i="4"/>
  <c r="AL243" i="4"/>
  <c r="AM243" i="4"/>
  <c r="AN243" i="4"/>
  <c r="AO243" i="4"/>
  <c r="AP243" i="4"/>
  <c r="AQ243" i="4"/>
  <c r="AJ244" i="4"/>
  <c r="AK244" i="4"/>
  <c r="AL244" i="4"/>
  <c r="AM244" i="4"/>
  <c r="AN244" i="4"/>
  <c r="AO244" i="4"/>
  <c r="AP244" i="4"/>
  <c r="AQ244" i="4"/>
  <c r="AJ245" i="4"/>
  <c r="AK245" i="4"/>
  <c r="AL245" i="4"/>
  <c r="AM245" i="4"/>
  <c r="AN245" i="4"/>
  <c r="AO245" i="4"/>
  <c r="AP245" i="4"/>
  <c r="AQ245" i="4"/>
  <c r="AJ246" i="4"/>
  <c r="AK246" i="4"/>
  <c r="AL246" i="4"/>
  <c r="AM246" i="4"/>
  <c r="AN246" i="4"/>
  <c r="AO246" i="4"/>
  <c r="AP246" i="4"/>
  <c r="AQ246" i="4"/>
  <c r="AJ247" i="4"/>
  <c r="AK247" i="4"/>
  <c r="AL247" i="4"/>
  <c r="AM247" i="4"/>
  <c r="AN247" i="4"/>
  <c r="AO247" i="4"/>
  <c r="AP247" i="4"/>
  <c r="AQ247" i="4"/>
  <c r="AJ248" i="4"/>
  <c r="AK248" i="4"/>
  <c r="AL248" i="4"/>
  <c r="AM248" i="4"/>
  <c r="AN248" i="4"/>
  <c r="AO248" i="4"/>
  <c r="AP248" i="4"/>
  <c r="AQ248" i="4"/>
  <c r="AJ249" i="4"/>
  <c r="AK249" i="4"/>
  <c r="AL249" i="4"/>
  <c r="AM249" i="4"/>
  <c r="AN249" i="4"/>
  <c r="AO249" i="4"/>
  <c r="AP249" i="4"/>
  <c r="AQ249" i="4"/>
  <c r="AJ250" i="4"/>
  <c r="AK250" i="4"/>
  <c r="AL250" i="4"/>
  <c r="AM250" i="4"/>
  <c r="AN250" i="4"/>
  <c r="AO250" i="4"/>
  <c r="AP250" i="4"/>
  <c r="AQ250" i="4"/>
  <c r="AJ251" i="4"/>
  <c r="AK251" i="4"/>
  <c r="AL251" i="4"/>
  <c r="AM251" i="4"/>
  <c r="AN251" i="4"/>
  <c r="AO251" i="4"/>
  <c r="AP251" i="4"/>
  <c r="AQ251" i="4"/>
  <c r="AJ252" i="4"/>
  <c r="AK252" i="4"/>
  <c r="AL252" i="4"/>
  <c r="AM252" i="4"/>
  <c r="AN252" i="4"/>
  <c r="AO252" i="4"/>
  <c r="AP252" i="4"/>
  <c r="AQ252" i="4"/>
  <c r="AJ253" i="4"/>
  <c r="AK253" i="4"/>
  <c r="AL253" i="4"/>
  <c r="AM253" i="4"/>
  <c r="AN253" i="4"/>
  <c r="AO253" i="4"/>
  <c r="AP253" i="4"/>
  <c r="AQ253" i="4"/>
  <c r="AJ254" i="4"/>
  <c r="AK254" i="4"/>
  <c r="AL254" i="4"/>
  <c r="AM254" i="4"/>
  <c r="AN254" i="4"/>
  <c r="AO254" i="4"/>
  <c r="AP254" i="4"/>
  <c r="AQ254" i="4"/>
  <c r="AJ255" i="4"/>
  <c r="AK255" i="4"/>
  <c r="AL255" i="4"/>
  <c r="AM255" i="4"/>
  <c r="AN255" i="4"/>
  <c r="AO255" i="4"/>
  <c r="AP255" i="4"/>
  <c r="AQ255" i="4"/>
  <c r="AJ256" i="4"/>
  <c r="AK256" i="4"/>
  <c r="AL256" i="4"/>
  <c r="AM256" i="4"/>
  <c r="AN256" i="4"/>
  <c r="AO256" i="4"/>
  <c r="AP256" i="4"/>
  <c r="AQ256" i="4"/>
  <c r="AJ257" i="4"/>
  <c r="AK257" i="4"/>
  <c r="AL257" i="4"/>
  <c r="AM257" i="4"/>
  <c r="AN257" i="4"/>
  <c r="AO257" i="4"/>
  <c r="AP257" i="4"/>
  <c r="AQ257" i="4"/>
  <c r="AJ258" i="4"/>
  <c r="AK258" i="4"/>
  <c r="AL258" i="4"/>
  <c r="AM258" i="4"/>
  <c r="AN258" i="4"/>
  <c r="AO258" i="4"/>
  <c r="AP258" i="4"/>
  <c r="AQ258" i="4"/>
  <c r="AJ259" i="4"/>
  <c r="AK259" i="4"/>
  <c r="AL259" i="4"/>
  <c r="AM259" i="4"/>
  <c r="AN259" i="4"/>
  <c r="AO259" i="4"/>
  <c r="AP259" i="4"/>
  <c r="AQ259" i="4"/>
  <c r="AJ260" i="4"/>
  <c r="AK260" i="4"/>
  <c r="AL260" i="4"/>
  <c r="AM260" i="4"/>
  <c r="AN260" i="4"/>
  <c r="AO260" i="4"/>
  <c r="AP260" i="4"/>
  <c r="AQ260" i="4"/>
  <c r="AJ261" i="4"/>
  <c r="AK261" i="4"/>
  <c r="AL261" i="4"/>
  <c r="AM261" i="4"/>
  <c r="AN261" i="4"/>
  <c r="AO261" i="4"/>
  <c r="AP261" i="4"/>
  <c r="AQ261" i="4"/>
  <c r="AJ262" i="4"/>
  <c r="AK262" i="4"/>
  <c r="AL262" i="4"/>
  <c r="AM262" i="4"/>
  <c r="AN262" i="4"/>
  <c r="AO262" i="4"/>
  <c r="AP262" i="4"/>
  <c r="AQ262" i="4"/>
  <c r="AJ263" i="4"/>
  <c r="AK263" i="4"/>
  <c r="AL263" i="4"/>
  <c r="AM263" i="4"/>
  <c r="AN263" i="4"/>
  <c r="AO263" i="4"/>
  <c r="AP263" i="4"/>
  <c r="AQ263" i="4"/>
  <c r="AJ264" i="4"/>
  <c r="AK264" i="4"/>
  <c r="AL264" i="4"/>
  <c r="AM264" i="4"/>
  <c r="AN264" i="4"/>
  <c r="AO264" i="4"/>
  <c r="AP264" i="4"/>
  <c r="AQ264" i="4"/>
  <c r="AJ265" i="4"/>
  <c r="AK265" i="4"/>
  <c r="AL265" i="4"/>
  <c r="AM265" i="4"/>
  <c r="AN265" i="4"/>
  <c r="AO265" i="4"/>
  <c r="AP265" i="4"/>
  <c r="AQ265" i="4"/>
  <c r="AJ266" i="4"/>
  <c r="AK266" i="4"/>
  <c r="AL266" i="4"/>
  <c r="AM266" i="4"/>
  <c r="AN266" i="4"/>
  <c r="AO266" i="4"/>
  <c r="AP266" i="4"/>
  <c r="AQ266" i="4"/>
  <c r="AJ267" i="4"/>
  <c r="AK267" i="4"/>
  <c r="AL267" i="4"/>
  <c r="AM267" i="4"/>
  <c r="AN267" i="4"/>
  <c r="AO267" i="4"/>
  <c r="AP267" i="4"/>
  <c r="AQ267" i="4"/>
  <c r="AJ268" i="4"/>
  <c r="AK268" i="4"/>
  <c r="AL268" i="4"/>
  <c r="AM268" i="4"/>
  <c r="AN268" i="4"/>
  <c r="AO268" i="4"/>
  <c r="AP268" i="4"/>
  <c r="AQ268" i="4"/>
  <c r="AJ269" i="4"/>
  <c r="AK269" i="4"/>
  <c r="AL269" i="4"/>
  <c r="AM269" i="4"/>
  <c r="AN269" i="4"/>
  <c r="AO269" i="4"/>
  <c r="AP269" i="4"/>
  <c r="AQ269" i="4"/>
  <c r="AJ270" i="4"/>
  <c r="AK270" i="4"/>
  <c r="AL270" i="4"/>
  <c r="AM270" i="4"/>
  <c r="AN270" i="4"/>
  <c r="AO270" i="4"/>
  <c r="AP270" i="4"/>
  <c r="AQ270" i="4"/>
  <c r="AJ271" i="4"/>
  <c r="AK271" i="4"/>
  <c r="AL271" i="4"/>
  <c r="AM271" i="4"/>
  <c r="AN271" i="4"/>
  <c r="AO271" i="4"/>
  <c r="AP271" i="4"/>
  <c r="AQ271" i="4"/>
  <c r="AJ272" i="4"/>
  <c r="AK272" i="4"/>
  <c r="AL272" i="4"/>
  <c r="AM272" i="4"/>
  <c r="AN272" i="4"/>
  <c r="AO272" i="4"/>
  <c r="AP272" i="4"/>
  <c r="AQ272" i="4"/>
  <c r="AJ273" i="4"/>
  <c r="AK273" i="4"/>
  <c r="AL273" i="4"/>
  <c r="AM273" i="4"/>
  <c r="AN273" i="4"/>
  <c r="AO273" i="4"/>
  <c r="AP273" i="4"/>
  <c r="AQ273" i="4"/>
  <c r="AJ274" i="4"/>
  <c r="AK274" i="4"/>
  <c r="AL274" i="4"/>
  <c r="AM274" i="4"/>
  <c r="AN274" i="4"/>
  <c r="AO274" i="4"/>
  <c r="AP274" i="4"/>
  <c r="AQ274" i="4"/>
  <c r="AJ275" i="4"/>
  <c r="AK275" i="4"/>
  <c r="AL275" i="4"/>
  <c r="AM275" i="4"/>
  <c r="AN275" i="4"/>
  <c r="AO275" i="4"/>
  <c r="AP275" i="4"/>
  <c r="AQ275" i="4"/>
  <c r="AJ276" i="4"/>
  <c r="AK276" i="4"/>
  <c r="AL276" i="4"/>
  <c r="AM276" i="4"/>
  <c r="AN276" i="4"/>
  <c r="AO276" i="4"/>
  <c r="AP276" i="4"/>
  <c r="AQ276" i="4"/>
  <c r="AJ277" i="4"/>
  <c r="AK277" i="4"/>
  <c r="AL277" i="4"/>
  <c r="AM277" i="4"/>
  <c r="AN277" i="4"/>
  <c r="AO277" i="4"/>
  <c r="AP277" i="4"/>
  <c r="AQ277" i="4"/>
  <c r="AJ278" i="4"/>
  <c r="AK278" i="4"/>
  <c r="AL278" i="4"/>
  <c r="AM278" i="4"/>
  <c r="AN278" i="4"/>
  <c r="AO278" i="4"/>
  <c r="AP278" i="4"/>
  <c r="AQ278" i="4"/>
  <c r="AJ279" i="4"/>
  <c r="AK279" i="4"/>
  <c r="AL279" i="4"/>
  <c r="AM279" i="4"/>
  <c r="AN279" i="4"/>
  <c r="AO279" i="4"/>
  <c r="AP279" i="4"/>
  <c r="AQ279" i="4"/>
  <c r="AJ280" i="4"/>
  <c r="AK280" i="4"/>
  <c r="AL280" i="4"/>
  <c r="AM280" i="4"/>
  <c r="AN280" i="4"/>
  <c r="AO280" i="4"/>
  <c r="AP280" i="4"/>
  <c r="AQ280" i="4"/>
  <c r="AJ281" i="4"/>
  <c r="AK281" i="4"/>
  <c r="AL281" i="4"/>
  <c r="AM281" i="4"/>
  <c r="AN281" i="4"/>
  <c r="AO281" i="4"/>
  <c r="AP281" i="4"/>
  <c r="AQ281" i="4"/>
  <c r="AJ282" i="4"/>
  <c r="AK282" i="4"/>
  <c r="AL282" i="4"/>
  <c r="AM282" i="4"/>
  <c r="AN282" i="4"/>
  <c r="AO282" i="4"/>
  <c r="AP282" i="4"/>
  <c r="AQ282" i="4"/>
  <c r="AJ283" i="4"/>
  <c r="AK283" i="4"/>
  <c r="AL283" i="4"/>
  <c r="AM283" i="4"/>
  <c r="AN283" i="4"/>
  <c r="AO283" i="4"/>
  <c r="AP283" i="4"/>
  <c r="AQ283" i="4"/>
  <c r="AJ284" i="4"/>
  <c r="AK284" i="4"/>
  <c r="AL284" i="4"/>
  <c r="AM284" i="4"/>
  <c r="AN284" i="4"/>
  <c r="AO284" i="4"/>
  <c r="AP284" i="4"/>
  <c r="AQ284" i="4"/>
  <c r="AJ285" i="4"/>
  <c r="AK285" i="4"/>
  <c r="AL285" i="4"/>
  <c r="AM285" i="4"/>
  <c r="AN285" i="4"/>
  <c r="AO285" i="4"/>
  <c r="AP285" i="4"/>
  <c r="AQ285" i="4"/>
  <c r="AJ286" i="4"/>
  <c r="AK286" i="4"/>
  <c r="AL286" i="4"/>
  <c r="AM286" i="4"/>
  <c r="AN286" i="4"/>
  <c r="AO286" i="4"/>
  <c r="AP286" i="4"/>
  <c r="AQ286" i="4"/>
  <c r="AQ4" i="4"/>
  <c r="AP4" i="4"/>
  <c r="AO4" i="4"/>
  <c r="AN4" i="4"/>
  <c r="AM4" i="4"/>
  <c r="AL4" i="4"/>
  <c r="AK4" i="4"/>
  <c r="AJ4" i="4"/>
  <c r="O5" i="4"/>
  <c r="P5" i="4"/>
  <c r="Q5" i="4"/>
  <c r="R5" i="4"/>
  <c r="S5" i="4"/>
  <c r="T5" i="4"/>
  <c r="U5" i="4"/>
  <c r="V5" i="4"/>
  <c r="W5" i="4"/>
  <c r="X5" i="4"/>
  <c r="Y5" i="4"/>
  <c r="Z5" i="4"/>
  <c r="AA5" i="4"/>
  <c r="AB5" i="4"/>
  <c r="AC5" i="4"/>
  <c r="AD5" i="4"/>
  <c r="AE5" i="4"/>
  <c r="AF5" i="4"/>
  <c r="AG5" i="4"/>
  <c r="AH5" i="4"/>
  <c r="AI5" i="4"/>
  <c r="O6" i="4"/>
  <c r="P6" i="4"/>
  <c r="Q6" i="4"/>
  <c r="R6" i="4"/>
  <c r="S6" i="4"/>
  <c r="T6" i="4"/>
  <c r="U6" i="4"/>
  <c r="V6" i="4"/>
  <c r="W6" i="4"/>
  <c r="X6" i="4"/>
  <c r="Y6" i="4"/>
  <c r="Z6" i="4"/>
  <c r="AA6" i="4"/>
  <c r="AB6" i="4"/>
  <c r="AC6" i="4"/>
  <c r="AD6" i="4"/>
  <c r="AE6" i="4"/>
  <c r="AF6" i="4"/>
  <c r="AG6" i="4"/>
  <c r="AH6" i="4"/>
  <c r="AI6" i="4"/>
  <c r="O7" i="4"/>
  <c r="P7" i="4"/>
  <c r="Q7" i="4"/>
  <c r="R7" i="4"/>
  <c r="S7" i="4"/>
  <c r="T7" i="4"/>
  <c r="U7" i="4"/>
  <c r="V7" i="4"/>
  <c r="W7" i="4"/>
  <c r="X7" i="4"/>
  <c r="Y7" i="4"/>
  <c r="Z7" i="4"/>
  <c r="AA7" i="4"/>
  <c r="AB7" i="4"/>
  <c r="AC7" i="4"/>
  <c r="AD7" i="4"/>
  <c r="AE7" i="4"/>
  <c r="AF7" i="4"/>
  <c r="AG7" i="4"/>
  <c r="AH7" i="4"/>
  <c r="AI7" i="4"/>
  <c r="O8" i="4"/>
  <c r="P8" i="4"/>
  <c r="Q8" i="4"/>
  <c r="R8" i="4"/>
  <c r="S8" i="4"/>
  <c r="T8" i="4"/>
  <c r="U8" i="4"/>
  <c r="V8" i="4"/>
  <c r="W8" i="4"/>
  <c r="X8" i="4"/>
  <c r="Y8" i="4"/>
  <c r="Z8" i="4"/>
  <c r="AA8" i="4"/>
  <c r="AB8" i="4"/>
  <c r="AC8" i="4"/>
  <c r="AD8" i="4"/>
  <c r="AE8" i="4"/>
  <c r="AF8" i="4"/>
  <c r="AG8" i="4"/>
  <c r="AH8" i="4"/>
  <c r="AI8" i="4"/>
  <c r="O9" i="4"/>
  <c r="P9" i="4"/>
  <c r="Q9" i="4"/>
  <c r="R9" i="4"/>
  <c r="S9" i="4"/>
  <c r="T9" i="4"/>
  <c r="U9" i="4"/>
  <c r="V9" i="4"/>
  <c r="W9" i="4"/>
  <c r="X9" i="4"/>
  <c r="Y9" i="4"/>
  <c r="Z9" i="4"/>
  <c r="AA9" i="4"/>
  <c r="AB9" i="4"/>
  <c r="AC9" i="4"/>
  <c r="AD9" i="4"/>
  <c r="AE9" i="4"/>
  <c r="AF9" i="4"/>
  <c r="AG9" i="4"/>
  <c r="AH9" i="4"/>
  <c r="AI9" i="4"/>
  <c r="O10" i="4"/>
  <c r="P10" i="4"/>
  <c r="Q10" i="4"/>
  <c r="R10" i="4"/>
  <c r="S10" i="4"/>
  <c r="T10" i="4"/>
  <c r="U10" i="4"/>
  <c r="V10" i="4"/>
  <c r="W10" i="4"/>
  <c r="X10" i="4"/>
  <c r="Y10" i="4"/>
  <c r="Z10" i="4"/>
  <c r="AA10" i="4"/>
  <c r="AB10" i="4"/>
  <c r="AC10" i="4"/>
  <c r="AD10" i="4"/>
  <c r="AE10" i="4"/>
  <c r="AF10" i="4"/>
  <c r="AG10" i="4"/>
  <c r="AH10" i="4"/>
  <c r="AI10" i="4"/>
  <c r="O11" i="4"/>
  <c r="P11" i="4"/>
  <c r="Q11" i="4"/>
  <c r="R11" i="4"/>
  <c r="S11" i="4"/>
  <c r="T11" i="4"/>
  <c r="U11" i="4"/>
  <c r="V11" i="4"/>
  <c r="W11" i="4"/>
  <c r="X11" i="4"/>
  <c r="Y11" i="4"/>
  <c r="Z11" i="4"/>
  <c r="AA11" i="4"/>
  <c r="AB11" i="4"/>
  <c r="AC11" i="4"/>
  <c r="AD11" i="4"/>
  <c r="AE11" i="4"/>
  <c r="AF11" i="4"/>
  <c r="AG11" i="4"/>
  <c r="AH11" i="4"/>
  <c r="AI11" i="4"/>
  <c r="O12" i="4"/>
  <c r="P12" i="4"/>
  <c r="Q12" i="4"/>
  <c r="R12" i="4"/>
  <c r="S12" i="4"/>
  <c r="T12" i="4"/>
  <c r="U12" i="4"/>
  <c r="V12" i="4"/>
  <c r="W12" i="4"/>
  <c r="X12" i="4"/>
  <c r="Y12" i="4"/>
  <c r="Z12" i="4"/>
  <c r="AA12" i="4"/>
  <c r="AB12" i="4"/>
  <c r="AC12" i="4"/>
  <c r="AD12" i="4"/>
  <c r="AE12" i="4"/>
  <c r="AF12" i="4"/>
  <c r="AG12" i="4"/>
  <c r="AH12" i="4"/>
  <c r="AI12" i="4"/>
  <c r="O13" i="4"/>
  <c r="P13" i="4"/>
  <c r="Q13" i="4"/>
  <c r="R13" i="4"/>
  <c r="S13" i="4"/>
  <c r="T13" i="4"/>
  <c r="U13" i="4"/>
  <c r="V13" i="4"/>
  <c r="W13" i="4"/>
  <c r="X13" i="4"/>
  <c r="Y13" i="4"/>
  <c r="Z13" i="4"/>
  <c r="AA13" i="4"/>
  <c r="AB13" i="4"/>
  <c r="AC13" i="4"/>
  <c r="AD13" i="4"/>
  <c r="AE13" i="4"/>
  <c r="AF13" i="4"/>
  <c r="AG13" i="4"/>
  <c r="AH13" i="4"/>
  <c r="AI13" i="4"/>
  <c r="O14" i="4"/>
  <c r="P14" i="4"/>
  <c r="Q14" i="4"/>
  <c r="R14" i="4"/>
  <c r="S14" i="4"/>
  <c r="T14" i="4"/>
  <c r="U14" i="4"/>
  <c r="V14" i="4"/>
  <c r="W14" i="4"/>
  <c r="X14" i="4"/>
  <c r="Y14" i="4"/>
  <c r="Z14" i="4"/>
  <c r="AA14" i="4"/>
  <c r="AB14" i="4"/>
  <c r="AC14" i="4"/>
  <c r="AD14" i="4"/>
  <c r="AE14" i="4"/>
  <c r="AF14" i="4"/>
  <c r="AG14" i="4"/>
  <c r="AH14" i="4"/>
  <c r="AI14" i="4"/>
  <c r="O15" i="4"/>
  <c r="P15" i="4"/>
  <c r="Q15" i="4"/>
  <c r="R15" i="4"/>
  <c r="S15" i="4"/>
  <c r="T15" i="4"/>
  <c r="U15" i="4"/>
  <c r="V15" i="4"/>
  <c r="W15" i="4"/>
  <c r="X15" i="4"/>
  <c r="Y15" i="4"/>
  <c r="Z15" i="4"/>
  <c r="AA15" i="4"/>
  <c r="AB15" i="4"/>
  <c r="AC15" i="4"/>
  <c r="AD15" i="4"/>
  <c r="AE15" i="4"/>
  <c r="AF15" i="4"/>
  <c r="AG15" i="4"/>
  <c r="AH15" i="4"/>
  <c r="AI15" i="4"/>
  <c r="O16" i="4"/>
  <c r="P16" i="4"/>
  <c r="Q16" i="4"/>
  <c r="R16" i="4"/>
  <c r="S16" i="4"/>
  <c r="T16" i="4"/>
  <c r="U16" i="4"/>
  <c r="V16" i="4"/>
  <c r="W16" i="4"/>
  <c r="X16" i="4"/>
  <c r="Y16" i="4"/>
  <c r="Z16" i="4"/>
  <c r="AA16" i="4"/>
  <c r="AB16" i="4"/>
  <c r="AC16" i="4"/>
  <c r="AD16" i="4"/>
  <c r="AE16" i="4"/>
  <c r="AF16" i="4"/>
  <c r="AG16" i="4"/>
  <c r="AH16" i="4"/>
  <c r="AI16" i="4"/>
  <c r="O17" i="4"/>
  <c r="P17" i="4"/>
  <c r="Q17" i="4"/>
  <c r="R17" i="4"/>
  <c r="S17" i="4"/>
  <c r="T17" i="4"/>
  <c r="U17" i="4"/>
  <c r="V17" i="4"/>
  <c r="W17" i="4"/>
  <c r="X17" i="4"/>
  <c r="Y17" i="4"/>
  <c r="Z17" i="4"/>
  <c r="AA17" i="4"/>
  <c r="AB17" i="4"/>
  <c r="AC17" i="4"/>
  <c r="AD17" i="4"/>
  <c r="AE17" i="4"/>
  <c r="AF17" i="4"/>
  <c r="AG17" i="4"/>
  <c r="AH17" i="4"/>
  <c r="AI17" i="4"/>
  <c r="O18" i="4"/>
  <c r="P18" i="4"/>
  <c r="Q18" i="4"/>
  <c r="R18" i="4"/>
  <c r="S18" i="4"/>
  <c r="T18" i="4"/>
  <c r="U18" i="4"/>
  <c r="V18" i="4"/>
  <c r="W18" i="4"/>
  <c r="X18" i="4"/>
  <c r="Y18" i="4"/>
  <c r="Z18" i="4"/>
  <c r="AA18" i="4"/>
  <c r="AB18" i="4"/>
  <c r="AC18" i="4"/>
  <c r="AD18" i="4"/>
  <c r="AE18" i="4"/>
  <c r="AF18" i="4"/>
  <c r="AG18" i="4"/>
  <c r="AH18" i="4"/>
  <c r="AI18" i="4"/>
  <c r="O19" i="4"/>
  <c r="P19" i="4"/>
  <c r="Q19" i="4"/>
  <c r="R19" i="4"/>
  <c r="S19" i="4"/>
  <c r="T19" i="4"/>
  <c r="U19" i="4"/>
  <c r="V19" i="4"/>
  <c r="W19" i="4"/>
  <c r="X19" i="4"/>
  <c r="Y19" i="4"/>
  <c r="Z19" i="4"/>
  <c r="AA19" i="4"/>
  <c r="AB19" i="4"/>
  <c r="AC19" i="4"/>
  <c r="AD19" i="4"/>
  <c r="AE19" i="4"/>
  <c r="AF19" i="4"/>
  <c r="AG19" i="4"/>
  <c r="AH19" i="4"/>
  <c r="AI19" i="4"/>
  <c r="O20" i="4"/>
  <c r="P20" i="4"/>
  <c r="Q20" i="4"/>
  <c r="R20" i="4"/>
  <c r="S20" i="4"/>
  <c r="T20" i="4"/>
  <c r="U20" i="4"/>
  <c r="V20" i="4"/>
  <c r="W20" i="4"/>
  <c r="X20" i="4"/>
  <c r="Y20" i="4"/>
  <c r="Z20" i="4"/>
  <c r="AA20" i="4"/>
  <c r="AB20" i="4"/>
  <c r="AC20" i="4"/>
  <c r="AD20" i="4"/>
  <c r="AE20" i="4"/>
  <c r="AF20" i="4"/>
  <c r="AG20" i="4"/>
  <c r="AH20" i="4"/>
  <c r="AI20" i="4"/>
  <c r="O21" i="4"/>
  <c r="P21" i="4"/>
  <c r="Q21" i="4"/>
  <c r="R21" i="4"/>
  <c r="S21" i="4"/>
  <c r="T21" i="4"/>
  <c r="U21" i="4"/>
  <c r="V21" i="4"/>
  <c r="W21" i="4"/>
  <c r="X21" i="4"/>
  <c r="Y21" i="4"/>
  <c r="Z21" i="4"/>
  <c r="AA21" i="4"/>
  <c r="AB21" i="4"/>
  <c r="AC21" i="4"/>
  <c r="AD21" i="4"/>
  <c r="AE21" i="4"/>
  <c r="AF21" i="4"/>
  <c r="AG21" i="4"/>
  <c r="AH21" i="4"/>
  <c r="AI21" i="4"/>
  <c r="O22" i="4"/>
  <c r="P22" i="4"/>
  <c r="Q22" i="4"/>
  <c r="R22" i="4"/>
  <c r="S22" i="4"/>
  <c r="T22" i="4"/>
  <c r="U22" i="4"/>
  <c r="V22" i="4"/>
  <c r="W22" i="4"/>
  <c r="X22" i="4"/>
  <c r="Y22" i="4"/>
  <c r="Z22" i="4"/>
  <c r="AA22" i="4"/>
  <c r="AB22" i="4"/>
  <c r="AC22" i="4"/>
  <c r="AD22" i="4"/>
  <c r="AE22" i="4"/>
  <c r="AF22" i="4"/>
  <c r="AG22" i="4"/>
  <c r="AH22" i="4"/>
  <c r="AI22" i="4"/>
  <c r="O23" i="4"/>
  <c r="P23" i="4"/>
  <c r="Q23" i="4"/>
  <c r="R23" i="4"/>
  <c r="S23" i="4"/>
  <c r="T23" i="4"/>
  <c r="U23" i="4"/>
  <c r="V23" i="4"/>
  <c r="W23" i="4"/>
  <c r="X23" i="4"/>
  <c r="Y23" i="4"/>
  <c r="Z23" i="4"/>
  <c r="AA23" i="4"/>
  <c r="AB23" i="4"/>
  <c r="AC23" i="4"/>
  <c r="AD23" i="4"/>
  <c r="AE23" i="4"/>
  <c r="AF23" i="4"/>
  <c r="AG23" i="4"/>
  <c r="AH23" i="4"/>
  <c r="AI23" i="4"/>
  <c r="O24" i="4"/>
  <c r="P24" i="4"/>
  <c r="Q24" i="4"/>
  <c r="R24" i="4"/>
  <c r="S24" i="4"/>
  <c r="T24" i="4"/>
  <c r="U24" i="4"/>
  <c r="V24" i="4"/>
  <c r="W24" i="4"/>
  <c r="X24" i="4"/>
  <c r="Y24" i="4"/>
  <c r="Z24" i="4"/>
  <c r="AA24" i="4"/>
  <c r="AB24" i="4"/>
  <c r="AC24" i="4"/>
  <c r="AD24" i="4"/>
  <c r="AE24" i="4"/>
  <c r="AF24" i="4"/>
  <c r="AG24" i="4"/>
  <c r="AH24" i="4"/>
  <c r="AI24" i="4"/>
  <c r="O25" i="4"/>
  <c r="P25" i="4"/>
  <c r="Q25" i="4"/>
  <c r="R25" i="4"/>
  <c r="S25" i="4"/>
  <c r="T25" i="4"/>
  <c r="U25" i="4"/>
  <c r="V25" i="4"/>
  <c r="W25" i="4"/>
  <c r="X25" i="4"/>
  <c r="Y25" i="4"/>
  <c r="Z25" i="4"/>
  <c r="AA25" i="4"/>
  <c r="AB25" i="4"/>
  <c r="AC25" i="4"/>
  <c r="AD25" i="4"/>
  <c r="AE25" i="4"/>
  <c r="AF25" i="4"/>
  <c r="AG25" i="4"/>
  <c r="AH25" i="4"/>
  <c r="AI25" i="4"/>
  <c r="O26" i="4"/>
  <c r="P26" i="4"/>
  <c r="Q26" i="4"/>
  <c r="R26" i="4"/>
  <c r="S26" i="4"/>
  <c r="T26" i="4"/>
  <c r="U26" i="4"/>
  <c r="V26" i="4"/>
  <c r="W26" i="4"/>
  <c r="X26" i="4"/>
  <c r="Y26" i="4"/>
  <c r="Z26" i="4"/>
  <c r="AA26" i="4"/>
  <c r="AB26" i="4"/>
  <c r="AC26" i="4"/>
  <c r="AD26" i="4"/>
  <c r="AE26" i="4"/>
  <c r="AF26" i="4"/>
  <c r="AG26" i="4"/>
  <c r="AH26" i="4"/>
  <c r="AI26" i="4"/>
  <c r="O27" i="4"/>
  <c r="P27" i="4"/>
  <c r="Q27" i="4"/>
  <c r="R27" i="4"/>
  <c r="S27" i="4"/>
  <c r="T27" i="4"/>
  <c r="U27" i="4"/>
  <c r="V27" i="4"/>
  <c r="W27" i="4"/>
  <c r="X27" i="4"/>
  <c r="Y27" i="4"/>
  <c r="Z27" i="4"/>
  <c r="AA27" i="4"/>
  <c r="AB27" i="4"/>
  <c r="AC27" i="4"/>
  <c r="AD27" i="4"/>
  <c r="AE27" i="4"/>
  <c r="AF27" i="4"/>
  <c r="AG27" i="4"/>
  <c r="AH27" i="4"/>
  <c r="AI27" i="4"/>
  <c r="O28" i="4"/>
  <c r="P28" i="4"/>
  <c r="Q28" i="4"/>
  <c r="R28" i="4"/>
  <c r="S28" i="4"/>
  <c r="T28" i="4"/>
  <c r="U28" i="4"/>
  <c r="V28" i="4"/>
  <c r="W28" i="4"/>
  <c r="X28" i="4"/>
  <c r="Y28" i="4"/>
  <c r="Z28" i="4"/>
  <c r="AA28" i="4"/>
  <c r="AB28" i="4"/>
  <c r="AC28" i="4"/>
  <c r="AD28" i="4"/>
  <c r="AE28" i="4"/>
  <c r="AF28" i="4"/>
  <c r="AG28" i="4"/>
  <c r="AH28" i="4"/>
  <c r="AI28" i="4"/>
  <c r="O29" i="4"/>
  <c r="P29" i="4"/>
  <c r="Q29" i="4"/>
  <c r="R29" i="4"/>
  <c r="S29" i="4"/>
  <c r="T29" i="4"/>
  <c r="U29" i="4"/>
  <c r="V29" i="4"/>
  <c r="W29" i="4"/>
  <c r="X29" i="4"/>
  <c r="Y29" i="4"/>
  <c r="Z29" i="4"/>
  <c r="AA29" i="4"/>
  <c r="AB29" i="4"/>
  <c r="AC29" i="4"/>
  <c r="AD29" i="4"/>
  <c r="AE29" i="4"/>
  <c r="AF29" i="4"/>
  <c r="AG29" i="4"/>
  <c r="AH29" i="4"/>
  <c r="AI29" i="4"/>
  <c r="O30" i="4"/>
  <c r="P30" i="4"/>
  <c r="Q30" i="4"/>
  <c r="R30" i="4"/>
  <c r="S30" i="4"/>
  <c r="T30" i="4"/>
  <c r="U30" i="4"/>
  <c r="V30" i="4"/>
  <c r="W30" i="4"/>
  <c r="X30" i="4"/>
  <c r="Y30" i="4"/>
  <c r="Z30" i="4"/>
  <c r="AA30" i="4"/>
  <c r="AB30" i="4"/>
  <c r="AC30" i="4"/>
  <c r="AD30" i="4"/>
  <c r="AE30" i="4"/>
  <c r="AF30" i="4"/>
  <c r="AG30" i="4"/>
  <c r="AH30" i="4"/>
  <c r="AI30" i="4"/>
  <c r="O31" i="4"/>
  <c r="P31" i="4"/>
  <c r="Q31" i="4"/>
  <c r="R31" i="4"/>
  <c r="S31" i="4"/>
  <c r="T31" i="4"/>
  <c r="U31" i="4"/>
  <c r="V31" i="4"/>
  <c r="W31" i="4"/>
  <c r="X31" i="4"/>
  <c r="Y31" i="4"/>
  <c r="Z31" i="4"/>
  <c r="AA31" i="4"/>
  <c r="AB31" i="4"/>
  <c r="AC31" i="4"/>
  <c r="AD31" i="4"/>
  <c r="AE31" i="4"/>
  <c r="AF31" i="4"/>
  <c r="AG31" i="4"/>
  <c r="AH31" i="4"/>
  <c r="AI31" i="4"/>
  <c r="O32" i="4"/>
  <c r="P32" i="4"/>
  <c r="Q32" i="4"/>
  <c r="R32" i="4"/>
  <c r="S32" i="4"/>
  <c r="T32" i="4"/>
  <c r="U32" i="4"/>
  <c r="V32" i="4"/>
  <c r="W32" i="4"/>
  <c r="X32" i="4"/>
  <c r="Y32" i="4"/>
  <c r="Z32" i="4"/>
  <c r="AA32" i="4"/>
  <c r="AB32" i="4"/>
  <c r="AC32" i="4"/>
  <c r="AD32" i="4"/>
  <c r="AE32" i="4"/>
  <c r="AF32" i="4"/>
  <c r="AG32" i="4"/>
  <c r="AH32" i="4"/>
  <c r="AI32" i="4"/>
  <c r="O33" i="4"/>
  <c r="P33" i="4"/>
  <c r="Q33" i="4"/>
  <c r="R33" i="4"/>
  <c r="S33" i="4"/>
  <c r="T33" i="4"/>
  <c r="U33" i="4"/>
  <c r="V33" i="4"/>
  <c r="W33" i="4"/>
  <c r="X33" i="4"/>
  <c r="Y33" i="4"/>
  <c r="Z33" i="4"/>
  <c r="AA33" i="4"/>
  <c r="AB33" i="4"/>
  <c r="AC33" i="4"/>
  <c r="AD33" i="4"/>
  <c r="AE33" i="4"/>
  <c r="AF33" i="4"/>
  <c r="AG33" i="4"/>
  <c r="AH33" i="4"/>
  <c r="AI33" i="4"/>
  <c r="O34" i="4"/>
  <c r="P34" i="4"/>
  <c r="Q34" i="4"/>
  <c r="R34" i="4"/>
  <c r="S34" i="4"/>
  <c r="T34" i="4"/>
  <c r="U34" i="4"/>
  <c r="V34" i="4"/>
  <c r="W34" i="4"/>
  <c r="X34" i="4"/>
  <c r="Y34" i="4"/>
  <c r="Z34" i="4"/>
  <c r="AA34" i="4"/>
  <c r="AB34" i="4"/>
  <c r="AC34" i="4"/>
  <c r="AD34" i="4"/>
  <c r="AE34" i="4"/>
  <c r="AF34" i="4"/>
  <c r="AG34" i="4"/>
  <c r="AH34" i="4"/>
  <c r="AI34" i="4"/>
  <c r="O35" i="4"/>
  <c r="P35" i="4"/>
  <c r="Q35" i="4"/>
  <c r="R35" i="4"/>
  <c r="S35" i="4"/>
  <c r="T35" i="4"/>
  <c r="U35" i="4"/>
  <c r="V35" i="4"/>
  <c r="W35" i="4"/>
  <c r="X35" i="4"/>
  <c r="Y35" i="4"/>
  <c r="Z35" i="4"/>
  <c r="AA35" i="4"/>
  <c r="AB35" i="4"/>
  <c r="AC35" i="4"/>
  <c r="AD35" i="4"/>
  <c r="AE35" i="4"/>
  <c r="AF35" i="4"/>
  <c r="AG35" i="4"/>
  <c r="AH35" i="4"/>
  <c r="AI35" i="4"/>
  <c r="O36" i="4"/>
  <c r="P36" i="4"/>
  <c r="Q36" i="4"/>
  <c r="R36" i="4"/>
  <c r="S36" i="4"/>
  <c r="T36" i="4"/>
  <c r="U36" i="4"/>
  <c r="V36" i="4"/>
  <c r="W36" i="4"/>
  <c r="X36" i="4"/>
  <c r="Y36" i="4"/>
  <c r="Z36" i="4"/>
  <c r="AA36" i="4"/>
  <c r="AB36" i="4"/>
  <c r="AC36" i="4"/>
  <c r="AD36" i="4"/>
  <c r="AE36" i="4"/>
  <c r="AF36" i="4"/>
  <c r="AG36" i="4"/>
  <c r="AH36" i="4"/>
  <c r="AI36" i="4"/>
  <c r="O37" i="4"/>
  <c r="P37" i="4"/>
  <c r="Q37" i="4"/>
  <c r="R37" i="4"/>
  <c r="S37" i="4"/>
  <c r="T37" i="4"/>
  <c r="U37" i="4"/>
  <c r="V37" i="4"/>
  <c r="W37" i="4"/>
  <c r="X37" i="4"/>
  <c r="Y37" i="4"/>
  <c r="Z37" i="4"/>
  <c r="AA37" i="4"/>
  <c r="AB37" i="4"/>
  <c r="AC37" i="4"/>
  <c r="AD37" i="4"/>
  <c r="AE37" i="4"/>
  <c r="AF37" i="4"/>
  <c r="AG37" i="4"/>
  <c r="AH37" i="4"/>
  <c r="AI37" i="4"/>
  <c r="O38" i="4"/>
  <c r="P38" i="4"/>
  <c r="Q38" i="4"/>
  <c r="R38" i="4"/>
  <c r="S38" i="4"/>
  <c r="T38" i="4"/>
  <c r="U38" i="4"/>
  <c r="V38" i="4"/>
  <c r="W38" i="4"/>
  <c r="X38" i="4"/>
  <c r="Y38" i="4"/>
  <c r="Z38" i="4"/>
  <c r="AA38" i="4"/>
  <c r="AB38" i="4"/>
  <c r="AC38" i="4"/>
  <c r="AD38" i="4"/>
  <c r="AE38" i="4"/>
  <c r="AF38" i="4"/>
  <c r="AG38" i="4"/>
  <c r="AH38" i="4"/>
  <c r="AI38" i="4"/>
  <c r="O39" i="4"/>
  <c r="P39" i="4"/>
  <c r="Q39" i="4"/>
  <c r="R39" i="4"/>
  <c r="S39" i="4"/>
  <c r="T39" i="4"/>
  <c r="U39" i="4"/>
  <c r="V39" i="4"/>
  <c r="W39" i="4"/>
  <c r="X39" i="4"/>
  <c r="Y39" i="4"/>
  <c r="Z39" i="4"/>
  <c r="AA39" i="4"/>
  <c r="AB39" i="4"/>
  <c r="AC39" i="4"/>
  <c r="AD39" i="4"/>
  <c r="AE39" i="4"/>
  <c r="AF39" i="4"/>
  <c r="AG39" i="4"/>
  <c r="AH39" i="4"/>
  <c r="AI39" i="4"/>
  <c r="O40" i="4"/>
  <c r="P40" i="4"/>
  <c r="Q40" i="4"/>
  <c r="R40" i="4"/>
  <c r="S40" i="4"/>
  <c r="T40" i="4"/>
  <c r="U40" i="4"/>
  <c r="V40" i="4"/>
  <c r="W40" i="4"/>
  <c r="X40" i="4"/>
  <c r="Y40" i="4"/>
  <c r="Z40" i="4"/>
  <c r="AA40" i="4"/>
  <c r="AB40" i="4"/>
  <c r="AC40" i="4"/>
  <c r="AD40" i="4"/>
  <c r="AE40" i="4"/>
  <c r="AF40" i="4"/>
  <c r="AG40" i="4"/>
  <c r="AH40" i="4"/>
  <c r="AI40" i="4"/>
  <c r="O41" i="4"/>
  <c r="P41" i="4"/>
  <c r="Q41" i="4"/>
  <c r="R41" i="4"/>
  <c r="S41" i="4"/>
  <c r="T41" i="4"/>
  <c r="U41" i="4"/>
  <c r="V41" i="4"/>
  <c r="W41" i="4"/>
  <c r="X41" i="4"/>
  <c r="Y41" i="4"/>
  <c r="Z41" i="4"/>
  <c r="AA41" i="4"/>
  <c r="AB41" i="4"/>
  <c r="AC41" i="4"/>
  <c r="AD41" i="4"/>
  <c r="AE41" i="4"/>
  <c r="AF41" i="4"/>
  <c r="AG41" i="4"/>
  <c r="AH41" i="4"/>
  <c r="AI41" i="4"/>
  <c r="O42" i="4"/>
  <c r="P42" i="4"/>
  <c r="Q42" i="4"/>
  <c r="R42" i="4"/>
  <c r="S42" i="4"/>
  <c r="T42" i="4"/>
  <c r="U42" i="4"/>
  <c r="V42" i="4"/>
  <c r="W42" i="4"/>
  <c r="X42" i="4"/>
  <c r="Y42" i="4"/>
  <c r="Z42" i="4"/>
  <c r="AA42" i="4"/>
  <c r="AB42" i="4"/>
  <c r="AC42" i="4"/>
  <c r="AD42" i="4"/>
  <c r="AE42" i="4"/>
  <c r="AF42" i="4"/>
  <c r="AG42" i="4"/>
  <c r="AH42" i="4"/>
  <c r="AI42" i="4"/>
  <c r="O43" i="4"/>
  <c r="P43" i="4"/>
  <c r="Q43" i="4"/>
  <c r="R43" i="4"/>
  <c r="S43" i="4"/>
  <c r="T43" i="4"/>
  <c r="U43" i="4"/>
  <c r="V43" i="4"/>
  <c r="W43" i="4"/>
  <c r="X43" i="4"/>
  <c r="Y43" i="4"/>
  <c r="Z43" i="4"/>
  <c r="AA43" i="4"/>
  <c r="AB43" i="4"/>
  <c r="AC43" i="4"/>
  <c r="AD43" i="4"/>
  <c r="AE43" i="4"/>
  <c r="AF43" i="4"/>
  <c r="AG43" i="4"/>
  <c r="AH43" i="4"/>
  <c r="AI43" i="4"/>
  <c r="O44" i="4"/>
  <c r="P44" i="4"/>
  <c r="Q44" i="4"/>
  <c r="R44" i="4"/>
  <c r="S44" i="4"/>
  <c r="T44" i="4"/>
  <c r="U44" i="4"/>
  <c r="V44" i="4"/>
  <c r="W44" i="4"/>
  <c r="X44" i="4"/>
  <c r="Y44" i="4"/>
  <c r="Z44" i="4"/>
  <c r="AA44" i="4"/>
  <c r="AB44" i="4"/>
  <c r="AC44" i="4"/>
  <c r="AD44" i="4"/>
  <c r="AE44" i="4"/>
  <c r="AF44" i="4"/>
  <c r="AG44" i="4"/>
  <c r="AH44" i="4"/>
  <c r="AI44" i="4"/>
  <c r="O45" i="4"/>
  <c r="P45" i="4"/>
  <c r="Q45" i="4"/>
  <c r="R45" i="4"/>
  <c r="S45" i="4"/>
  <c r="T45" i="4"/>
  <c r="U45" i="4"/>
  <c r="V45" i="4"/>
  <c r="W45" i="4"/>
  <c r="X45" i="4"/>
  <c r="Y45" i="4"/>
  <c r="Z45" i="4"/>
  <c r="AA45" i="4"/>
  <c r="AB45" i="4"/>
  <c r="AC45" i="4"/>
  <c r="AD45" i="4"/>
  <c r="AE45" i="4"/>
  <c r="AF45" i="4"/>
  <c r="AG45" i="4"/>
  <c r="AH45" i="4"/>
  <c r="AI45" i="4"/>
  <c r="O46" i="4"/>
  <c r="P46" i="4"/>
  <c r="Q46" i="4"/>
  <c r="R46" i="4"/>
  <c r="S46" i="4"/>
  <c r="T46" i="4"/>
  <c r="U46" i="4"/>
  <c r="V46" i="4"/>
  <c r="W46" i="4"/>
  <c r="X46" i="4"/>
  <c r="Y46" i="4"/>
  <c r="Z46" i="4"/>
  <c r="AA46" i="4"/>
  <c r="AB46" i="4"/>
  <c r="AC46" i="4"/>
  <c r="AD46" i="4"/>
  <c r="AE46" i="4"/>
  <c r="AF46" i="4"/>
  <c r="AG46" i="4"/>
  <c r="AH46" i="4"/>
  <c r="AI46" i="4"/>
  <c r="O47" i="4"/>
  <c r="P47" i="4"/>
  <c r="Q47" i="4"/>
  <c r="R47" i="4"/>
  <c r="S47" i="4"/>
  <c r="T47" i="4"/>
  <c r="U47" i="4"/>
  <c r="V47" i="4"/>
  <c r="W47" i="4"/>
  <c r="X47" i="4"/>
  <c r="Y47" i="4"/>
  <c r="Z47" i="4"/>
  <c r="AA47" i="4"/>
  <c r="AB47" i="4"/>
  <c r="AC47" i="4"/>
  <c r="AD47" i="4"/>
  <c r="AE47" i="4"/>
  <c r="AF47" i="4"/>
  <c r="AG47" i="4"/>
  <c r="AH47" i="4"/>
  <c r="AI47" i="4"/>
  <c r="O48" i="4"/>
  <c r="P48" i="4"/>
  <c r="Q48" i="4"/>
  <c r="R48" i="4"/>
  <c r="S48" i="4"/>
  <c r="T48" i="4"/>
  <c r="U48" i="4"/>
  <c r="V48" i="4"/>
  <c r="W48" i="4"/>
  <c r="X48" i="4"/>
  <c r="Y48" i="4"/>
  <c r="Z48" i="4"/>
  <c r="AA48" i="4"/>
  <c r="AB48" i="4"/>
  <c r="AC48" i="4"/>
  <c r="AD48" i="4"/>
  <c r="AE48" i="4"/>
  <c r="AF48" i="4"/>
  <c r="AG48" i="4"/>
  <c r="AH48" i="4"/>
  <c r="AI48" i="4"/>
  <c r="O49" i="4"/>
  <c r="P49" i="4"/>
  <c r="Q49" i="4"/>
  <c r="R49" i="4"/>
  <c r="S49" i="4"/>
  <c r="T49" i="4"/>
  <c r="U49" i="4"/>
  <c r="V49" i="4"/>
  <c r="W49" i="4"/>
  <c r="X49" i="4"/>
  <c r="Y49" i="4"/>
  <c r="Z49" i="4"/>
  <c r="AA49" i="4"/>
  <c r="AB49" i="4"/>
  <c r="AC49" i="4"/>
  <c r="AD49" i="4"/>
  <c r="AE49" i="4"/>
  <c r="AF49" i="4"/>
  <c r="AG49" i="4"/>
  <c r="AH49" i="4"/>
  <c r="AI49" i="4"/>
  <c r="O50" i="4"/>
  <c r="P50" i="4"/>
  <c r="Q50" i="4"/>
  <c r="R50" i="4"/>
  <c r="S50" i="4"/>
  <c r="T50" i="4"/>
  <c r="U50" i="4"/>
  <c r="V50" i="4"/>
  <c r="W50" i="4"/>
  <c r="X50" i="4"/>
  <c r="Y50" i="4"/>
  <c r="Z50" i="4"/>
  <c r="AA50" i="4"/>
  <c r="AB50" i="4"/>
  <c r="AC50" i="4"/>
  <c r="AD50" i="4"/>
  <c r="AE50" i="4"/>
  <c r="AF50" i="4"/>
  <c r="AG50" i="4"/>
  <c r="AH50" i="4"/>
  <c r="AI50" i="4"/>
  <c r="O51" i="4"/>
  <c r="P51" i="4"/>
  <c r="Q51" i="4"/>
  <c r="R51" i="4"/>
  <c r="S51" i="4"/>
  <c r="T51" i="4"/>
  <c r="U51" i="4"/>
  <c r="V51" i="4"/>
  <c r="W51" i="4"/>
  <c r="X51" i="4"/>
  <c r="Y51" i="4"/>
  <c r="Z51" i="4"/>
  <c r="AA51" i="4"/>
  <c r="AB51" i="4"/>
  <c r="AC51" i="4"/>
  <c r="AD51" i="4"/>
  <c r="AE51" i="4"/>
  <c r="AF51" i="4"/>
  <c r="AG51" i="4"/>
  <c r="AH51" i="4"/>
  <c r="AI51" i="4"/>
  <c r="O52" i="4"/>
  <c r="P52" i="4"/>
  <c r="Q52" i="4"/>
  <c r="R52" i="4"/>
  <c r="S52" i="4"/>
  <c r="T52" i="4"/>
  <c r="U52" i="4"/>
  <c r="V52" i="4"/>
  <c r="W52" i="4"/>
  <c r="X52" i="4"/>
  <c r="Y52" i="4"/>
  <c r="Z52" i="4"/>
  <c r="AA52" i="4"/>
  <c r="AB52" i="4"/>
  <c r="AC52" i="4"/>
  <c r="AD52" i="4"/>
  <c r="AE52" i="4"/>
  <c r="AF52" i="4"/>
  <c r="AG52" i="4"/>
  <c r="AH52" i="4"/>
  <c r="AI52" i="4"/>
  <c r="O53" i="4"/>
  <c r="P53" i="4"/>
  <c r="Q53" i="4"/>
  <c r="R53" i="4"/>
  <c r="S53" i="4"/>
  <c r="T53" i="4"/>
  <c r="U53" i="4"/>
  <c r="V53" i="4"/>
  <c r="W53" i="4"/>
  <c r="X53" i="4"/>
  <c r="Y53" i="4"/>
  <c r="Z53" i="4"/>
  <c r="AA53" i="4"/>
  <c r="AB53" i="4"/>
  <c r="AC53" i="4"/>
  <c r="AD53" i="4"/>
  <c r="AE53" i="4"/>
  <c r="AF53" i="4"/>
  <c r="AG53" i="4"/>
  <c r="AH53" i="4"/>
  <c r="AI53" i="4"/>
  <c r="O54" i="4"/>
  <c r="P54" i="4"/>
  <c r="Q54" i="4"/>
  <c r="R54" i="4"/>
  <c r="S54" i="4"/>
  <c r="T54" i="4"/>
  <c r="U54" i="4"/>
  <c r="V54" i="4"/>
  <c r="W54" i="4"/>
  <c r="X54" i="4"/>
  <c r="Y54" i="4"/>
  <c r="Z54" i="4"/>
  <c r="AA54" i="4"/>
  <c r="AB54" i="4"/>
  <c r="AC54" i="4"/>
  <c r="AD54" i="4"/>
  <c r="AE54" i="4"/>
  <c r="AF54" i="4"/>
  <c r="AG54" i="4"/>
  <c r="AH54" i="4"/>
  <c r="AI54" i="4"/>
  <c r="O55" i="4"/>
  <c r="P55" i="4"/>
  <c r="Q55" i="4"/>
  <c r="R55" i="4"/>
  <c r="S55" i="4"/>
  <c r="T55" i="4"/>
  <c r="U55" i="4"/>
  <c r="V55" i="4"/>
  <c r="W55" i="4"/>
  <c r="X55" i="4"/>
  <c r="Y55" i="4"/>
  <c r="Z55" i="4"/>
  <c r="AA55" i="4"/>
  <c r="AB55" i="4"/>
  <c r="AC55" i="4"/>
  <c r="AD55" i="4"/>
  <c r="AE55" i="4"/>
  <c r="AF55" i="4"/>
  <c r="AG55" i="4"/>
  <c r="AH55" i="4"/>
  <c r="AI55" i="4"/>
  <c r="O56" i="4"/>
  <c r="P56" i="4"/>
  <c r="Q56" i="4"/>
  <c r="R56" i="4"/>
  <c r="S56" i="4"/>
  <c r="T56" i="4"/>
  <c r="U56" i="4"/>
  <c r="V56" i="4"/>
  <c r="W56" i="4"/>
  <c r="X56" i="4"/>
  <c r="Y56" i="4"/>
  <c r="Z56" i="4"/>
  <c r="AA56" i="4"/>
  <c r="AB56" i="4"/>
  <c r="AC56" i="4"/>
  <c r="AD56" i="4"/>
  <c r="AE56" i="4"/>
  <c r="AF56" i="4"/>
  <c r="AG56" i="4"/>
  <c r="AH56" i="4"/>
  <c r="AI56" i="4"/>
  <c r="O57" i="4"/>
  <c r="P57" i="4"/>
  <c r="Q57" i="4"/>
  <c r="R57" i="4"/>
  <c r="S57" i="4"/>
  <c r="T57" i="4"/>
  <c r="U57" i="4"/>
  <c r="V57" i="4"/>
  <c r="W57" i="4"/>
  <c r="X57" i="4"/>
  <c r="Y57" i="4"/>
  <c r="Z57" i="4"/>
  <c r="AA57" i="4"/>
  <c r="AB57" i="4"/>
  <c r="AC57" i="4"/>
  <c r="AD57" i="4"/>
  <c r="AE57" i="4"/>
  <c r="AF57" i="4"/>
  <c r="AG57" i="4"/>
  <c r="AH57" i="4"/>
  <c r="AI57" i="4"/>
  <c r="O58" i="4"/>
  <c r="P58" i="4"/>
  <c r="Q58" i="4"/>
  <c r="R58" i="4"/>
  <c r="S58" i="4"/>
  <c r="T58" i="4"/>
  <c r="U58" i="4"/>
  <c r="V58" i="4"/>
  <c r="W58" i="4"/>
  <c r="X58" i="4"/>
  <c r="Y58" i="4"/>
  <c r="Z58" i="4"/>
  <c r="AA58" i="4"/>
  <c r="AB58" i="4"/>
  <c r="AC58" i="4"/>
  <c r="AD58" i="4"/>
  <c r="AE58" i="4"/>
  <c r="AF58" i="4"/>
  <c r="AG58" i="4"/>
  <c r="AH58" i="4"/>
  <c r="AI58" i="4"/>
  <c r="O59" i="4"/>
  <c r="P59" i="4"/>
  <c r="Q59" i="4"/>
  <c r="R59" i="4"/>
  <c r="S59" i="4"/>
  <c r="T59" i="4"/>
  <c r="U59" i="4"/>
  <c r="V59" i="4"/>
  <c r="W59" i="4"/>
  <c r="X59" i="4"/>
  <c r="Y59" i="4"/>
  <c r="Z59" i="4"/>
  <c r="AA59" i="4"/>
  <c r="AB59" i="4"/>
  <c r="AC59" i="4"/>
  <c r="AD59" i="4"/>
  <c r="AE59" i="4"/>
  <c r="AF59" i="4"/>
  <c r="AG59" i="4"/>
  <c r="AH59" i="4"/>
  <c r="AI59" i="4"/>
  <c r="O60" i="4"/>
  <c r="P60" i="4"/>
  <c r="Q60" i="4"/>
  <c r="R60" i="4"/>
  <c r="S60" i="4"/>
  <c r="T60" i="4"/>
  <c r="U60" i="4"/>
  <c r="V60" i="4"/>
  <c r="W60" i="4"/>
  <c r="X60" i="4"/>
  <c r="Y60" i="4"/>
  <c r="Z60" i="4"/>
  <c r="AA60" i="4"/>
  <c r="AB60" i="4"/>
  <c r="AC60" i="4"/>
  <c r="AD60" i="4"/>
  <c r="AE60" i="4"/>
  <c r="AF60" i="4"/>
  <c r="AG60" i="4"/>
  <c r="AH60" i="4"/>
  <c r="AI60" i="4"/>
  <c r="O61" i="4"/>
  <c r="P61" i="4"/>
  <c r="Q61" i="4"/>
  <c r="R61" i="4"/>
  <c r="S61" i="4"/>
  <c r="T61" i="4"/>
  <c r="U61" i="4"/>
  <c r="V61" i="4"/>
  <c r="W61" i="4"/>
  <c r="X61" i="4"/>
  <c r="Y61" i="4"/>
  <c r="Z61" i="4"/>
  <c r="AA61" i="4"/>
  <c r="AB61" i="4"/>
  <c r="AC61" i="4"/>
  <c r="AD61" i="4"/>
  <c r="AE61" i="4"/>
  <c r="AF61" i="4"/>
  <c r="AG61" i="4"/>
  <c r="AH61" i="4"/>
  <c r="AI61" i="4"/>
  <c r="O62" i="4"/>
  <c r="P62" i="4"/>
  <c r="Q62" i="4"/>
  <c r="R62" i="4"/>
  <c r="S62" i="4"/>
  <c r="T62" i="4"/>
  <c r="U62" i="4"/>
  <c r="V62" i="4"/>
  <c r="W62" i="4"/>
  <c r="X62" i="4"/>
  <c r="Y62" i="4"/>
  <c r="Z62" i="4"/>
  <c r="AA62" i="4"/>
  <c r="AB62" i="4"/>
  <c r="AC62" i="4"/>
  <c r="AD62" i="4"/>
  <c r="AE62" i="4"/>
  <c r="AF62" i="4"/>
  <c r="AG62" i="4"/>
  <c r="AH62" i="4"/>
  <c r="AI62" i="4"/>
  <c r="O63" i="4"/>
  <c r="P63" i="4"/>
  <c r="Q63" i="4"/>
  <c r="R63" i="4"/>
  <c r="S63" i="4"/>
  <c r="T63" i="4"/>
  <c r="U63" i="4"/>
  <c r="V63" i="4"/>
  <c r="W63" i="4"/>
  <c r="X63" i="4"/>
  <c r="Y63" i="4"/>
  <c r="Z63" i="4"/>
  <c r="AA63" i="4"/>
  <c r="AB63" i="4"/>
  <c r="AC63" i="4"/>
  <c r="AD63" i="4"/>
  <c r="AE63" i="4"/>
  <c r="AF63" i="4"/>
  <c r="AG63" i="4"/>
  <c r="AH63" i="4"/>
  <c r="AI63" i="4"/>
  <c r="O64" i="4"/>
  <c r="P64" i="4"/>
  <c r="Q64" i="4"/>
  <c r="R64" i="4"/>
  <c r="S64" i="4"/>
  <c r="T64" i="4"/>
  <c r="U64" i="4"/>
  <c r="V64" i="4"/>
  <c r="W64" i="4"/>
  <c r="X64" i="4"/>
  <c r="Y64" i="4"/>
  <c r="Z64" i="4"/>
  <c r="AA64" i="4"/>
  <c r="AB64" i="4"/>
  <c r="AC64" i="4"/>
  <c r="AD64" i="4"/>
  <c r="AE64" i="4"/>
  <c r="AF64" i="4"/>
  <c r="AG64" i="4"/>
  <c r="AH64" i="4"/>
  <c r="AI64" i="4"/>
  <c r="O65" i="4"/>
  <c r="P65" i="4"/>
  <c r="Q65" i="4"/>
  <c r="R65" i="4"/>
  <c r="S65" i="4"/>
  <c r="T65" i="4"/>
  <c r="U65" i="4"/>
  <c r="V65" i="4"/>
  <c r="W65" i="4"/>
  <c r="X65" i="4"/>
  <c r="Y65" i="4"/>
  <c r="Z65" i="4"/>
  <c r="AA65" i="4"/>
  <c r="AB65" i="4"/>
  <c r="AC65" i="4"/>
  <c r="AD65" i="4"/>
  <c r="AE65" i="4"/>
  <c r="AF65" i="4"/>
  <c r="AG65" i="4"/>
  <c r="AH65" i="4"/>
  <c r="AI65" i="4"/>
  <c r="O66" i="4"/>
  <c r="P66" i="4"/>
  <c r="Q66" i="4"/>
  <c r="R66" i="4"/>
  <c r="S66" i="4"/>
  <c r="T66" i="4"/>
  <c r="U66" i="4"/>
  <c r="V66" i="4"/>
  <c r="W66" i="4"/>
  <c r="X66" i="4"/>
  <c r="Y66" i="4"/>
  <c r="Z66" i="4"/>
  <c r="AA66" i="4"/>
  <c r="AB66" i="4"/>
  <c r="AC66" i="4"/>
  <c r="AD66" i="4"/>
  <c r="AE66" i="4"/>
  <c r="AF66" i="4"/>
  <c r="AG66" i="4"/>
  <c r="AH66" i="4"/>
  <c r="AI66" i="4"/>
  <c r="O67" i="4"/>
  <c r="P67" i="4"/>
  <c r="Q67" i="4"/>
  <c r="R67" i="4"/>
  <c r="S67" i="4"/>
  <c r="T67" i="4"/>
  <c r="U67" i="4"/>
  <c r="V67" i="4"/>
  <c r="W67" i="4"/>
  <c r="X67" i="4"/>
  <c r="Y67" i="4"/>
  <c r="Z67" i="4"/>
  <c r="AA67" i="4"/>
  <c r="AB67" i="4"/>
  <c r="AC67" i="4"/>
  <c r="AD67" i="4"/>
  <c r="AE67" i="4"/>
  <c r="AF67" i="4"/>
  <c r="AG67" i="4"/>
  <c r="AH67" i="4"/>
  <c r="AI67" i="4"/>
  <c r="O68" i="4"/>
  <c r="P68" i="4"/>
  <c r="Q68" i="4"/>
  <c r="R68" i="4"/>
  <c r="S68" i="4"/>
  <c r="T68" i="4"/>
  <c r="U68" i="4"/>
  <c r="V68" i="4"/>
  <c r="W68" i="4"/>
  <c r="X68" i="4"/>
  <c r="Y68" i="4"/>
  <c r="Z68" i="4"/>
  <c r="AA68" i="4"/>
  <c r="AB68" i="4"/>
  <c r="AC68" i="4"/>
  <c r="AD68" i="4"/>
  <c r="AE68" i="4"/>
  <c r="AF68" i="4"/>
  <c r="AG68" i="4"/>
  <c r="AH68" i="4"/>
  <c r="AI68" i="4"/>
  <c r="O69" i="4"/>
  <c r="P69" i="4"/>
  <c r="Q69" i="4"/>
  <c r="R69" i="4"/>
  <c r="S69" i="4"/>
  <c r="T69" i="4"/>
  <c r="U69" i="4"/>
  <c r="V69" i="4"/>
  <c r="W69" i="4"/>
  <c r="X69" i="4"/>
  <c r="Y69" i="4"/>
  <c r="Z69" i="4"/>
  <c r="AA69" i="4"/>
  <c r="AB69" i="4"/>
  <c r="AC69" i="4"/>
  <c r="AD69" i="4"/>
  <c r="AE69" i="4"/>
  <c r="AF69" i="4"/>
  <c r="AG69" i="4"/>
  <c r="AH69" i="4"/>
  <c r="AI69" i="4"/>
  <c r="O70" i="4"/>
  <c r="P70" i="4"/>
  <c r="Q70" i="4"/>
  <c r="R70" i="4"/>
  <c r="S70" i="4"/>
  <c r="T70" i="4"/>
  <c r="U70" i="4"/>
  <c r="V70" i="4"/>
  <c r="W70" i="4"/>
  <c r="X70" i="4"/>
  <c r="Y70" i="4"/>
  <c r="Z70" i="4"/>
  <c r="AA70" i="4"/>
  <c r="AB70" i="4"/>
  <c r="AC70" i="4"/>
  <c r="AD70" i="4"/>
  <c r="AE70" i="4"/>
  <c r="AF70" i="4"/>
  <c r="AG70" i="4"/>
  <c r="AH70" i="4"/>
  <c r="AI70" i="4"/>
  <c r="O71" i="4"/>
  <c r="P71" i="4"/>
  <c r="Q71" i="4"/>
  <c r="R71" i="4"/>
  <c r="S71" i="4"/>
  <c r="T71" i="4"/>
  <c r="U71" i="4"/>
  <c r="V71" i="4"/>
  <c r="W71" i="4"/>
  <c r="X71" i="4"/>
  <c r="Y71" i="4"/>
  <c r="Z71" i="4"/>
  <c r="AA71" i="4"/>
  <c r="AB71" i="4"/>
  <c r="AC71" i="4"/>
  <c r="AD71" i="4"/>
  <c r="AE71" i="4"/>
  <c r="AF71" i="4"/>
  <c r="AG71" i="4"/>
  <c r="AH71" i="4"/>
  <c r="AI71" i="4"/>
  <c r="O72" i="4"/>
  <c r="P72" i="4"/>
  <c r="Q72" i="4"/>
  <c r="R72" i="4"/>
  <c r="S72" i="4"/>
  <c r="T72" i="4"/>
  <c r="U72" i="4"/>
  <c r="V72" i="4"/>
  <c r="W72" i="4"/>
  <c r="X72" i="4"/>
  <c r="Y72" i="4"/>
  <c r="Z72" i="4"/>
  <c r="AA72" i="4"/>
  <c r="AB72" i="4"/>
  <c r="AC72" i="4"/>
  <c r="AD72" i="4"/>
  <c r="AE72" i="4"/>
  <c r="AF72" i="4"/>
  <c r="AG72" i="4"/>
  <c r="AH72" i="4"/>
  <c r="AI72" i="4"/>
  <c r="O73" i="4"/>
  <c r="P73" i="4"/>
  <c r="Q73" i="4"/>
  <c r="R73" i="4"/>
  <c r="S73" i="4"/>
  <c r="T73" i="4"/>
  <c r="U73" i="4"/>
  <c r="V73" i="4"/>
  <c r="W73" i="4"/>
  <c r="X73" i="4"/>
  <c r="Y73" i="4"/>
  <c r="Z73" i="4"/>
  <c r="AA73" i="4"/>
  <c r="AB73" i="4"/>
  <c r="AC73" i="4"/>
  <c r="AD73" i="4"/>
  <c r="AE73" i="4"/>
  <c r="AF73" i="4"/>
  <c r="AG73" i="4"/>
  <c r="AH73" i="4"/>
  <c r="AI73" i="4"/>
  <c r="O74" i="4"/>
  <c r="P74" i="4"/>
  <c r="Q74" i="4"/>
  <c r="R74" i="4"/>
  <c r="S74" i="4"/>
  <c r="T74" i="4"/>
  <c r="U74" i="4"/>
  <c r="V74" i="4"/>
  <c r="W74" i="4"/>
  <c r="X74" i="4"/>
  <c r="Y74" i="4"/>
  <c r="Z74" i="4"/>
  <c r="AA74" i="4"/>
  <c r="AB74" i="4"/>
  <c r="AC74" i="4"/>
  <c r="AD74" i="4"/>
  <c r="AE74" i="4"/>
  <c r="AF74" i="4"/>
  <c r="AG74" i="4"/>
  <c r="AH74" i="4"/>
  <c r="AI74" i="4"/>
  <c r="O75" i="4"/>
  <c r="P75" i="4"/>
  <c r="Q75" i="4"/>
  <c r="R75" i="4"/>
  <c r="S75" i="4"/>
  <c r="T75" i="4"/>
  <c r="U75" i="4"/>
  <c r="V75" i="4"/>
  <c r="W75" i="4"/>
  <c r="X75" i="4"/>
  <c r="Y75" i="4"/>
  <c r="Z75" i="4"/>
  <c r="AA75" i="4"/>
  <c r="AB75" i="4"/>
  <c r="AC75" i="4"/>
  <c r="AD75" i="4"/>
  <c r="AE75" i="4"/>
  <c r="AF75" i="4"/>
  <c r="AG75" i="4"/>
  <c r="AH75" i="4"/>
  <c r="AI75" i="4"/>
  <c r="O76" i="4"/>
  <c r="P76" i="4"/>
  <c r="Q76" i="4"/>
  <c r="R76" i="4"/>
  <c r="S76" i="4"/>
  <c r="T76" i="4"/>
  <c r="U76" i="4"/>
  <c r="V76" i="4"/>
  <c r="W76" i="4"/>
  <c r="X76" i="4"/>
  <c r="Y76" i="4"/>
  <c r="Z76" i="4"/>
  <c r="AA76" i="4"/>
  <c r="AB76" i="4"/>
  <c r="AC76" i="4"/>
  <c r="AD76" i="4"/>
  <c r="AE76" i="4"/>
  <c r="AF76" i="4"/>
  <c r="AG76" i="4"/>
  <c r="AH76" i="4"/>
  <c r="AI76" i="4"/>
  <c r="O77" i="4"/>
  <c r="P77" i="4"/>
  <c r="Q77" i="4"/>
  <c r="R77" i="4"/>
  <c r="S77" i="4"/>
  <c r="T77" i="4"/>
  <c r="U77" i="4"/>
  <c r="V77" i="4"/>
  <c r="W77" i="4"/>
  <c r="X77" i="4"/>
  <c r="Y77" i="4"/>
  <c r="Z77" i="4"/>
  <c r="AA77" i="4"/>
  <c r="AB77" i="4"/>
  <c r="AC77" i="4"/>
  <c r="AD77" i="4"/>
  <c r="AE77" i="4"/>
  <c r="AF77" i="4"/>
  <c r="AG77" i="4"/>
  <c r="AH77" i="4"/>
  <c r="AI77" i="4"/>
  <c r="O78" i="4"/>
  <c r="P78" i="4"/>
  <c r="Q78" i="4"/>
  <c r="R78" i="4"/>
  <c r="S78" i="4"/>
  <c r="T78" i="4"/>
  <c r="U78" i="4"/>
  <c r="V78" i="4"/>
  <c r="W78" i="4"/>
  <c r="X78" i="4"/>
  <c r="Y78" i="4"/>
  <c r="Z78" i="4"/>
  <c r="AA78" i="4"/>
  <c r="AB78" i="4"/>
  <c r="AC78" i="4"/>
  <c r="AD78" i="4"/>
  <c r="AE78" i="4"/>
  <c r="AF78" i="4"/>
  <c r="AG78" i="4"/>
  <c r="AH78" i="4"/>
  <c r="AI78" i="4"/>
  <c r="O79" i="4"/>
  <c r="P79" i="4"/>
  <c r="Q79" i="4"/>
  <c r="R79" i="4"/>
  <c r="S79" i="4"/>
  <c r="T79" i="4"/>
  <c r="U79" i="4"/>
  <c r="V79" i="4"/>
  <c r="W79" i="4"/>
  <c r="X79" i="4"/>
  <c r="Y79" i="4"/>
  <c r="Z79" i="4"/>
  <c r="AA79" i="4"/>
  <c r="AB79" i="4"/>
  <c r="AC79" i="4"/>
  <c r="AD79" i="4"/>
  <c r="AE79" i="4"/>
  <c r="AF79" i="4"/>
  <c r="AG79" i="4"/>
  <c r="AH79" i="4"/>
  <c r="AI79" i="4"/>
  <c r="O80" i="4"/>
  <c r="P80" i="4"/>
  <c r="Q80" i="4"/>
  <c r="R80" i="4"/>
  <c r="S80" i="4"/>
  <c r="T80" i="4"/>
  <c r="U80" i="4"/>
  <c r="V80" i="4"/>
  <c r="W80" i="4"/>
  <c r="X80" i="4"/>
  <c r="Y80" i="4"/>
  <c r="Z80" i="4"/>
  <c r="AA80" i="4"/>
  <c r="AB80" i="4"/>
  <c r="AC80" i="4"/>
  <c r="AD80" i="4"/>
  <c r="AE80" i="4"/>
  <c r="AF80" i="4"/>
  <c r="AG80" i="4"/>
  <c r="AH80" i="4"/>
  <c r="AI80" i="4"/>
  <c r="O81" i="4"/>
  <c r="P81" i="4"/>
  <c r="Q81" i="4"/>
  <c r="R81" i="4"/>
  <c r="S81" i="4"/>
  <c r="T81" i="4"/>
  <c r="U81" i="4"/>
  <c r="V81" i="4"/>
  <c r="W81" i="4"/>
  <c r="X81" i="4"/>
  <c r="Y81" i="4"/>
  <c r="Z81" i="4"/>
  <c r="AA81" i="4"/>
  <c r="AB81" i="4"/>
  <c r="AC81" i="4"/>
  <c r="AD81" i="4"/>
  <c r="AE81" i="4"/>
  <c r="AF81" i="4"/>
  <c r="AG81" i="4"/>
  <c r="AH81" i="4"/>
  <c r="AI81" i="4"/>
  <c r="O82" i="4"/>
  <c r="P82" i="4"/>
  <c r="Q82" i="4"/>
  <c r="R82" i="4"/>
  <c r="S82" i="4"/>
  <c r="T82" i="4"/>
  <c r="U82" i="4"/>
  <c r="V82" i="4"/>
  <c r="W82" i="4"/>
  <c r="X82" i="4"/>
  <c r="Y82" i="4"/>
  <c r="Z82" i="4"/>
  <c r="AA82" i="4"/>
  <c r="AB82" i="4"/>
  <c r="AC82" i="4"/>
  <c r="AD82" i="4"/>
  <c r="AE82" i="4"/>
  <c r="AF82" i="4"/>
  <c r="AG82" i="4"/>
  <c r="AH82" i="4"/>
  <c r="AI82" i="4"/>
  <c r="O83" i="4"/>
  <c r="P83" i="4"/>
  <c r="Q83" i="4"/>
  <c r="R83" i="4"/>
  <c r="S83" i="4"/>
  <c r="T83" i="4"/>
  <c r="U83" i="4"/>
  <c r="V83" i="4"/>
  <c r="W83" i="4"/>
  <c r="X83" i="4"/>
  <c r="Y83" i="4"/>
  <c r="Z83" i="4"/>
  <c r="AA83" i="4"/>
  <c r="AB83" i="4"/>
  <c r="AC83" i="4"/>
  <c r="AD83" i="4"/>
  <c r="AE83" i="4"/>
  <c r="AF83" i="4"/>
  <c r="AG83" i="4"/>
  <c r="AH83" i="4"/>
  <c r="AI83" i="4"/>
  <c r="O84" i="4"/>
  <c r="P84" i="4"/>
  <c r="Q84" i="4"/>
  <c r="R84" i="4"/>
  <c r="S84" i="4"/>
  <c r="T84" i="4"/>
  <c r="U84" i="4"/>
  <c r="V84" i="4"/>
  <c r="W84" i="4"/>
  <c r="X84" i="4"/>
  <c r="Y84" i="4"/>
  <c r="Z84" i="4"/>
  <c r="AA84" i="4"/>
  <c r="AB84" i="4"/>
  <c r="AC84" i="4"/>
  <c r="AD84" i="4"/>
  <c r="AE84" i="4"/>
  <c r="AF84" i="4"/>
  <c r="AG84" i="4"/>
  <c r="AH84" i="4"/>
  <c r="AI84" i="4"/>
  <c r="O85" i="4"/>
  <c r="P85" i="4"/>
  <c r="Q85" i="4"/>
  <c r="R85" i="4"/>
  <c r="S85" i="4"/>
  <c r="T85" i="4"/>
  <c r="U85" i="4"/>
  <c r="V85" i="4"/>
  <c r="W85" i="4"/>
  <c r="X85" i="4"/>
  <c r="Y85" i="4"/>
  <c r="Z85" i="4"/>
  <c r="AA85" i="4"/>
  <c r="AB85" i="4"/>
  <c r="AC85" i="4"/>
  <c r="AD85" i="4"/>
  <c r="AE85" i="4"/>
  <c r="AF85" i="4"/>
  <c r="AG85" i="4"/>
  <c r="AH85" i="4"/>
  <c r="AI85" i="4"/>
  <c r="O86" i="4"/>
  <c r="P86" i="4"/>
  <c r="Q86" i="4"/>
  <c r="R86" i="4"/>
  <c r="S86" i="4"/>
  <c r="T86" i="4"/>
  <c r="U86" i="4"/>
  <c r="V86" i="4"/>
  <c r="W86" i="4"/>
  <c r="X86" i="4"/>
  <c r="Y86" i="4"/>
  <c r="Z86" i="4"/>
  <c r="AA86" i="4"/>
  <c r="AB86" i="4"/>
  <c r="AC86" i="4"/>
  <c r="AD86" i="4"/>
  <c r="AE86" i="4"/>
  <c r="AF86" i="4"/>
  <c r="AG86" i="4"/>
  <c r="AH86" i="4"/>
  <c r="AI86" i="4"/>
  <c r="O87" i="4"/>
  <c r="P87" i="4"/>
  <c r="Q87" i="4"/>
  <c r="R87" i="4"/>
  <c r="S87" i="4"/>
  <c r="T87" i="4"/>
  <c r="U87" i="4"/>
  <c r="V87" i="4"/>
  <c r="W87" i="4"/>
  <c r="X87" i="4"/>
  <c r="Y87" i="4"/>
  <c r="Z87" i="4"/>
  <c r="AA87" i="4"/>
  <c r="AB87" i="4"/>
  <c r="AC87" i="4"/>
  <c r="AD87" i="4"/>
  <c r="AE87" i="4"/>
  <c r="AF87" i="4"/>
  <c r="AG87" i="4"/>
  <c r="AH87" i="4"/>
  <c r="AI87" i="4"/>
  <c r="O88" i="4"/>
  <c r="P88" i="4"/>
  <c r="Q88" i="4"/>
  <c r="R88" i="4"/>
  <c r="S88" i="4"/>
  <c r="T88" i="4"/>
  <c r="U88" i="4"/>
  <c r="V88" i="4"/>
  <c r="W88" i="4"/>
  <c r="X88" i="4"/>
  <c r="Y88" i="4"/>
  <c r="Z88" i="4"/>
  <c r="AA88" i="4"/>
  <c r="AB88" i="4"/>
  <c r="AC88" i="4"/>
  <c r="AD88" i="4"/>
  <c r="AE88" i="4"/>
  <c r="AF88" i="4"/>
  <c r="AG88" i="4"/>
  <c r="AH88" i="4"/>
  <c r="AI88" i="4"/>
  <c r="O89" i="4"/>
  <c r="P89" i="4"/>
  <c r="Q89" i="4"/>
  <c r="R89" i="4"/>
  <c r="S89" i="4"/>
  <c r="T89" i="4"/>
  <c r="U89" i="4"/>
  <c r="V89" i="4"/>
  <c r="W89" i="4"/>
  <c r="X89" i="4"/>
  <c r="Y89" i="4"/>
  <c r="Z89" i="4"/>
  <c r="AA89" i="4"/>
  <c r="AB89" i="4"/>
  <c r="AC89" i="4"/>
  <c r="AD89" i="4"/>
  <c r="AE89" i="4"/>
  <c r="AF89" i="4"/>
  <c r="AG89" i="4"/>
  <c r="AH89" i="4"/>
  <c r="AI89" i="4"/>
  <c r="O90" i="4"/>
  <c r="P90" i="4"/>
  <c r="Q90" i="4"/>
  <c r="R90" i="4"/>
  <c r="S90" i="4"/>
  <c r="T90" i="4"/>
  <c r="U90" i="4"/>
  <c r="V90" i="4"/>
  <c r="W90" i="4"/>
  <c r="X90" i="4"/>
  <c r="Y90" i="4"/>
  <c r="Z90" i="4"/>
  <c r="AA90" i="4"/>
  <c r="AB90" i="4"/>
  <c r="AC90" i="4"/>
  <c r="AD90" i="4"/>
  <c r="AE90" i="4"/>
  <c r="AF90" i="4"/>
  <c r="AG90" i="4"/>
  <c r="AH90" i="4"/>
  <c r="AI90" i="4"/>
  <c r="O91" i="4"/>
  <c r="P91" i="4"/>
  <c r="Q91" i="4"/>
  <c r="R91" i="4"/>
  <c r="S91" i="4"/>
  <c r="T91" i="4"/>
  <c r="U91" i="4"/>
  <c r="V91" i="4"/>
  <c r="W91" i="4"/>
  <c r="X91" i="4"/>
  <c r="Y91" i="4"/>
  <c r="Z91" i="4"/>
  <c r="AA91" i="4"/>
  <c r="AB91" i="4"/>
  <c r="AC91" i="4"/>
  <c r="AD91" i="4"/>
  <c r="AE91" i="4"/>
  <c r="AF91" i="4"/>
  <c r="AG91" i="4"/>
  <c r="AH91" i="4"/>
  <c r="AI91" i="4"/>
  <c r="O92" i="4"/>
  <c r="P92" i="4"/>
  <c r="Q92" i="4"/>
  <c r="R92" i="4"/>
  <c r="S92" i="4"/>
  <c r="T92" i="4"/>
  <c r="U92" i="4"/>
  <c r="V92" i="4"/>
  <c r="W92" i="4"/>
  <c r="X92" i="4"/>
  <c r="Y92" i="4"/>
  <c r="Z92" i="4"/>
  <c r="AA92" i="4"/>
  <c r="AB92" i="4"/>
  <c r="AC92" i="4"/>
  <c r="AD92" i="4"/>
  <c r="AE92" i="4"/>
  <c r="AF92" i="4"/>
  <c r="AG92" i="4"/>
  <c r="AH92" i="4"/>
  <c r="AI92" i="4"/>
  <c r="O93" i="4"/>
  <c r="P93" i="4"/>
  <c r="Q93" i="4"/>
  <c r="R93" i="4"/>
  <c r="S93" i="4"/>
  <c r="T93" i="4"/>
  <c r="U93" i="4"/>
  <c r="V93" i="4"/>
  <c r="W93" i="4"/>
  <c r="X93" i="4"/>
  <c r="Y93" i="4"/>
  <c r="Z93" i="4"/>
  <c r="AA93" i="4"/>
  <c r="AB93" i="4"/>
  <c r="AC93" i="4"/>
  <c r="AD93" i="4"/>
  <c r="AE93" i="4"/>
  <c r="AF93" i="4"/>
  <c r="AG93" i="4"/>
  <c r="AH93" i="4"/>
  <c r="AI93" i="4"/>
  <c r="O94" i="4"/>
  <c r="P94" i="4"/>
  <c r="Q94" i="4"/>
  <c r="R94" i="4"/>
  <c r="S94" i="4"/>
  <c r="T94" i="4"/>
  <c r="U94" i="4"/>
  <c r="V94" i="4"/>
  <c r="W94" i="4"/>
  <c r="X94" i="4"/>
  <c r="Y94" i="4"/>
  <c r="Z94" i="4"/>
  <c r="AA94" i="4"/>
  <c r="AB94" i="4"/>
  <c r="AC94" i="4"/>
  <c r="AD94" i="4"/>
  <c r="AE94" i="4"/>
  <c r="AF94" i="4"/>
  <c r="AG94" i="4"/>
  <c r="AH94" i="4"/>
  <c r="AI94" i="4"/>
  <c r="O95" i="4"/>
  <c r="P95" i="4"/>
  <c r="Q95" i="4"/>
  <c r="R95" i="4"/>
  <c r="S95" i="4"/>
  <c r="T95" i="4"/>
  <c r="U95" i="4"/>
  <c r="V95" i="4"/>
  <c r="W95" i="4"/>
  <c r="X95" i="4"/>
  <c r="Y95" i="4"/>
  <c r="Z95" i="4"/>
  <c r="AA95" i="4"/>
  <c r="AB95" i="4"/>
  <c r="AC95" i="4"/>
  <c r="AD95" i="4"/>
  <c r="AE95" i="4"/>
  <c r="AF95" i="4"/>
  <c r="AG95" i="4"/>
  <c r="AH95" i="4"/>
  <c r="AI95" i="4"/>
  <c r="O96" i="4"/>
  <c r="P96" i="4"/>
  <c r="Q96" i="4"/>
  <c r="R96" i="4"/>
  <c r="S96" i="4"/>
  <c r="T96" i="4"/>
  <c r="U96" i="4"/>
  <c r="V96" i="4"/>
  <c r="W96" i="4"/>
  <c r="X96" i="4"/>
  <c r="Y96" i="4"/>
  <c r="Z96" i="4"/>
  <c r="AA96" i="4"/>
  <c r="AB96" i="4"/>
  <c r="AC96" i="4"/>
  <c r="AD96" i="4"/>
  <c r="AE96" i="4"/>
  <c r="AF96" i="4"/>
  <c r="AG96" i="4"/>
  <c r="AH96" i="4"/>
  <c r="AI96" i="4"/>
  <c r="O97" i="4"/>
  <c r="P97" i="4"/>
  <c r="Q97" i="4"/>
  <c r="R97" i="4"/>
  <c r="S97" i="4"/>
  <c r="T97" i="4"/>
  <c r="U97" i="4"/>
  <c r="V97" i="4"/>
  <c r="W97" i="4"/>
  <c r="X97" i="4"/>
  <c r="Y97" i="4"/>
  <c r="Z97" i="4"/>
  <c r="AA97" i="4"/>
  <c r="AB97" i="4"/>
  <c r="AC97" i="4"/>
  <c r="AD97" i="4"/>
  <c r="AE97" i="4"/>
  <c r="AF97" i="4"/>
  <c r="AG97" i="4"/>
  <c r="AH97" i="4"/>
  <c r="AI97" i="4"/>
  <c r="O98" i="4"/>
  <c r="P98" i="4"/>
  <c r="Q98" i="4"/>
  <c r="R98" i="4"/>
  <c r="S98" i="4"/>
  <c r="T98" i="4"/>
  <c r="U98" i="4"/>
  <c r="V98" i="4"/>
  <c r="W98" i="4"/>
  <c r="X98" i="4"/>
  <c r="Y98" i="4"/>
  <c r="Z98" i="4"/>
  <c r="AA98" i="4"/>
  <c r="AB98" i="4"/>
  <c r="AC98" i="4"/>
  <c r="AD98" i="4"/>
  <c r="AE98" i="4"/>
  <c r="AF98" i="4"/>
  <c r="AG98" i="4"/>
  <c r="AH98" i="4"/>
  <c r="AI98" i="4"/>
  <c r="O99" i="4"/>
  <c r="P99" i="4"/>
  <c r="Q99" i="4"/>
  <c r="R99" i="4"/>
  <c r="S99" i="4"/>
  <c r="T99" i="4"/>
  <c r="U99" i="4"/>
  <c r="V99" i="4"/>
  <c r="W99" i="4"/>
  <c r="X99" i="4"/>
  <c r="Y99" i="4"/>
  <c r="Z99" i="4"/>
  <c r="AA99" i="4"/>
  <c r="AB99" i="4"/>
  <c r="AC99" i="4"/>
  <c r="AD99" i="4"/>
  <c r="AE99" i="4"/>
  <c r="AF99" i="4"/>
  <c r="AG99" i="4"/>
  <c r="AH99" i="4"/>
  <c r="AI99" i="4"/>
  <c r="O100" i="4"/>
  <c r="P100" i="4"/>
  <c r="Q100" i="4"/>
  <c r="R100" i="4"/>
  <c r="S100" i="4"/>
  <c r="T100" i="4"/>
  <c r="U100" i="4"/>
  <c r="V100" i="4"/>
  <c r="W100" i="4"/>
  <c r="X100" i="4"/>
  <c r="Y100" i="4"/>
  <c r="Z100" i="4"/>
  <c r="AA100" i="4"/>
  <c r="AB100" i="4"/>
  <c r="AC100" i="4"/>
  <c r="AD100" i="4"/>
  <c r="AE100" i="4"/>
  <c r="AF100" i="4"/>
  <c r="AG100" i="4"/>
  <c r="AH100" i="4"/>
  <c r="AI100" i="4"/>
  <c r="O101" i="4"/>
  <c r="P101" i="4"/>
  <c r="Q101" i="4"/>
  <c r="R101" i="4"/>
  <c r="S101" i="4"/>
  <c r="T101" i="4"/>
  <c r="U101" i="4"/>
  <c r="V101" i="4"/>
  <c r="W101" i="4"/>
  <c r="X101" i="4"/>
  <c r="Y101" i="4"/>
  <c r="Z101" i="4"/>
  <c r="AA101" i="4"/>
  <c r="AB101" i="4"/>
  <c r="AC101" i="4"/>
  <c r="AD101" i="4"/>
  <c r="AE101" i="4"/>
  <c r="AF101" i="4"/>
  <c r="AG101" i="4"/>
  <c r="AH101" i="4"/>
  <c r="AI101" i="4"/>
  <c r="O102" i="4"/>
  <c r="P102" i="4"/>
  <c r="Q102" i="4"/>
  <c r="R102" i="4"/>
  <c r="S102" i="4"/>
  <c r="T102" i="4"/>
  <c r="U102" i="4"/>
  <c r="V102" i="4"/>
  <c r="W102" i="4"/>
  <c r="X102" i="4"/>
  <c r="Y102" i="4"/>
  <c r="Z102" i="4"/>
  <c r="AA102" i="4"/>
  <c r="AB102" i="4"/>
  <c r="AC102" i="4"/>
  <c r="AD102" i="4"/>
  <c r="AE102" i="4"/>
  <c r="AF102" i="4"/>
  <c r="AG102" i="4"/>
  <c r="AH102" i="4"/>
  <c r="AI102" i="4"/>
  <c r="O103" i="4"/>
  <c r="P103" i="4"/>
  <c r="Q103" i="4"/>
  <c r="R103" i="4"/>
  <c r="S103" i="4"/>
  <c r="T103" i="4"/>
  <c r="U103" i="4"/>
  <c r="V103" i="4"/>
  <c r="W103" i="4"/>
  <c r="X103" i="4"/>
  <c r="Y103" i="4"/>
  <c r="Z103" i="4"/>
  <c r="AA103" i="4"/>
  <c r="AB103" i="4"/>
  <c r="AC103" i="4"/>
  <c r="AD103" i="4"/>
  <c r="AE103" i="4"/>
  <c r="AF103" i="4"/>
  <c r="AG103" i="4"/>
  <c r="AH103" i="4"/>
  <c r="AI103" i="4"/>
  <c r="O104" i="4"/>
  <c r="P104" i="4"/>
  <c r="Q104" i="4"/>
  <c r="R104" i="4"/>
  <c r="S104" i="4"/>
  <c r="T104" i="4"/>
  <c r="U104" i="4"/>
  <c r="V104" i="4"/>
  <c r="W104" i="4"/>
  <c r="X104" i="4"/>
  <c r="Y104" i="4"/>
  <c r="Z104" i="4"/>
  <c r="AA104" i="4"/>
  <c r="AB104" i="4"/>
  <c r="AC104" i="4"/>
  <c r="AD104" i="4"/>
  <c r="AE104" i="4"/>
  <c r="AF104" i="4"/>
  <c r="AG104" i="4"/>
  <c r="AH104" i="4"/>
  <c r="AI104" i="4"/>
  <c r="O105" i="4"/>
  <c r="P105" i="4"/>
  <c r="Q105" i="4"/>
  <c r="R105" i="4"/>
  <c r="S105" i="4"/>
  <c r="T105" i="4"/>
  <c r="U105" i="4"/>
  <c r="V105" i="4"/>
  <c r="W105" i="4"/>
  <c r="X105" i="4"/>
  <c r="Y105" i="4"/>
  <c r="Z105" i="4"/>
  <c r="AA105" i="4"/>
  <c r="AB105" i="4"/>
  <c r="AC105" i="4"/>
  <c r="AD105" i="4"/>
  <c r="AE105" i="4"/>
  <c r="AF105" i="4"/>
  <c r="AG105" i="4"/>
  <c r="AH105" i="4"/>
  <c r="AI105" i="4"/>
  <c r="O106" i="4"/>
  <c r="P106" i="4"/>
  <c r="Q106" i="4"/>
  <c r="R106" i="4"/>
  <c r="S106" i="4"/>
  <c r="T106" i="4"/>
  <c r="U106" i="4"/>
  <c r="V106" i="4"/>
  <c r="W106" i="4"/>
  <c r="X106" i="4"/>
  <c r="Y106" i="4"/>
  <c r="Z106" i="4"/>
  <c r="AA106" i="4"/>
  <c r="AB106" i="4"/>
  <c r="AC106" i="4"/>
  <c r="AD106" i="4"/>
  <c r="AE106" i="4"/>
  <c r="AF106" i="4"/>
  <c r="AG106" i="4"/>
  <c r="AH106" i="4"/>
  <c r="AI106" i="4"/>
  <c r="O107" i="4"/>
  <c r="P107" i="4"/>
  <c r="Q107" i="4"/>
  <c r="R107" i="4"/>
  <c r="S107" i="4"/>
  <c r="T107" i="4"/>
  <c r="U107" i="4"/>
  <c r="V107" i="4"/>
  <c r="W107" i="4"/>
  <c r="X107" i="4"/>
  <c r="Y107" i="4"/>
  <c r="Z107" i="4"/>
  <c r="AA107" i="4"/>
  <c r="AB107" i="4"/>
  <c r="AC107" i="4"/>
  <c r="AD107" i="4"/>
  <c r="AE107" i="4"/>
  <c r="AF107" i="4"/>
  <c r="AG107" i="4"/>
  <c r="AH107" i="4"/>
  <c r="AI107" i="4"/>
  <c r="O108" i="4"/>
  <c r="P108" i="4"/>
  <c r="Q108" i="4"/>
  <c r="R108" i="4"/>
  <c r="S108" i="4"/>
  <c r="T108" i="4"/>
  <c r="U108" i="4"/>
  <c r="V108" i="4"/>
  <c r="W108" i="4"/>
  <c r="X108" i="4"/>
  <c r="Y108" i="4"/>
  <c r="Z108" i="4"/>
  <c r="AA108" i="4"/>
  <c r="AB108" i="4"/>
  <c r="AC108" i="4"/>
  <c r="AD108" i="4"/>
  <c r="AE108" i="4"/>
  <c r="AF108" i="4"/>
  <c r="AG108" i="4"/>
  <c r="AH108" i="4"/>
  <c r="AI108" i="4"/>
  <c r="O109" i="4"/>
  <c r="P109" i="4"/>
  <c r="Q109" i="4"/>
  <c r="R109" i="4"/>
  <c r="S109" i="4"/>
  <c r="T109" i="4"/>
  <c r="U109" i="4"/>
  <c r="V109" i="4"/>
  <c r="W109" i="4"/>
  <c r="X109" i="4"/>
  <c r="Y109" i="4"/>
  <c r="Z109" i="4"/>
  <c r="AA109" i="4"/>
  <c r="AB109" i="4"/>
  <c r="AC109" i="4"/>
  <c r="AD109" i="4"/>
  <c r="AE109" i="4"/>
  <c r="AF109" i="4"/>
  <c r="AG109" i="4"/>
  <c r="AH109" i="4"/>
  <c r="AI109" i="4"/>
  <c r="O110" i="4"/>
  <c r="P110" i="4"/>
  <c r="Q110" i="4"/>
  <c r="R110" i="4"/>
  <c r="S110" i="4"/>
  <c r="T110" i="4"/>
  <c r="U110" i="4"/>
  <c r="V110" i="4"/>
  <c r="W110" i="4"/>
  <c r="X110" i="4"/>
  <c r="Y110" i="4"/>
  <c r="Z110" i="4"/>
  <c r="AA110" i="4"/>
  <c r="AB110" i="4"/>
  <c r="AC110" i="4"/>
  <c r="AD110" i="4"/>
  <c r="AE110" i="4"/>
  <c r="AF110" i="4"/>
  <c r="AG110" i="4"/>
  <c r="AH110" i="4"/>
  <c r="AI110" i="4"/>
  <c r="O111" i="4"/>
  <c r="P111" i="4"/>
  <c r="Q111" i="4"/>
  <c r="R111" i="4"/>
  <c r="S111" i="4"/>
  <c r="T111" i="4"/>
  <c r="U111" i="4"/>
  <c r="V111" i="4"/>
  <c r="W111" i="4"/>
  <c r="X111" i="4"/>
  <c r="Y111" i="4"/>
  <c r="Z111" i="4"/>
  <c r="AA111" i="4"/>
  <c r="AB111" i="4"/>
  <c r="AC111" i="4"/>
  <c r="AD111" i="4"/>
  <c r="AE111" i="4"/>
  <c r="AF111" i="4"/>
  <c r="AG111" i="4"/>
  <c r="AH111" i="4"/>
  <c r="AI111" i="4"/>
  <c r="O112" i="4"/>
  <c r="P112" i="4"/>
  <c r="Q112" i="4"/>
  <c r="R112" i="4"/>
  <c r="S112" i="4"/>
  <c r="T112" i="4"/>
  <c r="U112" i="4"/>
  <c r="V112" i="4"/>
  <c r="W112" i="4"/>
  <c r="X112" i="4"/>
  <c r="Y112" i="4"/>
  <c r="Z112" i="4"/>
  <c r="AA112" i="4"/>
  <c r="AB112" i="4"/>
  <c r="AC112" i="4"/>
  <c r="AD112" i="4"/>
  <c r="AE112" i="4"/>
  <c r="AF112" i="4"/>
  <c r="AG112" i="4"/>
  <c r="AH112" i="4"/>
  <c r="AI112" i="4"/>
  <c r="O113" i="4"/>
  <c r="P113" i="4"/>
  <c r="Q113" i="4"/>
  <c r="R113" i="4"/>
  <c r="S113" i="4"/>
  <c r="T113" i="4"/>
  <c r="U113" i="4"/>
  <c r="V113" i="4"/>
  <c r="W113" i="4"/>
  <c r="X113" i="4"/>
  <c r="Y113" i="4"/>
  <c r="Z113" i="4"/>
  <c r="AA113" i="4"/>
  <c r="AB113" i="4"/>
  <c r="AC113" i="4"/>
  <c r="AD113" i="4"/>
  <c r="AE113" i="4"/>
  <c r="AF113" i="4"/>
  <c r="AG113" i="4"/>
  <c r="AH113" i="4"/>
  <c r="AI113" i="4"/>
  <c r="O114" i="4"/>
  <c r="P114" i="4"/>
  <c r="Q114" i="4"/>
  <c r="R114" i="4"/>
  <c r="S114" i="4"/>
  <c r="T114" i="4"/>
  <c r="U114" i="4"/>
  <c r="V114" i="4"/>
  <c r="W114" i="4"/>
  <c r="X114" i="4"/>
  <c r="Y114" i="4"/>
  <c r="Z114" i="4"/>
  <c r="AA114" i="4"/>
  <c r="AB114" i="4"/>
  <c r="AC114" i="4"/>
  <c r="AD114" i="4"/>
  <c r="AE114" i="4"/>
  <c r="AF114" i="4"/>
  <c r="AG114" i="4"/>
  <c r="AH114" i="4"/>
  <c r="AI114" i="4"/>
  <c r="O115" i="4"/>
  <c r="P115" i="4"/>
  <c r="Q115" i="4"/>
  <c r="R115" i="4"/>
  <c r="S115" i="4"/>
  <c r="T115" i="4"/>
  <c r="U115" i="4"/>
  <c r="V115" i="4"/>
  <c r="W115" i="4"/>
  <c r="X115" i="4"/>
  <c r="Y115" i="4"/>
  <c r="Z115" i="4"/>
  <c r="AA115" i="4"/>
  <c r="AB115" i="4"/>
  <c r="AC115" i="4"/>
  <c r="AD115" i="4"/>
  <c r="AE115" i="4"/>
  <c r="AF115" i="4"/>
  <c r="AG115" i="4"/>
  <c r="AH115" i="4"/>
  <c r="AI115" i="4"/>
  <c r="O116" i="4"/>
  <c r="P116" i="4"/>
  <c r="Q116" i="4"/>
  <c r="R116" i="4"/>
  <c r="S116" i="4"/>
  <c r="T116" i="4"/>
  <c r="U116" i="4"/>
  <c r="V116" i="4"/>
  <c r="W116" i="4"/>
  <c r="X116" i="4"/>
  <c r="Y116" i="4"/>
  <c r="Z116" i="4"/>
  <c r="AA116" i="4"/>
  <c r="AB116" i="4"/>
  <c r="AC116" i="4"/>
  <c r="AD116" i="4"/>
  <c r="AE116" i="4"/>
  <c r="AF116" i="4"/>
  <c r="AG116" i="4"/>
  <c r="AH116" i="4"/>
  <c r="AI116" i="4"/>
  <c r="O117" i="4"/>
  <c r="P117" i="4"/>
  <c r="Q117" i="4"/>
  <c r="R117" i="4"/>
  <c r="S117" i="4"/>
  <c r="T117" i="4"/>
  <c r="U117" i="4"/>
  <c r="V117" i="4"/>
  <c r="W117" i="4"/>
  <c r="X117" i="4"/>
  <c r="Y117" i="4"/>
  <c r="Z117" i="4"/>
  <c r="AA117" i="4"/>
  <c r="AB117" i="4"/>
  <c r="AC117" i="4"/>
  <c r="AD117" i="4"/>
  <c r="AE117" i="4"/>
  <c r="AF117" i="4"/>
  <c r="AG117" i="4"/>
  <c r="AH117" i="4"/>
  <c r="AI117" i="4"/>
  <c r="O118" i="4"/>
  <c r="P118" i="4"/>
  <c r="Q118" i="4"/>
  <c r="R118" i="4"/>
  <c r="S118" i="4"/>
  <c r="T118" i="4"/>
  <c r="U118" i="4"/>
  <c r="V118" i="4"/>
  <c r="W118" i="4"/>
  <c r="X118" i="4"/>
  <c r="Y118" i="4"/>
  <c r="Z118" i="4"/>
  <c r="AA118" i="4"/>
  <c r="AB118" i="4"/>
  <c r="AC118" i="4"/>
  <c r="AD118" i="4"/>
  <c r="AE118" i="4"/>
  <c r="AF118" i="4"/>
  <c r="AG118" i="4"/>
  <c r="AH118" i="4"/>
  <c r="AI118" i="4"/>
  <c r="O119" i="4"/>
  <c r="P119" i="4"/>
  <c r="Q119" i="4"/>
  <c r="R119" i="4"/>
  <c r="S119" i="4"/>
  <c r="T119" i="4"/>
  <c r="U119" i="4"/>
  <c r="V119" i="4"/>
  <c r="W119" i="4"/>
  <c r="X119" i="4"/>
  <c r="Y119" i="4"/>
  <c r="Z119" i="4"/>
  <c r="AA119" i="4"/>
  <c r="AB119" i="4"/>
  <c r="AC119" i="4"/>
  <c r="AD119" i="4"/>
  <c r="AE119" i="4"/>
  <c r="AF119" i="4"/>
  <c r="AG119" i="4"/>
  <c r="AH119" i="4"/>
  <c r="AI119" i="4"/>
  <c r="O120" i="4"/>
  <c r="P120" i="4"/>
  <c r="Q120" i="4"/>
  <c r="R120" i="4"/>
  <c r="S120" i="4"/>
  <c r="T120" i="4"/>
  <c r="U120" i="4"/>
  <c r="V120" i="4"/>
  <c r="W120" i="4"/>
  <c r="X120" i="4"/>
  <c r="Y120" i="4"/>
  <c r="Z120" i="4"/>
  <c r="AA120" i="4"/>
  <c r="AB120" i="4"/>
  <c r="AC120" i="4"/>
  <c r="AD120" i="4"/>
  <c r="AE120" i="4"/>
  <c r="AF120" i="4"/>
  <c r="AG120" i="4"/>
  <c r="AH120" i="4"/>
  <c r="AI120" i="4"/>
  <c r="O121" i="4"/>
  <c r="P121" i="4"/>
  <c r="Q121" i="4"/>
  <c r="R121" i="4"/>
  <c r="S121" i="4"/>
  <c r="T121" i="4"/>
  <c r="U121" i="4"/>
  <c r="V121" i="4"/>
  <c r="W121" i="4"/>
  <c r="X121" i="4"/>
  <c r="Y121" i="4"/>
  <c r="Z121" i="4"/>
  <c r="AA121" i="4"/>
  <c r="AB121" i="4"/>
  <c r="AC121" i="4"/>
  <c r="AD121" i="4"/>
  <c r="AE121" i="4"/>
  <c r="AF121" i="4"/>
  <c r="AG121" i="4"/>
  <c r="AH121" i="4"/>
  <c r="AI121" i="4"/>
  <c r="O122" i="4"/>
  <c r="P122" i="4"/>
  <c r="Q122" i="4"/>
  <c r="R122" i="4"/>
  <c r="S122" i="4"/>
  <c r="T122" i="4"/>
  <c r="U122" i="4"/>
  <c r="V122" i="4"/>
  <c r="W122" i="4"/>
  <c r="X122" i="4"/>
  <c r="Y122" i="4"/>
  <c r="Z122" i="4"/>
  <c r="AA122" i="4"/>
  <c r="AB122" i="4"/>
  <c r="AC122" i="4"/>
  <c r="AD122" i="4"/>
  <c r="AE122" i="4"/>
  <c r="AF122" i="4"/>
  <c r="AG122" i="4"/>
  <c r="AH122" i="4"/>
  <c r="AI122" i="4"/>
  <c r="O123" i="4"/>
  <c r="P123" i="4"/>
  <c r="Q123" i="4"/>
  <c r="R123" i="4"/>
  <c r="S123" i="4"/>
  <c r="T123" i="4"/>
  <c r="U123" i="4"/>
  <c r="V123" i="4"/>
  <c r="W123" i="4"/>
  <c r="X123" i="4"/>
  <c r="Y123" i="4"/>
  <c r="Z123" i="4"/>
  <c r="AA123" i="4"/>
  <c r="AB123" i="4"/>
  <c r="AC123" i="4"/>
  <c r="AD123" i="4"/>
  <c r="AE123" i="4"/>
  <c r="AF123" i="4"/>
  <c r="AG123" i="4"/>
  <c r="AH123" i="4"/>
  <c r="AI123" i="4"/>
  <c r="O124" i="4"/>
  <c r="P124" i="4"/>
  <c r="Q124" i="4"/>
  <c r="R124" i="4"/>
  <c r="S124" i="4"/>
  <c r="T124" i="4"/>
  <c r="U124" i="4"/>
  <c r="V124" i="4"/>
  <c r="W124" i="4"/>
  <c r="X124" i="4"/>
  <c r="Y124" i="4"/>
  <c r="Z124" i="4"/>
  <c r="AA124" i="4"/>
  <c r="AB124" i="4"/>
  <c r="AC124" i="4"/>
  <c r="AD124" i="4"/>
  <c r="AE124" i="4"/>
  <c r="AF124" i="4"/>
  <c r="AG124" i="4"/>
  <c r="AH124" i="4"/>
  <c r="AI124" i="4"/>
  <c r="O125" i="4"/>
  <c r="P125" i="4"/>
  <c r="Q125" i="4"/>
  <c r="R125" i="4"/>
  <c r="S125" i="4"/>
  <c r="T125" i="4"/>
  <c r="U125" i="4"/>
  <c r="V125" i="4"/>
  <c r="W125" i="4"/>
  <c r="X125" i="4"/>
  <c r="Y125" i="4"/>
  <c r="Z125" i="4"/>
  <c r="AA125" i="4"/>
  <c r="AB125" i="4"/>
  <c r="AC125" i="4"/>
  <c r="AD125" i="4"/>
  <c r="AE125" i="4"/>
  <c r="AF125" i="4"/>
  <c r="AG125" i="4"/>
  <c r="AH125" i="4"/>
  <c r="AI125" i="4"/>
  <c r="O126" i="4"/>
  <c r="P126" i="4"/>
  <c r="Q126" i="4"/>
  <c r="R126" i="4"/>
  <c r="S126" i="4"/>
  <c r="T126" i="4"/>
  <c r="U126" i="4"/>
  <c r="V126" i="4"/>
  <c r="W126" i="4"/>
  <c r="X126" i="4"/>
  <c r="Y126" i="4"/>
  <c r="Z126" i="4"/>
  <c r="AA126" i="4"/>
  <c r="AB126" i="4"/>
  <c r="AC126" i="4"/>
  <c r="AD126" i="4"/>
  <c r="AE126" i="4"/>
  <c r="AF126" i="4"/>
  <c r="AG126" i="4"/>
  <c r="AH126" i="4"/>
  <c r="AI126" i="4"/>
  <c r="O127" i="4"/>
  <c r="P127" i="4"/>
  <c r="Q127" i="4"/>
  <c r="R127" i="4"/>
  <c r="S127" i="4"/>
  <c r="T127" i="4"/>
  <c r="U127" i="4"/>
  <c r="V127" i="4"/>
  <c r="W127" i="4"/>
  <c r="X127" i="4"/>
  <c r="Y127" i="4"/>
  <c r="Z127" i="4"/>
  <c r="AA127" i="4"/>
  <c r="AB127" i="4"/>
  <c r="AC127" i="4"/>
  <c r="AD127" i="4"/>
  <c r="AE127" i="4"/>
  <c r="AF127" i="4"/>
  <c r="AG127" i="4"/>
  <c r="AH127" i="4"/>
  <c r="AI127" i="4"/>
  <c r="O128" i="4"/>
  <c r="P128" i="4"/>
  <c r="Q128" i="4"/>
  <c r="R128" i="4"/>
  <c r="S128" i="4"/>
  <c r="T128" i="4"/>
  <c r="U128" i="4"/>
  <c r="V128" i="4"/>
  <c r="W128" i="4"/>
  <c r="X128" i="4"/>
  <c r="Y128" i="4"/>
  <c r="Z128" i="4"/>
  <c r="AA128" i="4"/>
  <c r="AB128" i="4"/>
  <c r="AC128" i="4"/>
  <c r="AD128" i="4"/>
  <c r="AE128" i="4"/>
  <c r="AF128" i="4"/>
  <c r="AG128" i="4"/>
  <c r="AH128" i="4"/>
  <c r="AI128" i="4"/>
  <c r="O129" i="4"/>
  <c r="P129" i="4"/>
  <c r="Q129" i="4"/>
  <c r="R129" i="4"/>
  <c r="S129" i="4"/>
  <c r="T129" i="4"/>
  <c r="U129" i="4"/>
  <c r="V129" i="4"/>
  <c r="W129" i="4"/>
  <c r="X129" i="4"/>
  <c r="Y129" i="4"/>
  <c r="Z129" i="4"/>
  <c r="AA129" i="4"/>
  <c r="AB129" i="4"/>
  <c r="AC129" i="4"/>
  <c r="AD129" i="4"/>
  <c r="AE129" i="4"/>
  <c r="AF129" i="4"/>
  <c r="AG129" i="4"/>
  <c r="AH129" i="4"/>
  <c r="AI129" i="4"/>
  <c r="O130" i="4"/>
  <c r="P130" i="4"/>
  <c r="Q130" i="4"/>
  <c r="R130" i="4"/>
  <c r="S130" i="4"/>
  <c r="T130" i="4"/>
  <c r="U130" i="4"/>
  <c r="V130" i="4"/>
  <c r="W130" i="4"/>
  <c r="X130" i="4"/>
  <c r="Y130" i="4"/>
  <c r="Z130" i="4"/>
  <c r="AA130" i="4"/>
  <c r="AB130" i="4"/>
  <c r="AC130" i="4"/>
  <c r="AD130" i="4"/>
  <c r="AE130" i="4"/>
  <c r="AF130" i="4"/>
  <c r="AG130" i="4"/>
  <c r="AH130" i="4"/>
  <c r="AI130" i="4"/>
  <c r="O131" i="4"/>
  <c r="P131" i="4"/>
  <c r="Q131" i="4"/>
  <c r="R131" i="4"/>
  <c r="S131" i="4"/>
  <c r="T131" i="4"/>
  <c r="U131" i="4"/>
  <c r="V131" i="4"/>
  <c r="W131" i="4"/>
  <c r="X131" i="4"/>
  <c r="Y131" i="4"/>
  <c r="Z131" i="4"/>
  <c r="AA131" i="4"/>
  <c r="AB131" i="4"/>
  <c r="AC131" i="4"/>
  <c r="AD131" i="4"/>
  <c r="AE131" i="4"/>
  <c r="AF131" i="4"/>
  <c r="AG131" i="4"/>
  <c r="AH131" i="4"/>
  <c r="AI131" i="4"/>
  <c r="O132" i="4"/>
  <c r="P132" i="4"/>
  <c r="Q132" i="4"/>
  <c r="R132" i="4"/>
  <c r="S132" i="4"/>
  <c r="T132" i="4"/>
  <c r="U132" i="4"/>
  <c r="V132" i="4"/>
  <c r="W132" i="4"/>
  <c r="X132" i="4"/>
  <c r="Y132" i="4"/>
  <c r="Z132" i="4"/>
  <c r="AA132" i="4"/>
  <c r="AB132" i="4"/>
  <c r="AC132" i="4"/>
  <c r="AD132" i="4"/>
  <c r="AE132" i="4"/>
  <c r="AF132" i="4"/>
  <c r="AG132" i="4"/>
  <c r="AH132" i="4"/>
  <c r="AI132" i="4"/>
  <c r="O133" i="4"/>
  <c r="P133" i="4"/>
  <c r="Q133" i="4"/>
  <c r="R133" i="4"/>
  <c r="S133" i="4"/>
  <c r="T133" i="4"/>
  <c r="U133" i="4"/>
  <c r="V133" i="4"/>
  <c r="W133" i="4"/>
  <c r="X133" i="4"/>
  <c r="Y133" i="4"/>
  <c r="Z133" i="4"/>
  <c r="AA133" i="4"/>
  <c r="AB133" i="4"/>
  <c r="AC133" i="4"/>
  <c r="AD133" i="4"/>
  <c r="AE133" i="4"/>
  <c r="AF133" i="4"/>
  <c r="AG133" i="4"/>
  <c r="AH133" i="4"/>
  <c r="AI133" i="4"/>
  <c r="O134" i="4"/>
  <c r="P134" i="4"/>
  <c r="Q134" i="4"/>
  <c r="R134" i="4"/>
  <c r="S134" i="4"/>
  <c r="T134" i="4"/>
  <c r="U134" i="4"/>
  <c r="V134" i="4"/>
  <c r="W134" i="4"/>
  <c r="X134" i="4"/>
  <c r="Y134" i="4"/>
  <c r="Z134" i="4"/>
  <c r="AA134" i="4"/>
  <c r="AB134" i="4"/>
  <c r="AC134" i="4"/>
  <c r="AD134" i="4"/>
  <c r="AE134" i="4"/>
  <c r="AF134" i="4"/>
  <c r="AG134" i="4"/>
  <c r="AH134" i="4"/>
  <c r="AI134" i="4"/>
  <c r="O135" i="4"/>
  <c r="P135" i="4"/>
  <c r="Q135" i="4"/>
  <c r="R135" i="4"/>
  <c r="S135" i="4"/>
  <c r="T135" i="4"/>
  <c r="U135" i="4"/>
  <c r="V135" i="4"/>
  <c r="W135" i="4"/>
  <c r="X135" i="4"/>
  <c r="Y135" i="4"/>
  <c r="Z135" i="4"/>
  <c r="AA135" i="4"/>
  <c r="AB135" i="4"/>
  <c r="AC135" i="4"/>
  <c r="AD135" i="4"/>
  <c r="AE135" i="4"/>
  <c r="AF135" i="4"/>
  <c r="AG135" i="4"/>
  <c r="AH135" i="4"/>
  <c r="AI135" i="4"/>
  <c r="O136" i="4"/>
  <c r="P136" i="4"/>
  <c r="Q136" i="4"/>
  <c r="R136" i="4"/>
  <c r="S136" i="4"/>
  <c r="T136" i="4"/>
  <c r="U136" i="4"/>
  <c r="V136" i="4"/>
  <c r="W136" i="4"/>
  <c r="X136" i="4"/>
  <c r="Y136" i="4"/>
  <c r="Z136" i="4"/>
  <c r="AA136" i="4"/>
  <c r="AB136" i="4"/>
  <c r="AC136" i="4"/>
  <c r="AD136" i="4"/>
  <c r="AE136" i="4"/>
  <c r="AF136" i="4"/>
  <c r="AG136" i="4"/>
  <c r="AH136" i="4"/>
  <c r="AI136" i="4"/>
  <c r="O137" i="4"/>
  <c r="P137" i="4"/>
  <c r="Q137" i="4"/>
  <c r="R137" i="4"/>
  <c r="S137" i="4"/>
  <c r="T137" i="4"/>
  <c r="U137" i="4"/>
  <c r="V137" i="4"/>
  <c r="W137" i="4"/>
  <c r="X137" i="4"/>
  <c r="Y137" i="4"/>
  <c r="Z137" i="4"/>
  <c r="AA137" i="4"/>
  <c r="AB137" i="4"/>
  <c r="AC137" i="4"/>
  <c r="AD137" i="4"/>
  <c r="AE137" i="4"/>
  <c r="AF137" i="4"/>
  <c r="AG137" i="4"/>
  <c r="AH137" i="4"/>
  <c r="AI137" i="4"/>
  <c r="O138" i="4"/>
  <c r="P138" i="4"/>
  <c r="Q138" i="4"/>
  <c r="R138" i="4"/>
  <c r="S138" i="4"/>
  <c r="T138" i="4"/>
  <c r="U138" i="4"/>
  <c r="V138" i="4"/>
  <c r="W138" i="4"/>
  <c r="X138" i="4"/>
  <c r="Y138" i="4"/>
  <c r="Z138" i="4"/>
  <c r="AA138" i="4"/>
  <c r="AB138" i="4"/>
  <c r="AC138" i="4"/>
  <c r="AD138" i="4"/>
  <c r="AE138" i="4"/>
  <c r="AF138" i="4"/>
  <c r="AG138" i="4"/>
  <c r="AH138" i="4"/>
  <c r="AI138" i="4"/>
  <c r="O139" i="4"/>
  <c r="P139" i="4"/>
  <c r="Q139" i="4"/>
  <c r="R139" i="4"/>
  <c r="S139" i="4"/>
  <c r="T139" i="4"/>
  <c r="U139" i="4"/>
  <c r="V139" i="4"/>
  <c r="W139" i="4"/>
  <c r="X139" i="4"/>
  <c r="Y139" i="4"/>
  <c r="Z139" i="4"/>
  <c r="AA139" i="4"/>
  <c r="AB139" i="4"/>
  <c r="AC139" i="4"/>
  <c r="AD139" i="4"/>
  <c r="AE139" i="4"/>
  <c r="AF139" i="4"/>
  <c r="AG139" i="4"/>
  <c r="AH139" i="4"/>
  <c r="AI139" i="4"/>
  <c r="O140" i="4"/>
  <c r="P140" i="4"/>
  <c r="Q140" i="4"/>
  <c r="R140" i="4"/>
  <c r="S140" i="4"/>
  <c r="T140" i="4"/>
  <c r="U140" i="4"/>
  <c r="V140" i="4"/>
  <c r="W140" i="4"/>
  <c r="X140" i="4"/>
  <c r="Y140" i="4"/>
  <c r="Z140" i="4"/>
  <c r="AA140" i="4"/>
  <c r="AB140" i="4"/>
  <c r="AC140" i="4"/>
  <c r="AD140" i="4"/>
  <c r="AE140" i="4"/>
  <c r="AF140" i="4"/>
  <c r="AG140" i="4"/>
  <c r="AH140" i="4"/>
  <c r="AI140" i="4"/>
  <c r="O141" i="4"/>
  <c r="P141" i="4"/>
  <c r="Q141" i="4"/>
  <c r="R141" i="4"/>
  <c r="S141" i="4"/>
  <c r="T141" i="4"/>
  <c r="U141" i="4"/>
  <c r="V141" i="4"/>
  <c r="W141" i="4"/>
  <c r="X141" i="4"/>
  <c r="Y141" i="4"/>
  <c r="Z141" i="4"/>
  <c r="AA141" i="4"/>
  <c r="AB141" i="4"/>
  <c r="AC141" i="4"/>
  <c r="AD141" i="4"/>
  <c r="AE141" i="4"/>
  <c r="AF141" i="4"/>
  <c r="AG141" i="4"/>
  <c r="AH141" i="4"/>
  <c r="AI141" i="4"/>
  <c r="O142" i="4"/>
  <c r="P142" i="4"/>
  <c r="Q142" i="4"/>
  <c r="R142" i="4"/>
  <c r="S142" i="4"/>
  <c r="T142" i="4"/>
  <c r="U142" i="4"/>
  <c r="V142" i="4"/>
  <c r="W142" i="4"/>
  <c r="X142" i="4"/>
  <c r="Y142" i="4"/>
  <c r="Z142" i="4"/>
  <c r="AA142" i="4"/>
  <c r="AB142" i="4"/>
  <c r="AC142" i="4"/>
  <c r="AD142" i="4"/>
  <c r="AE142" i="4"/>
  <c r="AF142" i="4"/>
  <c r="AG142" i="4"/>
  <c r="AH142" i="4"/>
  <c r="AI142" i="4"/>
  <c r="O143" i="4"/>
  <c r="P143" i="4"/>
  <c r="Q143" i="4"/>
  <c r="R143" i="4"/>
  <c r="S143" i="4"/>
  <c r="T143" i="4"/>
  <c r="U143" i="4"/>
  <c r="V143" i="4"/>
  <c r="W143" i="4"/>
  <c r="X143" i="4"/>
  <c r="Y143" i="4"/>
  <c r="Z143" i="4"/>
  <c r="AA143" i="4"/>
  <c r="AB143" i="4"/>
  <c r="AC143" i="4"/>
  <c r="AD143" i="4"/>
  <c r="AE143" i="4"/>
  <c r="AF143" i="4"/>
  <c r="AG143" i="4"/>
  <c r="AH143" i="4"/>
  <c r="AI143" i="4"/>
  <c r="O144" i="4"/>
  <c r="P144" i="4"/>
  <c r="Q144" i="4"/>
  <c r="R144" i="4"/>
  <c r="S144" i="4"/>
  <c r="T144" i="4"/>
  <c r="U144" i="4"/>
  <c r="V144" i="4"/>
  <c r="W144" i="4"/>
  <c r="X144" i="4"/>
  <c r="Y144" i="4"/>
  <c r="Z144" i="4"/>
  <c r="AA144" i="4"/>
  <c r="AB144" i="4"/>
  <c r="AC144" i="4"/>
  <c r="AD144" i="4"/>
  <c r="AE144" i="4"/>
  <c r="AF144" i="4"/>
  <c r="AG144" i="4"/>
  <c r="AH144" i="4"/>
  <c r="AI144" i="4"/>
  <c r="O145" i="4"/>
  <c r="P145" i="4"/>
  <c r="Q145" i="4"/>
  <c r="R145" i="4"/>
  <c r="S145" i="4"/>
  <c r="T145" i="4"/>
  <c r="U145" i="4"/>
  <c r="V145" i="4"/>
  <c r="W145" i="4"/>
  <c r="X145" i="4"/>
  <c r="Y145" i="4"/>
  <c r="Z145" i="4"/>
  <c r="AA145" i="4"/>
  <c r="AB145" i="4"/>
  <c r="AC145" i="4"/>
  <c r="AD145" i="4"/>
  <c r="AE145" i="4"/>
  <c r="AF145" i="4"/>
  <c r="AG145" i="4"/>
  <c r="AH145" i="4"/>
  <c r="AI145" i="4"/>
  <c r="O146" i="4"/>
  <c r="P146" i="4"/>
  <c r="Q146" i="4"/>
  <c r="R146" i="4"/>
  <c r="S146" i="4"/>
  <c r="T146" i="4"/>
  <c r="U146" i="4"/>
  <c r="V146" i="4"/>
  <c r="W146" i="4"/>
  <c r="X146" i="4"/>
  <c r="Y146" i="4"/>
  <c r="Z146" i="4"/>
  <c r="AA146" i="4"/>
  <c r="AB146" i="4"/>
  <c r="AC146" i="4"/>
  <c r="AD146" i="4"/>
  <c r="AE146" i="4"/>
  <c r="AF146" i="4"/>
  <c r="AG146" i="4"/>
  <c r="AH146" i="4"/>
  <c r="AI146" i="4"/>
  <c r="O147" i="4"/>
  <c r="P147" i="4"/>
  <c r="Q147" i="4"/>
  <c r="R147" i="4"/>
  <c r="S147" i="4"/>
  <c r="T147" i="4"/>
  <c r="U147" i="4"/>
  <c r="V147" i="4"/>
  <c r="W147" i="4"/>
  <c r="X147" i="4"/>
  <c r="Y147" i="4"/>
  <c r="Z147" i="4"/>
  <c r="AA147" i="4"/>
  <c r="AB147" i="4"/>
  <c r="AC147" i="4"/>
  <c r="AD147" i="4"/>
  <c r="AE147" i="4"/>
  <c r="AF147" i="4"/>
  <c r="AG147" i="4"/>
  <c r="AH147" i="4"/>
  <c r="AI147" i="4"/>
  <c r="O148" i="4"/>
  <c r="P148" i="4"/>
  <c r="Q148" i="4"/>
  <c r="R148" i="4"/>
  <c r="S148" i="4"/>
  <c r="T148" i="4"/>
  <c r="U148" i="4"/>
  <c r="V148" i="4"/>
  <c r="W148" i="4"/>
  <c r="X148" i="4"/>
  <c r="Y148" i="4"/>
  <c r="Z148" i="4"/>
  <c r="AA148" i="4"/>
  <c r="AB148" i="4"/>
  <c r="AC148" i="4"/>
  <c r="AD148" i="4"/>
  <c r="AE148" i="4"/>
  <c r="AF148" i="4"/>
  <c r="AG148" i="4"/>
  <c r="AH148" i="4"/>
  <c r="AI148" i="4"/>
  <c r="O149" i="4"/>
  <c r="P149" i="4"/>
  <c r="Q149" i="4"/>
  <c r="R149" i="4"/>
  <c r="S149" i="4"/>
  <c r="T149" i="4"/>
  <c r="U149" i="4"/>
  <c r="V149" i="4"/>
  <c r="W149" i="4"/>
  <c r="X149" i="4"/>
  <c r="Y149" i="4"/>
  <c r="Z149" i="4"/>
  <c r="AA149" i="4"/>
  <c r="AB149" i="4"/>
  <c r="AC149" i="4"/>
  <c r="AD149" i="4"/>
  <c r="AE149" i="4"/>
  <c r="AF149" i="4"/>
  <c r="AG149" i="4"/>
  <c r="AH149" i="4"/>
  <c r="AI149" i="4"/>
  <c r="O150" i="4"/>
  <c r="P150" i="4"/>
  <c r="Q150" i="4"/>
  <c r="R150" i="4"/>
  <c r="S150" i="4"/>
  <c r="T150" i="4"/>
  <c r="U150" i="4"/>
  <c r="V150" i="4"/>
  <c r="W150" i="4"/>
  <c r="X150" i="4"/>
  <c r="Y150" i="4"/>
  <c r="Z150" i="4"/>
  <c r="AA150" i="4"/>
  <c r="AB150" i="4"/>
  <c r="AC150" i="4"/>
  <c r="AD150" i="4"/>
  <c r="AE150" i="4"/>
  <c r="AF150" i="4"/>
  <c r="AG150" i="4"/>
  <c r="AH150" i="4"/>
  <c r="AI150" i="4"/>
  <c r="O151" i="4"/>
  <c r="P151" i="4"/>
  <c r="Q151" i="4"/>
  <c r="R151" i="4"/>
  <c r="S151" i="4"/>
  <c r="T151" i="4"/>
  <c r="U151" i="4"/>
  <c r="V151" i="4"/>
  <c r="W151" i="4"/>
  <c r="X151" i="4"/>
  <c r="Y151" i="4"/>
  <c r="Z151" i="4"/>
  <c r="AA151" i="4"/>
  <c r="AB151" i="4"/>
  <c r="AC151" i="4"/>
  <c r="AD151" i="4"/>
  <c r="AE151" i="4"/>
  <c r="AF151" i="4"/>
  <c r="AG151" i="4"/>
  <c r="AH151" i="4"/>
  <c r="AI151" i="4"/>
  <c r="O152" i="4"/>
  <c r="P152" i="4"/>
  <c r="Q152" i="4"/>
  <c r="R152" i="4"/>
  <c r="S152" i="4"/>
  <c r="T152" i="4"/>
  <c r="U152" i="4"/>
  <c r="V152" i="4"/>
  <c r="W152" i="4"/>
  <c r="X152" i="4"/>
  <c r="Y152" i="4"/>
  <c r="Z152" i="4"/>
  <c r="AA152" i="4"/>
  <c r="AB152" i="4"/>
  <c r="AC152" i="4"/>
  <c r="AD152" i="4"/>
  <c r="AE152" i="4"/>
  <c r="AF152" i="4"/>
  <c r="AG152" i="4"/>
  <c r="AH152" i="4"/>
  <c r="AI152" i="4"/>
  <c r="O153" i="4"/>
  <c r="P153" i="4"/>
  <c r="Q153" i="4"/>
  <c r="R153" i="4"/>
  <c r="S153" i="4"/>
  <c r="T153" i="4"/>
  <c r="U153" i="4"/>
  <c r="V153" i="4"/>
  <c r="W153" i="4"/>
  <c r="X153" i="4"/>
  <c r="Y153" i="4"/>
  <c r="Z153" i="4"/>
  <c r="AA153" i="4"/>
  <c r="AB153" i="4"/>
  <c r="AC153" i="4"/>
  <c r="AD153" i="4"/>
  <c r="AE153" i="4"/>
  <c r="AF153" i="4"/>
  <c r="AG153" i="4"/>
  <c r="AH153" i="4"/>
  <c r="AI153" i="4"/>
  <c r="O154" i="4"/>
  <c r="P154" i="4"/>
  <c r="Q154" i="4"/>
  <c r="R154" i="4"/>
  <c r="S154" i="4"/>
  <c r="T154" i="4"/>
  <c r="U154" i="4"/>
  <c r="V154" i="4"/>
  <c r="W154" i="4"/>
  <c r="X154" i="4"/>
  <c r="Y154" i="4"/>
  <c r="Z154" i="4"/>
  <c r="AA154" i="4"/>
  <c r="AB154" i="4"/>
  <c r="AC154" i="4"/>
  <c r="AD154" i="4"/>
  <c r="AE154" i="4"/>
  <c r="AF154" i="4"/>
  <c r="AG154" i="4"/>
  <c r="AH154" i="4"/>
  <c r="AI154" i="4"/>
  <c r="O155" i="4"/>
  <c r="P155" i="4"/>
  <c r="Q155" i="4"/>
  <c r="R155" i="4"/>
  <c r="S155" i="4"/>
  <c r="T155" i="4"/>
  <c r="U155" i="4"/>
  <c r="V155" i="4"/>
  <c r="W155" i="4"/>
  <c r="X155" i="4"/>
  <c r="Y155" i="4"/>
  <c r="Z155" i="4"/>
  <c r="AA155" i="4"/>
  <c r="AB155" i="4"/>
  <c r="AC155" i="4"/>
  <c r="AD155" i="4"/>
  <c r="AE155" i="4"/>
  <c r="AF155" i="4"/>
  <c r="AG155" i="4"/>
  <c r="AH155" i="4"/>
  <c r="AI155" i="4"/>
  <c r="O156" i="4"/>
  <c r="P156" i="4"/>
  <c r="Q156" i="4"/>
  <c r="R156" i="4"/>
  <c r="S156" i="4"/>
  <c r="T156" i="4"/>
  <c r="U156" i="4"/>
  <c r="V156" i="4"/>
  <c r="W156" i="4"/>
  <c r="X156" i="4"/>
  <c r="Y156" i="4"/>
  <c r="Z156" i="4"/>
  <c r="AA156" i="4"/>
  <c r="AB156" i="4"/>
  <c r="AC156" i="4"/>
  <c r="AD156" i="4"/>
  <c r="AE156" i="4"/>
  <c r="AF156" i="4"/>
  <c r="AG156" i="4"/>
  <c r="AH156" i="4"/>
  <c r="AI156" i="4"/>
  <c r="O157" i="4"/>
  <c r="P157" i="4"/>
  <c r="Q157" i="4"/>
  <c r="R157" i="4"/>
  <c r="S157" i="4"/>
  <c r="T157" i="4"/>
  <c r="U157" i="4"/>
  <c r="V157" i="4"/>
  <c r="W157" i="4"/>
  <c r="X157" i="4"/>
  <c r="Y157" i="4"/>
  <c r="Z157" i="4"/>
  <c r="AA157" i="4"/>
  <c r="AB157" i="4"/>
  <c r="AC157" i="4"/>
  <c r="AD157" i="4"/>
  <c r="AE157" i="4"/>
  <c r="AF157" i="4"/>
  <c r="AG157" i="4"/>
  <c r="AH157" i="4"/>
  <c r="AI157" i="4"/>
  <c r="O158" i="4"/>
  <c r="P158" i="4"/>
  <c r="Q158" i="4"/>
  <c r="R158" i="4"/>
  <c r="S158" i="4"/>
  <c r="T158" i="4"/>
  <c r="U158" i="4"/>
  <c r="V158" i="4"/>
  <c r="W158" i="4"/>
  <c r="X158" i="4"/>
  <c r="Y158" i="4"/>
  <c r="Z158" i="4"/>
  <c r="AA158" i="4"/>
  <c r="AB158" i="4"/>
  <c r="AC158" i="4"/>
  <c r="AD158" i="4"/>
  <c r="AE158" i="4"/>
  <c r="AF158" i="4"/>
  <c r="AG158" i="4"/>
  <c r="AH158" i="4"/>
  <c r="AI158" i="4"/>
  <c r="O159" i="4"/>
  <c r="P159" i="4"/>
  <c r="Q159" i="4"/>
  <c r="R159" i="4"/>
  <c r="S159" i="4"/>
  <c r="T159" i="4"/>
  <c r="U159" i="4"/>
  <c r="V159" i="4"/>
  <c r="W159" i="4"/>
  <c r="X159" i="4"/>
  <c r="Y159" i="4"/>
  <c r="Z159" i="4"/>
  <c r="AA159" i="4"/>
  <c r="AB159" i="4"/>
  <c r="AC159" i="4"/>
  <c r="AD159" i="4"/>
  <c r="AE159" i="4"/>
  <c r="AF159" i="4"/>
  <c r="AG159" i="4"/>
  <c r="AH159" i="4"/>
  <c r="AI159" i="4"/>
  <c r="O160" i="4"/>
  <c r="P160" i="4"/>
  <c r="Q160" i="4"/>
  <c r="R160" i="4"/>
  <c r="S160" i="4"/>
  <c r="T160" i="4"/>
  <c r="U160" i="4"/>
  <c r="V160" i="4"/>
  <c r="W160" i="4"/>
  <c r="X160" i="4"/>
  <c r="Y160" i="4"/>
  <c r="Z160" i="4"/>
  <c r="AA160" i="4"/>
  <c r="AB160" i="4"/>
  <c r="AC160" i="4"/>
  <c r="AD160" i="4"/>
  <c r="AE160" i="4"/>
  <c r="AF160" i="4"/>
  <c r="AG160" i="4"/>
  <c r="AH160" i="4"/>
  <c r="AI160" i="4"/>
  <c r="O161" i="4"/>
  <c r="P161" i="4"/>
  <c r="Q161" i="4"/>
  <c r="R161" i="4"/>
  <c r="S161" i="4"/>
  <c r="T161" i="4"/>
  <c r="U161" i="4"/>
  <c r="V161" i="4"/>
  <c r="W161" i="4"/>
  <c r="X161" i="4"/>
  <c r="Y161" i="4"/>
  <c r="Z161" i="4"/>
  <c r="AA161" i="4"/>
  <c r="AB161" i="4"/>
  <c r="AC161" i="4"/>
  <c r="AD161" i="4"/>
  <c r="AE161" i="4"/>
  <c r="AF161" i="4"/>
  <c r="AG161" i="4"/>
  <c r="AH161" i="4"/>
  <c r="AI161" i="4"/>
  <c r="O162" i="4"/>
  <c r="P162" i="4"/>
  <c r="Q162" i="4"/>
  <c r="R162" i="4"/>
  <c r="S162" i="4"/>
  <c r="T162" i="4"/>
  <c r="U162" i="4"/>
  <c r="V162" i="4"/>
  <c r="W162" i="4"/>
  <c r="X162" i="4"/>
  <c r="Y162" i="4"/>
  <c r="Z162" i="4"/>
  <c r="AA162" i="4"/>
  <c r="AB162" i="4"/>
  <c r="AC162" i="4"/>
  <c r="AD162" i="4"/>
  <c r="AE162" i="4"/>
  <c r="AF162" i="4"/>
  <c r="AG162" i="4"/>
  <c r="AH162" i="4"/>
  <c r="AI162" i="4"/>
  <c r="O163" i="4"/>
  <c r="P163" i="4"/>
  <c r="Q163" i="4"/>
  <c r="R163" i="4"/>
  <c r="S163" i="4"/>
  <c r="T163" i="4"/>
  <c r="U163" i="4"/>
  <c r="V163" i="4"/>
  <c r="W163" i="4"/>
  <c r="X163" i="4"/>
  <c r="Y163" i="4"/>
  <c r="Z163" i="4"/>
  <c r="AA163" i="4"/>
  <c r="AB163" i="4"/>
  <c r="AC163" i="4"/>
  <c r="AD163" i="4"/>
  <c r="AE163" i="4"/>
  <c r="AF163" i="4"/>
  <c r="AG163" i="4"/>
  <c r="AH163" i="4"/>
  <c r="AI163" i="4"/>
  <c r="O164" i="4"/>
  <c r="P164" i="4"/>
  <c r="Q164" i="4"/>
  <c r="R164" i="4"/>
  <c r="S164" i="4"/>
  <c r="T164" i="4"/>
  <c r="U164" i="4"/>
  <c r="V164" i="4"/>
  <c r="W164" i="4"/>
  <c r="X164" i="4"/>
  <c r="Y164" i="4"/>
  <c r="Z164" i="4"/>
  <c r="AA164" i="4"/>
  <c r="AB164" i="4"/>
  <c r="AC164" i="4"/>
  <c r="AD164" i="4"/>
  <c r="AE164" i="4"/>
  <c r="AF164" i="4"/>
  <c r="AG164" i="4"/>
  <c r="AH164" i="4"/>
  <c r="AI164" i="4"/>
  <c r="O165" i="4"/>
  <c r="P165" i="4"/>
  <c r="Q165" i="4"/>
  <c r="R165" i="4"/>
  <c r="S165" i="4"/>
  <c r="T165" i="4"/>
  <c r="U165" i="4"/>
  <c r="V165" i="4"/>
  <c r="W165" i="4"/>
  <c r="X165" i="4"/>
  <c r="Y165" i="4"/>
  <c r="Z165" i="4"/>
  <c r="AA165" i="4"/>
  <c r="AB165" i="4"/>
  <c r="AC165" i="4"/>
  <c r="AD165" i="4"/>
  <c r="AE165" i="4"/>
  <c r="AF165" i="4"/>
  <c r="AG165" i="4"/>
  <c r="AH165" i="4"/>
  <c r="AI165" i="4"/>
  <c r="O166" i="4"/>
  <c r="P166" i="4"/>
  <c r="Q166" i="4"/>
  <c r="R166" i="4"/>
  <c r="S166" i="4"/>
  <c r="T166" i="4"/>
  <c r="U166" i="4"/>
  <c r="V166" i="4"/>
  <c r="W166" i="4"/>
  <c r="X166" i="4"/>
  <c r="Y166" i="4"/>
  <c r="Z166" i="4"/>
  <c r="AA166" i="4"/>
  <c r="AB166" i="4"/>
  <c r="AC166" i="4"/>
  <c r="AD166" i="4"/>
  <c r="AE166" i="4"/>
  <c r="AF166" i="4"/>
  <c r="AG166" i="4"/>
  <c r="AH166" i="4"/>
  <c r="AI166" i="4"/>
  <c r="O167" i="4"/>
  <c r="P167" i="4"/>
  <c r="Q167" i="4"/>
  <c r="R167" i="4"/>
  <c r="S167" i="4"/>
  <c r="T167" i="4"/>
  <c r="U167" i="4"/>
  <c r="V167" i="4"/>
  <c r="W167" i="4"/>
  <c r="X167" i="4"/>
  <c r="Y167" i="4"/>
  <c r="Z167" i="4"/>
  <c r="AA167" i="4"/>
  <c r="AB167" i="4"/>
  <c r="AC167" i="4"/>
  <c r="AD167" i="4"/>
  <c r="AE167" i="4"/>
  <c r="AF167" i="4"/>
  <c r="AG167" i="4"/>
  <c r="AH167" i="4"/>
  <c r="AI167" i="4"/>
  <c r="O168" i="4"/>
  <c r="P168" i="4"/>
  <c r="Q168" i="4"/>
  <c r="R168" i="4"/>
  <c r="S168" i="4"/>
  <c r="T168" i="4"/>
  <c r="U168" i="4"/>
  <c r="V168" i="4"/>
  <c r="W168" i="4"/>
  <c r="X168" i="4"/>
  <c r="Y168" i="4"/>
  <c r="Z168" i="4"/>
  <c r="AA168" i="4"/>
  <c r="AB168" i="4"/>
  <c r="AC168" i="4"/>
  <c r="AD168" i="4"/>
  <c r="AE168" i="4"/>
  <c r="AF168" i="4"/>
  <c r="AG168" i="4"/>
  <c r="AH168" i="4"/>
  <c r="AI168" i="4"/>
  <c r="O169" i="4"/>
  <c r="P169" i="4"/>
  <c r="Q169" i="4"/>
  <c r="R169" i="4"/>
  <c r="S169" i="4"/>
  <c r="T169" i="4"/>
  <c r="U169" i="4"/>
  <c r="V169" i="4"/>
  <c r="W169" i="4"/>
  <c r="X169" i="4"/>
  <c r="Y169" i="4"/>
  <c r="Z169" i="4"/>
  <c r="AA169" i="4"/>
  <c r="AB169" i="4"/>
  <c r="AC169" i="4"/>
  <c r="AD169" i="4"/>
  <c r="AE169" i="4"/>
  <c r="AF169" i="4"/>
  <c r="AG169" i="4"/>
  <c r="AH169" i="4"/>
  <c r="AI169" i="4"/>
  <c r="O170" i="4"/>
  <c r="P170" i="4"/>
  <c r="Q170" i="4"/>
  <c r="R170" i="4"/>
  <c r="S170" i="4"/>
  <c r="T170" i="4"/>
  <c r="U170" i="4"/>
  <c r="V170" i="4"/>
  <c r="W170" i="4"/>
  <c r="X170" i="4"/>
  <c r="Y170" i="4"/>
  <c r="Z170" i="4"/>
  <c r="AA170" i="4"/>
  <c r="AB170" i="4"/>
  <c r="AC170" i="4"/>
  <c r="AD170" i="4"/>
  <c r="AE170" i="4"/>
  <c r="AF170" i="4"/>
  <c r="AG170" i="4"/>
  <c r="AH170" i="4"/>
  <c r="AI170" i="4"/>
  <c r="O171" i="4"/>
  <c r="P171" i="4"/>
  <c r="Q171" i="4"/>
  <c r="R171" i="4"/>
  <c r="S171" i="4"/>
  <c r="T171" i="4"/>
  <c r="U171" i="4"/>
  <c r="V171" i="4"/>
  <c r="W171" i="4"/>
  <c r="X171" i="4"/>
  <c r="Y171" i="4"/>
  <c r="Z171" i="4"/>
  <c r="AA171" i="4"/>
  <c r="AB171" i="4"/>
  <c r="AC171" i="4"/>
  <c r="AD171" i="4"/>
  <c r="AE171" i="4"/>
  <c r="AF171" i="4"/>
  <c r="AG171" i="4"/>
  <c r="AH171" i="4"/>
  <c r="AI171" i="4"/>
  <c r="O172" i="4"/>
  <c r="P172" i="4"/>
  <c r="Q172" i="4"/>
  <c r="R172" i="4"/>
  <c r="S172" i="4"/>
  <c r="T172" i="4"/>
  <c r="U172" i="4"/>
  <c r="V172" i="4"/>
  <c r="W172" i="4"/>
  <c r="X172" i="4"/>
  <c r="Y172" i="4"/>
  <c r="Z172" i="4"/>
  <c r="AA172" i="4"/>
  <c r="AB172" i="4"/>
  <c r="AC172" i="4"/>
  <c r="AD172" i="4"/>
  <c r="AE172" i="4"/>
  <c r="AF172" i="4"/>
  <c r="AG172" i="4"/>
  <c r="AH172" i="4"/>
  <c r="AI172" i="4"/>
  <c r="O173" i="4"/>
  <c r="P173" i="4"/>
  <c r="Q173" i="4"/>
  <c r="R173" i="4"/>
  <c r="S173" i="4"/>
  <c r="T173" i="4"/>
  <c r="U173" i="4"/>
  <c r="V173" i="4"/>
  <c r="W173" i="4"/>
  <c r="X173" i="4"/>
  <c r="Y173" i="4"/>
  <c r="Z173" i="4"/>
  <c r="AA173" i="4"/>
  <c r="AB173" i="4"/>
  <c r="AC173" i="4"/>
  <c r="AD173" i="4"/>
  <c r="AE173" i="4"/>
  <c r="AF173" i="4"/>
  <c r="AG173" i="4"/>
  <c r="AH173" i="4"/>
  <c r="AI173" i="4"/>
  <c r="O174" i="4"/>
  <c r="P174" i="4"/>
  <c r="Q174" i="4"/>
  <c r="R174" i="4"/>
  <c r="S174" i="4"/>
  <c r="T174" i="4"/>
  <c r="U174" i="4"/>
  <c r="V174" i="4"/>
  <c r="W174" i="4"/>
  <c r="X174" i="4"/>
  <c r="Y174" i="4"/>
  <c r="Z174" i="4"/>
  <c r="AA174" i="4"/>
  <c r="AB174" i="4"/>
  <c r="AC174" i="4"/>
  <c r="AD174" i="4"/>
  <c r="AE174" i="4"/>
  <c r="AF174" i="4"/>
  <c r="AG174" i="4"/>
  <c r="AH174" i="4"/>
  <c r="AI174" i="4"/>
  <c r="O175" i="4"/>
  <c r="P175" i="4"/>
  <c r="Q175" i="4"/>
  <c r="R175" i="4"/>
  <c r="S175" i="4"/>
  <c r="T175" i="4"/>
  <c r="U175" i="4"/>
  <c r="V175" i="4"/>
  <c r="W175" i="4"/>
  <c r="X175" i="4"/>
  <c r="Y175" i="4"/>
  <c r="Z175" i="4"/>
  <c r="AA175" i="4"/>
  <c r="AB175" i="4"/>
  <c r="AC175" i="4"/>
  <c r="AD175" i="4"/>
  <c r="AE175" i="4"/>
  <c r="AF175" i="4"/>
  <c r="AG175" i="4"/>
  <c r="AH175" i="4"/>
  <c r="AI175" i="4"/>
  <c r="O176" i="4"/>
  <c r="P176" i="4"/>
  <c r="Q176" i="4"/>
  <c r="R176" i="4"/>
  <c r="S176" i="4"/>
  <c r="T176" i="4"/>
  <c r="U176" i="4"/>
  <c r="V176" i="4"/>
  <c r="W176" i="4"/>
  <c r="X176" i="4"/>
  <c r="Y176" i="4"/>
  <c r="Z176" i="4"/>
  <c r="AA176" i="4"/>
  <c r="AB176" i="4"/>
  <c r="AC176" i="4"/>
  <c r="AD176" i="4"/>
  <c r="AE176" i="4"/>
  <c r="AF176" i="4"/>
  <c r="AG176" i="4"/>
  <c r="AH176" i="4"/>
  <c r="AI176" i="4"/>
  <c r="O177" i="4"/>
  <c r="P177" i="4"/>
  <c r="Q177" i="4"/>
  <c r="R177" i="4"/>
  <c r="S177" i="4"/>
  <c r="T177" i="4"/>
  <c r="U177" i="4"/>
  <c r="V177" i="4"/>
  <c r="W177" i="4"/>
  <c r="X177" i="4"/>
  <c r="Y177" i="4"/>
  <c r="Z177" i="4"/>
  <c r="AA177" i="4"/>
  <c r="AB177" i="4"/>
  <c r="AC177" i="4"/>
  <c r="AD177" i="4"/>
  <c r="AE177" i="4"/>
  <c r="AF177" i="4"/>
  <c r="AG177" i="4"/>
  <c r="AH177" i="4"/>
  <c r="AI177" i="4"/>
  <c r="O178" i="4"/>
  <c r="P178" i="4"/>
  <c r="Q178" i="4"/>
  <c r="R178" i="4"/>
  <c r="S178" i="4"/>
  <c r="T178" i="4"/>
  <c r="U178" i="4"/>
  <c r="V178" i="4"/>
  <c r="W178" i="4"/>
  <c r="X178" i="4"/>
  <c r="Y178" i="4"/>
  <c r="Z178" i="4"/>
  <c r="AA178" i="4"/>
  <c r="AB178" i="4"/>
  <c r="AC178" i="4"/>
  <c r="AD178" i="4"/>
  <c r="AE178" i="4"/>
  <c r="AF178" i="4"/>
  <c r="AG178" i="4"/>
  <c r="AH178" i="4"/>
  <c r="AI178" i="4"/>
  <c r="O179" i="4"/>
  <c r="P179" i="4"/>
  <c r="Q179" i="4"/>
  <c r="R179" i="4"/>
  <c r="S179" i="4"/>
  <c r="T179" i="4"/>
  <c r="U179" i="4"/>
  <c r="V179" i="4"/>
  <c r="W179" i="4"/>
  <c r="X179" i="4"/>
  <c r="Y179" i="4"/>
  <c r="Z179" i="4"/>
  <c r="AA179" i="4"/>
  <c r="AB179" i="4"/>
  <c r="AC179" i="4"/>
  <c r="AD179" i="4"/>
  <c r="AE179" i="4"/>
  <c r="AF179" i="4"/>
  <c r="AG179" i="4"/>
  <c r="AH179" i="4"/>
  <c r="AI179" i="4"/>
  <c r="O180" i="4"/>
  <c r="P180" i="4"/>
  <c r="Q180" i="4"/>
  <c r="R180" i="4"/>
  <c r="S180" i="4"/>
  <c r="T180" i="4"/>
  <c r="U180" i="4"/>
  <c r="V180" i="4"/>
  <c r="W180" i="4"/>
  <c r="X180" i="4"/>
  <c r="Y180" i="4"/>
  <c r="Z180" i="4"/>
  <c r="AA180" i="4"/>
  <c r="AB180" i="4"/>
  <c r="AC180" i="4"/>
  <c r="AD180" i="4"/>
  <c r="AE180" i="4"/>
  <c r="AF180" i="4"/>
  <c r="AG180" i="4"/>
  <c r="AH180" i="4"/>
  <c r="AI180" i="4"/>
  <c r="O181" i="4"/>
  <c r="P181" i="4"/>
  <c r="Q181" i="4"/>
  <c r="R181" i="4"/>
  <c r="S181" i="4"/>
  <c r="T181" i="4"/>
  <c r="U181" i="4"/>
  <c r="V181" i="4"/>
  <c r="W181" i="4"/>
  <c r="X181" i="4"/>
  <c r="Y181" i="4"/>
  <c r="Z181" i="4"/>
  <c r="AA181" i="4"/>
  <c r="AB181" i="4"/>
  <c r="AC181" i="4"/>
  <c r="AD181" i="4"/>
  <c r="AE181" i="4"/>
  <c r="AF181" i="4"/>
  <c r="AG181" i="4"/>
  <c r="AH181" i="4"/>
  <c r="AI181" i="4"/>
  <c r="O182" i="4"/>
  <c r="P182" i="4"/>
  <c r="Q182" i="4"/>
  <c r="R182" i="4"/>
  <c r="S182" i="4"/>
  <c r="T182" i="4"/>
  <c r="U182" i="4"/>
  <c r="V182" i="4"/>
  <c r="W182" i="4"/>
  <c r="X182" i="4"/>
  <c r="Y182" i="4"/>
  <c r="Z182" i="4"/>
  <c r="AA182" i="4"/>
  <c r="AB182" i="4"/>
  <c r="AC182" i="4"/>
  <c r="AD182" i="4"/>
  <c r="AE182" i="4"/>
  <c r="AF182" i="4"/>
  <c r="AG182" i="4"/>
  <c r="AH182" i="4"/>
  <c r="AI182" i="4"/>
  <c r="O183" i="4"/>
  <c r="P183" i="4"/>
  <c r="Q183" i="4"/>
  <c r="R183" i="4"/>
  <c r="S183" i="4"/>
  <c r="T183" i="4"/>
  <c r="U183" i="4"/>
  <c r="V183" i="4"/>
  <c r="W183" i="4"/>
  <c r="X183" i="4"/>
  <c r="Y183" i="4"/>
  <c r="Z183" i="4"/>
  <c r="AA183" i="4"/>
  <c r="AB183" i="4"/>
  <c r="AC183" i="4"/>
  <c r="AD183" i="4"/>
  <c r="AE183" i="4"/>
  <c r="AF183" i="4"/>
  <c r="AG183" i="4"/>
  <c r="AH183" i="4"/>
  <c r="AI183" i="4"/>
  <c r="O184" i="4"/>
  <c r="P184" i="4"/>
  <c r="Q184" i="4"/>
  <c r="R184" i="4"/>
  <c r="S184" i="4"/>
  <c r="T184" i="4"/>
  <c r="U184" i="4"/>
  <c r="V184" i="4"/>
  <c r="W184" i="4"/>
  <c r="X184" i="4"/>
  <c r="Y184" i="4"/>
  <c r="Z184" i="4"/>
  <c r="AA184" i="4"/>
  <c r="AB184" i="4"/>
  <c r="AC184" i="4"/>
  <c r="AD184" i="4"/>
  <c r="AE184" i="4"/>
  <c r="AF184" i="4"/>
  <c r="AG184" i="4"/>
  <c r="AH184" i="4"/>
  <c r="AI184" i="4"/>
  <c r="O185" i="4"/>
  <c r="P185" i="4"/>
  <c r="Q185" i="4"/>
  <c r="R185" i="4"/>
  <c r="S185" i="4"/>
  <c r="T185" i="4"/>
  <c r="U185" i="4"/>
  <c r="V185" i="4"/>
  <c r="W185" i="4"/>
  <c r="X185" i="4"/>
  <c r="Y185" i="4"/>
  <c r="Z185" i="4"/>
  <c r="AA185" i="4"/>
  <c r="AB185" i="4"/>
  <c r="AC185" i="4"/>
  <c r="AD185" i="4"/>
  <c r="AE185" i="4"/>
  <c r="AF185" i="4"/>
  <c r="AG185" i="4"/>
  <c r="AH185" i="4"/>
  <c r="AI185" i="4"/>
  <c r="O186" i="4"/>
  <c r="P186" i="4"/>
  <c r="Q186" i="4"/>
  <c r="R186" i="4"/>
  <c r="S186" i="4"/>
  <c r="T186" i="4"/>
  <c r="U186" i="4"/>
  <c r="V186" i="4"/>
  <c r="W186" i="4"/>
  <c r="X186" i="4"/>
  <c r="Y186" i="4"/>
  <c r="Z186" i="4"/>
  <c r="AA186" i="4"/>
  <c r="AB186" i="4"/>
  <c r="AC186" i="4"/>
  <c r="AD186" i="4"/>
  <c r="AE186" i="4"/>
  <c r="AF186" i="4"/>
  <c r="AG186" i="4"/>
  <c r="AH186" i="4"/>
  <c r="AI186" i="4"/>
  <c r="O187" i="4"/>
  <c r="P187" i="4"/>
  <c r="Q187" i="4"/>
  <c r="R187" i="4"/>
  <c r="S187" i="4"/>
  <c r="T187" i="4"/>
  <c r="U187" i="4"/>
  <c r="V187" i="4"/>
  <c r="W187" i="4"/>
  <c r="X187" i="4"/>
  <c r="Y187" i="4"/>
  <c r="Z187" i="4"/>
  <c r="AA187" i="4"/>
  <c r="AB187" i="4"/>
  <c r="AC187" i="4"/>
  <c r="AD187" i="4"/>
  <c r="AE187" i="4"/>
  <c r="AF187" i="4"/>
  <c r="AG187" i="4"/>
  <c r="AH187" i="4"/>
  <c r="AI187" i="4"/>
  <c r="O188" i="4"/>
  <c r="P188" i="4"/>
  <c r="Q188" i="4"/>
  <c r="R188" i="4"/>
  <c r="S188" i="4"/>
  <c r="T188" i="4"/>
  <c r="U188" i="4"/>
  <c r="V188" i="4"/>
  <c r="W188" i="4"/>
  <c r="X188" i="4"/>
  <c r="Y188" i="4"/>
  <c r="Z188" i="4"/>
  <c r="AA188" i="4"/>
  <c r="AB188" i="4"/>
  <c r="AC188" i="4"/>
  <c r="AD188" i="4"/>
  <c r="AE188" i="4"/>
  <c r="AF188" i="4"/>
  <c r="AG188" i="4"/>
  <c r="AH188" i="4"/>
  <c r="AI188" i="4"/>
  <c r="O189" i="4"/>
  <c r="P189" i="4"/>
  <c r="Q189" i="4"/>
  <c r="R189" i="4"/>
  <c r="S189" i="4"/>
  <c r="T189" i="4"/>
  <c r="U189" i="4"/>
  <c r="V189" i="4"/>
  <c r="W189" i="4"/>
  <c r="X189" i="4"/>
  <c r="Y189" i="4"/>
  <c r="Z189" i="4"/>
  <c r="AA189" i="4"/>
  <c r="AB189" i="4"/>
  <c r="AC189" i="4"/>
  <c r="AD189" i="4"/>
  <c r="AE189" i="4"/>
  <c r="AF189" i="4"/>
  <c r="AG189" i="4"/>
  <c r="AH189" i="4"/>
  <c r="AI189" i="4"/>
  <c r="O190" i="4"/>
  <c r="P190" i="4"/>
  <c r="Q190" i="4"/>
  <c r="R190" i="4"/>
  <c r="S190" i="4"/>
  <c r="T190" i="4"/>
  <c r="U190" i="4"/>
  <c r="V190" i="4"/>
  <c r="W190" i="4"/>
  <c r="X190" i="4"/>
  <c r="Y190" i="4"/>
  <c r="Z190" i="4"/>
  <c r="AA190" i="4"/>
  <c r="AB190" i="4"/>
  <c r="AC190" i="4"/>
  <c r="AD190" i="4"/>
  <c r="AE190" i="4"/>
  <c r="AF190" i="4"/>
  <c r="AG190" i="4"/>
  <c r="AH190" i="4"/>
  <c r="AI190" i="4"/>
  <c r="O191" i="4"/>
  <c r="P191" i="4"/>
  <c r="Q191" i="4"/>
  <c r="R191" i="4"/>
  <c r="S191" i="4"/>
  <c r="T191" i="4"/>
  <c r="U191" i="4"/>
  <c r="V191" i="4"/>
  <c r="W191" i="4"/>
  <c r="X191" i="4"/>
  <c r="Y191" i="4"/>
  <c r="Z191" i="4"/>
  <c r="AA191" i="4"/>
  <c r="AB191" i="4"/>
  <c r="AC191" i="4"/>
  <c r="AD191" i="4"/>
  <c r="AE191" i="4"/>
  <c r="AF191" i="4"/>
  <c r="AG191" i="4"/>
  <c r="AH191" i="4"/>
  <c r="AI191" i="4"/>
  <c r="O192" i="4"/>
  <c r="P192" i="4"/>
  <c r="Q192" i="4"/>
  <c r="R192" i="4"/>
  <c r="S192" i="4"/>
  <c r="T192" i="4"/>
  <c r="U192" i="4"/>
  <c r="V192" i="4"/>
  <c r="W192" i="4"/>
  <c r="X192" i="4"/>
  <c r="Y192" i="4"/>
  <c r="Z192" i="4"/>
  <c r="AA192" i="4"/>
  <c r="AB192" i="4"/>
  <c r="AC192" i="4"/>
  <c r="AD192" i="4"/>
  <c r="AE192" i="4"/>
  <c r="AF192" i="4"/>
  <c r="AG192" i="4"/>
  <c r="AH192" i="4"/>
  <c r="AI192" i="4"/>
  <c r="O193" i="4"/>
  <c r="P193" i="4"/>
  <c r="Q193" i="4"/>
  <c r="R193" i="4"/>
  <c r="S193" i="4"/>
  <c r="T193" i="4"/>
  <c r="U193" i="4"/>
  <c r="V193" i="4"/>
  <c r="W193" i="4"/>
  <c r="X193" i="4"/>
  <c r="Y193" i="4"/>
  <c r="Z193" i="4"/>
  <c r="AA193" i="4"/>
  <c r="AB193" i="4"/>
  <c r="AC193" i="4"/>
  <c r="AD193" i="4"/>
  <c r="AE193" i="4"/>
  <c r="AF193" i="4"/>
  <c r="AG193" i="4"/>
  <c r="AH193" i="4"/>
  <c r="AI193" i="4"/>
  <c r="O194" i="4"/>
  <c r="P194" i="4"/>
  <c r="Q194" i="4"/>
  <c r="R194" i="4"/>
  <c r="S194" i="4"/>
  <c r="T194" i="4"/>
  <c r="U194" i="4"/>
  <c r="V194" i="4"/>
  <c r="W194" i="4"/>
  <c r="X194" i="4"/>
  <c r="Y194" i="4"/>
  <c r="Z194" i="4"/>
  <c r="AA194" i="4"/>
  <c r="AB194" i="4"/>
  <c r="AC194" i="4"/>
  <c r="AD194" i="4"/>
  <c r="AE194" i="4"/>
  <c r="AF194" i="4"/>
  <c r="AG194" i="4"/>
  <c r="AH194" i="4"/>
  <c r="AI194" i="4"/>
  <c r="O195" i="4"/>
  <c r="P195" i="4"/>
  <c r="Q195" i="4"/>
  <c r="R195" i="4"/>
  <c r="S195" i="4"/>
  <c r="T195" i="4"/>
  <c r="U195" i="4"/>
  <c r="V195" i="4"/>
  <c r="W195" i="4"/>
  <c r="X195" i="4"/>
  <c r="Y195" i="4"/>
  <c r="Z195" i="4"/>
  <c r="AA195" i="4"/>
  <c r="AB195" i="4"/>
  <c r="AC195" i="4"/>
  <c r="AD195" i="4"/>
  <c r="AE195" i="4"/>
  <c r="AF195" i="4"/>
  <c r="AG195" i="4"/>
  <c r="AH195" i="4"/>
  <c r="AI195" i="4"/>
  <c r="O196" i="4"/>
  <c r="P196" i="4"/>
  <c r="Q196" i="4"/>
  <c r="R196" i="4"/>
  <c r="S196" i="4"/>
  <c r="T196" i="4"/>
  <c r="U196" i="4"/>
  <c r="V196" i="4"/>
  <c r="W196" i="4"/>
  <c r="X196" i="4"/>
  <c r="Y196" i="4"/>
  <c r="Z196" i="4"/>
  <c r="AA196" i="4"/>
  <c r="AB196" i="4"/>
  <c r="AC196" i="4"/>
  <c r="AD196" i="4"/>
  <c r="AE196" i="4"/>
  <c r="AF196" i="4"/>
  <c r="AG196" i="4"/>
  <c r="AH196" i="4"/>
  <c r="AI196" i="4"/>
  <c r="O197" i="4"/>
  <c r="P197" i="4"/>
  <c r="Q197" i="4"/>
  <c r="R197" i="4"/>
  <c r="S197" i="4"/>
  <c r="T197" i="4"/>
  <c r="U197" i="4"/>
  <c r="V197" i="4"/>
  <c r="W197" i="4"/>
  <c r="X197" i="4"/>
  <c r="Y197" i="4"/>
  <c r="Z197" i="4"/>
  <c r="AA197" i="4"/>
  <c r="AB197" i="4"/>
  <c r="AC197" i="4"/>
  <c r="AD197" i="4"/>
  <c r="AE197" i="4"/>
  <c r="AF197" i="4"/>
  <c r="AG197" i="4"/>
  <c r="AH197" i="4"/>
  <c r="AI197" i="4"/>
  <c r="O198" i="4"/>
  <c r="P198" i="4"/>
  <c r="Q198" i="4"/>
  <c r="R198" i="4"/>
  <c r="S198" i="4"/>
  <c r="T198" i="4"/>
  <c r="U198" i="4"/>
  <c r="V198" i="4"/>
  <c r="W198" i="4"/>
  <c r="X198" i="4"/>
  <c r="Y198" i="4"/>
  <c r="Z198" i="4"/>
  <c r="AA198" i="4"/>
  <c r="AB198" i="4"/>
  <c r="AC198" i="4"/>
  <c r="AD198" i="4"/>
  <c r="AE198" i="4"/>
  <c r="AF198" i="4"/>
  <c r="AG198" i="4"/>
  <c r="AH198" i="4"/>
  <c r="AI198" i="4"/>
  <c r="O199" i="4"/>
  <c r="P199" i="4"/>
  <c r="Q199" i="4"/>
  <c r="R199" i="4"/>
  <c r="S199" i="4"/>
  <c r="T199" i="4"/>
  <c r="U199" i="4"/>
  <c r="V199" i="4"/>
  <c r="W199" i="4"/>
  <c r="X199" i="4"/>
  <c r="Y199" i="4"/>
  <c r="Z199" i="4"/>
  <c r="AA199" i="4"/>
  <c r="AB199" i="4"/>
  <c r="AC199" i="4"/>
  <c r="AD199" i="4"/>
  <c r="AE199" i="4"/>
  <c r="AF199" i="4"/>
  <c r="AG199" i="4"/>
  <c r="AH199" i="4"/>
  <c r="AI199" i="4"/>
  <c r="O200" i="4"/>
  <c r="P200" i="4"/>
  <c r="Q200" i="4"/>
  <c r="R200" i="4"/>
  <c r="S200" i="4"/>
  <c r="T200" i="4"/>
  <c r="U200" i="4"/>
  <c r="V200" i="4"/>
  <c r="W200" i="4"/>
  <c r="X200" i="4"/>
  <c r="Y200" i="4"/>
  <c r="Z200" i="4"/>
  <c r="AA200" i="4"/>
  <c r="AB200" i="4"/>
  <c r="AC200" i="4"/>
  <c r="AD200" i="4"/>
  <c r="AE200" i="4"/>
  <c r="AF200" i="4"/>
  <c r="AG200" i="4"/>
  <c r="AH200" i="4"/>
  <c r="AI200" i="4"/>
  <c r="O201" i="4"/>
  <c r="P201" i="4"/>
  <c r="Q201" i="4"/>
  <c r="R201" i="4"/>
  <c r="S201" i="4"/>
  <c r="T201" i="4"/>
  <c r="U201" i="4"/>
  <c r="V201" i="4"/>
  <c r="W201" i="4"/>
  <c r="X201" i="4"/>
  <c r="Y201" i="4"/>
  <c r="Z201" i="4"/>
  <c r="AA201" i="4"/>
  <c r="AB201" i="4"/>
  <c r="AC201" i="4"/>
  <c r="AD201" i="4"/>
  <c r="AE201" i="4"/>
  <c r="AF201" i="4"/>
  <c r="AG201" i="4"/>
  <c r="AH201" i="4"/>
  <c r="AI201" i="4"/>
  <c r="O202" i="4"/>
  <c r="P202" i="4"/>
  <c r="Q202" i="4"/>
  <c r="R202" i="4"/>
  <c r="S202" i="4"/>
  <c r="T202" i="4"/>
  <c r="U202" i="4"/>
  <c r="V202" i="4"/>
  <c r="W202" i="4"/>
  <c r="X202" i="4"/>
  <c r="Y202" i="4"/>
  <c r="Z202" i="4"/>
  <c r="AA202" i="4"/>
  <c r="AB202" i="4"/>
  <c r="AC202" i="4"/>
  <c r="AD202" i="4"/>
  <c r="AE202" i="4"/>
  <c r="AF202" i="4"/>
  <c r="AG202" i="4"/>
  <c r="AH202" i="4"/>
  <c r="AI202" i="4"/>
  <c r="O203" i="4"/>
  <c r="P203" i="4"/>
  <c r="Q203" i="4"/>
  <c r="R203" i="4"/>
  <c r="S203" i="4"/>
  <c r="T203" i="4"/>
  <c r="U203" i="4"/>
  <c r="V203" i="4"/>
  <c r="W203" i="4"/>
  <c r="X203" i="4"/>
  <c r="Y203" i="4"/>
  <c r="Z203" i="4"/>
  <c r="AA203" i="4"/>
  <c r="AB203" i="4"/>
  <c r="AC203" i="4"/>
  <c r="AD203" i="4"/>
  <c r="AE203" i="4"/>
  <c r="AF203" i="4"/>
  <c r="AG203" i="4"/>
  <c r="AH203" i="4"/>
  <c r="AI203" i="4"/>
  <c r="O204" i="4"/>
  <c r="P204" i="4"/>
  <c r="Q204" i="4"/>
  <c r="R204" i="4"/>
  <c r="S204" i="4"/>
  <c r="T204" i="4"/>
  <c r="U204" i="4"/>
  <c r="V204" i="4"/>
  <c r="W204" i="4"/>
  <c r="X204" i="4"/>
  <c r="Y204" i="4"/>
  <c r="Z204" i="4"/>
  <c r="AA204" i="4"/>
  <c r="AB204" i="4"/>
  <c r="AC204" i="4"/>
  <c r="AD204" i="4"/>
  <c r="AE204" i="4"/>
  <c r="AF204" i="4"/>
  <c r="AG204" i="4"/>
  <c r="AH204" i="4"/>
  <c r="AI204" i="4"/>
  <c r="O205" i="4"/>
  <c r="P205" i="4"/>
  <c r="Q205" i="4"/>
  <c r="R205" i="4"/>
  <c r="S205" i="4"/>
  <c r="T205" i="4"/>
  <c r="U205" i="4"/>
  <c r="V205" i="4"/>
  <c r="W205" i="4"/>
  <c r="X205" i="4"/>
  <c r="Y205" i="4"/>
  <c r="Z205" i="4"/>
  <c r="AA205" i="4"/>
  <c r="AB205" i="4"/>
  <c r="AC205" i="4"/>
  <c r="AD205" i="4"/>
  <c r="AE205" i="4"/>
  <c r="AF205" i="4"/>
  <c r="AG205" i="4"/>
  <c r="AH205" i="4"/>
  <c r="AI205" i="4"/>
  <c r="O206" i="4"/>
  <c r="P206" i="4"/>
  <c r="Q206" i="4"/>
  <c r="R206" i="4"/>
  <c r="S206" i="4"/>
  <c r="T206" i="4"/>
  <c r="U206" i="4"/>
  <c r="V206" i="4"/>
  <c r="W206" i="4"/>
  <c r="X206" i="4"/>
  <c r="Y206" i="4"/>
  <c r="Z206" i="4"/>
  <c r="AA206" i="4"/>
  <c r="AB206" i="4"/>
  <c r="AC206" i="4"/>
  <c r="AD206" i="4"/>
  <c r="AE206" i="4"/>
  <c r="AF206" i="4"/>
  <c r="AG206" i="4"/>
  <c r="AH206" i="4"/>
  <c r="AI206" i="4"/>
  <c r="O207" i="4"/>
  <c r="P207" i="4"/>
  <c r="Q207" i="4"/>
  <c r="R207" i="4"/>
  <c r="S207" i="4"/>
  <c r="T207" i="4"/>
  <c r="U207" i="4"/>
  <c r="V207" i="4"/>
  <c r="W207" i="4"/>
  <c r="X207" i="4"/>
  <c r="Y207" i="4"/>
  <c r="Z207" i="4"/>
  <c r="AA207" i="4"/>
  <c r="AB207" i="4"/>
  <c r="AC207" i="4"/>
  <c r="AD207" i="4"/>
  <c r="AE207" i="4"/>
  <c r="AF207" i="4"/>
  <c r="AG207" i="4"/>
  <c r="AH207" i="4"/>
  <c r="AI207" i="4"/>
  <c r="O208" i="4"/>
  <c r="P208" i="4"/>
  <c r="Q208" i="4"/>
  <c r="R208" i="4"/>
  <c r="S208" i="4"/>
  <c r="T208" i="4"/>
  <c r="U208" i="4"/>
  <c r="V208" i="4"/>
  <c r="W208" i="4"/>
  <c r="X208" i="4"/>
  <c r="Y208" i="4"/>
  <c r="Z208" i="4"/>
  <c r="AA208" i="4"/>
  <c r="AB208" i="4"/>
  <c r="AC208" i="4"/>
  <c r="AD208" i="4"/>
  <c r="AE208" i="4"/>
  <c r="AF208" i="4"/>
  <c r="AG208" i="4"/>
  <c r="AH208" i="4"/>
  <c r="AI208" i="4"/>
  <c r="O209" i="4"/>
  <c r="P209" i="4"/>
  <c r="Q209" i="4"/>
  <c r="R209" i="4"/>
  <c r="S209" i="4"/>
  <c r="T209" i="4"/>
  <c r="U209" i="4"/>
  <c r="V209" i="4"/>
  <c r="W209" i="4"/>
  <c r="X209" i="4"/>
  <c r="Y209" i="4"/>
  <c r="Z209" i="4"/>
  <c r="AA209" i="4"/>
  <c r="AB209" i="4"/>
  <c r="AC209" i="4"/>
  <c r="AD209" i="4"/>
  <c r="AE209" i="4"/>
  <c r="AF209" i="4"/>
  <c r="AG209" i="4"/>
  <c r="AH209" i="4"/>
  <c r="AI209" i="4"/>
  <c r="O210" i="4"/>
  <c r="P210" i="4"/>
  <c r="Q210" i="4"/>
  <c r="R210" i="4"/>
  <c r="S210" i="4"/>
  <c r="T210" i="4"/>
  <c r="U210" i="4"/>
  <c r="V210" i="4"/>
  <c r="W210" i="4"/>
  <c r="X210" i="4"/>
  <c r="Y210" i="4"/>
  <c r="Z210" i="4"/>
  <c r="AA210" i="4"/>
  <c r="AB210" i="4"/>
  <c r="AC210" i="4"/>
  <c r="AD210" i="4"/>
  <c r="AE210" i="4"/>
  <c r="AF210" i="4"/>
  <c r="AG210" i="4"/>
  <c r="AH210" i="4"/>
  <c r="AI210" i="4"/>
  <c r="O211" i="4"/>
  <c r="P211" i="4"/>
  <c r="Q211" i="4"/>
  <c r="R211" i="4"/>
  <c r="S211" i="4"/>
  <c r="T211" i="4"/>
  <c r="U211" i="4"/>
  <c r="V211" i="4"/>
  <c r="W211" i="4"/>
  <c r="X211" i="4"/>
  <c r="Y211" i="4"/>
  <c r="Z211" i="4"/>
  <c r="AA211" i="4"/>
  <c r="AB211" i="4"/>
  <c r="AC211" i="4"/>
  <c r="AD211" i="4"/>
  <c r="AE211" i="4"/>
  <c r="AF211" i="4"/>
  <c r="AG211" i="4"/>
  <c r="AH211" i="4"/>
  <c r="AI211" i="4"/>
  <c r="O212" i="4"/>
  <c r="P212" i="4"/>
  <c r="Q212" i="4"/>
  <c r="R212" i="4"/>
  <c r="S212" i="4"/>
  <c r="T212" i="4"/>
  <c r="U212" i="4"/>
  <c r="V212" i="4"/>
  <c r="W212" i="4"/>
  <c r="X212" i="4"/>
  <c r="Y212" i="4"/>
  <c r="Z212" i="4"/>
  <c r="AA212" i="4"/>
  <c r="AB212" i="4"/>
  <c r="AC212" i="4"/>
  <c r="AD212" i="4"/>
  <c r="AE212" i="4"/>
  <c r="AF212" i="4"/>
  <c r="AG212" i="4"/>
  <c r="AH212" i="4"/>
  <c r="AI212" i="4"/>
  <c r="O213" i="4"/>
  <c r="P213" i="4"/>
  <c r="Q213" i="4"/>
  <c r="R213" i="4"/>
  <c r="S213" i="4"/>
  <c r="T213" i="4"/>
  <c r="U213" i="4"/>
  <c r="V213" i="4"/>
  <c r="W213" i="4"/>
  <c r="X213" i="4"/>
  <c r="Y213" i="4"/>
  <c r="Z213" i="4"/>
  <c r="AA213" i="4"/>
  <c r="AB213" i="4"/>
  <c r="AC213" i="4"/>
  <c r="AD213" i="4"/>
  <c r="AE213" i="4"/>
  <c r="AF213" i="4"/>
  <c r="AG213" i="4"/>
  <c r="AH213" i="4"/>
  <c r="AI213" i="4"/>
  <c r="O214" i="4"/>
  <c r="P214" i="4"/>
  <c r="Q214" i="4"/>
  <c r="R214" i="4"/>
  <c r="S214" i="4"/>
  <c r="T214" i="4"/>
  <c r="U214" i="4"/>
  <c r="V214" i="4"/>
  <c r="W214" i="4"/>
  <c r="X214" i="4"/>
  <c r="Y214" i="4"/>
  <c r="Z214" i="4"/>
  <c r="AA214" i="4"/>
  <c r="AB214" i="4"/>
  <c r="AC214" i="4"/>
  <c r="AD214" i="4"/>
  <c r="AE214" i="4"/>
  <c r="AF214" i="4"/>
  <c r="AG214" i="4"/>
  <c r="AH214" i="4"/>
  <c r="AI214" i="4"/>
  <c r="O215" i="4"/>
  <c r="P215" i="4"/>
  <c r="Q215" i="4"/>
  <c r="R215" i="4"/>
  <c r="S215" i="4"/>
  <c r="T215" i="4"/>
  <c r="U215" i="4"/>
  <c r="V215" i="4"/>
  <c r="W215" i="4"/>
  <c r="X215" i="4"/>
  <c r="Y215" i="4"/>
  <c r="Z215" i="4"/>
  <c r="AA215" i="4"/>
  <c r="AB215" i="4"/>
  <c r="AC215" i="4"/>
  <c r="AD215" i="4"/>
  <c r="AE215" i="4"/>
  <c r="AF215" i="4"/>
  <c r="AG215" i="4"/>
  <c r="AH215" i="4"/>
  <c r="AI215" i="4"/>
  <c r="O216" i="4"/>
  <c r="P216" i="4"/>
  <c r="Q216" i="4"/>
  <c r="R216" i="4"/>
  <c r="S216" i="4"/>
  <c r="T216" i="4"/>
  <c r="U216" i="4"/>
  <c r="V216" i="4"/>
  <c r="W216" i="4"/>
  <c r="X216" i="4"/>
  <c r="Y216" i="4"/>
  <c r="Z216" i="4"/>
  <c r="AA216" i="4"/>
  <c r="AB216" i="4"/>
  <c r="AC216" i="4"/>
  <c r="AD216" i="4"/>
  <c r="AE216" i="4"/>
  <c r="AF216" i="4"/>
  <c r="AG216" i="4"/>
  <c r="AH216" i="4"/>
  <c r="AI216" i="4"/>
  <c r="O217" i="4"/>
  <c r="P217" i="4"/>
  <c r="Q217" i="4"/>
  <c r="R217" i="4"/>
  <c r="S217" i="4"/>
  <c r="T217" i="4"/>
  <c r="U217" i="4"/>
  <c r="V217" i="4"/>
  <c r="W217" i="4"/>
  <c r="X217" i="4"/>
  <c r="Y217" i="4"/>
  <c r="Z217" i="4"/>
  <c r="AA217" i="4"/>
  <c r="AB217" i="4"/>
  <c r="AC217" i="4"/>
  <c r="AD217" i="4"/>
  <c r="AE217" i="4"/>
  <c r="AF217" i="4"/>
  <c r="AG217" i="4"/>
  <c r="AH217" i="4"/>
  <c r="AI217" i="4"/>
  <c r="O218" i="4"/>
  <c r="P218" i="4"/>
  <c r="Q218" i="4"/>
  <c r="R218" i="4"/>
  <c r="S218" i="4"/>
  <c r="T218" i="4"/>
  <c r="U218" i="4"/>
  <c r="V218" i="4"/>
  <c r="W218" i="4"/>
  <c r="X218" i="4"/>
  <c r="Y218" i="4"/>
  <c r="Z218" i="4"/>
  <c r="AA218" i="4"/>
  <c r="AB218" i="4"/>
  <c r="AC218" i="4"/>
  <c r="AD218" i="4"/>
  <c r="AE218" i="4"/>
  <c r="AF218" i="4"/>
  <c r="AG218" i="4"/>
  <c r="AH218" i="4"/>
  <c r="AI218" i="4"/>
  <c r="O219" i="4"/>
  <c r="P219" i="4"/>
  <c r="Q219" i="4"/>
  <c r="R219" i="4"/>
  <c r="S219" i="4"/>
  <c r="T219" i="4"/>
  <c r="U219" i="4"/>
  <c r="V219" i="4"/>
  <c r="W219" i="4"/>
  <c r="X219" i="4"/>
  <c r="Y219" i="4"/>
  <c r="Z219" i="4"/>
  <c r="AA219" i="4"/>
  <c r="AB219" i="4"/>
  <c r="AC219" i="4"/>
  <c r="AD219" i="4"/>
  <c r="AE219" i="4"/>
  <c r="AF219" i="4"/>
  <c r="AG219" i="4"/>
  <c r="AH219" i="4"/>
  <c r="AI219" i="4"/>
  <c r="O220" i="4"/>
  <c r="P220" i="4"/>
  <c r="Q220" i="4"/>
  <c r="R220" i="4"/>
  <c r="S220" i="4"/>
  <c r="T220" i="4"/>
  <c r="U220" i="4"/>
  <c r="V220" i="4"/>
  <c r="W220" i="4"/>
  <c r="X220" i="4"/>
  <c r="Y220" i="4"/>
  <c r="Z220" i="4"/>
  <c r="AA220" i="4"/>
  <c r="AB220" i="4"/>
  <c r="AC220" i="4"/>
  <c r="AD220" i="4"/>
  <c r="AE220" i="4"/>
  <c r="AF220" i="4"/>
  <c r="AG220" i="4"/>
  <c r="AH220" i="4"/>
  <c r="AI220" i="4"/>
  <c r="O221" i="4"/>
  <c r="P221" i="4"/>
  <c r="Q221" i="4"/>
  <c r="R221" i="4"/>
  <c r="S221" i="4"/>
  <c r="T221" i="4"/>
  <c r="U221" i="4"/>
  <c r="V221" i="4"/>
  <c r="W221" i="4"/>
  <c r="X221" i="4"/>
  <c r="Y221" i="4"/>
  <c r="Z221" i="4"/>
  <c r="AA221" i="4"/>
  <c r="AB221" i="4"/>
  <c r="AC221" i="4"/>
  <c r="AD221" i="4"/>
  <c r="AE221" i="4"/>
  <c r="AF221" i="4"/>
  <c r="AG221" i="4"/>
  <c r="AH221" i="4"/>
  <c r="AI221" i="4"/>
  <c r="O222" i="4"/>
  <c r="P222" i="4"/>
  <c r="Q222" i="4"/>
  <c r="R222" i="4"/>
  <c r="S222" i="4"/>
  <c r="T222" i="4"/>
  <c r="U222" i="4"/>
  <c r="V222" i="4"/>
  <c r="W222" i="4"/>
  <c r="X222" i="4"/>
  <c r="Y222" i="4"/>
  <c r="Z222" i="4"/>
  <c r="AA222" i="4"/>
  <c r="AB222" i="4"/>
  <c r="AC222" i="4"/>
  <c r="AD222" i="4"/>
  <c r="AE222" i="4"/>
  <c r="AF222" i="4"/>
  <c r="AG222" i="4"/>
  <c r="AH222" i="4"/>
  <c r="AI222" i="4"/>
  <c r="O223" i="4"/>
  <c r="P223" i="4"/>
  <c r="Q223" i="4"/>
  <c r="R223" i="4"/>
  <c r="S223" i="4"/>
  <c r="T223" i="4"/>
  <c r="U223" i="4"/>
  <c r="V223" i="4"/>
  <c r="W223" i="4"/>
  <c r="X223" i="4"/>
  <c r="Y223" i="4"/>
  <c r="Z223" i="4"/>
  <c r="AA223" i="4"/>
  <c r="AB223" i="4"/>
  <c r="AC223" i="4"/>
  <c r="AD223" i="4"/>
  <c r="AE223" i="4"/>
  <c r="AF223" i="4"/>
  <c r="AG223" i="4"/>
  <c r="AH223" i="4"/>
  <c r="AI223" i="4"/>
  <c r="O224" i="4"/>
  <c r="P224" i="4"/>
  <c r="Q224" i="4"/>
  <c r="R224" i="4"/>
  <c r="S224" i="4"/>
  <c r="T224" i="4"/>
  <c r="U224" i="4"/>
  <c r="V224" i="4"/>
  <c r="W224" i="4"/>
  <c r="X224" i="4"/>
  <c r="Y224" i="4"/>
  <c r="Z224" i="4"/>
  <c r="AA224" i="4"/>
  <c r="AB224" i="4"/>
  <c r="AC224" i="4"/>
  <c r="AD224" i="4"/>
  <c r="AE224" i="4"/>
  <c r="AF224" i="4"/>
  <c r="AG224" i="4"/>
  <c r="AH224" i="4"/>
  <c r="AI224" i="4"/>
  <c r="O225" i="4"/>
  <c r="P225" i="4"/>
  <c r="Q225" i="4"/>
  <c r="R225" i="4"/>
  <c r="S225" i="4"/>
  <c r="T225" i="4"/>
  <c r="U225" i="4"/>
  <c r="V225" i="4"/>
  <c r="W225" i="4"/>
  <c r="X225" i="4"/>
  <c r="Y225" i="4"/>
  <c r="Z225" i="4"/>
  <c r="AA225" i="4"/>
  <c r="AB225" i="4"/>
  <c r="AC225" i="4"/>
  <c r="AD225" i="4"/>
  <c r="AE225" i="4"/>
  <c r="AF225" i="4"/>
  <c r="AG225" i="4"/>
  <c r="AH225" i="4"/>
  <c r="AI225" i="4"/>
  <c r="O226" i="4"/>
  <c r="P226" i="4"/>
  <c r="Q226" i="4"/>
  <c r="R226" i="4"/>
  <c r="S226" i="4"/>
  <c r="T226" i="4"/>
  <c r="U226" i="4"/>
  <c r="V226" i="4"/>
  <c r="W226" i="4"/>
  <c r="X226" i="4"/>
  <c r="Y226" i="4"/>
  <c r="Z226" i="4"/>
  <c r="AA226" i="4"/>
  <c r="AB226" i="4"/>
  <c r="AC226" i="4"/>
  <c r="AD226" i="4"/>
  <c r="AE226" i="4"/>
  <c r="AF226" i="4"/>
  <c r="AG226" i="4"/>
  <c r="AH226" i="4"/>
  <c r="AI226" i="4"/>
  <c r="O227" i="4"/>
  <c r="P227" i="4"/>
  <c r="Q227" i="4"/>
  <c r="R227" i="4"/>
  <c r="S227" i="4"/>
  <c r="T227" i="4"/>
  <c r="U227" i="4"/>
  <c r="V227" i="4"/>
  <c r="W227" i="4"/>
  <c r="X227" i="4"/>
  <c r="Y227" i="4"/>
  <c r="Z227" i="4"/>
  <c r="AA227" i="4"/>
  <c r="AB227" i="4"/>
  <c r="AC227" i="4"/>
  <c r="AD227" i="4"/>
  <c r="AE227" i="4"/>
  <c r="AF227" i="4"/>
  <c r="AG227" i="4"/>
  <c r="AH227" i="4"/>
  <c r="AI227" i="4"/>
  <c r="O228" i="4"/>
  <c r="P228" i="4"/>
  <c r="Q228" i="4"/>
  <c r="R228" i="4"/>
  <c r="S228" i="4"/>
  <c r="T228" i="4"/>
  <c r="U228" i="4"/>
  <c r="V228" i="4"/>
  <c r="W228" i="4"/>
  <c r="X228" i="4"/>
  <c r="Y228" i="4"/>
  <c r="Z228" i="4"/>
  <c r="AA228" i="4"/>
  <c r="AB228" i="4"/>
  <c r="AC228" i="4"/>
  <c r="AD228" i="4"/>
  <c r="AE228" i="4"/>
  <c r="AF228" i="4"/>
  <c r="AG228" i="4"/>
  <c r="AH228" i="4"/>
  <c r="AI228" i="4"/>
  <c r="O229" i="4"/>
  <c r="P229" i="4"/>
  <c r="Q229" i="4"/>
  <c r="R229" i="4"/>
  <c r="S229" i="4"/>
  <c r="T229" i="4"/>
  <c r="U229" i="4"/>
  <c r="V229" i="4"/>
  <c r="W229" i="4"/>
  <c r="X229" i="4"/>
  <c r="Y229" i="4"/>
  <c r="Z229" i="4"/>
  <c r="AA229" i="4"/>
  <c r="AB229" i="4"/>
  <c r="AC229" i="4"/>
  <c r="AD229" i="4"/>
  <c r="AE229" i="4"/>
  <c r="AF229" i="4"/>
  <c r="AG229" i="4"/>
  <c r="AH229" i="4"/>
  <c r="AI229" i="4"/>
  <c r="O230" i="4"/>
  <c r="P230" i="4"/>
  <c r="Q230" i="4"/>
  <c r="R230" i="4"/>
  <c r="S230" i="4"/>
  <c r="T230" i="4"/>
  <c r="U230" i="4"/>
  <c r="V230" i="4"/>
  <c r="W230" i="4"/>
  <c r="X230" i="4"/>
  <c r="Y230" i="4"/>
  <c r="Z230" i="4"/>
  <c r="AA230" i="4"/>
  <c r="AB230" i="4"/>
  <c r="AC230" i="4"/>
  <c r="AD230" i="4"/>
  <c r="AE230" i="4"/>
  <c r="AF230" i="4"/>
  <c r="AG230" i="4"/>
  <c r="AH230" i="4"/>
  <c r="AI230" i="4"/>
  <c r="O231" i="4"/>
  <c r="P231" i="4"/>
  <c r="Q231" i="4"/>
  <c r="R231" i="4"/>
  <c r="S231" i="4"/>
  <c r="T231" i="4"/>
  <c r="U231" i="4"/>
  <c r="V231" i="4"/>
  <c r="W231" i="4"/>
  <c r="X231" i="4"/>
  <c r="Y231" i="4"/>
  <c r="Z231" i="4"/>
  <c r="AA231" i="4"/>
  <c r="AB231" i="4"/>
  <c r="AC231" i="4"/>
  <c r="AD231" i="4"/>
  <c r="AE231" i="4"/>
  <c r="AF231" i="4"/>
  <c r="AG231" i="4"/>
  <c r="AH231" i="4"/>
  <c r="AI231" i="4"/>
  <c r="O232" i="4"/>
  <c r="P232" i="4"/>
  <c r="Q232" i="4"/>
  <c r="R232" i="4"/>
  <c r="S232" i="4"/>
  <c r="T232" i="4"/>
  <c r="U232" i="4"/>
  <c r="V232" i="4"/>
  <c r="W232" i="4"/>
  <c r="X232" i="4"/>
  <c r="Y232" i="4"/>
  <c r="Z232" i="4"/>
  <c r="AA232" i="4"/>
  <c r="AB232" i="4"/>
  <c r="AC232" i="4"/>
  <c r="AD232" i="4"/>
  <c r="AE232" i="4"/>
  <c r="AF232" i="4"/>
  <c r="AG232" i="4"/>
  <c r="AH232" i="4"/>
  <c r="AI232" i="4"/>
  <c r="O233" i="4"/>
  <c r="P233" i="4"/>
  <c r="Q233" i="4"/>
  <c r="R233" i="4"/>
  <c r="S233" i="4"/>
  <c r="T233" i="4"/>
  <c r="U233" i="4"/>
  <c r="V233" i="4"/>
  <c r="W233" i="4"/>
  <c r="X233" i="4"/>
  <c r="Y233" i="4"/>
  <c r="Z233" i="4"/>
  <c r="AA233" i="4"/>
  <c r="AB233" i="4"/>
  <c r="AC233" i="4"/>
  <c r="AD233" i="4"/>
  <c r="AE233" i="4"/>
  <c r="AF233" i="4"/>
  <c r="AG233" i="4"/>
  <c r="AH233" i="4"/>
  <c r="AI233" i="4"/>
  <c r="O234" i="4"/>
  <c r="P234" i="4"/>
  <c r="Q234" i="4"/>
  <c r="R234" i="4"/>
  <c r="S234" i="4"/>
  <c r="T234" i="4"/>
  <c r="U234" i="4"/>
  <c r="V234" i="4"/>
  <c r="W234" i="4"/>
  <c r="X234" i="4"/>
  <c r="Y234" i="4"/>
  <c r="Z234" i="4"/>
  <c r="AA234" i="4"/>
  <c r="AB234" i="4"/>
  <c r="AC234" i="4"/>
  <c r="AD234" i="4"/>
  <c r="AE234" i="4"/>
  <c r="AF234" i="4"/>
  <c r="AG234" i="4"/>
  <c r="AH234" i="4"/>
  <c r="AI234" i="4"/>
  <c r="O235" i="4"/>
  <c r="P235" i="4"/>
  <c r="Q235" i="4"/>
  <c r="R235" i="4"/>
  <c r="S235" i="4"/>
  <c r="T235" i="4"/>
  <c r="U235" i="4"/>
  <c r="V235" i="4"/>
  <c r="W235" i="4"/>
  <c r="X235" i="4"/>
  <c r="Y235" i="4"/>
  <c r="Z235" i="4"/>
  <c r="AA235" i="4"/>
  <c r="AB235" i="4"/>
  <c r="AC235" i="4"/>
  <c r="AD235" i="4"/>
  <c r="AE235" i="4"/>
  <c r="AF235" i="4"/>
  <c r="AG235" i="4"/>
  <c r="AH235" i="4"/>
  <c r="AI235" i="4"/>
  <c r="O236" i="4"/>
  <c r="P236" i="4"/>
  <c r="Q236" i="4"/>
  <c r="R236" i="4"/>
  <c r="S236" i="4"/>
  <c r="T236" i="4"/>
  <c r="U236" i="4"/>
  <c r="V236" i="4"/>
  <c r="W236" i="4"/>
  <c r="X236" i="4"/>
  <c r="Y236" i="4"/>
  <c r="Z236" i="4"/>
  <c r="AA236" i="4"/>
  <c r="AB236" i="4"/>
  <c r="AC236" i="4"/>
  <c r="AD236" i="4"/>
  <c r="AE236" i="4"/>
  <c r="AF236" i="4"/>
  <c r="AG236" i="4"/>
  <c r="AH236" i="4"/>
  <c r="AI236" i="4"/>
  <c r="O237" i="4"/>
  <c r="P237" i="4"/>
  <c r="Q237" i="4"/>
  <c r="R237" i="4"/>
  <c r="S237" i="4"/>
  <c r="T237" i="4"/>
  <c r="U237" i="4"/>
  <c r="V237" i="4"/>
  <c r="W237" i="4"/>
  <c r="X237" i="4"/>
  <c r="Y237" i="4"/>
  <c r="Z237" i="4"/>
  <c r="AA237" i="4"/>
  <c r="AB237" i="4"/>
  <c r="AC237" i="4"/>
  <c r="AD237" i="4"/>
  <c r="AE237" i="4"/>
  <c r="AF237" i="4"/>
  <c r="AG237" i="4"/>
  <c r="AH237" i="4"/>
  <c r="AI237" i="4"/>
  <c r="O238" i="4"/>
  <c r="P238" i="4"/>
  <c r="Q238" i="4"/>
  <c r="R238" i="4"/>
  <c r="S238" i="4"/>
  <c r="T238" i="4"/>
  <c r="U238" i="4"/>
  <c r="V238" i="4"/>
  <c r="W238" i="4"/>
  <c r="X238" i="4"/>
  <c r="Y238" i="4"/>
  <c r="Z238" i="4"/>
  <c r="AA238" i="4"/>
  <c r="AB238" i="4"/>
  <c r="AC238" i="4"/>
  <c r="AD238" i="4"/>
  <c r="AE238" i="4"/>
  <c r="AF238" i="4"/>
  <c r="AG238" i="4"/>
  <c r="AH238" i="4"/>
  <c r="AI238" i="4"/>
  <c r="O239" i="4"/>
  <c r="P239" i="4"/>
  <c r="Q239" i="4"/>
  <c r="R239" i="4"/>
  <c r="S239" i="4"/>
  <c r="T239" i="4"/>
  <c r="U239" i="4"/>
  <c r="V239" i="4"/>
  <c r="W239" i="4"/>
  <c r="X239" i="4"/>
  <c r="Y239" i="4"/>
  <c r="Z239" i="4"/>
  <c r="AA239" i="4"/>
  <c r="AB239" i="4"/>
  <c r="AC239" i="4"/>
  <c r="AD239" i="4"/>
  <c r="AE239" i="4"/>
  <c r="AF239" i="4"/>
  <c r="AG239" i="4"/>
  <c r="AH239" i="4"/>
  <c r="AI239" i="4"/>
  <c r="O240" i="4"/>
  <c r="P240" i="4"/>
  <c r="Q240" i="4"/>
  <c r="R240" i="4"/>
  <c r="S240" i="4"/>
  <c r="T240" i="4"/>
  <c r="U240" i="4"/>
  <c r="V240" i="4"/>
  <c r="W240" i="4"/>
  <c r="X240" i="4"/>
  <c r="Y240" i="4"/>
  <c r="Z240" i="4"/>
  <c r="AA240" i="4"/>
  <c r="AB240" i="4"/>
  <c r="AC240" i="4"/>
  <c r="AD240" i="4"/>
  <c r="AE240" i="4"/>
  <c r="AF240" i="4"/>
  <c r="AG240" i="4"/>
  <c r="AH240" i="4"/>
  <c r="AI240" i="4"/>
  <c r="O241" i="4"/>
  <c r="P241" i="4"/>
  <c r="Q241" i="4"/>
  <c r="R241" i="4"/>
  <c r="S241" i="4"/>
  <c r="T241" i="4"/>
  <c r="U241" i="4"/>
  <c r="V241" i="4"/>
  <c r="W241" i="4"/>
  <c r="X241" i="4"/>
  <c r="Y241" i="4"/>
  <c r="Z241" i="4"/>
  <c r="AA241" i="4"/>
  <c r="AB241" i="4"/>
  <c r="AC241" i="4"/>
  <c r="AD241" i="4"/>
  <c r="AE241" i="4"/>
  <c r="AF241" i="4"/>
  <c r="AG241" i="4"/>
  <c r="AH241" i="4"/>
  <c r="AI241" i="4"/>
  <c r="O242" i="4"/>
  <c r="P242" i="4"/>
  <c r="Q242" i="4"/>
  <c r="R242" i="4"/>
  <c r="S242" i="4"/>
  <c r="T242" i="4"/>
  <c r="U242" i="4"/>
  <c r="V242" i="4"/>
  <c r="W242" i="4"/>
  <c r="X242" i="4"/>
  <c r="Y242" i="4"/>
  <c r="Z242" i="4"/>
  <c r="AA242" i="4"/>
  <c r="AB242" i="4"/>
  <c r="AC242" i="4"/>
  <c r="AD242" i="4"/>
  <c r="AE242" i="4"/>
  <c r="AF242" i="4"/>
  <c r="AG242" i="4"/>
  <c r="AH242" i="4"/>
  <c r="AI242" i="4"/>
  <c r="O243" i="4"/>
  <c r="P243" i="4"/>
  <c r="Q243" i="4"/>
  <c r="R243" i="4"/>
  <c r="S243" i="4"/>
  <c r="T243" i="4"/>
  <c r="U243" i="4"/>
  <c r="V243" i="4"/>
  <c r="W243" i="4"/>
  <c r="X243" i="4"/>
  <c r="Y243" i="4"/>
  <c r="Z243" i="4"/>
  <c r="AA243" i="4"/>
  <c r="AB243" i="4"/>
  <c r="AC243" i="4"/>
  <c r="AD243" i="4"/>
  <c r="AE243" i="4"/>
  <c r="AF243" i="4"/>
  <c r="AG243" i="4"/>
  <c r="AH243" i="4"/>
  <c r="AI243" i="4"/>
  <c r="O244" i="4"/>
  <c r="P244" i="4"/>
  <c r="Q244" i="4"/>
  <c r="R244" i="4"/>
  <c r="S244" i="4"/>
  <c r="T244" i="4"/>
  <c r="U244" i="4"/>
  <c r="V244" i="4"/>
  <c r="W244" i="4"/>
  <c r="X244" i="4"/>
  <c r="Y244" i="4"/>
  <c r="Z244" i="4"/>
  <c r="AA244" i="4"/>
  <c r="AB244" i="4"/>
  <c r="AC244" i="4"/>
  <c r="AD244" i="4"/>
  <c r="AE244" i="4"/>
  <c r="AF244" i="4"/>
  <c r="AG244" i="4"/>
  <c r="AH244" i="4"/>
  <c r="AI244" i="4"/>
  <c r="O245" i="4"/>
  <c r="P245" i="4"/>
  <c r="Q245" i="4"/>
  <c r="R245" i="4"/>
  <c r="S245" i="4"/>
  <c r="T245" i="4"/>
  <c r="U245" i="4"/>
  <c r="V245" i="4"/>
  <c r="W245" i="4"/>
  <c r="X245" i="4"/>
  <c r="Y245" i="4"/>
  <c r="Z245" i="4"/>
  <c r="AA245" i="4"/>
  <c r="AB245" i="4"/>
  <c r="AC245" i="4"/>
  <c r="AD245" i="4"/>
  <c r="AE245" i="4"/>
  <c r="AF245" i="4"/>
  <c r="AG245" i="4"/>
  <c r="AH245" i="4"/>
  <c r="AI245" i="4"/>
  <c r="O246" i="4"/>
  <c r="P246" i="4"/>
  <c r="Q246" i="4"/>
  <c r="R246" i="4"/>
  <c r="S246" i="4"/>
  <c r="T246" i="4"/>
  <c r="U246" i="4"/>
  <c r="V246" i="4"/>
  <c r="W246" i="4"/>
  <c r="X246" i="4"/>
  <c r="Y246" i="4"/>
  <c r="Z246" i="4"/>
  <c r="AA246" i="4"/>
  <c r="AB246" i="4"/>
  <c r="AC246" i="4"/>
  <c r="AD246" i="4"/>
  <c r="AE246" i="4"/>
  <c r="AF246" i="4"/>
  <c r="AG246" i="4"/>
  <c r="AH246" i="4"/>
  <c r="AI246" i="4"/>
  <c r="O247" i="4"/>
  <c r="P247" i="4"/>
  <c r="Q247" i="4"/>
  <c r="R247" i="4"/>
  <c r="S247" i="4"/>
  <c r="T247" i="4"/>
  <c r="U247" i="4"/>
  <c r="V247" i="4"/>
  <c r="W247" i="4"/>
  <c r="X247" i="4"/>
  <c r="Y247" i="4"/>
  <c r="Z247" i="4"/>
  <c r="AA247" i="4"/>
  <c r="AB247" i="4"/>
  <c r="AC247" i="4"/>
  <c r="AD247" i="4"/>
  <c r="AE247" i="4"/>
  <c r="AF247" i="4"/>
  <c r="AG247" i="4"/>
  <c r="AH247" i="4"/>
  <c r="AI247" i="4"/>
  <c r="O248" i="4"/>
  <c r="P248" i="4"/>
  <c r="Q248" i="4"/>
  <c r="R248" i="4"/>
  <c r="S248" i="4"/>
  <c r="T248" i="4"/>
  <c r="U248" i="4"/>
  <c r="V248" i="4"/>
  <c r="W248" i="4"/>
  <c r="X248" i="4"/>
  <c r="Y248" i="4"/>
  <c r="Z248" i="4"/>
  <c r="AA248" i="4"/>
  <c r="AB248" i="4"/>
  <c r="AC248" i="4"/>
  <c r="AD248" i="4"/>
  <c r="AE248" i="4"/>
  <c r="AF248" i="4"/>
  <c r="AG248" i="4"/>
  <c r="AH248" i="4"/>
  <c r="AI248" i="4"/>
  <c r="O249" i="4"/>
  <c r="P249" i="4"/>
  <c r="Q249" i="4"/>
  <c r="R249" i="4"/>
  <c r="S249" i="4"/>
  <c r="T249" i="4"/>
  <c r="U249" i="4"/>
  <c r="V249" i="4"/>
  <c r="W249" i="4"/>
  <c r="X249" i="4"/>
  <c r="Y249" i="4"/>
  <c r="Z249" i="4"/>
  <c r="AA249" i="4"/>
  <c r="AB249" i="4"/>
  <c r="AC249" i="4"/>
  <c r="AD249" i="4"/>
  <c r="AE249" i="4"/>
  <c r="AF249" i="4"/>
  <c r="AG249" i="4"/>
  <c r="AH249" i="4"/>
  <c r="AI249" i="4"/>
  <c r="O250" i="4"/>
  <c r="P250" i="4"/>
  <c r="Q250" i="4"/>
  <c r="R250" i="4"/>
  <c r="S250" i="4"/>
  <c r="T250" i="4"/>
  <c r="U250" i="4"/>
  <c r="V250" i="4"/>
  <c r="W250" i="4"/>
  <c r="X250" i="4"/>
  <c r="Y250" i="4"/>
  <c r="Z250" i="4"/>
  <c r="AA250" i="4"/>
  <c r="AB250" i="4"/>
  <c r="AC250" i="4"/>
  <c r="AD250" i="4"/>
  <c r="AE250" i="4"/>
  <c r="AF250" i="4"/>
  <c r="AG250" i="4"/>
  <c r="AH250" i="4"/>
  <c r="AI250" i="4"/>
  <c r="O251" i="4"/>
  <c r="P251" i="4"/>
  <c r="Q251" i="4"/>
  <c r="R251" i="4"/>
  <c r="S251" i="4"/>
  <c r="T251" i="4"/>
  <c r="U251" i="4"/>
  <c r="V251" i="4"/>
  <c r="W251" i="4"/>
  <c r="X251" i="4"/>
  <c r="Y251" i="4"/>
  <c r="Z251" i="4"/>
  <c r="AA251" i="4"/>
  <c r="AB251" i="4"/>
  <c r="AC251" i="4"/>
  <c r="AD251" i="4"/>
  <c r="AE251" i="4"/>
  <c r="AF251" i="4"/>
  <c r="AG251" i="4"/>
  <c r="AH251" i="4"/>
  <c r="AI251" i="4"/>
  <c r="O252" i="4"/>
  <c r="P252" i="4"/>
  <c r="Q252" i="4"/>
  <c r="R252" i="4"/>
  <c r="S252" i="4"/>
  <c r="T252" i="4"/>
  <c r="U252" i="4"/>
  <c r="V252" i="4"/>
  <c r="W252" i="4"/>
  <c r="X252" i="4"/>
  <c r="Y252" i="4"/>
  <c r="Z252" i="4"/>
  <c r="AA252" i="4"/>
  <c r="AB252" i="4"/>
  <c r="AC252" i="4"/>
  <c r="AD252" i="4"/>
  <c r="AE252" i="4"/>
  <c r="AF252" i="4"/>
  <c r="AG252" i="4"/>
  <c r="AH252" i="4"/>
  <c r="AI252" i="4"/>
  <c r="O253" i="4"/>
  <c r="P253" i="4"/>
  <c r="Q253" i="4"/>
  <c r="R253" i="4"/>
  <c r="S253" i="4"/>
  <c r="T253" i="4"/>
  <c r="U253" i="4"/>
  <c r="V253" i="4"/>
  <c r="W253" i="4"/>
  <c r="X253" i="4"/>
  <c r="Y253" i="4"/>
  <c r="Z253" i="4"/>
  <c r="AA253" i="4"/>
  <c r="AB253" i="4"/>
  <c r="AC253" i="4"/>
  <c r="AD253" i="4"/>
  <c r="AE253" i="4"/>
  <c r="AF253" i="4"/>
  <c r="AG253" i="4"/>
  <c r="AH253" i="4"/>
  <c r="AI253" i="4"/>
  <c r="O254" i="4"/>
  <c r="P254" i="4"/>
  <c r="Q254" i="4"/>
  <c r="R254" i="4"/>
  <c r="S254" i="4"/>
  <c r="T254" i="4"/>
  <c r="U254" i="4"/>
  <c r="V254" i="4"/>
  <c r="W254" i="4"/>
  <c r="X254" i="4"/>
  <c r="Y254" i="4"/>
  <c r="Z254" i="4"/>
  <c r="AA254" i="4"/>
  <c r="AB254" i="4"/>
  <c r="AC254" i="4"/>
  <c r="AD254" i="4"/>
  <c r="AE254" i="4"/>
  <c r="AF254" i="4"/>
  <c r="AG254" i="4"/>
  <c r="AH254" i="4"/>
  <c r="AI254" i="4"/>
  <c r="O255" i="4"/>
  <c r="P255" i="4"/>
  <c r="Q255" i="4"/>
  <c r="R255" i="4"/>
  <c r="S255" i="4"/>
  <c r="T255" i="4"/>
  <c r="U255" i="4"/>
  <c r="V255" i="4"/>
  <c r="W255" i="4"/>
  <c r="X255" i="4"/>
  <c r="Y255" i="4"/>
  <c r="Z255" i="4"/>
  <c r="AA255" i="4"/>
  <c r="AB255" i="4"/>
  <c r="AC255" i="4"/>
  <c r="AD255" i="4"/>
  <c r="AE255" i="4"/>
  <c r="AF255" i="4"/>
  <c r="AG255" i="4"/>
  <c r="AH255" i="4"/>
  <c r="AI255" i="4"/>
  <c r="O256" i="4"/>
  <c r="P256" i="4"/>
  <c r="Q256" i="4"/>
  <c r="R256" i="4"/>
  <c r="S256" i="4"/>
  <c r="T256" i="4"/>
  <c r="U256" i="4"/>
  <c r="V256" i="4"/>
  <c r="W256" i="4"/>
  <c r="X256" i="4"/>
  <c r="Y256" i="4"/>
  <c r="Z256" i="4"/>
  <c r="AA256" i="4"/>
  <c r="AB256" i="4"/>
  <c r="AC256" i="4"/>
  <c r="AD256" i="4"/>
  <c r="AE256" i="4"/>
  <c r="AF256" i="4"/>
  <c r="AG256" i="4"/>
  <c r="AH256" i="4"/>
  <c r="AI256" i="4"/>
  <c r="O257" i="4"/>
  <c r="P257" i="4"/>
  <c r="Q257" i="4"/>
  <c r="R257" i="4"/>
  <c r="S257" i="4"/>
  <c r="T257" i="4"/>
  <c r="U257" i="4"/>
  <c r="V257" i="4"/>
  <c r="W257" i="4"/>
  <c r="X257" i="4"/>
  <c r="Y257" i="4"/>
  <c r="Z257" i="4"/>
  <c r="AA257" i="4"/>
  <c r="AB257" i="4"/>
  <c r="AC257" i="4"/>
  <c r="AD257" i="4"/>
  <c r="AE257" i="4"/>
  <c r="AF257" i="4"/>
  <c r="AG257" i="4"/>
  <c r="AH257" i="4"/>
  <c r="AI257" i="4"/>
  <c r="O258" i="4"/>
  <c r="P258" i="4"/>
  <c r="Q258" i="4"/>
  <c r="R258" i="4"/>
  <c r="S258" i="4"/>
  <c r="T258" i="4"/>
  <c r="U258" i="4"/>
  <c r="V258" i="4"/>
  <c r="W258" i="4"/>
  <c r="X258" i="4"/>
  <c r="Y258" i="4"/>
  <c r="Z258" i="4"/>
  <c r="AA258" i="4"/>
  <c r="AB258" i="4"/>
  <c r="AC258" i="4"/>
  <c r="AD258" i="4"/>
  <c r="AE258" i="4"/>
  <c r="AF258" i="4"/>
  <c r="AG258" i="4"/>
  <c r="AH258" i="4"/>
  <c r="AI258" i="4"/>
  <c r="O259" i="4"/>
  <c r="P259" i="4"/>
  <c r="Q259" i="4"/>
  <c r="R259" i="4"/>
  <c r="S259" i="4"/>
  <c r="T259" i="4"/>
  <c r="U259" i="4"/>
  <c r="V259" i="4"/>
  <c r="W259" i="4"/>
  <c r="X259" i="4"/>
  <c r="Y259" i="4"/>
  <c r="Z259" i="4"/>
  <c r="AA259" i="4"/>
  <c r="AB259" i="4"/>
  <c r="AC259" i="4"/>
  <c r="AD259" i="4"/>
  <c r="AE259" i="4"/>
  <c r="AF259" i="4"/>
  <c r="AG259" i="4"/>
  <c r="AH259" i="4"/>
  <c r="AI259" i="4"/>
  <c r="O260" i="4"/>
  <c r="P260" i="4"/>
  <c r="Q260" i="4"/>
  <c r="R260" i="4"/>
  <c r="S260" i="4"/>
  <c r="T260" i="4"/>
  <c r="U260" i="4"/>
  <c r="V260" i="4"/>
  <c r="W260" i="4"/>
  <c r="X260" i="4"/>
  <c r="Y260" i="4"/>
  <c r="Z260" i="4"/>
  <c r="AA260" i="4"/>
  <c r="AB260" i="4"/>
  <c r="AC260" i="4"/>
  <c r="AD260" i="4"/>
  <c r="AE260" i="4"/>
  <c r="AF260" i="4"/>
  <c r="AG260" i="4"/>
  <c r="AH260" i="4"/>
  <c r="AI260" i="4"/>
  <c r="O261" i="4"/>
  <c r="P261" i="4"/>
  <c r="Q261" i="4"/>
  <c r="R261" i="4"/>
  <c r="S261" i="4"/>
  <c r="T261" i="4"/>
  <c r="U261" i="4"/>
  <c r="V261" i="4"/>
  <c r="W261" i="4"/>
  <c r="X261" i="4"/>
  <c r="Y261" i="4"/>
  <c r="Z261" i="4"/>
  <c r="AA261" i="4"/>
  <c r="AB261" i="4"/>
  <c r="AC261" i="4"/>
  <c r="AD261" i="4"/>
  <c r="AE261" i="4"/>
  <c r="AF261" i="4"/>
  <c r="AG261" i="4"/>
  <c r="AH261" i="4"/>
  <c r="AI261" i="4"/>
  <c r="O262" i="4"/>
  <c r="P262" i="4"/>
  <c r="Q262" i="4"/>
  <c r="R262" i="4"/>
  <c r="S262" i="4"/>
  <c r="T262" i="4"/>
  <c r="U262" i="4"/>
  <c r="V262" i="4"/>
  <c r="W262" i="4"/>
  <c r="X262" i="4"/>
  <c r="Y262" i="4"/>
  <c r="Z262" i="4"/>
  <c r="AA262" i="4"/>
  <c r="AB262" i="4"/>
  <c r="AC262" i="4"/>
  <c r="AD262" i="4"/>
  <c r="AE262" i="4"/>
  <c r="AF262" i="4"/>
  <c r="AG262" i="4"/>
  <c r="AH262" i="4"/>
  <c r="AI262" i="4"/>
  <c r="O263" i="4"/>
  <c r="P263" i="4"/>
  <c r="Q263" i="4"/>
  <c r="R263" i="4"/>
  <c r="S263" i="4"/>
  <c r="T263" i="4"/>
  <c r="U263" i="4"/>
  <c r="V263" i="4"/>
  <c r="W263" i="4"/>
  <c r="X263" i="4"/>
  <c r="Y263" i="4"/>
  <c r="Z263" i="4"/>
  <c r="AA263" i="4"/>
  <c r="AB263" i="4"/>
  <c r="AC263" i="4"/>
  <c r="AD263" i="4"/>
  <c r="AE263" i="4"/>
  <c r="AF263" i="4"/>
  <c r="AG263" i="4"/>
  <c r="AH263" i="4"/>
  <c r="AI263" i="4"/>
  <c r="O264" i="4"/>
  <c r="P264" i="4"/>
  <c r="Q264" i="4"/>
  <c r="R264" i="4"/>
  <c r="S264" i="4"/>
  <c r="T264" i="4"/>
  <c r="U264" i="4"/>
  <c r="V264" i="4"/>
  <c r="W264" i="4"/>
  <c r="X264" i="4"/>
  <c r="Y264" i="4"/>
  <c r="Z264" i="4"/>
  <c r="AA264" i="4"/>
  <c r="AB264" i="4"/>
  <c r="AC264" i="4"/>
  <c r="AD264" i="4"/>
  <c r="AE264" i="4"/>
  <c r="AF264" i="4"/>
  <c r="AG264" i="4"/>
  <c r="AH264" i="4"/>
  <c r="AI264" i="4"/>
  <c r="O265" i="4"/>
  <c r="P265" i="4"/>
  <c r="Q265" i="4"/>
  <c r="R265" i="4"/>
  <c r="S265" i="4"/>
  <c r="T265" i="4"/>
  <c r="U265" i="4"/>
  <c r="V265" i="4"/>
  <c r="W265" i="4"/>
  <c r="X265" i="4"/>
  <c r="Y265" i="4"/>
  <c r="Z265" i="4"/>
  <c r="AA265" i="4"/>
  <c r="AB265" i="4"/>
  <c r="AC265" i="4"/>
  <c r="AD265" i="4"/>
  <c r="AE265" i="4"/>
  <c r="AF265" i="4"/>
  <c r="AG265" i="4"/>
  <c r="AH265" i="4"/>
  <c r="AI265" i="4"/>
  <c r="O266" i="4"/>
  <c r="P266" i="4"/>
  <c r="Q266" i="4"/>
  <c r="R266" i="4"/>
  <c r="S266" i="4"/>
  <c r="T266" i="4"/>
  <c r="U266" i="4"/>
  <c r="V266" i="4"/>
  <c r="W266" i="4"/>
  <c r="X266" i="4"/>
  <c r="Y266" i="4"/>
  <c r="Z266" i="4"/>
  <c r="AA266" i="4"/>
  <c r="AB266" i="4"/>
  <c r="AC266" i="4"/>
  <c r="AD266" i="4"/>
  <c r="AE266" i="4"/>
  <c r="AF266" i="4"/>
  <c r="AG266" i="4"/>
  <c r="AH266" i="4"/>
  <c r="AI266" i="4"/>
  <c r="O267" i="4"/>
  <c r="P267" i="4"/>
  <c r="Q267" i="4"/>
  <c r="R267" i="4"/>
  <c r="S267" i="4"/>
  <c r="T267" i="4"/>
  <c r="U267" i="4"/>
  <c r="V267" i="4"/>
  <c r="W267" i="4"/>
  <c r="X267" i="4"/>
  <c r="Y267" i="4"/>
  <c r="Z267" i="4"/>
  <c r="AA267" i="4"/>
  <c r="AB267" i="4"/>
  <c r="AC267" i="4"/>
  <c r="AD267" i="4"/>
  <c r="AE267" i="4"/>
  <c r="AF267" i="4"/>
  <c r="AG267" i="4"/>
  <c r="AH267" i="4"/>
  <c r="AI267" i="4"/>
  <c r="O268" i="4"/>
  <c r="P268" i="4"/>
  <c r="Q268" i="4"/>
  <c r="R268" i="4"/>
  <c r="S268" i="4"/>
  <c r="T268" i="4"/>
  <c r="U268" i="4"/>
  <c r="V268" i="4"/>
  <c r="W268" i="4"/>
  <c r="X268" i="4"/>
  <c r="Y268" i="4"/>
  <c r="Z268" i="4"/>
  <c r="AA268" i="4"/>
  <c r="AB268" i="4"/>
  <c r="AC268" i="4"/>
  <c r="AD268" i="4"/>
  <c r="AE268" i="4"/>
  <c r="AF268" i="4"/>
  <c r="AG268" i="4"/>
  <c r="AH268" i="4"/>
  <c r="AI268" i="4"/>
  <c r="O269" i="4"/>
  <c r="P269" i="4"/>
  <c r="Q269" i="4"/>
  <c r="R269" i="4"/>
  <c r="S269" i="4"/>
  <c r="T269" i="4"/>
  <c r="U269" i="4"/>
  <c r="V269" i="4"/>
  <c r="W269" i="4"/>
  <c r="X269" i="4"/>
  <c r="Y269" i="4"/>
  <c r="Z269" i="4"/>
  <c r="AA269" i="4"/>
  <c r="AB269" i="4"/>
  <c r="AC269" i="4"/>
  <c r="AD269" i="4"/>
  <c r="AE269" i="4"/>
  <c r="AF269" i="4"/>
  <c r="AG269" i="4"/>
  <c r="AH269" i="4"/>
  <c r="AI269" i="4"/>
  <c r="O270" i="4"/>
  <c r="P270" i="4"/>
  <c r="Q270" i="4"/>
  <c r="R270" i="4"/>
  <c r="S270" i="4"/>
  <c r="T270" i="4"/>
  <c r="U270" i="4"/>
  <c r="V270" i="4"/>
  <c r="W270" i="4"/>
  <c r="X270" i="4"/>
  <c r="Y270" i="4"/>
  <c r="Z270" i="4"/>
  <c r="AA270" i="4"/>
  <c r="AB270" i="4"/>
  <c r="AC270" i="4"/>
  <c r="AD270" i="4"/>
  <c r="AE270" i="4"/>
  <c r="AF270" i="4"/>
  <c r="AG270" i="4"/>
  <c r="AH270" i="4"/>
  <c r="AI270" i="4"/>
  <c r="O271" i="4"/>
  <c r="P271" i="4"/>
  <c r="Q271" i="4"/>
  <c r="R271" i="4"/>
  <c r="S271" i="4"/>
  <c r="T271" i="4"/>
  <c r="U271" i="4"/>
  <c r="V271" i="4"/>
  <c r="W271" i="4"/>
  <c r="X271" i="4"/>
  <c r="Y271" i="4"/>
  <c r="Z271" i="4"/>
  <c r="AA271" i="4"/>
  <c r="AB271" i="4"/>
  <c r="AC271" i="4"/>
  <c r="AD271" i="4"/>
  <c r="AE271" i="4"/>
  <c r="AF271" i="4"/>
  <c r="AG271" i="4"/>
  <c r="AH271" i="4"/>
  <c r="AI271" i="4"/>
  <c r="O272" i="4"/>
  <c r="P272" i="4"/>
  <c r="Q272" i="4"/>
  <c r="R272" i="4"/>
  <c r="S272" i="4"/>
  <c r="T272" i="4"/>
  <c r="U272" i="4"/>
  <c r="V272" i="4"/>
  <c r="W272" i="4"/>
  <c r="X272" i="4"/>
  <c r="Y272" i="4"/>
  <c r="Z272" i="4"/>
  <c r="AA272" i="4"/>
  <c r="AB272" i="4"/>
  <c r="AC272" i="4"/>
  <c r="AD272" i="4"/>
  <c r="AE272" i="4"/>
  <c r="AF272" i="4"/>
  <c r="AG272" i="4"/>
  <c r="AH272" i="4"/>
  <c r="AI272" i="4"/>
  <c r="O273" i="4"/>
  <c r="P273" i="4"/>
  <c r="Q273" i="4"/>
  <c r="R273" i="4"/>
  <c r="S273" i="4"/>
  <c r="T273" i="4"/>
  <c r="U273" i="4"/>
  <c r="V273" i="4"/>
  <c r="W273" i="4"/>
  <c r="X273" i="4"/>
  <c r="Y273" i="4"/>
  <c r="Z273" i="4"/>
  <c r="AA273" i="4"/>
  <c r="AB273" i="4"/>
  <c r="AC273" i="4"/>
  <c r="AD273" i="4"/>
  <c r="AE273" i="4"/>
  <c r="AF273" i="4"/>
  <c r="AG273" i="4"/>
  <c r="AH273" i="4"/>
  <c r="AI273" i="4"/>
  <c r="O274" i="4"/>
  <c r="P274" i="4"/>
  <c r="Q274" i="4"/>
  <c r="R274" i="4"/>
  <c r="S274" i="4"/>
  <c r="T274" i="4"/>
  <c r="U274" i="4"/>
  <c r="V274" i="4"/>
  <c r="W274" i="4"/>
  <c r="X274" i="4"/>
  <c r="Y274" i="4"/>
  <c r="Z274" i="4"/>
  <c r="AA274" i="4"/>
  <c r="AB274" i="4"/>
  <c r="AC274" i="4"/>
  <c r="AD274" i="4"/>
  <c r="AE274" i="4"/>
  <c r="AF274" i="4"/>
  <c r="AG274" i="4"/>
  <c r="AH274" i="4"/>
  <c r="AI274" i="4"/>
  <c r="O275" i="4"/>
  <c r="P275" i="4"/>
  <c r="Q275" i="4"/>
  <c r="R275" i="4"/>
  <c r="S275" i="4"/>
  <c r="T275" i="4"/>
  <c r="U275" i="4"/>
  <c r="V275" i="4"/>
  <c r="W275" i="4"/>
  <c r="X275" i="4"/>
  <c r="Y275" i="4"/>
  <c r="Z275" i="4"/>
  <c r="AA275" i="4"/>
  <c r="AB275" i="4"/>
  <c r="AC275" i="4"/>
  <c r="AD275" i="4"/>
  <c r="AE275" i="4"/>
  <c r="AF275" i="4"/>
  <c r="AG275" i="4"/>
  <c r="AH275" i="4"/>
  <c r="AI275" i="4"/>
  <c r="O276" i="4"/>
  <c r="P276" i="4"/>
  <c r="Q276" i="4"/>
  <c r="R276" i="4"/>
  <c r="S276" i="4"/>
  <c r="T276" i="4"/>
  <c r="U276" i="4"/>
  <c r="V276" i="4"/>
  <c r="W276" i="4"/>
  <c r="X276" i="4"/>
  <c r="Y276" i="4"/>
  <c r="Z276" i="4"/>
  <c r="AA276" i="4"/>
  <c r="AB276" i="4"/>
  <c r="AC276" i="4"/>
  <c r="AD276" i="4"/>
  <c r="AE276" i="4"/>
  <c r="AF276" i="4"/>
  <c r="AG276" i="4"/>
  <c r="AH276" i="4"/>
  <c r="AI276" i="4"/>
  <c r="O277" i="4"/>
  <c r="P277" i="4"/>
  <c r="Q277" i="4"/>
  <c r="R277" i="4"/>
  <c r="S277" i="4"/>
  <c r="T277" i="4"/>
  <c r="U277" i="4"/>
  <c r="V277" i="4"/>
  <c r="W277" i="4"/>
  <c r="X277" i="4"/>
  <c r="Y277" i="4"/>
  <c r="Z277" i="4"/>
  <c r="AA277" i="4"/>
  <c r="AB277" i="4"/>
  <c r="AC277" i="4"/>
  <c r="AD277" i="4"/>
  <c r="AE277" i="4"/>
  <c r="AF277" i="4"/>
  <c r="AG277" i="4"/>
  <c r="AH277" i="4"/>
  <c r="AI277" i="4"/>
  <c r="O278" i="4"/>
  <c r="P278" i="4"/>
  <c r="Q278" i="4"/>
  <c r="R278" i="4"/>
  <c r="S278" i="4"/>
  <c r="T278" i="4"/>
  <c r="U278" i="4"/>
  <c r="V278" i="4"/>
  <c r="W278" i="4"/>
  <c r="X278" i="4"/>
  <c r="Y278" i="4"/>
  <c r="Z278" i="4"/>
  <c r="AA278" i="4"/>
  <c r="AB278" i="4"/>
  <c r="AC278" i="4"/>
  <c r="AD278" i="4"/>
  <c r="AE278" i="4"/>
  <c r="AF278" i="4"/>
  <c r="AG278" i="4"/>
  <c r="AH278" i="4"/>
  <c r="AI278" i="4"/>
  <c r="O279" i="4"/>
  <c r="P279" i="4"/>
  <c r="Q279" i="4"/>
  <c r="R279" i="4"/>
  <c r="S279" i="4"/>
  <c r="T279" i="4"/>
  <c r="U279" i="4"/>
  <c r="V279" i="4"/>
  <c r="W279" i="4"/>
  <c r="X279" i="4"/>
  <c r="Y279" i="4"/>
  <c r="Z279" i="4"/>
  <c r="AA279" i="4"/>
  <c r="AB279" i="4"/>
  <c r="AC279" i="4"/>
  <c r="AD279" i="4"/>
  <c r="AE279" i="4"/>
  <c r="AF279" i="4"/>
  <c r="AG279" i="4"/>
  <c r="AH279" i="4"/>
  <c r="AI279" i="4"/>
  <c r="O280" i="4"/>
  <c r="P280" i="4"/>
  <c r="Q280" i="4"/>
  <c r="R280" i="4"/>
  <c r="S280" i="4"/>
  <c r="T280" i="4"/>
  <c r="U280" i="4"/>
  <c r="V280" i="4"/>
  <c r="W280" i="4"/>
  <c r="X280" i="4"/>
  <c r="Y280" i="4"/>
  <c r="Z280" i="4"/>
  <c r="AA280" i="4"/>
  <c r="AB280" i="4"/>
  <c r="AC280" i="4"/>
  <c r="AD280" i="4"/>
  <c r="AE280" i="4"/>
  <c r="AF280" i="4"/>
  <c r="AG280" i="4"/>
  <c r="AH280" i="4"/>
  <c r="AI280" i="4"/>
  <c r="O281" i="4"/>
  <c r="P281" i="4"/>
  <c r="Q281" i="4"/>
  <c r="R281" i="4"/>
  <c r="S281" i="4"/>
  <c r="T281" i="4"/>
  <c r="U281" i="4"/>
  <c r="V281" i="4"/>
  <c r="W281" i="4"/>
  <c r="X281" i="4"/>
  <c r="Y281" i="4"/>
  <c r="Z281" i="4"/>
  <c r="AA281" i="4"/>
  <c r="AB281" i="4"/>
  <c r="AC281" i="4"/>
  <c r="AD281" i="4"/>
  <c r="AE281" i="4"/>
  <c r="AF281" i="4"/>
  <c r="AG281" i="4"/>
  <c r="AH281" i="4"/>
  <c r="AI281" i="4"/>
  <c r="O282" i="4"/>
  <c r="P282" i="4"/>
  <c r="Q282" i="4"/>
  <c r="R282" i="4"/>
  <c r="S282" i="4"/>
  <c r="T282" i="4"/>
  <c r="U282" i="4"/>
  <c r="V282" i="4"/>
  <c r="W282" i="4"/>
  <c r="X282" i="4"/>
  <c r="Y282" i="4"/>
  <c r="Z282" i="4"/>
  <c r="AA282" i="4"/>
  <c r="AB282" i="4"/>
  <c r="AC282" i="4"/>
  <c r="AD282" i="4"/>
  <c r="AE282" i="4"/>
  <c r="AF282" i="4"/>
  <c r="AG282" i="4"/>
  <c r="AH282" i="4"/>
  <c r="AI282" i="4"/>
  <c r="O283" i="4"/>
  <c r="P283" i="4"/>
  <c r="Q283" i="4"/>
  <c r="R283" i="4"/>
  <c r="S283" i="4"/>
  <c r="T283" i="4"/>
  <c r="U283" i="4"/>
  <c r="V283" i="4"/>
  <c r="W283" i="4"/>
  <c r="X283" i="4"/>
  <c r="Y283" i="4"/>
  <c r="Z283" i="4"/>
  <c r="AA283" i="4"/>
  <c r="AB283" i="4"/>
  <c r="AC283" i="4"/>
  <c r="AD283" i="4"/>
  <c r="AE283" i="4"/>
  <c r="AF283" i="4"/>
  <c r="AG283" i="4"/>
  <c r="AH283" i="4"/>
  <c r="AI283" i="4"/>
  <c r="O284" i="4"/>
  <c r="P284" i="4"/>
  <c r="Q284" i="4"/>
  <c r="R284" i="4"/>
  <c r="S284" i="4"/>
  <c r="T284" i="4"/>
  <c r="U284" i="4"/>
  <c r="V284" i="4"/>
  <c r="W284" i="4"/>
  <c r="X284" i="4"/>
  <c r="Y284" i="4"/>
  <c r="Z284" i="4"/>
  <c r="AA284" i="4"/>
  <c r="AB284" i="4"/>
  <c r="AC284" i="4"/>
  <c r="AD284" i="4"/>
  <c r="AE284" i="4"/>
  <c r="AF284" i="4"/>
  <c r="AG284" i="4"/>
  <c r="AH284" i="4"/>
  <c r="AI284" i="4"/>
  <c r="O285" i="4"/>
  <c r="P285" i="4"/>
  <c r="Q285" i="4"/>
  <c r="R285" i="4"/>
  <c r="S285" i="4"/>
  <c r="T285" i="4"/>
  <c r="U285" i="4"/>
  <c r="V285" i="4"/>
  <c r="W285" i="4"/>
  <c r="X285" i="4"/>
  <c r="Y285" i="4"/>
  <c r="Z285" i="4"/>
  <c r="AA285" i="4"/>
  <c r="AB285" i="4"/>
  <c r="AC285" i="4"/>
  <c r="AD285" i="4"/>
  <c r="AE285" i="4"/>
  <c r="AF285" i="4"/>
  <c r="AG285" i="4"/>
  <c r="AH285" i="4"/>
  <c r="AI285" i="4"/>
  <c r="O286" i="4"/>
  <c r="P286" i="4"/>
  <c r="Q286" i="4"/>
  <c r="R286" i="4"/>
  <c r="S286" i="4"/>
  <c r="T286" i="4"/>
  <c r="U286" i="4"/>
  <c r="V286" i="4"/>
  <c r="W286" i="4"/>
  <c r="X286" i="4"/>
  <c r="Y286" i="4"/>
  <c r="Z286" i="4"/>
  <c r="AA286" i="4"/>
  <c r="AB286" i="4"/>
  <c r="AC286" i="4"/>
  <c r="AD286" i="4"/>
  <c r="AE286" i="4"/>
  <c r="AF286" i="4"/>
  <c r="AG286" i="4"/>
  <c r="AH286" i="4"/>
  <c r="AI286" i="4"/>
  <c r="AI4" i="4"/>
  <c r="AH4" i="4"/>
  <c r="AG4" i="4"/>
  <c r="AF4" i="4"/>
  <c r="AE4" i="4"/>
  <c r="AD4" i="4"/>
  <c r="AC4" i="4"/>
  <c r="AB4" i="4"/>
  <c r="AA4" i="4"/>
  <c r="Z4" i="4"/>
  <c r="Y4" i="4"/>
  <c r="X4" i="4"/>
  <c r="W4" i="4"/>
  <c r="V4" i="4"/>
  <c r="U4" i="4"/>
  <c r="T4" i="4"/>
  <c r="S4" i="4"/>
  <c r="R4" i="4"/>
  <c r="Q4" i="4"/>
  <c r="P4" i="4"/>
  <c r="O4" i="4"/>
  <c r="I5" i="4"/>
  <c r="J5" i="4"/>
  <c r="K5" i="4"/>
  <c r="L5" i="4"/>
  <c r="M5" i="4"/>
  <c r="N5" i="4"/>
  <c r="I6" i="4"/>
  <c r="J6" i="4"/>
  <c r="K6" i="4"/>
  <c r="L6" i="4"/>
  <c r="M6" i="4"/>
  <c r="N6" i="4"/>
  <c r="I7" i="4"/>
  <c r="J7" i="4"/>
  <c r="K7" i="4"/>
  <c r="L7" i="4"/>
  <c r="M7" i="4"/>
  <c r="N7" i="4"/>
  <c r="I8" i="4"/>
  <c r="J8" i="4"/>
  <c r="K8" i="4"/>
  <c r="L8" i="4"/>
  <c r="M8" i="4"/>
  <c r="N8" i="4"/>
  <c r="I9" i="4"/>
  <c r="J9" i="4"/>
  <c r="K9" i="4"/>
  <c r="L9" i="4"/>
  <c r="M9" i="4"/>
  <c r="N9" i="4"/>
  <c r="I10" i="4"/>
  <c r="J10" i="4"/>
  <c r="K10" i="4"/>
  <c r="L10" i="4"/>
  <c r="M10" i="4"/>
  <c r="N10" i="4"/>
  <c r="I11" i="4"/>
  <c r="J11" i="4"/>
  <c r="K11" i="4"/>
  <c r="L11" i="4"/>
  <c r="M11" i="4"/>
  <c r="N11" i="4"/>
  <c r="I12" i="4"/>
  <c r="J12" i="4"/>
  <c r="K12" i="4"/>
  <c r="L12" i="4"/>
  <c r="M12" i="4"/>
  <c r="N12" i="4"/>
  <c r="I13" i="4"/>
  <c r="J13" i="4"/>
  <c r="K13" i="4"/>
  <c r="L13" i="4"/>
  <c r="M13" i="4"/>
  <c r="N13" i="4"/>
  <c r="I14" i="4"/>
  <c r="J14" i="4"/>
  <c r="K14" i="4"/>
  <c r="L14" i="4"/>
  <c r="M14" i="4"/>
  <c r="N14" i="4"/>
  <c r="I15" i="4"/>
  <c r="J15" i="4"/>
  <c r="K15" i="4"/>
  <c r="L15" i="4"/>
  <c r="M15" i="4"/>
  <c r="N15" i="4"/>
  <c r="I16" i="4"/>
  <c r="J16" i="4"/>
  <c r="K16" i="4"/>
  <c r="L16" i="4"/>
  <c r="M16" i="4"/>
  <c r="N16" i="4"/>
  <c r="I17" i="4"/>
  <c r="J17" i="4"/>
  <c r="K17" i="4"/>
  <c r="L17" i="4"/>
  <c r="M17" i="4"/>
  <c r="N17" i="4"/>
  <c r="I18" i="4"/>
  <c r="J18" i="4"/>
  <c r="K18" i="4"/>
  <c r="L18" i="4"/>
  <c r="M18" i="4"/>
  <c r="N18" i="4"/>
  <c r="I19" i="4"/>
  <c r="J19" i="4"/>
  <c r="K19" i="4"/>
  <c r="L19" i="4"/>
  <c r="M19" i="4"/>
  <c r="N19" i="4"/>
  <c r="I20" i="4"/>
  <c r="J20" i="4"/>
  <c r="K20" i="4"/>
  <c r="L20" i="4"/>
  <c r="M20" i="4"/>
  <c r="N20" i="4"/>
  <c r="I21" i="4"/>
  <c r="J21" i="4"/>
  <c r="K21" i="4"/>
  <c r="L21" i="4"/>
  <c r="M21" i="4"/>
  <c r="N21" i="4"/>
  <c r="I22" i="4"/>
  <c r="J22" i="4"/>
  <c r="K22" i="4"/>
  <c r="L22" i="4"/>
  <c r="M22" i="4"/>
  <c r="N22" i="4"/>
  <c r="I23" i="4"/>
  <c r="J23" i="4"/>
  <c r="K23" i="4"/>
  <c r="L23" i="4"/>
  <c r="M23" i="4"/>
  <c r="N23" i="4"/>
  <c r="I24" i="4"/>
  <c r="J24" i="4"/>
  <c r="K24" i="4"/>
  <c r="L24" i="4"/>
  <c r="M24" i="4"/>
  <c r="N24" i="4"/>
  <c r="I25" i="4"/>
  <c r="J25" i="4"/>
  <c r="K25" i="4"/>
  <c r="L25" i="4"/>
  <c r="M25" i="4"/>
  <c r="N25" i="4"/>
  <c r="I26" i="4"/>
  <c r="J26" i="4"/>
  <c r="K26" i="4"/>
  <c r="L26" i="4"/>
  <c r="M26" i="4"/>
  <c r="N26" i="4"/>
  <c r="I27" i="4"/>
  <c r="J27" i="4"/>
  <c r="K27" i="4"/>
  <c r="L27" i="4"/>
  <c r="M27" i="4"/>
  <c r="N27" i="4"/>
  <c r="I28" i="4"/>
  <c r="J28" i="4"/>
  <c r="K28" i="4"/>
  <c r="L28" i="4"/>
  <c r="M28" i="4"/>
  <c r="N28" i="4"/>
  <c r="I29" i="4"/>
  <c r="J29" i="4"/>
  <c r="K29" i="4"/>
  <c r="L29" i="4"/>
  <c r="M29" i="4"/>
  <c r="N29" i="4"/>
  <c r="I30" i="4"/>
  <c r="J30" i="4"/>
  <c r="K30" i="4"/>
  <c r="L30" i="4"/>
  <c r="M30" i="4"/>
  <c r="N30" i="4"/>
  <c r="I31" i="4"/>
  <c r="J31" i="4"/>
  <c r="K31" i="4"/>
  <c r="L31" i="4"/>
  <c r="M31" i="4"/>
  <c r="N31" i="4"/>
  <c r="I32" i="4"/>
  <c r="J32" i="4"/>
  <c r="K32" i="4"/>
  <c r="L32" i="4"/>
  <c r="M32" i="4"/>
  <c r="N32" i="4"/>
  <c r="I33" i="4"/>
  <c r="J33" i="4"/>
  <c r="K33" i="4"/>
  <c r="L33" i="4"/>
  <c r="M33" i="4"/>
  <c r="N33" i="4"/>
  <c r="I34" i="4"/>
  <c r="J34" i="4"/>
  <c r="K34" i="4"/>
  <c r="L34" i="4"/>
  <c r="M34" i="4"/>
  <c r="N34" i="4"/>
  <c r="I35" i="4"/>
  <c r="J35" i="4"/>
  <c r="K35" i="4"/>
  <c r="L35" i="4"/>
  <c r="M35" i="4"/>
  <c r="N35" i="4"/>
  <c r="I36" i="4"/>
  <c r="J36" i="4"/>
  <c r="K36" i="4"/>
  <c r="L36" i="4"/>
  <c r="M36" i="4"/>
  <c r="N36" i="4"/>
  <c r="I37" i="4"/>
  <c r="J37" i="4"/>
  <c r="K37" i="4"/>
  <c r="L37" i="4"/>
  <c r="M37" i="4"/>
  <c r="N37" i="4"/>
  <c r="I38" i="4"/>
  <c r="J38" i="4"/>
  <c r="K38" i="4"/>
  <c r="L38" i="4"/>
  <c r="M38" i="4"/>
  <c r="N38" i="4"/>
  <c r="I39" i="4"/>
  <c r="J39" i="4"/>
  <c r="K39" i="4"/>
  <c r="L39" i="4"/>
  <c r="M39" i="4"/>
  <c r="N39" i="4"/>
  <c r="I40" i="4"/>
  <c r="J40" i="4"/>
  <c r="K40" i="4"/>
  <c r="L40" i="4"/>
  <c r="M40" i="4"/>
  <c r="N40" i="4"/>
  <c r="I41" i="4"/>
  <c r="J41" i="4"/>
  <c r="K41" i="4"/>
  <c r="L41" i="4"/>
  <c r="M41" i="4"/>
  <c r="N41" i="4"/>
  <c r="I42" i="4"/>
  <c r="J42" i="4"/>
  <c r="K42" i="4"/>
  <c r="L42" i="4"/>
  <c r="M42" i="4"/>
  <c r="N42" i="4"/>
  <c r="I43" i="4"/>
  <c r="J43" i="4"/>
  <c r="K43" i="4"/>
  <c r="L43" i="4"/>
  <c r="M43" i="4"/>
  <c r="N43" i="4"/>
  <c r="I44" i="4"/>
  <c r="J44" i="4"/>
  <c r="K44" i="4"/>
  <c r="L44" i="4"/>
  <c r="M44" i="4"/>
  <c r="N44" i="4"/>
  <c r="I45" i="4"/>
  <c r="J45" i="4"/>
  <c r="K45" i="4"/>
  <c r="L45" i="4"/>
  <c r="M45" i="4"/>
  <c r="N45" i="4"/>
  <c r="I46" i="4"/>
  <c r="J46" i="4"/>
  <c r="K46" i="4"/>
  <c r="L46" i="4"/>
  <c r="M46" i="4"/>
  <c r="N46" i="4"/>
  <c r="I47" i="4"/>
  <c r="J47" i="4"/>
  <c r="K47" i="4"/>
  <c r="L47" i="4"/>
  <c r="M47" i="4"/>
  <c r="N47" i="4"/>
  <c r="I48" i="4"/>
  <c r="J48" i="4"/>
  <c r="K48" i="4"/>
  <c r="L48" i="4"/>
  <c r="M48" i="4"/>
  <c r="N48" i="4"/>
  <c r="I49" i="4"/>
  <c r="J49" i="4"/>
  <c r="K49" i="4"/>
  <c r="L49" i="4"/>
  <c r="M49" i="4"/>
  <c r="N49" i="4"/>
  <c r="I50" i="4"/>
  <c r="J50" i="4"/>
  <c r="K50" i="4"/>
  <c r="L50" i="4"/>
  <c r="M50" i="4"/>
  <c r="N50" i="4"/>
  <c r="I51" i="4"/>
  <c r="J51" i="4"/>
  <c r="K51" i="4"/>
  <c r="L51" i="4"/>
  <c r="M51" i="4"/>
  <c r="N51" i="4"/>
  <c r="I52" i="4"/>
  <c r="J52" i="4"/>
  <c r="K52" i="4"/>
  <c r="L52" i="4"/>
  <c r="M52" i="4"/>
  <c r="N52" i="4"/>
  <c r="I53" i="4"/>
  <c r="J53" i="4"/>
  <c r="K53" i="4"/>
  <c r="L53" i="4"/>
  <c r="M53" i="4"/>
  <c r="N53" i="4"/>
  <c r="I54" i="4"/>
  <c r="J54" i="4"/>
  <c r="K54" i="4"/>
  <c r="L54" i="4"/>
  <c r="M54" i="4"/>
  <c r="N54" i="4"/>
  <c r="I55" i="4"/>
  <c r="J55" i="4"/>
  <c r="K55" i="4"/>
  <c r="L55" i="4"/>
  <c r="M55" i="4"/>
  <c r="N55" i="4"/>
  <c r="I56" i="4"/>
  <c r="J56" i="4"/>
  <c r="K56" i="4"/>
  <c r="L56" i="4"/>
  <c r="M56" i="4"/>
  <c r="N56" i="4"/>
  <c r="I57" i="4"/>
  <c r="J57" i="4"/>
  <c r="K57" i="4"/>
  <c r="L57" i="4"/>
  <c r="M57" i="4"/>
  <c r="N57" i="4"/>
  <c r="I58" i="4"/>
  <c r="J58" i="4"/>
  <c r="K58" i="4"/>
  <c r="L58" i="4"/>
  <c r="M58" i="4"/>
  <c r="N58" i="4"/>
  <c r="I59" i="4"/>
  <c r="J59" i="4"/>
  <c r="K59" i="4"/>
  <c r="L59" i="4"/>
  <c r="M59" i="4"/>
  <c r="N59" i="4"/>
  <c r="I60" i="4"/>
  <c r="J60" i="4"/>
  <c r="K60" i="4"/>
  <c r="L60" i="4"/>
  <c r="M60" i="4"/>
  <c r="N60" i="4"/>
  <c r="I61" i="4"/>
  <c r="J61" i="4"/>
  <c r="K61" i="4"/>
  <c r="L61" i="4"/>
  <c r="M61" i="4"/>
  <c r="N61" i="4"/>
  <c r="I62" i="4"/>
  <c r="J62" i="4"/>
  <c r="K62" i="4"/>
  <c r="L62" i="4"/>
  <c r="M62" i="4"/>
  <c r="N62" i="4"/>
  <c r="I63" i="4"/>
  <c r="J63" i="4"/>
  <c r="K63" i="4"/>
  <c r="L63" i="4"/>
  <c r="M63" i="4"/>
  <c r="N63" i="4"/>
  <c r="I64" i="4"/>
  <c r="J64" i="4"/>
  <c r="K64" i="4"/>
  <c r="L64" i="4"/>
  <c r="M64" i="4"/>
  <c r="N64" i="4"/>
  <c r="I65" i="4"/>
  <c r="J65" i="4"/>
  <c r="K65" i="4"/>
  <c r="L65" i="4"/>
  <c r="M65" i="4"/>
  <c r="N65" i="4"/>
  <c r="I66" i="4"/>
  <c r="J66" i="4"/>
  <c r="K66" i="4"/>
  <c r="L66" i="4"/>
  <c r="M66" i="4"/>
  <c r="N66" i="4"/>
  <c r="I67" i="4"/>
  <c r="J67" i="4"/>
  <c r="K67" i="4"/>
  <c r="L67" i="4"/>
  <c r="M67" i="4"/>
  <c r="N67" i="4"/>
  <c r="I68" i="4"/>
  <c r="J68" i="4"/>
  <c r="K68" i="4"/>
  <c r="L68" i="4"/>
  <c r="M68" i="4"/>
  <c r="N68" i="4"/>
  <c r="I69" i="4"/>
  <c r="J69" i="4"/>
  <c r="K69" i="4"/>
  <c r="L69" i="4"/>
  <c r="M69" i="4"/>
  <c r="N69" i="4"/>
  <c r="I70" i="4"/>
  <c r="J70" i="4"/>
  <c r="K70" i="4"/>
  <c r="L70" i="4"/>
  <c r="M70" i="4"/>
  <c r="N70" i="4"/>
  <c r="I71" i="4"/>
  <c r="J71" i="4"/>
  <c r="K71" i="4"/>
  <c r="L71" i="4"/>
  <c r="M71" i="4"/>
  <c r="N71" i="4"/>
  <c r="I72" i="4"/>
  <c r="J72" i="4"/>
  <c r="K72" i="4"/>
  <c r="L72" i="4"/>
  <c r="M72" i="4"/>
  <c r="N72" i="4"/>
  <c r="I73" i="4"/>
  <c r="J73" i="4"/>
  <c r="K73" i="4"/>
  <c r="L73" i="4"/>
  <c r="M73" i="4"/>
  <c r="N73" i="4"/>
  <c r="I74" i="4"/>
  <c r="J74" i="4"/>
  <c r="K74" i="4"/>
  <c r="L74" i="4"/>
  <c r="M74" i="4"/>
  <c r="N74" i="4"/>
  <c r="I75" i="4"/>
  <c r="J75" i="4"/>
  <c r="K75" i="4"/>
  <c r="L75" i="4"/>
  <c r="M75" i="4"/>
  <c r="N75" i="4"/>
  <c r="I76" i="4"/>
  <c r="J76" i="4"/>
  <c r="K76" i="4"/>
  <c r="L76" i="4"/>
  <c r="M76" i="4"/>
  <c r="N76" i="4"/>
  <c r="I77" i="4"/>
  <c r="J77" i="4"/>
  <c r="K77" i="4"/>
  <c r="L77" i="4"/>
  <c r="M77" i="4"/>
  <c r="N77" i="4"/>
  <c r="I78" i="4"/>
  <c r="J78" i="4"/>
  <c r="K78" i="4"/>
  <c r="L78" i="4"/>
  <c r="M78" i="4"/>
  <c r="N78" i="4"/>
  <c r="I79" i="4"/>
  <c r="J79" i="4"/>
  <c r="K79" i="4"/>
  <c r="L79" i="4"/>
  <c r="M79" i="4"/>
  <c r="N79" i="4"/>
  <c r="I80" i="4"/>
  <c r="J80" i="4"/>
  <c r="K80" i="4"/>
  <c r="L80" i="4"/>
  <c r="M80" i="4"/>
  <c r="N80" i="4"/>
  <c r="I81" i="4"/>
  <c r="J81" i="4"/>
  <c r="K81" i="4"/>
  <c r="L81" i="4"/>
  <c r="M81" i="4"/>
  <c r="N81" i="4"/>
  <c r="I82" i="4"/>
  <c r="J82" i="4"/>
  <c r="K82" i="4"/>
  <c r="L82" i="4"/>
  <c r="M82" i="4"/>
  <c r="N82" i="4"/>
  <c r="I83" i="4"/>
  <c r="J83" i="4"/>
  <c r="K83" i="4"/>
  <c r="L83" i="4"/>
  <c r="M83" i="4"/>
  <c r="N83" i="4"/>
  <c r="I84" i="4"/>
  <c r="J84" i="4"/>
  <c r="K84" i="4"/>
  <c r="L84" i="4"/>
  <c r="M84" i="4"/>
  <c r="N84" i="4"/>
  <c r="I85" i="4"/>
  <c r="J85" i="4"/>
  <c r="K85" i="4"/>
  <c r="L85" i="4"/>
  <c r="M85" i="4"/>
  <c r="N85" i="4"/>
  <c r="I86" i="4"/>
  <c r="J86" i="4"/>
  <c r="K86" i="4"/>
  <c r="L86" i="4"/>
  <c r="M86" i="4"/>
  <c r="N86" i="4"/>
  <c r="I87" i="4"/>
  <c r="J87" i="4"/>
  <c r="K87" i="4"/>
  <c r="L87" i="4"/>
  <c r="M87" i="4"/>
  <c r="N87" i="4"/>
  <c r="I88" i="4"/>
  <c r="J88" i="4"/>
  <c r="K88" i="4"/>
  <c r="L88" i="4"/>
  <c r="M88" i="4"/>
  <c r="N88" i="4"/>
  <c r="I89" i="4"/>
  <c r="J89" i="4"/>
  <c r="K89" i="4"/>
  <c r="L89" i="4"/>
  <c r="M89" i="4"/>
  <c r="N89" i="4"/>
  <c r="I90" i="4"/>
  <c r="J90" i="4"/>
  <c r="K90" i="4"/>
  <c r="L90" i="4"/>
  <c r="M90" i="4"/>
  <c r="N90" i="4"/>
  <c r="I91" i="4"/>
  <c r="J91" i="4"/>
  <c r="K91" i="4"/>
  <c r="L91" i="4"/>
  <c r="M91" i="4"/>
  <c r="N91" i="4"/>
  <c r="I92" i="4"/>
  <c r="J92" i="4"/>
  <c r="K92" i="4"/>
  <c r="L92" i="4"/>
  <c r="M92" i="4"/>
  <c r="N92" i="4"/>
  <c r="I93" i="4"/>
  <c r="J93" i="4"/>
  <c r="K93" i="4"/>
  <c r="L93" i="4"/>
  <c r="M93" i="4"/>
  <c r="N93" i="4"/>
  <c r="I94" i="4"/>
  <c r="J94" i="4"/>
  <c r="K94" i="4"/>
  <c r="L94" i="4"/>
  <c r="M94" i="4"/>
  <c r="N94" i="4"/>
  <c r="I95" i="4"/>
  <c r="J95" i="4"/>
  <c r="K95" i="4"/>
  <c r="L95" i="4"/>
  <c r="M95" i="4"/>
  <c r="N95" i="4"/>
  <c r="I96" i="4"/>
  <c r="J96" i="4"/>
  <c r="K96" i="4"/>
  <c r="L96" i="4"/>
  <c r="M96" i="4"/>
  <c r="N96" i="4"/>
  <c r="I97" i="4"/>
  <c r="J97" i="4"/>
  <c r="K97" i="4"/>
  <c r="L97" i="4"/>
  <c r="M97" i="4"/>
  <c r="N97" i="4"/>
  <c r="I98" i="4"/>
  <c r="J98" i="4"/>
  <c r="K98" i="4"/>
  <c r="L98" i="4"/>
  <c r="M98" i="4"/>
  <c r="N98" i="4"/>
  <c r="I99" i="4"/>
  <c r="J99" i="4"/>
  <c r="K99" i="4"/>
  <c r="L99" i="4"/>
  <c r="M99" i="4"/>
  <c r="N99" i="4"/>
  <c r="I100" i="4"/>
  <c r="J100" i="4"/>
  <c r="K100" i="4"/>
  <c r="L100" i="4"/>
  <c r="M100" i="4"/>
  <c r="N100" i="4"/>
  <c r="I101" i="4"/>
  <c r="J101" i="4"/>
  <c r="K101" i="4"/>
  <c r="L101" i="4"/>
  <c r="M101" i="4"/>
  <c r="N101" i="4"/>
  <c r="I102" i="4"/>
  <c r="J102" i="4"/>
  <c r="K102" i="4"/>
  <c r="L102" i="4"/>
  <c r="M102" i="4"/>
  <c r="N102" i="4"/>
  <c r="I103" i="4"/>
  <c r="J103" i="4"/>
  <c r="K103" i="4"/>
  <c r="L103" i="4"/>
  <c r="M103" i="4"/>
  <c r="N103" i="4"/>
  <c r="I104" i="4"/>
  <c r="J104" i="4"/>
  <c r="K104" i="4"/>
  <c r="L104" i="4"/>
  <c r="M104" i="4"/>
  <c r="N104" i="4"/>
  <c r="I105" i="4"/>
  <c r="J105" i="4"/>
  <c r="K105" i="4"/>
  <c r="L105" i="4"/>
  <c r="M105" i="4"/>
  <c r="N105" i="4"/>
  <c r="I106" i="4"/>
  <c r="J106" i="4"/>
  <c r="K106" i="4"/>
  <c r="L106" i="4"/>
  <c r="M106" i="4"/>
  <c r="N106" i="4"/>
  <c r="I107" i="4"/>
  <c r="J107" i="4"/>
  <c r="K107" i="4"/>
  <c r="L107" i="4"/>
  <c r="M107" i="4"/>
  <c r="N107" i="4"/>
  <c r="I108" i="4"/>
  <c r="J108" i="4"/>
  <c r="K108" i="4"/>
  <c r="L108" i="4"/>
  <c r="M108" i="4"/>
  <c r="N108" i="4"/>
  <c r="I109" i="4"/>
  <c r="J109" i="4"/>
  <c r="K109" i="4"/>
  <c r="L109" i="4"/>
  <c r="M109" i="4"/>
  <c r="N109" i="4"/>
  <c r="I110" i="4"/>
  <c r="J110" i="4"/>
  <c r="K110" i="4"/>
  <c r="L110" i="4"/>
  <c r="M110" i="4"/>
  <c r="N110" i="4"/>
  <c r="I111" i="4"/>
  <c r="J111" i="4"/>
  <c r="K111" i="4"/>
  <c r="L111" i="4"/>
  <c r="M111" i="4"/>
  <c r="N111" i="4"/>
  <c r="I112" i="4"/>
  <c r="J112" i="4"/>
  <c r="K112" i="4"/>
  <c r="L112" i="4"/>
  <c r="M112" i="4"/>
  <c r="N112" i="4"/>
  <c r="I113" i="4"/>
  <c r="J113" i="4"/>
  <c r="K113" i="4"/>
  <c r="L113" i="4"/>
  <c r="M113" i="4"/>
  <c r="N113" i="4"/>
  <c r="I114" i="4"/>
  <c r="J114" i="4"/>
  <c r="K114" i="4"/>
  <c r="L114" i="4"/>
  <c r="M114" i="4"/>
  <c r="N114" i="4"/>
  <c r="I115" i="4"/>
  <c r="J115" i="4"/>
  <c r="K115" i="4"/>
  <c r="L115" i="4"/>
  <c r="M115" i="4"/>
  <c r="N115" i="4"/>
  <c r="I116" i="4"/>
  <c r="J116" i="4"/>
  <c r="K116" i="4"/>
  <c r="L116" i="4"/>
  <c r="M116" i="4"/>
  <c r="N116" i="4"/>
  <c r="I117" i="4"/>
  <c r="J117" i="4"/>
  <c r="K117" i="4"/>
  <c r="L117" i="4"/>
  <c r="M117" i="4"/>
  <c r="N117" i="4"/>
  <c r="I118" i="4"/>
  <c r="J118" i="4"/>
  <c r="K118" i="4"/>
  <c r="L118" i="4"/>
  <c r="M118" i="4"/>
  <c r="N118" i="4"/>
  <c r="I119" i="4"/>
  <c r="J119" i="4"/>
  <c r="K119" i="4"/>
  <c r="L119" i="4"/>
  <c r="M119" i="4"/>
  <c r="N119" i="4"/>
  <c r="I120" i="4"/>
  <c r="J120" i="4"/>
  <c r="K120" i="4"/>
  <c r="L120" i="4"/>
  <c r="M120" i="4"/>
  <c r="N120" i="4"/>
  <c r="I121" i="4"/>
  <c r="J121" i="4"/>
  <c r="K121" i="4"/>
  <c r="L121" i="4"/>
  <c r="M121" i="4"/>
  <c r="N121" i="4"/>
  <c r="I122" i="4"/>
  <c r="J122" i="4"/>
  <c r="K122" i="4"/>
  <c r="L122" i="4"/>
  <c r="M122" i="4"/>
  <c r="N122" i="4"/>
  <c r="I123" i="4"/>
  <c r="J123" i="4"/>
  <c r="K123" i="4"/>
  <c r="L123" i="4"/>
  <c r="M123" i="4"/>
  <c r="N123" i="4"/>
  <c r="I124" i="4"/>
  <c r="J124" i="4"/>
  <c r="K124" i="4"/>
  <c r="L124" i="4"/>
  <c r="M124" i="4"/>
  <c r="N124" i="4"/>
  <c r="I125" i="4"/>
  <c r="J125" i="4"/>
  <c r="K125" i="4"/>
  <c r="L125" i="4"/>
  <c r="M125" i="4"/>
  <c r="N125" i="4"/>
  <c r="I126" i="4"/>
  <c r="J126" i="4"/>
  <c r="K126" i="4"/>
  <c r="L126" i="4"/>
  <c r="M126" i="4"/>
  <c r="N126" i="4"/>
  <c r="I127" i="4"/>
  <c r="J127" i="4"/>
  <c r="K127" i="4"/>
  <c r="L127" i="4"/>
  <c r="M127" i="4"/>
  <c r="N127" i="4"/>
  <c r="I128" i="4"/>
  <c r="J128" i="4"/>
  <c r="K128" i="4"/>
  <c r="L128" i="4"/>
  <c r="M128" i="4"/>
  <c r="N128" i="4"/>
  <c r="I129" i="4"/>
  <c r="J129" i="4"/>
  <c r="K129" i="4"/>
  <c r="L129" i="4"/>
  <c r="M129" i="4"/>
  <c r="N129" i="4"/>
  <c r="I130" i="4"/>
  <c r="J130" i="4"/>
  <c r="K130" i="4"/>
  <c r="L130" i="4"/>
  <c r="M130" i="4"/>
  <c r="N130" i="4"/>
  <c r="I131" i="4"/>
  <c r="J131" i="4"/>
  <c r="K131" i="4"/>
  <c r="L131" i="4"/>
  <c r="M131" i="4"/>
  <c r="N131" i="4"/>
  <c r="I132" i="4"/>
  <c r="J132" i="4"/>
  <c r="K132" i="4"/>
  <c r="L132" i="4"/>
  <c r="M132" i="4"/>
  <c r="N132" i="4"/>
  <c r="I133" i="4"/>
  <c r="J133" i="4"/>
  <c r="K133" i="4"/>
  <c r="L133" i="4"/>
  <c r="M133" i="4"/>
  <c r="N133" i="4"/>
  <c r="I134" i="4"/>
  <c r="J134" i="4"/>
  <c r="K134" i="4"/>
  <c r="L134" i="4"/>
  <c r="M134" i="4"/>
  <c r="N134" i="4"/>
  <c r="I135" i="4"/>
  <c r="J135" i="4"/>
  <c r="K135" i="4"/>
  <c r="L135" i="4"/>
  <c r="M135" i="4"/>
  <c r="N135" i="4"/>
  <c r="I136" i="4"/>
  <c r="J136" i="4"/>
  <c r="K136" i="4"/>
  <c r="L136" i="4"/>
  <c r="M136" i="4"/>
  <c r="N136" i="4"/>
  <c r="I137" i="4"/>
  <c r="J137" i="4"/>
  <c r="K137" i="4"/>
  <c r="L137" i="4"/>
  <c r="M137" i="4"/>
  <c r="N137" i="4"/>
  <c r="I138" i="4"/>
  <c r="J138" i="4"/>
  <c r="K138" i="4"/>
  <c r="L138" i="4"/>
  <c r="M138" i="4"/>
  <c r="N138" i="4"/>
  <c r="I139" i="4"/>
  <c r="J139" i="4"/>
  <c r="K139" i="4"/>
  <c r="L139" i="4"/>
  <c r="M139" i="4"/>
  <c r="N139" i="4"/>
  <c r="I140" i="4"/>
  <c r="J140" i="4"/>
  <c r="K140" i="4"/>
  <c r="L140" i="4"/>
  <c r="M140" i="4"/>
  <c r="N140" i="4"/>
  <c r="I141" i="4"/>
  <c r="J141" i="4"/>
  <c r="K141" i="4"/>
  <c r="L141" i="4"/>
  <c r="M141" i="4"/>
  <c r="N141" i="4"/>
  <c r="I142" i="4"/>
  <c r="J142" i="4"/>
  <c r="K142" i="4"/>
  <c r="L142" i="4"/>
  <c r="M142" i="4"/>
  <c r="N142" i="4"/>
  <c r="I143" i="4"/>
  <c r="J143" i="4"/>
  <c r="K143" i="4"/>
  <c r="L143" i="4"/>
  <c r="M143" i="4"/>
  <c r="N143" i="4"/>
  <c r="I144" i="4"/>
  <c r="J144" i="4"/>
  <c r="K144" i="4"/>
  <c r="L144" i="4"/>
  <c r="M144" i="4"/>
  <c r="N144" i="4"/>
  <c r="I145" i="4"/>
  <c r="J145" i="4"/>
  <c r="K145" i="4"/>
  <c r="L145" i="4"/>
  <c r="M145" i="4"/>
  <c r="N145" i="4"/>
  <c r="I146" i="4"/>
  <c r="J146" i="4"/>
  <c r="K146" i="4"/>
  <c r="L146" i="4"/>
  <c r="M146" i="4"/>
  <c r="N146" i="4"/>
  <c r="I147" i="4"/>
  <c r="J147" i="4"/>
  <c r="K147" i="4"/>
  <c r="L147" i="4"/>
  <c r="M147" i="4"/>
  <c r="N147" i="4"/>
  <c r="I148" i="4"/>
  <c r="J148" i="4"/>
  <c r="K148" i="4"/>
  <c r="L148" i="4"/>
  <c r="M148" i="4"/>
  <c r="N148" i="4"/>
  <c r="I149" i="4"/>
  <c r="J149" i="4"/>
  <c r="K149" i="4"/>
  <c r="L149" i="4"/>
  <c r="M149" i="4"/>
  <c r="N149" i="4"/>
  <c r="I150" i="4"/>
  <c r="J150" i="4"/>
  <c r="K150" i="4"/>
  <c r="L150" i="4"/>
  <c r="M150" i="4"/>
  <c r="N150" i="4"/>
  <c r="I151" i="4"/>
  <c r="J151" i="4"/>
  <c r="K151" i="4"/>
  <c r="L151" i="4"/>
  <c r="M151" i="4"/>
  <c r="N151" i="4"/>
  <c r="I152" i="4"/>
  <c r="J152" i="4"/>
  <c r="K152" i="4"/>
  <c r="L152" i="4"/>
  <c r="M152" i="4"/>
  <c r="N152" i="4"/>
  <c r="I153" i="4"/>
  <c r="J153" i="4"/>
  <c r="K153" i="4"/>
  <c r="L153" i="4"/>
  <c r="M153" i="4"/>
  <c r="N153" i="4"/>
  <c r="I154" i="4"/>
  <c r="J154" i="4"/>
  <c r="K154" i="4"/>
  <c r="L154" i="4"/>
  <c r="M154" i="4"/>
  <c r="N154" i="4"/>
  <c r="I155" i="4"/>
  <c r="J155" i="4"/>
  <c r="K155" i="4"/>
  <c r="L155" i="4"/>
  <c r="M155" i="4"/>
  <c r="N155" i="4"/>
  <c r="I156" i="4"/>
  <c r="J156" i="4"/>
  <c r="K156" i="4"/>
  <c r="L156" i="4"/>
  <c r="M156" i="4"/>
  <c r="N156" i="4"/>
  <c r="I157" i="4"/>
  <c r="J157" i="4"/>
  <c r="K157" i="4"/>
  <c r="L157" i="4"/>
  <c r="M157" i="4"/>
  <c r="N157" i="4"/>
  <c r="I158" i="4"/>
  <c r="J158" i="4"/>
  <c r="K158" i="4"/>
  <c r="L158" i="4"/>
  <c r="M158" i="4"/>
  <c r="N158" i="4"/>
  <c r="I159" i="4"/>
  <c r="J159" i="4"/>
  <c r="K159" i="4"/>
  <c r="L159" i="4"/>
  <c r="M159" i="4"/>
  <c r="N159" i="4"/>
  <c r="I160" i="4"/>
  <c r="J160" i="4"/>
  <c r="K160" i="4"/>
  <c r="L160" i="4"/>
  <c r="M160" i="4"/>
  <c r="N160" i="4"/>
  <c r="I161" i="4"/>
  <c r="J161" i="4"/>
  <c r="K161" i="4"/>
  <c r="L161" i="4"/>
  <c r="M161" i="4"/>
  <c r="N161" i="4"/>
  <c r="I162" i="4"/>
  <c r="J162" i="4"/>
  <c r="K162" i="4"/>
  <c r="L162" i="4"/>
  <c r="M162" i="4"/>
  <c r="N162" i="4"/>
  <c r="I163" i="4"/>
  <c r="J163" i="4"/>
  <c r="K163" i="4"/>
  <c r="L163" i="4"/>
  <c r="M163" i="4"/>
  <c r="N163" i="4"/>
  <c r="I164" i="4"/>
  <c r="J164" i="4"/>
  <c r="K164" i="4"/>
  <c r="L164" i="4"/>
  <c r="M164" i="4"/>
  <c r="N164" i="4"/>
  <c r="I165" i="4"/>
  <c r="J165" i="4"/>
  <c r="K165" i="4"/>
  <c r="L165" i="4"/>
  <c r="M165" i="4"/>
  <c r="N165" i="4"/>
  <c r="I166" i="4"/>
  <c r="J166" i="4"/>
  <c r="K166" i="4"/>
  <c r="L166" i="4"/>
  <c r="M166" i="4"/>
  <c r="N166" i="4"/>
  <c r="I167" i="4"/>
  <c r="J167" i="4"/>
  <c r="K167" i="4"/>
  <c r="L167" i="4"/>
  <c r="M167" i="4"/>
  <c r="N167" i="4"/>
  <c r="I168" i="4"/>
  <c r="J168" i="4"/>
  <c r="K168" i="4"/>
  <c r="L168" i="4"/>
  <c r="M168" i="4"/>
  <c r="N168" i="4"/>
  <c r="I169" i="4"/>
  <c r="J169" i="4"/>
  <c r="K169" i="4"/>
  <c r="L169" i="4"/>
  <c r="M169" i="4"/>
  <c r="N169" i="4"/>
  <c r="I170" i="4"/>
  <c r="J170" i="4"/>
  <c r="K170" i="4"/>
  <c r="L170" i="4"/>
  <c r="M170" i="4"/>
  <c r="N170" i="4"/>
  <c r="I171" i="4"/>
  <c r="J171" i="4"/>
  <c r="K171" i="4"/>
  <c r="L171" i="4"/>
  <c r="M171" i="4"/>
  <c r="N171" i="4"/>
  <c r="I172" i="4"/>
  <c r="J172" i="4"/>
  <c r="K172" i="4"/>
  <c r="L172" i="4"/>
  <c r="M172" i="4"/>
  <c r="N172" i="4"/>
  <c r="I173" i="4"/>
  <c r="J173" i="4"/>
  <c r="K173" i="4"/>
  <c r="L173" i="4"/>
  <c r="M173" i="4"/>
  <c r="N173" i="4"/>
  <c r="I174" i="4"/>
  <c r="J174" i="4"/>
  <c r="K174" i="4"/>
  <c r="L174" i="4"/>
  <c r="M174" i="4"/>
  <c r="N174" i="4"/>
  <c r="I175" i="4"/>
  <c r="J175" i="4"/>
  <c r="K175" i="4"/>
  <c r="L175" i="4"/>
  <c r="M175" i="4"/>
  <c r="N175" i="4"/>
  <c r="I176" i="4"/>
  <c r="J176" i="4"/>
  <c r="K176" i="4"/>
  <c r="L176" i="4"/>
  <c r="M176" i="4"/>
  <c r="N176" i="4"/>
  <c r="I177" i="4"/>
  <c r="J177" i="4"/>
  <c r="K177" i="4"/>
  <c r="L177" i="4"/>
  <c r="M177" i="4"/>
  <c r="N177" i="4"/>
  <c r="I178" i="4"/>
  <c r="J178" i="4"/>
  <c r="K178" i="4"/>
  <c r="L178" i="4"/>
  <c r="M178" i="4"/>
  <c r="N178" i="4"/>
  <c r="I179" i="4"/>
  <c r="J179" i="4"/>
  <c r="K179" i="4"/>
  <c r="L179" i="4"/>
  <c r="M179" i="4"/>
  <c r="N179" i="4"/>
  <c r="I180" i="4"/>
  <c r="J180" i="4"/>
  <c r="K180" i="4"/>
  <c r="L180" i="4"/>
  <c r="M180" i="4"/>
  <c r="N180" i="4"/>
  <c r="I181" i="4"/>
  <c r="J181" i="4"/>
  <c r="K181" i="4"/>
  <c r="L181" i="4"/>
  <c r="M181" i="4"/>
  <c r="N181" i="4"/>
  <c r="I182" i="4"/>
  <c r="J182" i="4"/>
  <c r="K182" i="4"/>
  <c r="L182" i="4"/>
  <c r="M182" i="4"/>
  <c r="N182" i="4"/>
  <c r="I183" i="4"/>
  <c r="J183" i="4"/>
  <c r="K183" i="4"/>
  <c r="L183" i="4"/>
  <c r="M183" i="4"/>
  <c r="N183" i="4"/>
  <c r="I184" i="4"/>
  <c r="J184" i="4"/>
  <c r="K184" i="4"/>
  <c r="L184" i="4"/>
  <c r="M184" i="4"/>
  <c r="N184" i="4"/>
  <c r="I185" i="4"/>
  <c r="J185" i="4"/>
  <c r="K185" i="4"/>
  <c r="L185" i="4"/>
  <c r="M185" i="4"/>
  <c r="N185" i="4"/>
  <c r="I186" i="4"/>
  <c r="J186" i="4"/>
  <c r="K186" i="4"/>
  <c r="L186" i="4"/>
  <c r="M186" i="4"/>
  <c r="N186" i="4"/>
  <c r="I187" i="4"/>
  <c r="J187" i="4"/>
  <c r="K187" i="4"/>
  <c r="L187" i="4"/>
  <c r="M187" i="4"/>
  <c r="N187" i="4"/>
  <c r="I188" i="4"/>
  <c r="J188" i="4"/>
  <c r="K188" i="4"/>
  <c r="L188" i="4"/>
  <c r="M188" i="4"/>
  <c r="N188" i="4"/>
  <c r="I189" i="4"/>
  <c r="J189" i="4"/>
  <c r="K189" i="4"/>
  <c r="L189" i="4"/>
  <c r="M189" i="4"/>
  <c r="N189" i="4"/>
  <c r="I190" i="4"/>
  <c r="J190" i="4"/>
  <c r="K190" i="4"/>
  <c r="L190" i="4"/>
  <c r="M190" i="4"/>
  <c r="N190" i="4"/>
  <c r="I191" i="4"/>
  <c r="J191" i="4"/>
  <c r="K191" i="4"/>
  <c r="L191" i="4"/>
  <c r="M191" i="4"/>
  <c r="N191" i="4"/>
  <c r="I192" i="4"/>
  <c r="J192" i="4"/>
  <c r="K192" i="4"/>
  <c r="L192" i="4"/>
  <c r="M192" i="4"/>
  <c r="N192" i="4"/>
  <c r="I193" i="4"/>
  <c r="J193" i="4"/>
  <c r="K193" i="4"/>
  <c r="L193" i="4"/>
  <c r="M193" i="4"/>
  <c r="N193" i="4"/>
  <c r="I194" i="4"/>
  <c r="J194" i="4"/>
  <c r="K194" i="4"/>
  <c r="L194" i="4"/>
  <c r="M194" i="4"/>
  <c r="N194" i="4"/>
  <c r="I195" i="4"/>
  <c r="J195" i="4"/>
  <c r="K195" i="4"/>
  <c r="L195" i="4"/>
  <c r="M195" i="4"/>
  <c r="N195" i="4"/>
  <c r="I196" i="4"/>
  <c r="J196" i="4"/>
  <c r="K196" i="4"/>
  <c r="L196" i="4"/>
  <c r="M196" i="4"/>
  <c r="N196" i="4"/>
  <c r="I197" i="4"/>
  <c r="J197" i="4"/>
  <c r="K197" i="4"/>
  <c r="L197" i="4"/>
  <c r="M197" i="4"/>
  <c r="N197" i="4"/>
  <c r="I198" i="4"/>
  <c r="J198" i="4"/>
  <c r="K198" i="4"/>
  <c r="L198" i="4"/>
  <c r="M198" i="4"/>
  <c r="N198" i="4"/>
  <c r="I199" i="4"/>
  <c r="J199" i="4"/>
  <c r="K199" i="4"/>
  <c r="L199" i="4"/>
  <c r="M199" i="4"/>
  <c r="N199" i="4"/>
  <c r="I200" i="4"/>
  <c r="J200" i="4"/>
  <c r="K200" i="4"/>
  <c r="L200" i="4"/>
  <c r="M200" i="4"/>
  <c r="N200" i="4"/>
  <c r="I201" i="4"/>
  <c r="J201" i="4"/>
  <c r="K201" i="4"/>
  <c r="L201" i="4"/>
  <c r="M201" i="4"/>
  <c r="N201" i="4"/>
  <c r="I202" i="4"/>
  <c r="J202" i="4"/>
  <c r="K202" i="4"/>
  <c r="L202" i="4"/>
  <c r="M202" i="4"/>
  <c r="N202" i="4"/>
  <c r="I203" i="4"/>
  <c r="J203" i="4"/>
  <c r="K203" i="4"/>
  <c r="L203" i="4"/>
  <c r="M203" i="4"/>
  <c r="N203" i="4"/>
  <c r="I204" i="4"/>
  <c r="J204" i="4"/>
  <c r="K204" i="4"/>
  <c r="L204" i="4"/>
  <c r="M204" i="4"/>
  <c r="N204" i="4"/>
  <c r="I205" i="4"/>
  <c r="J205" i="4"/>
  <c r="K205" i="4"/>
  <c r="L205" i="4"/>
  <c r="M205" i="4"/>
  <c r="N205" i="4"/>
  <c r="I206" i="4"/>
  <c r="J206" i="4"/>
  <c r="K206" i="4"/>
  <c r="L206" i="4"/>
  <c r="M206" i="4"/>
  <c r="N206" i="4"/>
  <c r="I207" i="4"/>
  <c r="J207" i="4"/>
  <c r="K207" i="4"/>
  <c r="L207" i="4"/>
  <c r="M207" i="4"/>
  <c r="N207" i="4"/>
  <c r="I208" i="4"/>
  <c r="J208" i="4"/>
  <c r="K208" i="4"/>
  <c r="L208" i="4"/>
  <c r="M208" i="4"/>
  <c r="N208" i="4"/>
  <c r="I209" i="4"/>
  <c r="J209" i="4"/>
  <c r="K209" i="4"/>
  <c r="L209" i="4"/>
  <c r="M209" i="4"/>
  <c r="N209" i="4"/>
  <c r="I210" i="4"/>
  <c r="J210" i="4"/>
  <c r="K210" i="4"/>
  <c r="L210" i="4"/>
  <c r="M210" i="4"/>
  <c r="N210" i="4"/>
  <c r="I211" i="4"/>
  <c r="J211" i="4"/>
  <c r="K211" i="4"/>
  <c r="L211" i="4"/>
  <c r="M211" i="4"/>
  <c r="N211" i="4"/>
  <c r="I212" i="4"/>
  <c r="J212" i="4"/>
  <c r="K212" i="4"/>
  <c r="L212" i="4"/>
  <c r="M212" i="4"/>
  <c r="N212" i="4"/>
  <c r="I213" i="4"/>
  <c r="J213" i="4"/>
  <c r="K213" i="4"/>
  <c r="L213" i="4"/>
  <c r="M213" i="4"/>
  <c r="N213" i="4"/>
  <c r="I214" i="4"/>
  <c r="J214" i="4"/>
  <c r="K214" i="4"/>
  <c r="L214" i="4"/>
  <c r="M214" i="4"/>
  <c r="N214" i="4"/>
  <c r="I215" i="4"/>
  <c r="J215" i="4"/>
  <c r="K215" i="4"/>
  <c r="L215" i="4"/>
  <c r="M215" i="4"/>
  <c r="N215" i="4"/>
  <c r="I216" i="4"/>
  <c r="J216" i="4"/>
  <c r="K216" i="4"/>
  <c r="L216" i="4"/>
  <c r="M216" i="4"/>
  <c r="N216" i="4"/>
  <c r="I217" i="4"/>
  <c r="J217" i="4"/>
  <c r="K217" i="4"/>
  <c r="L217" i="4"/>
  <c r="M217" i="4"/>
  <c r="N217" i="4"/>
  <c r="I218" i="4"/>
  <c r="J218" i="4"/>
  <c r="K218" i="4"/>
  <c r="L218" i="4"/>
  <c r="M218" i="4"/>
  <c r="N218" i="4"/>
  <c r="I219" i="4"/>
  <c r="J219" i="4"/>
  <c r="K219" i="4"/>
  <c r="L219" i="4"/>
  <c r="M219" i="4"/>
  <c r="N219" i="4"/>
  <c r="I220" i="4"/>
  <c r="J220" i="4"/>
  <c r="K220" i="4"/>
  <c r="L220" i="4"/>
  <c r="M220" i="4"/>
  <c r="N220" i="4"/>
  <c r="I221" i="4"/>
  <c r="J221" i="4"/>
  <c r="K221" i="4"/>
  <c r="L221" i="4"/>
  <c r="M221" i="4"/>
  <c r="N221" i="4"/>
  <c r="I222" i="4"/>
  <c r="J222" i="4"/>
  <c r="K222" i="4"/>
  <c r="L222" i="4"/>
  <c r="M222" i="4"/>
  <c r="N222" i="4"/>
  <c r="I223" i="4"/>
  <c r="J223" i="4"/>
  <c r="K223" i="4"/>
  <c r="L223" i="4"/>
  <c r="M223" i="4"/>
  <c r="N223" i="4"/>
  <c r="I224" i="4"/>
  <c r="J224" i="4"/>
  <c r="K224" i="4"/>
  <c r="L224" i="4"/>
  <c r="M224" i="4"/>
  <c r="N224" i="4"/>
  <c r="I225" i="4"/>
  <c r="J225" i="4"/>
  <c r="K225" i="4"/>
  <c r="L225" i="4"/>
  <c r="M225" i="4"/>
  <c r="N225" i="4"/>
  <c r="I226" i="4"/>
  <c r="J226" i="4"/>
  <c r="K226" i="4"/>
  <c r="L226" i="4"/>
  <c r="M226" i="4"/>
  <c r="N226" i="4"/>
  <c r="I227" i="4"/>
  <c r="J227" i="4"/>
  <c r="K227" i="4"/>
  <c r="L227" i="4"/>
  <c r="M227" i="4"/>
  <c r="N227" i="4"/>
  <c r="I228" i="4"/>
  <c r="J228" i="4"/>
  <c r="K228" i="4"/>
  <c r="L228" i="4"/>
  <c r="M228" i="4"/>
  <c r="N228" i="4"/>
  <c r="I229" i="4"/>
  <c r="J229" i="4"/>
  <c r="K229" i="4"/>
  <c r="L229" i="4"/>
  <c r="M229" i="4"/>
  <c r="N229" i="4"/>
  <c r="I230" i="4"/>
  <c r="J230" i="4"/>
  <c r="K230" i="4"/>
  <c r="L230" i="4"/>
  <c r="M230" i="4"/>
  <c r="N230" i="4"/>
  <c r="I231" i="4"/>
  <c r="J231" i="4"/>
  <c r="K231" i="4"/>
  <c r="L231" i="4"/>
  <c r="M231" i="4"/>
  <c r="N231" i="4"/>
  <c r="I232" i="4"/>
  <c r="J232" i="4"/>
  <c r="K232" i="4"/>
  <c r="L232" i="4"/>
  <c r="M232" i="4"/>
  <c r="N232" i="4"/>
  <c r="I233" i="4"/>
  <c r="J233" i="4"/>
  <c r="K233" i="4"/>
  <c r="L233" i="4"/>
  <c r="M233" i="4"/>
  <c r="N233" i="4"/>
  <c r="I234" i="4"/>
  <c r="J234" i="4"/>
  <c r="K234" i="4"/>
  <c r="L234" i="4"/>
  <c r="M234" i="4"/>
  <c r="N234" i="4"/>
  <c r="I235" i="4"/>
  <c r="J235" i="4"/>
  <c r="K235" i="4"/>
  <c r="L235" i="4"/>
  <c r="M235" i="4"/>
  <c r="N235" i="4"/>
  <c r="I236" i="4"/>
  <c r="J236" i="4"/>
  <c r="K236" i="4"/>
  <c r="L236" i="4"/>
  <c r="M236" i="4"/>
  <c r="N236" i="4"/>
  <c r="I237" i="4"/>
  <c r="J237" i="4"/>
  <c r="K237" i="4"/>
  <c r="L237" i="4"/>
  <c r="M237" i="4"/>
  <c r="N237" i="4"/>
  <c r="I238" i="4"/>
  <c r="J238" i="4"/>
  <c r="K238" i="4"/>
  <c r="L238" i="4"/>
  <c r="M238" i="4"/>
  <c r="N238" i="4"/>
  <c r="I239" i="4"/>
  <c r="J239" i="4"/>
  <c r="K239" i="4"/>
  <c r="L239" i="4"/>
  <c r="M239" i="4"/>
  <c r="N239" i="4"/>
  <c r="I240" i="4"/>
  <c r="J240" i="4"/>
  <c r="K240" i="4"/>
  <c r="L240" i="4"/>
  <c r="M240" i="4"/>
  <c r="N240" i="4"/>
  <c r="I241" i="4"/>
  <c r="J241" i="4"/>
  <c r="K241" i="4"/>
  <c r="L241" i="4"/>
  <c r="M241" i="4"/>
  <c r="N241" i="4"/>
  <c r="I242" i="4"/>
  <c r="J242" i="4"/>
  <c r="K242" i="4"/>
  <c r="L242" i="4"/>
  <c r="M242" i="4"/>
  <c r="N242" i="4"/>
  <c r="I243" i="4"/>
  <c r="J243" i="4"/>
  <c r="K243" i="4"/>
  <c r="L243" i="4"/>
  <c r="M243" i="4"/>
  <c r="N243" i="4"/>
  <c r="I244" i="4"/>
  <c r="J244" i="4"/>
  <c r="K244" i="4"/>
  <c r="L244" i="4"/>
  <c r="M244" i="4"/>
  <c r="N244" i="4"/>
  <c r="I245" i="4"/>
  <c r="J245" i="4"/>
  <c r="K245" i="4"/>
  <c r="L245" i="4"/>
  <c r="M245" i="4"/>
  <c r="N245" i="4"/>
  <c r="I246" i="4"/>
  <c r="J246" i="4"/>
  <c r="K246" i="4"/>
  <c r="L246" i="4"/>
  <c r="M246" i="4"/>
  <c r="N246" i="4"/>
  <c r="I247" i="4"/>
  <c r="J247" i="4"/>
  <c r="K247" i="4"/>
  <c r="L247" i="4"/>
  <c r="M247" i="4"/>
  <c r="N247" i="4"/>
  <c r="I248" i="4"/>
  <c r="J248" i="4"/>
  <c r="K248" i="4"/>
  <c r="L248" i="4"/>
  <c r="M248" i="4"/>
  <c r="N248" i="4"/>
  <c r="I249" i="4"/>
  <c r="J249" i="4"/>
  <c r="K249" i="4"/>
  <c r="L249" i="4"/>
  <c r="M249" i="4"/>
  <c r="N249" i="4"/>
  <c r="I250" i="4"/>
  <c r="J250" i="4"/>
  <c r="K250" i="4"/>
  <c r="L250" i="4"/>
  <c r="M250" i="4"/>
  <c r="N250" i="4"/>
  <c r="I251" i="4"/>
  <c r="J251" i="4"/>
  <c r="K251" i="4"/>
  <c r="L251" i="4"/>
  <c r="M251" i="4"/>
  <c r="N251" i="4"/>
  <c r="I252" i="4"/>
  <c r="J252" i="4"/>
  <c r="K252" i="4"/>
  <c r="L252" i="4"/>
  <c r="M252" i="4"/>
  <c r="N252" i="4"/>
  <c r="I253" i="4"/>
  <c r="J253" i="4"/>
  <c r="K253" i="4"/>
  <c r="L253" i="4"/>
  <c r="M253" i="4"/>
  <c r="N253" i="4"/>
  <c r="I254" i="4"/>
  <c r="J254" i="4"/>
  <c r="K254" i="4"/>
  <c r="L254" i="4"/>
  <c r="M254" i="4"/>
  <c r="N254" i="4"/>
  <c r="I255" i="4"/>
  <c r="J255" i="4"/>
  <c r="K255" i="4"/>
  <c r="L255" i="4"/>
  <c r="M255" i="4"/>
  <c r="N255" i="4"/>
  <c r="I256" i="4"/>
  <c r="J256" i="4"/>
  <c r="K256" i="4"/>
  <c r="L256" i="4"/>
  <c r="M256" i="4"/>
  <c r="N256" i="4"/>
  <c r="I257" i="4"/>
  <c r="J257" i="4"/>
  <c r="K257" i="4"/>
  <c r="L257" i="4"/>
  <c r="M257" i="4"/>
  <c r="N257" i="4"/>
  <c r="I258" i="4"/>
  <c r="J258" i="4"/>
  <c r="K258" i="4"/>
  <c r="L258" i="4"/>
  <c r="M258" i="4"/>
  <c r="N258" i="4"/>
  <c r="I259" i="4"/>
  <c r="J259" i="4"/>
  <c r="K259" i="4"/>
  <c r="L259" i="4"/>
  <c r="M259" i="4"/>
  <c r="N259" i="4"/>
  <c r="I260" i="4"/>
  <c r="J260" i="4"/>
  <c r="K260" i="4"/>
  <c r="L260" i="4"/>
  <c r="M260" i="4"/>
  <c r="N260" i="4"/>
  <c r="I261" i="4"/>
  <c r="J261" i="4"/>
  <c r="K261" i="4"/>
  <c r="L261" i="4"/>
  <c r="M261" i="4"/>
  <c r="N261" i="4"/>
  <c r="I262" i="4"/>
  <c r="J262" i="4"/>
  <c r="K262" i="4"/>
  <c r="L262" i="4"/>
  <c r="M262" i="4"/>
  <c r="N262" i="4"/>
  <c r="I263" i="4"/>
  <c r="J263" i="4"/>
  <c r="K263" i="4"/>
  <c r="L263" i="4"/>
  <c r="M263" i="4"/>
  <c r="N263" i="4"/>
  <c r="I264" i="4"/>
  <c r="J264" i="4"/>
  <c r="K264" i="4"/>
  <c r="L264" i="4"/>
  <c r="M264" i="4"/>
  <c r="N264" i="4"/>
  <c r="I265" i="4"/>
  <c r="J265" i="4"/>
  <c r="K265" i="4"/>
  <c r="L265" i="4"/>
  <c r="M265" i="4"/>
  <c r="N265" i="4"/>
  <c r="I266" i="4"/>
  <c r="J266" i="4"/>
  <c r="K266" i="4"/>
  <c r="L266" i="4"/>
  <c r="M266" i="4"/>
  <c r="N266" i="4"/>
  <c r="I267" i="4"/>
  <c r="J267" i="4"/>
  <c r="K267" i="4"/>
  <c r="L267" i="4"/>
  <c r="M267" i="4"/>
  <c r="N267" i="4"/>
  <c r="I268" i="4"/>
  <c r="J268" i="4"/>
  <c r="K268" i="4"/>
  <c r="L268" i="4"/>
  <c r="M268" i="4"/>
  <c r="N268" i="4"/>
  <c r="I269" i="4"/>
  <c r="J269" i="4"/>
  <c r="K269" i="4"/>
  <c r="L269" i="4"/>
  <c r="M269" i="4"/>
  <c r="N269" i="4"/>
  <c r="I270" i="4"/>
  <c r="J270" i="4"/>
  <c r="K270" i="4"/>
  <c r="L270" i="4"/>
  <c r="M270" i="4"/>
  <c r="N270" i="4"/>
  <c r="I271" i="4"/>
  <c r="J271" i="4"/>
  <c r="K271" i="4"/>
  <c r="L271" i="4"/>
  <c r="M271" i="4"/>
  <c r="N271" i="4"/>
  <c r="I272" i="4"/>
  <c r="J272" i="4"/>
  <c r="K272" i="4"/>
  <c r="L272" i="4"/>
  <c r="M272" i="4"/>
  <c r="N272" i="4"/>
  <c r="I273" i="4"/>
  <c r="J273" i="4"/>
  <c r="K273" i="4"/>
  <c r="L273" i="4"/>
  <c r="M273" i="4"/>
  <c r="N273" i="4"/>
  <c r="I274" i="4"/>
  <c r="J274" i="4"/>
  <c r="K274" i="4"/>
  <c r="L274" i="4"/>
  <c r="M274" i="4"/>
  <c r="N274" i="4"/>
  <c r="I275" i="4"/>
  <c r="J275" i="4"/>
  <c r="K275" i="4"/>
  <c r="L275" i="4"/>
  <c r="M275" i="4"/>
  <c r="N275" i="4"/>
  <c r="I276" i="4"/>
  <c r="J276" i="4"/>
  <c r="K276" i="4"/>
  <c r="L276" i="4"/>
  <c r="M276" i="4"/>
  <c r="N276" i="4"/>
  <c r="I277" i="4"/>
  <c r="J277" i="4"/>
  <c r="K277" i="4"/>
  <c r="L277" i="4"/>
  <c r="M277" i="4"/>
  <c r="N277" i="4"/>
  <c r="I278" i="4"/>
  <c r="J278" i="4"/>
  <c r="K278" i="4"/>
  <c r="L278" i="4"/>
  <c r="M278" i="4"/>
  <c r="N278" i="4"/>
  <c r="I279" i="4"/>
  <c r="J279" i="4"/>
  <c r="K279" i="4"/>
  <c r="L279" i="4"/>
  <c r="M279" i="4"/>
  <c r="N279" i="4"/>
  <c r="I280" i="4"/>
  <c r="J280" i="4"/>
  <c r="K280" i="4"/>
  <c r="L280" i="4"/>
  <c r="M280" i="4"/>
  <c r="N280" i="4"/>
  <c r="I281" i="4"/>
  <c r="J281" i="4"/>
  <c r="K281" i="4"/>
  <c r="L281" i="4"/>
  <c r="M281" i="4"/>
  <c r="N281" i="4"/>
  <c r="I282" i="4"/>
  <c r="J282" i="4"/>
  <c r="K282" i="4"/>
  <c r="L282" i="4"/>
  <c r="M282" i="4"/>
  <c r="N282" i="4"/>
  <c r="I283" i="4"/>
  <c r="J283" i="4"/>
  <c r="K283" i="4"/>
  <c r="L283" i="4"/>
  <c r="M283" i="4"/>
  <c r="N283" i="4"/>
  <c r="I284" i="4"/>
  <c r="J284" i="4"/>
  <c r="K284" i="4"/>
  <c r="L284" i="4"/>
  <c r="M284" i="4"/>
  <c r="N284" i="4"/>
  <c r="I285" i="4"/>
  <c r="J285" i="4"/>
  <c r="K285" i="4"/>
  <c r="L285" i="4"/>
  <c r="M285" i="4"/>
  <c r="N285" i="4"/>
  <c r="I286" i="4"/>
  <c r="J286" i="4"/>
  <c r="K286" i="4"/>
  <c r="L286" i="4"/>
  <c r="M286" i="4"/>
  <c r="N286" i="4"/>
  <c r="N4" i="4"/>
  <c r="M4" i="4"/>
  <c r="L4" i="4"/>
  <c r="K4" i="4"/>
  <c r="J4" i="4"/>
  <c r="I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4" i="4"/>
  <c r="F5" i="4"/>
  <c r="G5" i="4"/>
  <c r="F6" i="4"/>
  <c r="G6" i="4"/>
  <c r="F7" i="4"/>
  <c r="G7" i="4"/>
  <c r="F8" i="4"/>
  <c r="G8" i="4"/>
  <c r="F9" i="4"/>
  <c r="G9" i="4"/>
  <c r="F10" i="4"/>
  <c r="G10" i="4"/>
  <c r="F11" i="4"/>
  <c r="G11" i="4"/>
  <c r="F12" i="4"/>
  <c r="G12" i="4"/>
  <c r="F13" i="4"/>
  <c r="G13" i="4"/>
  <c r="F14" i="4"/>
  <c r="G14" i="4"/>
  <c r="F15" i="4"/>
  <c r="G15" i="4"/>
  <c r="F16" i="4"/>
  <c r="G16" i="4"/>
  <c r="F17" i="4"/>
  <c r="G17" i="4"/>
  <c r="F18" i="4"/>
  <c r="G18" i="4"/>
  <c r="F19" i="4"/>
  <c r="G19" i="4"/>
  <c r="F20" i="4"/>
  <c r="G20" i="4"/>
  <c r="F21" i="4"/>
  <c r="G21" i="4"/>
  <c r="F22" i="4"/>
  <c r="G22" i="4"/>
  <c r="F23" i="4"/>
  <c r="G23" i="4"/>
  <c r="F24" i="4"/>
  <c r="G24" i="4"/>
  <c r="F25" i="4"/>
  <c r="G25" i="4"/>
  <c r="F26" i="4"/>
  <c r="G26" i="4"/>
  <c r="F27" i="4"/>
  <c r="G27" i="4"/>
  <c r="F28" i="4"/>
  <c r="G28" i="4"/>
  <c r="F29" i="4"/>
  <c r="G29" i="4"/>
  <c r="F30" i="4"/>
  <c r="G30" i="4"/>
  <c r="F31" i="4"/>
  <c r="G31" i="4"/>
  <c r="F32" i="4"/>
  <c r="G32" i="4"/>
  <c r="F33" i="4"/>
  <c r="G33" i="4"/>
  <c r="F34" i="4"/>
  <c r="G34" i="4"/>
  <c r="F35" i="4"/>
  <c r="G35" i="4"/>
  <c r="F36" i="4"/>
  <c r="G36" i="4"/>
  <c r="F37" i="4"/>
  <c r="G37" i="4"/>
  <c r="F38" i="4"/>
  <c r="G38" i="4"/>
  <c r="F39" i="4"/>
  <c r="G39" i="4"/>
  <c r="F40" i="4"/>
  <c r="G40" i="4"/>
  <c r="F41" i="4"/>
  <c r="G41" i="4"/>
  <c r="F42" i="4"/>
  <c r="G42" i="4"/>
  <c r="F43" i="4"/>
  <c r="G43" i="4"/>
  <c r="F44" i="4"/>
  <c r="G44" i="4"/>
  <c r="F45" i="4"/>
  <c r="G45" i="4"/>
  <c r="F46" i="4"/>
  <c r="G46" i="4"/>
  <c r="F47" i="4"/>
  <c r="G47" i="4"/>
  <c r="F48" i="4"/>
  <c r="G48" i="4"/>
  <c r="F49" i="4"/>
  <c r="G49" i="4"/>
  <c r="F50" i="4"/>
  <c r="G50" i="4"/>
  <c r="F51" i="4"/>
  <c r="G51" i="4"/>
  <c r="F52" i="4"/>
  <c r="G52" i="4"/>
  <c r="F53" i="4"/>
  <c r="G53" i="4"/>
  <c r="F54" i="4"/>
  <c r="G54" i="4"/>
  <c r="F55" i="4"/>
  <c r="G55" i="4"/>
  <c r="F56" i="4"/>
  <c r="G56" i="4"/>
  <c r="F57" i="4"/>
  <c r="G57" i="4"/>
  <c r="F58" i="4"/>
  <c r="G58" i="4"/>
  <c r="F59" i="4"/>
  <c r="G59" i="4"/>
  <c r="F60" i="4"/>
  <c r="G60" i="4"/>
  <c r="F61" i="4"/>
  <c r="G61" i="4"/>
  <c r="F62" i="4"/>
  <c r="G62" i="4"/>
  <c r="F63" i="4"/>
  <c r="G63" i="4"/>
  <c r="F64" i="4"/>
  <c r="G64" i="4"/>
  <c r="F65" i="4"/>
  <c r="G65" i="4"/>
  <c r="F66" i="4"/>
  <c r="G66" i="4"/>
  <c r="F67" i="4"/>
  <c r="G67" i="4"/>
  <c r="F68" i="4"/>
  <c r="G68" i="4"/>
  <c r="F69" i="4"/>
  <c r="G69" i="4"/>
  <c r="F70" i="4"/>
  <c r="G70" i="4"/>
  <c r="F71" i="4"/>
  <c r="G71" i="4"/>
  <c r="F72" i="4"/>
  <c r="G72" i="4"/>
  <c r="F73" i="4"/>
  <c r="G73" i="4"/>
  <c r="F74" i="4"/>
  <c r="G74" i="4"/>
  <c r="F75" i="4"/>
  <c r="G75" i="4"/>
  <c r="F76" i="4"/>
  <c r="G76" i="4"/>
  <c r="F77" i="4"/>
  <c r="G77" i="4"/>
  <c r="F78" i="4"/>
  <c r="G78" i="4"/>
  <c r="F79" i="4"/>
  <c r="G79" i="4"/>
  <c r="F80" i="4"/>
  <c r="G80" i="4"/>
  <c r="F81" i="4"/>
  <c r="G81" i="4"/>
  <c r="F82" i="4"/>
  <c r="G82" i="4"/>
  <c r="F83" i="4"/>
  <c r="G83" i="4"/>
  <c r="F84" i="4"/>
  <c r="G84" i="4"/>
  <c r="F85" i="4"/>
  <c r="G85" i="4"/>
  <c r="F86" i="4"/>
  <c r="G86" i="4"/>
  <c r="F87" i="4"/>
  <c r="G87" i="4"/>
  <c r="F88" i="4"/>
  <c r="G88" i="4"/>
  <c r="F89" i="4"/>
  <c r="G89" i="4"/>
  <c r="F90" i="4"/>
  <c r="G90" i="4"/>
  <c r="F91" i="4"/>
  <c r="G91" i="4"/>
  <c r="F92" i="4"/>
  <c r="G92" i="4"/>
  <c r="F93" i="4"/>
  <c r="G93" i="4"/>
  <c r="F94" i="4"/>
  <c r="G94" i="4"/>
  <c r="F95" i="4"/>
  <c r="G95" i="4"/>
  <c r="F96" i="4"/>
  <c r="G96" i="4"/>
  <c r="F97" i="4"/>
  <c r="G97" i="4"/>
  <c r="F98" i="4"/>
  <c r="G98" i="4"/>
  <c r="F99" i="4"/>
  <c r="G99" i="4"/>
  <c r="F100" i="4"/>
  <c r="G100" i="4"/>
  <c r="F101" i="4"/>
  <c r="G101" i="4"/>
  <c r="F102" i="4"/>
  <c r="G102" i="4"/>
  <c r="F103" i="4"/>
  <c r="G103" i="4"/>
  <c r="F104" i="4"/>
  <c r="G104" i="4"/>
  <c r="F105" i="4"/>
  <c r="G105" i="4"/>
  <c r="F106" i="4"/>
  <c r="G106" i="4"/>
  <c r="F107" i="4"/>
  <c r="G107" i="4"/>
  <c r="F108" i="4"/>
  <c r="G108" i="4"/>
  <c r="F109" i="4"/>
  <c r="G109" i="4"/>
  <c r="F110" i="4"/>
  <c r="G110" i="4"/>
  <c r="F111" i="4"/>
  <c r="G111" i="4"/>
  <c r="F112" i="4"/>
  <c r="G112" i="4"/>
  <c r="F113" i="4"/>
  <c r="G113" i="4"/>
  <c r="F114" i="4"/>
  <c r="G114" i="4"/>
  <c r="F115" i="4"/>
  <c r="G115" i="4"/>
  <c r="F116" i="4"/>
  <c r="G116" i="4"/>
  <c r="F117" i="4"/>
  <c r="G117" i="4"/>
  <c r="F118" i="4"/>
  <c r="G118" i="4"/>
  <c r="F119" i="4"/>
  <c r="G119" i="4"/>
  <c r="F120" i="4"/>
  <c r="G120" i="4"/>
  <c r="F121" i="4"/>
  <c r="G121" i="4"/>
  <c r="F122" i="4"/>
  <c r="G122" i="4"/>
  <c r="F123" i="4"/>
  <c r="G123" i="4"/>
  <c r="F124" i="4"/>
  <c r="G124" i="4"/>
  <c r="F125" i="4"/>
  <c r="G125" i="4"/>
  <c r="F126" i="4"/>
  <c r="G126" i="4"/>
  <c r="F127" i="4"/>
  <c r="G127" i="4"/>
  <c r="F128" i="4"/>
  <c r="G128" i="4"/>
  <c r="F129" i="4"/>
  <c r="G129" i="4"/>
  <c r="F130" i="4"/>
  <c r="G130" i="4"/>
  <c r="F131" i="4"/>
  <c r="G131" i="4"/>
  <c r="F132" i="4"/>
  <c r="G132" i="4"/>
  <c r="F133" i="4"/>
  <c r="G133" i="4"/>
  <c r="F134" i="4"/>
  <c r="G134" i="4"/>
  <c r="F135" i="4"/>
  <c r="G135" i="4"/>
  <c r="F136" i="4"/>
  <c r="G136" i="4"/>
  <c r="F137" i="4"/>
  <c r="G137" i="4"/>
  <c r="F138" i="4"/>
  <c r="G138" i="4"/>
  <c r="F139" i="4"/>
  <c r="G139" i="4"/>
  <c r="F140" i="4"/>
  <c r="G140" i="4"/>
  <c r="F141" i="4"/>
  <c r="G141" i="4"/>
  <c r="F142" i="4"/>
  <c r="G142" i="4"/>
  <c r="F143" i="4"/>
  <c r="G143" i="4"/>
  <c r="F144" i="4"/>
  <c r="G144" i="4"/>
  <c r="F145" i="4"/>
  <c r="G145" i="4"/>
  <c r="F146" i="4"/>
  <c r="G146" i="4"/>
  <c r="F147" i="4"/>
  <c r="G147" i="4"/>
  <c r="F148" i="4"/>
  <c r="G148" i="4"/>
  <c r="F149" i="4"/>
  <c r="G149" i="4"/>
  <c r="F150" i="4"/>
  <c r="G150" i="4"/>
  <c r="F151" i="4"/>
  <c r="G151" i="4"/>
  <c r="F152" i="4"/>
  <c r="G152" i="4"/>
  <c r="F153" i="4"/>
  <c r="G153" i="4"/>
  <c r="F154" i="4"/>
  <c r="G154" i="4"/>
  <c r="F155" i="4"/>
  <c r="G155" i="4"/>
  <c r="F156" i="4"/>
  <c r="G156" i="4"/>
  <c r="F157" i="4"/>
  <c r="G157" i="4"/>
  <c r="F158" i="4"/>
  <c r="G158" i="4"/>
  <c r="F159" i="4"/>
  <c r="G159" i="4"/>
  <c r="F160" i="4"/>
  <c r="G160" i="4"/>
  <c r="F161" i="4"/>
  <c r="G161" i="4"/>
  <c r="F162" i="4"/>
  <c r="G162" i="4"/>
  <c r="F163" i="4"/>
  <c r="G163" i="4"/>
  <c r="F164" i="4"/>
  <c r="G164" i="4"/>
  <c r="F165" i="4"/>
  <c r="G165" i="4"/>
  <c r="F166" i="4"/>
  <c r="G166" i="4"/>
  <c r="F167" i="4"/>
  <c r="G167" i="4"/>
  <c r="F168" i="4"/>
  <c r="G168" i="4"/>
  <c r="F169" i="4"/>
  <c r="G169" i="4"/>
  <c r="F170" i="4"/>
  <c r="G170" i="4"/>
  <c r="F171" i="4"/>
  <c r="G171" i="4"/>
  <c r="F172" i="4"/>
  <c r="G172" i="4"/>
  <c r="F173" i="4"/>
  <c r="G173" i="4"/>
  <c r="F174" i="4"/>
  <c r="G174" i="4"/>
  <c r="F175" i="4"/>
  <c r="G175" i="4"/>
  <c r="F176" i="4"/>
  <c r="G176" i="4"/>
  <c r="F177" i="4"/>
  <c r="G177" i="4"/>
  <c r="F178" i="4"/>
  <c r="G178" i="4"/>
  <c r="F179" i="4"/>
  <c r="G179" i="4"/>
  <c r="F180" i="4"/>
  <c r="G180" i="4"/>
  <c r="F181" i="4"/>
  <c r="G181" i="4"/>
  <c r="F182" i="4"/>
  <c r="G182" i="4"/>
  <c r="F183" i="4"/>
  <c r="G183" i="4"/>
  <c r="F184" i="4"/>
  <c r="G184" i="4"/>
  <c r="F185" i="4"/>
  <c r="G185" i="4"/>
  <c r="F186" i="4"/>
  <c r="G186" i="4"/>
  <c r="F187" i="4"/>
  <c r="G187" i="4"/>
  <c r="F188" i="4"/>
  <c r="G188" i="4"/>
  <c r="F189" i="4"/>
  <c r="G189" i="4"/>
  <c r="F190" i="4"/>
  <c r="G190" i="4"/>
  <c r="F191" i="4"/>
  <c r="G191" i="4"/>
  <c r="F192" i="4"/>
  <c r="G192" i="4"/>
  <c r="F193" i="4"/>
  <c r="G193" i="4"/>
  <c r="F194" i="4"/>
  <c r="G194" i="4"/>
  <c r="F195" i="4"/>
  <c r="G195" i="4"/>
  <c r="F196" i="4"/>
  <c r="G196" i="4"/>
  <c r="F197" i="4"/>
  <c r="G197" i="4"/>
  <c r="F198" i="4"/>
  <c r="G198" i="4"/>
  <c r="F199" i="4"/>
  <c r="G199" i="4"/>
  <c r="F200" i="4"/>
  <c r="G200" i="4"/>
  <c r="F201" i="4"/>
  <c r="G201" i="4"/>
  <c r="F202" i="4"/>
  <c r="G202" i="4"/>
  <c r="F203" i="4"/>
  <c r="G203" i="4"/>
  <c r="F204" i="4"/>
  <c r="G204" i="4"/>
  <c r="F205" i="4"/>
  <c r="G205" i="4"/>
  <c r="F206" i="4"/>
  <c r="G206" i="4"/>
  <c r="F207" i="4"/>
  <c r="G207" i="4"/>
  <c r="F208" i="4"/>
  <c r="G208" i="4"/>
  <c r="F209" i="4"/>
  <c r="G209" i="4"/>
  <c r="F210" i="4"/>
  <c r="G210" i="4"/>
  <c r="F211" i="4"/>
  <c r="G211" i="4"/>
  <c r="F212" i="4"/>
  <c r="G212" i="4"/>
  <c r="F213" i="4"/>
  <c r="G213" i="4"/>
  <c r="F214" i="4"/>
  <c r="G214" i="4"/>
  <c r="F215" i="4"/>
  <c r="G215" i="4"/>
  <c r="F216" i="4"/>
  <c r="G216" i="4"/>
  <c r="F217" i="4"/>
  <c r="G217" i="4"/>
  <c r="F218" i="4"/>
  <c r="G218" i="4"/>
  <c r="F219" i="4"/>
  <c r="G219" i="4"/>
  <c r="F220" i="4"/>
  <c r="G220" i="4"/>
  <c r="F221" i="4"/>
  <c r="G221" i="4"/>
  <c r="F222" i="4"/>
  <c r="G222" i="4"/>
  <c r="F223" i="4"/>
  <c r="G223" i="4"/>
  <c r="F224" i="4"/>
  <c r="G224" i="4"/>
  <c r="F225" i="4"/>
  <c r="G225" i="4"/>
  <c r="F226" i="4"/>
  <c r="G226" i="4"/>
  <c r="F227" i="4"/>
  <c r="G227" i="4"/>
  <c r="F228" i="4"/>
  <c r="G228" i="4"/>
  <c r="F229" i="4"/>
  <c r="G229" i="4"/>
  <c r="F230" i="4"/>
  <c r="G230" i="4"/>
  <c r="F231" i="4"/>
  <c r="G231" i="4"/>
  <c r="F232" i="4"/>
  <c r="G232" i="4"/>
  <c r="F233" i="4"/>
  <c r="G233" i="4"/>
  <c r="F234" i="4"/>
  <c r="G234" i="4"/>
  <c r="F235" i="4"/>
  <c r="G235" i="4"/>
  <c r="F236" i="4"/>
  <c r="G236" i="4"/>
  <c r="F237" i="4"/>
  <c r="G237" i="4"/>
  <c r="F238" i="4"/>
  <c r="G238" i="4"/>
  <c r="F239" i="4"/>
  <c r="G239" i="4"/>
  <c r="F240" i="4"/>
  <c r="G240" i="4"/>
  <c r="F241" i="4"/>
  <c r="G241" i="4"/>
  <c r="F242" i="4"/>
  <c r="G242" i="4"/>
  <c r="F243" i="4"/>
  <c r="G243" i="4"/>
  <c r="F244" i="4"/>
  <c r="G244" i="4"/>
  <c r="F245" i="4"/>
  <c r="G245" i="4"/>
  <c r="F246" i="4"/>
  <c r="G246" i="4"/>
  <c r="F247" i="4"/>
  <c r="G247" i="4"/>
  <c r="F248" i="4"/>
  <c r="G248" i="4"/>
  <c r="F249" i="4"/>
  <c r="G249" i="4"/>
  <c r="F250" i="4"/>
  <c r="G250" i="4"/>
  <c r="F251" i="4"/>
  <c r="G251" i="4"/>
  <c r="F252" i="4"/>
  <c r="G252" i="4"/>
  <c r="F253" i="4"/>
  <c r="G253" i="4"/>
  <c r="F254" i="4"/>
  <c r="G254" i="4"/>
  <c r="F255" i="4"/>
  <c r="G255" i="4"/>
  <c r="F256" i="4"/>
  <c r="G256" i="4"/>
  <c r="F257" i="4"/>
  <c r="G257" i="4"/>
  <c r="F258" i="4"/>
  <c r="G258" i="4"/>
  <c r="F259" i="4"/>
  <c r="G259" i="4"/>
  <c r="F260" i="4"/>
  <c r="G260" i="4"/>
  <c r="F261" i="4"/>
  <c r="G261" i="4"/>
  <c r="F262" i="4"/>
  <c r="G262" i="4"/>
  <c r="F263" i="4"/>
  <c r="G263" i="4"/>
  <c r="F264" i="4"/>
  <c r="G264" i="4"/>
  <c r="F265" i="4"/>
  <c r="G265" i="4"/>
  <c r="F266" i="4"/>
  <c r="G266" i="4"/>
  <c r="F267" i="4"/>
  <c r="G267" i="4"/>
  <c r="F268" i="4"/>
  <c r="G268" i="4"/>
  <c r="F269" i="4"/>
  <c r="G269" i="4"/>
  <c r="F270" i="4"/>
  <c r="G270" i="4"/>
  <c r="F271" i="4"/>
  <c r="G271" i="4"/>
  <c r="F272" i="4"/>
  <c r="G272" i="4"/>
  <c r="F273" i="4"/>
  <c r="G273" i="4"/>
  <c r="F274" i="4"/>
  <c r="G274" i="4"/>
  <c r="F275" i="4"/>
  <c r="G275" i="4"/>
  <c r="F276" i="4"/>
  <c r="G276" i="4"/>
  <c r="F277" i="4"/>
  <c r="G277" i="4"/>
  <c r="F278" i="4"/>
  <c r="G278" i="4"/>
  <c r="F279" i="4"/>
  <c r="G279" i="4"/>
  <c r="F280" i="4"/>
  <c r="G280" i="4"/>
  <c r="F281" i="4"/>
  <c r="G281" i="4"/>
  <c r="F282" i="4"/>
  <c r="G282" i="4"/>
  <c r="F283" i="4"/>
  <c r="G283" i="4"/>
  <c r="F284" i="4"/>
  <c r="G284" i="4"/>
  <c r="F285" i="4"/>
  <c r="G285" i="4"/>
  <c r="F286" i="4"/>
  <c r="G286" i="4"/>
  <c r="G4" i="4"/>
  <c r="F4" i="4"/>
  <c r="D5" i="4"/>
  <c r="E5" i="4"/>
  <c r="D6" i="4"/>
  <c r="E6" i="4"/>
  <c r="D7" i="4"/>
  <c r="E7" i="4"/>
  <c r="D8" i="4"/>
  <c r="E8" i="4"/>
  <c r="D9" i="4"/>
  <c r="E9" i="4"/>
  <c r="D10" i="4"/>
  <c r="E10" i="4"/>
  <c r="D11" i="4"/>
  <c r="E11" i="4"/>
  <c r="D12" i="4"/>
  <c r="E12" i="4"/>
  <c r="D13" i="4"/>
  <c r="E13" i="4"/>
  <c r="D14" i="4"/>
  <c r="E14" i="4"/>
  <c r="D15" i="4"/>
  <c r="E15" i="4"/>
  <c r="D16" i="4"/>
  <c r="E16" i="4"/>
  <c r="D17" i="4"/>
  <c r="E17" i="4"/>
  <c r="D18" i="4"/>
  <c r="E18" i="4"/>
  <c r="D19" i="4"/>
  <c r="E19" i="4"/>
  <c r="D20" i="4"/>
  <c r="E20" i="4"/>
  <c r="D21" i="4"/>
  <c r="E21" i="4"/>
  <c r="D22" i="4"/>
  <c r="E22" i="4"/>
  <c r="D23" i="4"/>
  <c r="E23" i="4"/>
  <c r="D24" i="4"/>
  <c r="E24" i="4"/>
  <c r="D25" i="4"/>
  <c r="E25" i="4"/>
  <c r="D26" i="4"/>
  <c r="E26" i="4"/>
  <c r="D27" i="4"/>
  <c r="E27" i="4"/>
  <c r="D28" i="4"/>
  <c r="E28" i="4"/>
  <c r="D29" i="4"/>
  <c r="E29" i="4"/>
  <c r="D30" i="4"/>
  <c r="E30" i="4"/>
  <c r="D31" i="4"/>
  <c r="E31" i="4"/>
  <c r="D32" i="4"/>
  <c r="E32" i="4"/>
  <c r="D33" i="4"/>
  <c r="E33" i="4"/>
  <c r="D34" i="4"/>
  <c r="E34" i="4"/>
  <c r="D35" i="4"/>
  <c r="E35" i="4"/>
  <c r="D36" i="4"/>
  <c r="E36" i="4"/>
  <c r="D37" i="4"/>
  <c r="E37" i="4"/>
  <c r="D38" i="4"/>
  <c r="E38" i="4"/>
  <c r="D39" i="4"/>
  <c r="E39" i="4"/>
  <c r="D40" i="4"/>
  <c r="E40" i="4"/>
  <c r="D41" i="4"/>
  <c r="E41" i="4"/>
  <c r="D42" i="4"/>
  <c r="E42" i="4"/>
  <c r="D43" i="4"/>
  <c r="E43" i="4"/>
  <c r="D44" i="4"/>
  <c r="E44" i="4"/>
  <c r="D45" i="4"/>
  <c r="E45" i="4"/>
  <c r="D46" i="4"/>
  <c r="E46" i="4"/>
  <c r="D47" i="4"/>
  <c r="E47" i="4"/>
  <c r="D48" i="4"/>
  <c r="E48" i="4"/>
  <c r="D49" i="4"/>
  <c r="E49" i="4"/>
  <c r="D50" i="4"/>
  <c r="E50" i="4"/>
  <c r="D51" i="4"/>
  <c r="E51" i="4"/>
  <c r="D52" i="4"/>
  <c r="E52" i="4"/>
  <c r="D53" i="4"/>
  <c r="E53" i="4"/>
  <c r="D54" i="4"/>
  <c r="E54" i="4"/>
  <c r="D55" i="4"/>
  <c r="E55" i="4"/>
  <c r="D56" i="4"/>
  <c r="E56" i="4"/>
  <c r="D57" i="4"/>
  <c r="E57" i="4"/>
  <c r="D58" i="4"/>
  <c r="E58" i="4"/>
  <c r="D59" i="4"/>
  <c r="E59" i="4"/>
  <c r="D60" i="4"/>
  <c r="E60" i="4"/>
  <c r="D61" i="4"/>
  <c r="E61" i="4"/>
  <c r="D62" i="4"/>
  <c r="E62" i="4"/>
  <c r="D63" i="4"/>
  <c r="E63" i="4"/>
  <c r="D64" i="4"/>
  <c r="E64" i="4"/>
  <c r="D65" i="4"/>
  <c r="E65" i="4"/>
  <c r="D66" i="4"/>
  <c r="E66" i="4"/>
  <c r="D67" i="4"/>
  <c r="E67" i="4"/>
  <c r="D68" i="4"/>
  <c r="E68" i="4"/>
  <c r="D69" i="4"/>
  <c r="E69" i="4"/>
  <c r="D70" i="4"/>
  <c r="E70" i="4"/>
  <c r="D71" i="4"/>
  <c r="E71" i="4"/>
  <c r="D72" i="4"/>
  <c r="E72" i="4"/>
  <c r="D73" i="4"/>
  <c r="E73" i="4"/>
  <c r="D74" i="4"/>
  <c r="E74" i="4"/>
  <c r="D75" i="4"/>
  <c r="E75" i="4"/>
  <c r="D76" i="4"/>
  <c r="E76" i="4"/>
  <c r="D77" i="4"/>
  <c r="E77" i="4"/>
  <c r="D78" i="4"/>
  <c r="E78" i="4"/>
  <c r="D79" i="4"/>
  <c r="E79" i="4"/>
  <c r="D80" i="4"/>
  <c r="E80" i="4"/>
  <c r="D81" i="4"/>
  <c r="E81" i="4"/>
  <c r="D82" i="4"/>
  <c r="E82" i="4"/>
  <c r="D83" i="4"/>
  <c r="E83" i="4"/>
  <c r="D84" i="4"/>
  <c r="E84" i="4"/>
  <c r="D85" i="4"/>
  <c r="E85" i="4"/>
  <c r="D86" i="4"/>
  <c r="E86" i="4"/>
  <c r="D87" i="4"/>
  <c r="E87" i="4"/>
  <c r="D88" i="4"/>
  <c r="E88" i="4"/>
  <c r="D89" i="4"/>
  <c r="E89" i="4"/>
  <c r="D90" i="4"/>
  <c r="E90" i="4"/>
  <c r="D91" i="4"/>
  <c r="E91" i="4"/>
  <c r="D92" i="4"/>
  <c r="E92" i="4"/>
  <c r="D93" i="4"/>
  <c r="E93" i="4"/>
  <c r="D94" i="4"/>
  <c r="E94" i="4"/>
  <c r="D95" i="4"/>
  <c r="E95" i="4"/>
  <c r="D96" i="4"/>
  <c r="E96" i="4"/>
  <c r="D97" i="4"/>
  <c r="E97" i="4"/>
  <c r="D98" i="4"/>
  <c r="E98" i="4"/>
  <c r="D99" i="4"/>
  <c r="E99" i="4"/>
  <c r="D100" i="4"/>
  <c r="E100" i="4"/>
  <c r="D101" i="4"/>
  <c r="E101" i="4"/>
  <c r="D102" i="4"/>
  <c r="E102" i="4"/>
  <c r="D103" i="4"/>
  <c r="E103" i="4"/>
  <c r="D104" i="4"/>
  <c r="E104" i="4"/>
  <c r="D105" i="4"/>
  <c r="E105" i="4"/>
  <c r="D106" i="4"/>
  <c r="E106" i="4"/>
  <c r="D107" i="4"/>
  <c r="E107" i="4"/>
  <c r="D108" i="4"/>
  <c r="E108" i="4"/>
  <c r="D109" i="4"/>
  <c r="E109" i="4"/>
  <c r="D110" i="4"/>
  <c r="E110" i="4"/>
  <c r="D111" i="4"/>
  <c r="E111" i="4"/>
  <c r="D112" i="4"/>
  <c r="E112" i="4"/>
  <c r="D113" i="4"/>
  <c r="E113" i="4"/>
  <c r="D114" i="4"/>
  <c r="E114" i="4"/>
  <c r="D115" i="4"/>
  <c r="E115" i="4"/>
  <c r="D116" i="4"/>
  <c r="E116" i="4"/>
  <c r="D117" i="4"/>
  <c r="E117" i="4"/>
  <c r="D118" i="4"/>
  <c r="E118" i="4"/>
  <c r="D119" i="4"/>
  <c r="E119" i="4"/>
  <c r="D120" i="4"/>
  <c r="E120" i="4"/>
  <c r="D121" i="4"/>
  <c r="E121" i="4"/>
  <c r="D122" i="4"/>
  <c r="E122" i="4"/>
  <c r="D123" i="4"/>
  <c r="E123" i="4"/>
  <c r="D124" i="4"/>
  <c r="E124" i="4"/>
  <c r="D125" i="4"/>
  <c r="E125" i="4"/>
  <c r="D126" i="4"/>
  <c r="E126" i="4"/>
  <c r="D127" i="4"/>
  <c r="E127" i="4"/>
  <c r="D128" i="4"/>
  <c r="E128" i="4"/>
  <c r="D129" i="4"/>
  <c r="E129" i="4"/>
  <c r="D130" i="4"/>
  <c r="E130" i="4"/>
  <c r="D131" i="4"/>
  <c r="E131" i="4"/>
  <c r="D132" i="4"/>
  <c r="E132" i="4"/>
  <c r="D133" i="4"/>
  <c r="E133" i="4"/>
  <c r="D134" i="4"/>
  <c r="E134" i="4"/>
  <c r="D135" i="4"/>
  <c r="E135" i="4"/>
  <c r="D136" i="4"/>
  <c r="E136" i="4"/>
  <c r="D137" i="4"/>
  <c r="E137" i="4"/>
  <c r="D138" i="4"/>
  <c r="E138" i="4"/>
  <c r="D139" i="4"/>
  <c r="E139" i="4"/>
  <c r="D140" i="4"/>
  <c r="E140" i="4"/>
  <c r="D141" i="4"/>
  <c r="E141" i="4"/>
  <c r="D142" i="4"/>
  <c r="E142" i="4"/>
  <c r="D143" i="4"/>
  <c r="E143" i="4"/>
  <c r="D144" i="4"/>
  <c r="E144" i="4"/>
  <c r="D145" i="4"/>
  <c r="E145" i="4"/>
  <c r="D146" i="4"/>
  <c r="E146" i="4"/>
  <c r="D147" i="4"/>
  <c r="E147" i="4"/>
  <c r="D148" i="4"/>
  <c r="E148" i="4"/>
  <c r="D149" i="4"/>
  <c r="E149" i="4"/>
  <c r="D150" i="4"/>
  <c r="E150" i="4"/>
  <c r="D151" i="4"/>
  <c r="E151" i="4"/>
  <c r="D152" i="4"/>
  <c r="E152" i="4"/>
  <c r="D153" i="4"/>
  <c r="E153" i="4"/>
  <c r="D154" i="4"/>
  <c r="E154" i="4"/>
  <c r="D155" i="4"/>
  <c r="E155" i="4"/>
  <c r="D156" i="4"/>
  <c r="E156" i="4"/>
  <c r="D157" i="4"/>
  <c r="E157" i="4"/>
  <c r="D158" i="4"/>
  <c r="E158" i="4"/>
  <c r="D159" i="4"/>
  <c r="E159" i="4"/>
  <c r="D160" i="4"/>
  <c r="E160" i="4"/>
  <c r="D161" i="4"/>
  <c r="E161" i="4"/>
  <c r="D162" i="4"/>
  <c r="E162" i="4"/>
  <c r="D163" i="4"/>
  <c r="E163" i="4"/>
  <c r="D164" i="4"/>
  <c r="E164" i="4"/>
  <c r="D165" i="4"/>
  <c r="E165" i="4"/>
  <c r="D166" i="4"/>
  <c r="E166" i="4"/>
  <c r="D167" i="4"/>
  <c r="E167" i="4"/>
  <c r="D168" i="4"/>
  <c r="E168" i="4"/>
  <c r="D169" i="4"/>
  <c r="E169" i="4"/>
  <c r="D170" i="4"/>
  <c r="E170" i="4"/>
  <c r="D171" i="4"/>
  <c r="E171" i="4"/>
  <c r="D172" i="4"/>
  <c r="E172" i="4"/>
  <c r="D173" i="4"/>
  <c r="E173" i="4"/>
  <c r="D174" i="4"/>
  <c r="E174" i="4"/>
  <c r="D175" i="4"/>
  <c r="E175" i="4"/>
  <c r="D176" i="4"/>
  <c r="E176" i="4"/>
  <c r="D177" i="4"/>
  <c r="E177" i="4"/>
  <c r="D178" i="4"/>
  <c r="E178" i="4"/>
  <c r="D179" i="4"/>
  <c r="E179" i="4"/>
  <c r="D180" i="4"/>
  <c r="E180" i="4"/>
  <c r="D181" i="4"/>
  <c r="E181" i="4"/>
  <c r="D182" i="4"/>
  <c r="E182" i="4"/>
  <c r="D183" i="4"/>
  <c r="E183" i="4"/>
  <c r="D184" i="4"/>
  <c r="E184" i="4"/>
  <c r="D185" i="4"/>
  <c r="E185" i="4"/>
  <c r="D186" i="4"/>
  <c r="E186" i="4"/>
  <c r="D187" i="4"/>
  <c r="E187" i="4"/>
  <c r="D188" i="4"/>
  <c r="E188" i="4"/>
  <c r="D189" i="4"/>
  <c r="E189" i="4"/>
  <c r="D190" i="4"/>
  <c r="E190" i="4"/>
  <c r="D191" i="4"/>
  <c r="E191" i="4"/>
  <c r="D192" i="4"/>
  <c r="E192" i="4"/>
  <c r="D193" i="4"/>
  <c r="E193" i="4"/>
  <c r="D194" i="4"/>
  <c r="E194" i="4"/>
  <c r="D195" i="4"/>
  <c r="E195" i="4"/>
  <c r="D196" i="4"/>
  <c r="E196" i="4"/>
  <c r="D197" i="4"/>
  <c r="E197" i="4"/>
  <c r="D198" i="4"/>
  <c r="E198" i="4"/>
  <c r="D199" i="4"/>
  <c r="E199" i="4"/>
  <c r="D200" i="4"/>
  <c r="E200" i="4"/>
  <c r="D201" i="4"/>
  <c r="E201" i="4"/>
  <c r="D202" i="4"/>
  <c r="E202" i="4"/>
  <c r="D203" i="4"/>
  <c r="E203" i="4"/>
  <c r="D204" i="4"/>
  <c r="E204" i="4"/>
  <c r="D205" i="4"/>
  <c r="E205" i="4"/>
  <c r="D206" i="4"/>
  <c r="E206" i="4"/>
  <c r="D207" i="4"/>
  <c r="E207" i="4"/>
  <c r="D208" i="4"/>
  <c r="E208" i="4"/>
  <c r="D209" i="4"/>
  <c r="E209" i="4"/>
  <c r="D210" i="4"/>
  <c r="E210" i="4"/>
  <c r="D211" i="4"/>
  <c r="E211" i="4"/>
  <c r="D212" i="4"/>
  <c r="E212" i="4"/>
  <c r="D213" i="4"/>
  <c r="E213" i="4"/>
  <c r="D214" i="4"/>
  <c r="E214" i="4"/>
  <c r="D215" i="4"/>
  <c r="E215" i="4"/>
  <c r="D216" i="4"/>
  <c r="E216" i="4"/>
  <c r="D217" i="4"/>
  <c r="E217" i="4"/>
  <c r="D218" i="4"/>
  <c r="E218" i="4"/>
  <c r="D219" i="4"/>
  <c r="E219" i="4"/>
  <c r="D220" i="4"/>
  <c r="E220" i="4"/>
  <c r="D221" i="4"/>
  <c r="E221" i="4"/>
  <c r="D222" i="4"/>
  <c r="E222" i="4"/>
  <c r="D223" i="4"/>
  <c r="E223" i="4"/>
  <c r="D224" i="4"/>
  <c r="E224" i="4"/>
  <c r="D225" i="4"/>
  <c r="E225" i="4"/>
  <c r="D226" i="4"/>
  <c r="E226" i="4"/>
  <c r="D227" i="4"/>
  <c r="E227" i="4"/>
  <c r="D228" i="4"/>
  <c r="E228" i="4"/>
  <c r="D229" i="4"/>
  <c r="E229" i="4"/>
  <c r="D230" i="4"/>
  <c r="E230" i="4"/>
  <c r="D231" i="4"/>
  <c r="E231" i="4"/>
  <c r="D232" i="4"/>
  <c r="E232" i="4"/>
  <c r="D233" i="4"/>
  <c r="E233" i="4"/>
  <c r="D234" i="4"/>
  <c r="E234" i="4"/>
  <c r="D235" i="4"/>
  <c r="E235" i="4"/>
  <c r="D236" i="4"/>
  <c r="E236" i="4"/>
  <c r="D237" i="4"/>
  <c r="E237" i="4"/>
  <c r="D238" i="4"/>
  <c r="E238" i="4"/>
  <c r="D239" i="4"/>
  <c r="E239" i="4"/>
  <c r="D240" i="4"/>
  <c r="E240" i="4"/>
  <c r="D241" i="4"/>
  <c r="E241" i="4"/>
  <c r="D242" i="4"/>
  <c r="E242" i="4"/>
  <c r="D243" i="4"/>
  <c r="E243" i="4"/>
  <c r="D244" i="4"/>
  <c r="E244" i="4"/>
  <c r="D245" i="4"/>
  <c r="E245" i="4"/>
  <c r="D246" i="4"/>
  <c r="E246" i="4"/>
  <c r="D247" i="4"/>
  <c r="E247" i="4"/>
  <c r="D248" i="4"/>
  <c r="E248" i="4"/>
  <c r="D249" i="4"/>
  <c r="E249" i="4"/>
  <c r="D250" i="4"/>
  <c r="E250" i="4"/>
  <c r="D251" i="4"/>
  <c r="E251" i="4"/>
  <c r="D252" i="4"/>
  <c r="E252" i="4"/>
  <c r="D253" i="4"/>
  <c r="E253" i="4"/>
  <c r="D254" i="4"/>
  <c r="E254" i="4"/>
  <c r="D255" i="4"/>
  <c r="E255" i="4"/>
  <c r="D256" i="4"/>
  <c r="E256" i="4"/>
  <c r="D257" i="4"/>
  <c r="E257" i="4"/>
  <c r="D258" i="4"/>
  <c r="E258" i="4"/>
  <c r="D259" i="4"/>
  <c r="E259" i="4"/>
  <c r="D260" i="4"/>
  <c r="E260" i="4"/>
  <c r="D261" i="4"/>
  <c r="E261" i="4"/>
  <c r="D262" i="4"/>
  <c r="E262" i="4"/>
  <c r="D263" i="4"/>
  <c r="E263" i="4"/>
  <c r="D264" i="4"/>
  <c r="E264" i="4"/>
  <c r="D265" i="4"/>
  <c r="E265" i="4"/>
  <c r="D266" i="4"/>
  <c r="E266" i="4"/>
  <c r="D267" i="4"/>
  <c r="E267" i="4"/>
  <c r="D268" i="4"/>
  <c r="E268" i="4"/>
  <c r="D269" i="4"/>
  <c r="E269" i="4"/>
  <c r="D270" i="4"/>
  <c r="E270" i="4"/>
  <c r="D271" i="4"/>
  <c r="E271" i="4"/>
  <c r="D272" i="4"/>
  <c r="E272" i="4"/>
  <c r="D273" i="4"/>
  <c r="E273" i="4"/>
  <c r="D274" i="4"/>
  <c r="E274" i="4"/>
  <c r="D275" i="4"/>
  <c r="E275" i="4"/>
  <c r="D276" i="4"/>
  <c r="E276" i="4"/>
  <c r="D277" i="4"/>
  <c r="E277" i="4"/>
  <c r="D278" i="4"/>
  <c r="E278" i="4"/>
  <c r="D279" i="4"/>
  <c r="E279" i="4"/>
  <c r="D280" i="4"/>
  <c r="E280" i="4"/>
  <c r="D281" i="4"/>
  <c r="E281" i="4"/>
  <c r="D282" i="4"/>
  <c r="E282" i="4"/>
  <c r="D283" i="4"/>
  <c r="E283" i="4"/>
  <c r="D284" i="4"/>
  <c r="E284" i="4"/>
  <c r="D285" i="4"/>
  <c r="E285" i="4"/>
  <c r="D286" i="4"/>
  <c r="E286" i="4"/>
  <c r="E4" i="4"/>
  <c r="D4"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5" i="4"/>
  <c r="C4" i="4"/>
</calcChain>
</file>

<file path=xl/comments1.xml><?xml version="1.0" encoding="utf-8"?>
<comments xmlns="http://schemas.openxmlformats.org/spreadsheetml/2006/main">
  <authors>
    <author>後藤 勇介</author>
  </authors>
  <commentList>
    <comment ref="W2" authorId="0" shapeId="0">
      <text>
        <r>
          <rPr>
            <b/>
            <sz val="9"/>
            <color indexed="81"/>
            <rFont val="MS P ゴシック"/>
            <family val="3"/>
            <charset val="128"/>
          </rPr>
          <t>後藤 勇介:手入力</t>
        </r>
      </text>
    </comment>
    <comment ref="X2" authorId="0" shapeId="0">
      <text>
        <r>
          <rPr>
            <b/>
            <sz val="9"/>
            <color indexed="81"/>
            <rFont val="MS P ゴシック"/>
            <family val="3"/>
            <charset val="128"/>
          </rPr>
          <t>後藤 勇介:手入力</t>
        </r>
        <r>
          <rPr>
            <sz val="9"/>
            <color indexed="81"/>
            <rFont val="MS P ゴシック"/>
            <family val="3"/>
            <charset val="128"/>
          </rPr>
          <t xml:space="preserve">
</t>
        </r>
      </text>
    </comment>
    <comment ref="AF2" authorId="0" shapeId="0">
      <text>
        <r>
          <rPr>
            <b/>
            <sz val="9"/>
            <color indexed="81"/>
            <rFont val="MS P ゴシック"/>
            <family val="3"/>
            <charset val="128"/>
          </rPr>
          <t>後藤 勇介:手入力</t>
        </r>
        <r>
          <rPr>
            <sz val="9"/>
            <color indexed="81"/>
            <rFont val="MS P ゴシック"/>
            <family val="3"/>
            <charset val="128"/>
          </rPr>
          <t xml:space="preserve">
</t>
        </r>
      </text>
    </comment>
  </commentList>
</comments>
</file>

<file path=xl/sharedStrings.xml><?xml version="1.0" encoding="utf-8"?>
<sst xmlns="http://schemas.openxmlformats.org/spreadsheetml/2006/main" count="7172" uniqueCount="2720">
  <si>
    <t>上水道及び工業用水道部門</t>
    <rPh sb="0" eb="3">
      <t>ジョウスイドウ</t>
    </rPh>
    <rPh sb="3" eb="4">
      <t>オヨ</t>
    </rPh>
    <rPh sb="5" eb="8">
      <t>コウギョウヨウ</t>
    </rPh>
    <rPh sb="8" eb="10">
      <t>スイドウ</t>
    </rPh>
    <rPh sb="10" eb="12">
      <t>ブモン</t>
    </rPh>
    <phoneticPr fontId="2"/>
  </si>
  <si>
    <t>住所</t>
    <rPh sb="0" eb="2">
      <t>ジュウショ</t>
    </rPh>
    <phoneticPr fontId="2"/>
  </si>
  <si>
    <t>物件部門</t>
    <rPh sb="0" eb="2">
      <t>ブッケン</t>
    </rPh>
    <rPh sb="2" eb="4">
      <t>ブモン</t>
    </rPh>
    <phoneticPr fontId="2"/>
  </si>
  <si>
    <t>下水</t>
    <rPh sb="0" eb="2">
      <t>ゲスイ</t>
    </rPh>
    <phoneticPr fontId="2"/>
  </si>
  <si>
    <t>委任状</t>
    <rPh sb="0" eb="2">
      <t>イニン</t>
    </rPh>
    <rPh sb="2" eb="3">
      <t>ジョウ</t>
    </rPh>
    <phoneticPr fontId="2"/>
  </si>
  <si>
    <t>受付番号</t>
    <rPh sb="0" eb="2">
      <t>ウケツケ</t>
    </rPh>
    <rPh sb="2" eb="4">
      <t>バンゴウ</t>
    </rPh>
    <phoneticPr fontId="2"/>
  </si>
  <si>
    <t>都市</t>
    <rPh sb="0" eb="2">
      <t>トシ</t>
    </rPh>
    <phoneticPr fontId="2"/>
  </si>
  <si>
    <t>道路</t>
    <rPh sb="0" eb="2">
      <t>ドウロ</t>
    </rPh>
    <phoneticPr fontId="2"/>
  </si>
  <si>
    <t>下水道部門</t>
    <rPh sb="0" eb="3">
      <t>ゲスイドウ</t>
    </rPh>
    <rPh sb="3" eb="5">
      <t>ブモン</t>
    </rPh>
    <phoneticPr fontId="2"/>
  </si>
  <si>
    <t>河川・砂防及び海岸・海洋部門</t>
    <rPh sb="0" eb="2">
      <t>カセン</t>
    </rPh>
    <rPh sb="3" eb="5">
      <t>サボウ</t>
    </rPh>
    <rPh sb="5" eb="6">
      <t>オヨ</t>
    </rPh>
    <rPh sb="7" eb="9">
      <t>カイガン</t>
    </rPh>
    <rPh sb="10" eb="12">
      <t>カイヨウ</t>
    </rPh>
    <rPh sb="12" eb="14">
      <t>ブモン</t>
    </rPh>
    <phoneticPr fontId="2"/>
  </si>
  <si>
    <t>商号名称漢字</t>
    <rPh sb="0" eb="2">
      <t>ショウゴウ</t>
    </rPh>
    <rPh sb="2" eb="4">
      <t>メイショウ</t>
    </rPh>
    <rPh sb="4" eb="6">
      <t>カンジ</t>
    </rPh>
    <phoneticPr fontId="2"/>
  </si>
  <si>
    <t>ひらがな</t>
  </si>
  <si>
    <t>カナ</t>
  </si>
  <si>
    <t>建築設計</t>
    <rPh sb="0" eb="2">
      <t>ケンチク</t>
    </rPh>
    <rPh sb="2" eb="4">
      <t>セッケイ</t>
    </rPh>
    <phoneticPr fontId="2"/>
  </si>
  <si>
    <t>代表者名</t>
    <rPh sb="0" eb="3">
      <t>ダイヒョウシャ</t>
    </rPh>
    <rPh sb="3" eb="4">
      <t>メイ</t>
    </rPh>
    <phoneticPr fontId="2"/>
  </si>
  <si>
    <t>代表者職名</t>
    <rPh sb="0" eb="3">
      <t>ダイヒョウシャ</t>
    </rPh>
    <rPh sb="3" eb="4">
      <t>ショク</t>
    </rPh>
    <rPh sb="4" eb="5">
      <t>メイ</t>
    </rPh>
    <phoneticPr fontId="2"/>
  </si>
  <si>
    <t>技術資料</t>
    <rPh sb="0" eb="2">
      <t>ギジュツ</t>
    </rPh>
    <rPh sb="2" eb="4">
      <t>シリョウ</t>
    </rPh>
    <phoneticPr fontId="2"/>
  </si>
  <si>
    <t>郵便番号</t>
    <rPh sb="0" eb="4">
      <t>ユウビンバンゴウ</t>
    </rPh>
    <phoneticPr fontId="2"/>
  </si>
  <si>
    <t>受付確認</t>
    <rPh sb="0" eb="2">
      <t>ウケツケ</t>
    </rPh>
    <rPh sb="2" eb="4">
      <t>カクニン</t>
    </rPh>
    <phoneticPr fontId="2"/>
  </si>
  <si>
    <t>夕張市建設工事等競争入札参加資格者名簿について</t>
    <rPh sb="0" eb="3">
      <t>ユウバリシ</t>
    </rPh>
    <rPh sb="3" eb="5">
      <t>ケンセツ</t>
    </rPh>
    <rPh sb="5" eb="7">
      <t>コウジ</t>
    </rPh>
    <rPh sb="7" eb="8">
      <t>トウ</t>
    </rPh>
    <rPh sb="8" eb="10">
      <t>キョウソウ</t>
    </rPh>
    <rPh sb="10" eb="12">
      <t>ニュウサツ</t>
    </rPh>
    <rPh sb="12" eb="14">
      <t>サンカ</t>
    </rPh>
    <rPh sb="14" eb="16">
      <t>シカク</t>
    </rPh>
    <rPh sb="16" eb="17">
      <t>シャ</t>
    </rPh>
    <rPh sb="17" eb="19">
      <t>メイボ</t>
    </rPh>
    <phoneticPr fontId="2"/>
  </si>
  <si>
    <t>区分</t>
    <rPh sb="0" eb="2">
      <t>クブン</t>
    </rPh>
    <phoneticPr fontId="2"/>
  </si>
  <si>
    <t>都道府県名</t>
    <rPh sb="0" eb="4">
      <t>トドウフケン</t>
    </rPh>
    <rPh sb="4" eb="5">
      <t>メイ</t>
    </rPh>
    <phoneticPr fontId="2"/>
  </si>
  <si>
    <t>市町村名</t>
    <rPh sb="0" eb="3">
      <t>シチョウソン</t>
    </rPh>
    <rPh sb="3" eb="4">
      <t>メイ</t>
    </rPh>
    <phoneticPr fontId="2"/>
  </si>
  <si>
    <t>電話番号</t>
    <rPh sb="0" eb="2">
      <t>デンワ</t>
    </rPh>
    <rPh sb="2" eb="4">
      <t>バンゴウ</t>
    </rPh>
    <phoneticPr fontId="2"/>
  </si>
  <si>
    <t>FAX番号</t>
    <rPh sb="3" eb="5">
      <t>バンゴウ</t>
    </rPh>
    <phoneticPr fontId="2"/>
  </si>
  <si>
    <t>道路部門</t>
    <rPh sb="0" eb="2">
      <t>ドウロ</t>
    </rPh>
    <rPh sb="2" eb="4">
      <t>ブモン</t>
    </rPh>
    <phoneticPr fontId="2"/>
  </si>
  <si>
    <t>本店情報</t>
    <rPh sb="0" eb="2">
      <t>ホンテン</t>
    </rPh>
    <rPh sb="2" eb="4">
      <t>ジョウホウ</t>
    </rPh>
    <phoneticPr fontId="2"/>
  </si>
  <si>
    <t>受任者</t>
    <rPh sb="0" eb="2">
      <t>ジュニン</t>
    </rPh>
    <rPh sb="2" eb="3">
      <t>シャ</t>
    </rPh>
    <phoneticPr fontId="2"/>
  </si>
  <si>
    <t>　市内業者については、「夕張市建設工事指名競争入札参加指名基準の市内業者の運用（試行）について」（平成23年５月20日起案）により、</t>
    <rPh sb="1" eb="3">
      <t>シナイ</t>
    </rPh>
    <rPh sb="3" eb="5">
      <t>ギョウシャ</t>
    </rPh>
    <rPh sb="12" eb="15">
      <t>ユウバリシ</t>
    </rPh>
    <rPh sb="15" eb="17">
      <t>ケンセツ</t>
    </rPh>
    <rPh sb="17" eb="19">
      <t>コウジ</t>
    </rPh>
    <rPh sb="19" eb="21">
      <t>シメイ</t>
    </rPh>
    <rPh sb="21" eb="23">
      <t>キョウソウ</t>
    </rPh>
    <rPh sb="23" eb="25">
      <t>ニュウサツ</t>
    </rPh>
    <rPh sb="25" eb="27">
      <t>サンカ</t>
    </rPh>
    <rPh sb="27" eb="29">
      <t>シメイ</t>
    </rPh>
    <rPh sb="29" eb="31">
      <t>キジュン</t>
    </rPh>
    <rPh sb="32" eb="34">
      <t>シナイ</t>
    </rPh>
    <rPh sb="34" eb="36">
      <t>ギョウシャ</t>
    </rPh>
    <rPh sb="37" eb="39">
      <t>ウンヨウ</t>
    </rPh>
    <rPh sb="40" eb="42">
      <t>シコウ</t>
    </rPh>
    <rPh sb="49" eb="51">
      <t>ヘイセイ</t>
    </rPh>
    <rPh sb="53" eb="54">
      <t>ネン</t>
    </rPh>
    <rPh sb="55" eb="56">
      <t>ガツ</t>
    </rPh>
    <rPh sb="58" eb="59">
      <t>ニチ</t>
    </rPh>
    <rPh sb="59" eb="61">
      <t>キアン</t>
    </rPh>
    <phoneticPr fontId="2"/>
  </si>
  <si>
    <t>連絡先</t>
    <rPh sb="0" eb="3">
      <t>レンラクサキ</t>
    </rPh>
    <phoneticPr fontId="2"/>
  </si>
  <si>
    <t>　夕張市建設工事指名競争入札参加者指名基準に定めるランク区分により格付。</t>
    <rPh sb="1" eb="4">
      <t>ユウバリシ</t>
    </rPh>
    <rPh sb="4" eb="6">
      <t>ケンセツ</t>
    </rPh>
    <rPh sb="6" eb="8">
      <t>コウジ</t>
    </rPh>
    <rPh sb="8" eb="10">
      <t>シメイ</t>
    </rPh>
    <rPh sb="10" eb="12">
      <t>キョウソウ</t>
    </rPh>
    <rPh sb="12" eb="14">
      <t>ニュウサツ</t>
    </rPh>
    <rPh sb="14" eb="17">
      <t>サンカシャ</t>
    </rPh>
    <rPh sb="17" eb="19">
      <t>シメイ</t>
    </rPh>
    <rPh sb="19" eb="21">
      <t>キジュン</t>
    </rPh>
    <rPh sb="22" eb="23">
      <t>サダ</t>
    </rPh>
    <rPh sb="28" eb="30">
      <t>クブン</t>
    </rPh>
    <rPh sb="33" eb="35">
      <t>カクヅ</t>
    </rPh>
    <phoneticPr fontId="2"/>
  </si>
  <si>
    <t>名称漢字</t>
    <rPh sb="0" eb="2">
      <t>メイショウ</t>
    </rPh>
    <rPh sb="2" eb="4">
      <t>カンジ</t>
    </rPh>
    <phoneticPr fontId="2"/>
  </si>
  <si>
    <t>農業土木部門</t>
    <rPh sb="0" eb="2">
      <t>ノウギョウ</t>
    </rPh>
    <rPh sb="2" eb="4">
      <t>ドボク</t>
    </rPh>
    <rPh sb="4" eb="6">
      <t>ブモン</t>
    </rPh>
    <phoneticPr fontId="2"/>
  </si>
  <si>
    <t>職名</t>
    <rPh sb="0" eb="2">
      <t>ショクメイ</t>
    </rPh>
    <phoneticPr fontId="2"/>
  </si>
  <si>
    <t>測量</t>
    <rPh sb="0" eb="2">
      <t>ソクリョウ</t>
    </rPh>
    <phoneticPr fontId="2"/>
  </si>
  <si>
    <t>氏名</t>
    <rPh sb="0" eb="2">
      <t>シメイ</t>
    </rPh>
    <phoneticPr fontId="2"/>
  </si>
  <si>
    <t>登録番号</t>
    <rPh sb="0" eb="2">
      <t>トウロク</t>
    </rPh>
    <rPh sb="2" eb="4">
      <t>バンゴウ</t>
    </rPh>
    <phoneticPr fontId="2"/>
  </si>
  <si>
    <t>経審の総合評定値（P点）に社会貢献点（防災協定+除雪+ボランティア　各10点）を加点した上で100点低い基準点により格付を決定。</t>
    <rPh sb="13" eb="15">
      <t>シャカイ</t>
    </rPh>
    <rPh sb="15" eb="17">
      <t>コウケン</t>
    </rPh>
    <rPh sb="17" eb="18">
      <t>テン</t>
    </rPh>
    <rPh sb="19" eb="21">
      <t>ボウサイ</t>
    </rPh>
    <rPh sb="21" eb="23">
      <t>キョウテイ</t>
    </rPh>
    <rPh sb="24" eb="26">
      <t>ジョセツ</t>
    </rPh>
    <rPh sb="34" eb="35">
      <t>カク</t>
    </rPh>
    <rPh sb="37" eb="38">
      <t>テン</t>
    </rPh>
    <rPh sb="40" eb="42">
      <t>カテン</t>
    </rPh>
    <rPh sb="44" eb="45">
      <t>ウエ</t>
    </rPh>
    <rPh sb="49" eb="50">
      <t>テン</t>
    </rPh>
    <rPh sb="50" eb="51">
      <t>ヒク</t>
    </rPh>
    <rPh sb="52" eb="55">
      <t>キジュンテン</t>
    </rPh>
    <rPh sb="58" eb="60">
      <t>カクヅ</t>
    </rPh>
    <rPh sb="61" eb="63">
      <t>ケッテイ</t>
    </rPh>
    <phoneticPr fontId="2"/>
  </si>
  <si>
    <t>摘　要</t>
    <rPh sb="0" eb="1">
      <t>テキ</t>
    </rPh>
    <rPh sb="2" eb="3">
      <t>ヨウ</t>
    </rPh>
    <phoneticPr fontId="2"/>
  </si>
  <si>
    <t>道路清掃</t>
    <rPh sb="0" eb="2">
      <t>ドウロ</t>
    </rPh>
    <rPh sb="2" eb="4">
      <t>セイソウ</t>
    </rPh>
    <phoneticPr fontId="2"/>
  </si>
  <si>
    <t>代 表 者 名</t>
    <rPh sb="0" eb="1">
      <t>ダイ</t>
    </rPh>
    <rPh sb="2" eb="3">
      <t>オモテ</t>
    </rPh>
    <rPh sb="4" eb="5">
      <t>シャ</t>
    </rPh>
    <rPh sb="6" eb="7">
      <t>メイ</t>
    </rPh>
    <phoneticPr fontId="2"/>
  </si>
  <si>
    <t>R5委任状</t>
    <rPh sb="2" eb="5">
      <t>イニンジョウ</t>
    </rPh>
    <phoneticPr fontId="2"/>
  </si>
  <si>
    <t>商　号　・　名　称</t>
    <rPh sb="0" eb="1">
      <t>ショウ</t>
    </rPh>
    <rPh sb="2" eb="3">
      <t>ゴウ</t>
    </rPh>
    <rPh sb="6" eb="7">
      <t>メイ</t>
    </rPh>
    <rPh sb="8" eb="9">
      <t>ショウ</t>
    </rPh>
    <phoneticPr fontId="2"/>
  </si>
  <si>
    <t>本 社 所 在 地</t>
    <rPh sb="0" eb="1">
      <t>ホン</t>
    </rPh>
    <rPh sb="2" eb="3">
      <t>シャ</t>
    </rPh>
    <rPh sb="4" eb="5">
      <t>トコロ</t>
    </rPh>
    <rPh sb="6" eb="7">
      <t>ザイ</t>
    </rPh>
    <rPh sb="8" eb="9">
      <t>チ</t>
    </rPh>
    <phoneticPr fontId="2"/>
  </si>
  <si>
    <t>土地評価部門</t>
    <rPh sb="0" eb="2">
      <t>トチ</t>
    </rPh>
    <rPh sb="2" eb="4">
      <t>ヒョウカ</t>
    </rPh>
    <rPh sb="4" eb="6">
      <t>ブモン</t>
    </rPh>
    <phoneticPr fontId="2"/>
  </si>
  <si>
    <t>■ 資格者名簿</t>
    <rPh sb="2" eb="5">
      <t>シカクシャ</t>
    </rPh>
    <rPh sb="5" eb="7">
      <t>メイボ</t>
    </rPh>
    <phoneticPr fontId="2"/>
  </si>
  <si>
    <t>　現在の参加資格を有する者の名簿</t>
    <rPh sb="1" eb="3">
      <t>ゲンザイ</t>
    </rPh>
    <rPh sb="4" eb="6">
      <t>サンカ</t>
    </rPh>
    <rPh sb="6" eb="8">
      <t>シカク</t>
    </rPh>
    <rPh sb="9" eb="10">
      <t>ユウ</t>
    </rPh>
    <rPh sb="12" eb="13">
      <t>モノ</t>
    </rPh>
    <rPh sb="14" eb="16">
      <t>メイボ</t>
    </rPh>
    <phoneticPr fontId="2"/>
  </si>
  <si>
    <t>　入札参加資格審査における作業シート</t>
    <rPh sb="1" eb="3">
      <t>ニュウサツ</t>
    </rPh>
    <rPh sb="3" eb="5">
      <t>サンカ</t>
    </rPh>
    <rPh sb="5" eb="7">
      <t>シカク</t>
    </rPh>
    <rPh sb="7" eb="9">
      <t>シンサ</t>
    </rPh>
    <rPh sb="13" eb="15">
      <t>サギョウ</t>
    </rPh>
    <phoneticPr fontId="2"/>
  </si>
  <si>
    <t>■ DB（データベース）</t>
  </si>
  <si>
    <t>■格付について</t>
    <rPh sb="1" eb="3">
      <t>カクヅ</t>
    </rPh>
    <phoneticPr fontId="2"/>
  </si>
  <si>
    <t>申請種別</t>
    <rPh sb="0" eb="2">
      <t>シンセイ</t>
    </rPh>
    <rPh sb="2" eb="4">
      <t>シュベツ</t>
    </rPh>
    <phoneticPr fontId="2"/>
  </si>
  <si>
    <t>地質調査</t>
    <rPh sb="0" eb="2">
      <t>チシツ</t>
    </rPh>
    <rPh sb="2" eb="4">
      <t>チョウサ</t>
    </rPh>
    <phoneticPr fontId="2"/>
  </si>
  <si>
    <t>建設コンサルタント登録部門</t>
    <rPh sb="0" eb="2">
      <t>ケンセツ</t>
    </rPh>
    <rPh sb="9" eb="11">
      <t>トウロク</t>
    </rPh>
    <rPh sb="11" eb="13">
      <t>ブモン</t>
    </rPh>
    <phoneticPr fontId="2"/>
  </si>
  <si>
    <t>港湾及び空港部門</t>
    <rPh sb="0" eb="2">
      <t>コウワン</t>
    </rPh>
    <rPh sb="2" eb="3">
      <t>オヨ</t>
    </rPh>
    <rPh sb="4" eb="6">
      <t>クウコウ</t>
    </rPh>
    <rPh sb="6" eb="8">
      <t>ブモン</t>
    </rPh>
    <phoneticPr fontId="2"/>
  </si>
  <si>
    <t>土木設計</t>
    <rPh sb="0" eb="2">
      <t>ドボク</t>
    </rPh>
    <rPh sb="2" eb="4">
      <t>セッケイ</t>
    </rPh>
    <phoneticPr fontId="2"/>
  </si>
  <si>
    <t>電力土木部門</t>
    <rPh sb="0" eb="2">
      <t>デンリョク</t>
    </rPh>
    <rPh sb="2" eb="4">
      <t>ドボク</t>
    </rPh>
    <rPh sb="4" eb="6">
      <t>ブモン</t>
    </rPh>
    <phoneticPr fontId="2"/>
  </si>
  <si>
    <t>鉄道部門</t>
    <rPh sb="0" eb="2">
      <t>テツドウ</t>
    </rPh>
    <rPh sb="2" eb="4">
      <t>ブモン</t>
    </rPh>
    <phoneticPr fontId="2"/>
  </si>
  <si>
    <t>森林土木部門</t>
    <rPh sb="0" eb="2">
      <t>シンリン</t>
    </rPh>
    <rPh sb="2" eb="4">
      <t>ドボク</t>
    </rPh>
    <rPh sb="4" eb="6">
      <t>ブモン</t>
    </rPh>
    <phoneticPr fontId="2"/>
  </si>
  <si>
    <t>電力</t>
    <rPh sb="0" eb="2">
      <t>デンリョク</t>
    </rPh>
    <phoneticPr fontId="2"/>
  </si>
  <si>
    <t>水産土木部門</t>
    <rPh sb="0" eb="2">
      <t>スイサン</t>
    </rPh>
    <rPh sb="2" eb="4">
      <t>ドボク</t>
    </rPh>
    <rPh sb="4" eb="6">
      <t>ブモン</t>
    </rPh>
    <phoneticPr fontId="2"/>
  </si>
  <si>
    <t>廃棄物部門</t>
    <rPh sb="0" eb="3">
      <t>ハイキブツ</t>
    </rPh>
    <rPh sb="3" eb="5">
      <t>ブモン</t>
    </rPh>
    <phoneticPr fontId="2"/>
  </si>
  <si>
    <t>振動加速度レベルに係る計量証明の事実</t>
    <rPh sb="0" eb="2">
      <t>シンドウ</t>
    </rPh>
    <rPh sb="2" eb="5">
      <t>カソクド</t>
    </rPh>
    <rPh sb="9" eb="10">
      <t>カカ</t>
    </rPh>
    <rPh sb="11" eb="13">
      <t>ケイリョウ</t>
    </rPh>
    <rPh sb="13" eb="15">
      <t>ショウメイ</t>
    </rPh>
    <rPh sb="16" eb="18">
      <t>ジジツ</t>
    </rPh>
    <phoneticPr fontId="2"/>
  </si>
  <si>
    <t>建設コンサルタント</t>
    <rPh sb="0" eb="2">
      <t>ケンセツ</t>
    </rPh>
    <phoneticPr fontId="2"/>
  </si>
  <si>
    <t>造園部門</t>
    <rPh sb="0" eb="2">
      <t>ゾウエン</t>
    </rPh>
    <rPh sb="2" eb="4">
      <t>ブモン</t>
    </rPh>
    <phoneticPr fontId="2"/>
  </si>
  <si>
    <t>機械</t>
    <rPh sb="0" eb="2">
      <t>キカイ</t>
    </rPh>
    <phoneticPr fontId="2"/>
  </si>
  <si>
    <t>都市計画及び地方計画部門</t>
    <rPh sb="0" eb="2">
      <t>トシ</t>
    </rPh>
    <rPh sb="2" eb="4">
      <t>ケイカク</t>
    </rPh>
    <rPh sb="4" eb="5">
      <t>オヨ</t>
    </rPh>
    <rPh sb="6" eb="8">
      <t>チホウ</t>
    </rPh>
    <rPh sb="8" eb="10">
      <t>ケイカク</t>
    </rPh>
    <rPh sb="10" eb="12">
      <t>ブモン</t>
    </rPh>
    <phoneticPr fontId="2"/>
  </si>
  <si>
    <t>地質部門</t>
    <rPh sb="0" eb="2">
      <t>チシツ</t>
    </rPh>
    <rPh sb="2" eb="4">
      <t>ブモン</t>
    </rPh>
    <phoneticPr fontId="2"/>
  </si>
  <si>
    <t>土質及び基礎部門</t>
    <rPh sb="0" eb="2">
      <t>ドシツ</t>
    </rPh>
    <rPh sb="2" eb="3">
      <t>オヨ</t>
    </rPh>
    <rPh sb="4" eb="6">
      <t>キソ</t>
    </rPh>
    <rPh sb="6" eb="8">
      <t>ブモン</t>
    </rPh>
    <phoneticPr fontId="2"/>
  </si>
  <si>
    <t>鋼構造及びｺﾝｸﾘｰﾄ部門</t>
    <rPh sb="0" eb="3">
      <t>コウコウゾウ</t>
    </rPh>
    <rPh sb="3" eb="4">
      <t>オヨ</t>
    </rPh>
    <rPh sb="11" eb="13">
      <t>ブモン</t>
    </rPh>
    <phoneticPr fontId="2"/>
  </si>
  <si>
    <t>トンネル部門</t>
    <rPh sb="4" eb="6">
      <t>ブモン</t>
    </rPh>
    <phoneticPr fontId="2"/>
  </si>
  <si>
    <t>施工計画、施工設備及び積算部門</t>
    <rPh sb="0" eb="2">
      <t>セコウ</t>
    </rPh>
    <rPh sb="2" eb="4">
      <t>ケイカク</t>
    </rPh>
    <rPh sb="5" eb="7">
      <t>セコウ</t>
    </rPh>
    <rPh sb="7" eb="9">
      <t>セツビ</t>
    </rPh>
    <rPh sb="9" eb="10">
      <t>オヨ</t>
    </rPh>
    <rPh sb="11" eb="13">
      <t>セキサン</t>
    </rPh>
    <rPh sb="13" eb="15">
      <t>ブモン</t>
    </rPh>
    <phoneticPr fontId="2"/>
  </si>
  <si>
    <t>建設環境部門</t>
    <rPh sb="0" eb="2">
      <t>ケンセツ</t>
    </rPh>
    <rPh sb="2" eb="4">
      <t>カンキョウ</t>
    </rPh>
    <rPh sb="4" eb="6">
      <t>ブモン</t>
    </rPh>
    <phoneticPr fontId="2"/>
  </si>
  <si>
    <t>機械部門</t>
    <rPh sb="0" eb="2">
      <t>キカイ</t>
    </rPh>
    <rPh sb="2" eb="4">
      <t>ブモン</t>
    </rPh>
    <phoneticPr fontId="2"/>
  </si>
  <si>
    <t>電気電子部門</t>
    <rPh sb="0" eb="2">
      <t>デンキ</t>
    </rPh>
    <rPh sb="2" eb="4">
      <t>デンシ</t>
    </rPh>
    <rPh sb="4" eb="6">
      <t>ブモン</t>
    </rPh>
    <phoneticPr fontId="2"/>
  </si>
  <si>
    <t>施工</t>
    <rPh sb="0" eb="2">
      <t>セコウ</t>
    </rPh>
    <phoneticPr fontId="2"/>
  </si>
  <si>
    <t>土地調査部門</t>
    <rPh sb="0" eb="2">
      <t>トチ</t>
    </rPh>
    <rPh sb="2" eb="4">
      <t>チョウサ</t>
    </rPh>
    <rPh sb="4" eb="6">
      <t>ブモン</t>
    </rPh>
    <phoneticPr fontId="2"/>
  </si>
  <si>
    <t>機械工作部門</t>
    <rPh sb="0" eb="2">
      <t>キカイ</t>
    </rPh>
    <rPh sb="2" eb="4">
      <t>コウサク</t>
    </rPh>
    <rPh sb="4" eb="6">
      <t>ブモン</t>
    </rPh>
    <phoneticPr fontId="2"/>
  </si>
  <si>
    <t>営業補償・特殊補償部門</t>
    <rPh sb="0" eb="2">
      <t>エイギョウ</t>
    </rPh>
    <rPh sb="2" eb="4">
      <t>ホショウ</t>
    </rPh>
    <rPh sb="5" eb="7">
      <t>トクシュ</t>
    </rPh>
    <rPh sb="7" eb="9">
      <t>ホショウ</t>
    </rPh>
    <rPh sb="9" eb="11">
      <t>ブモン</t>
    </rPh>
    <phoneticPr fontId="2"/>
  </si>
  <si>
    <t>事業損失部門</t>
    <rPh sb="0" eb="2">
      <t>ジギョウ</t>
    </rPh>
    <rPh sb="2" eb="4">
      <t>ソンシツ</t>
    </rPh>
    <rPh sb="4" eb="6">
      <t>ブモン</t>
    </rPh>
    <phoneticPr fontId="2"/>
  </si>
  <si>
    <t>補償関連部門</t>
    <rPh sb="0" eb="2">
      <t>ホショウ</t>
    </rPh>
    <rPh sb="2" eb="4">
      <t>カンレン</t>
    </rPh>
    <rPh sb="4" eb="6">
      <t>ブモン</t>
    </rPh>
    <phoneticPr fontId="2"/>
  </si>
  <si>
    <t>総合補償部門</t>
    <rPh sb="0" eb="2">
      <t>ソウゴウ</t>
    </rPh>
    <rPh sb="2" eb="4">
      <t>ホショウ</t>
    </rPh>
    <rPh sb="4" eb="6">
      <t>ブモン</t>
    </rPh>
    <phoneticPr fontId="2"/>
  </si>
  <si>
    <t>補償コンサルタント</t>
    <rPh sb="0" eb="2">
      <t>ホショウ</t>
    </rPh>
    <phoneticPr fontId="2"/>
  </si>
  <si>
    <t>長さに係る計量証明の事実</t>
    <rPh sb="0" eb="1">
      <t>ナガ</t>
    </rPh>
    <rPh sb="3" eb="4">
      <t>カカ</t>
    </rPh>
    <rPh sb="5" eb="7">
      <t>ケイリョウ</t>
    </rPh>
    <rPh sb="7" eb="9">
      <t>ショウメイ</t>
    </rPh>
    <rPh sb="10" eb="12">
      <t>ジジツ</t>
    </rPh>
    <phoneticPr fontId="2"/>
  </si>
  <si>
    <t>質量に係る計量証明の事実</t>
    <rPh sb="0" eb="2">
      <t>シツリョウ</t>
    </rPh>
    <rPh sb="3" eb="4">
      <t>カカ</t>
    </rPh>
    <rPh sb="5" eb="7">
      <t>ケイリョウ</t>
    </rPh>
    <rPh sb="7" eb="9">
      <t>ショウメイ</t>
    </rPh>
    <rPh sb="10" eb="12">
      <t>ジジツ</t>
    </rPh>
    <phoneticPr fontId="2"/>
  </si>
  <si>
    <t>面積に係る計量証明の事実</t>
    <rPh sb="0" eb="2">
      <t>メンセキ</t>
    </rPh>
    <rPh sb="3" eb="4">
      <t>カカ</t>
    </rPh>
    <rPh sb="5" eb="7">
      <t>ケイリョウ</t>
    </rPh>
    <rPh sb="7" eb="9">
      <t>ショウメイ</t>
    </rPh>
    <rPh sb="10" eb="12">
      <t>ジジツ</t>
    </rPh>
    <phoneticPr fontId="2"/>
  </si>
  <si>
    <t>体積に係る計量証明の事実</t>
    <rPh sb="0" eb="2">
      <t>タイセキ</t>
    </rPh>
    <rPh sb="3" eb="4">
      <t>カカ</t>
    </rPh>
    <rPh sb="5" eb="7">
      <t>ケイリョウ</t>
    </rPh>
    <rPh sb="7" eb="9">
      <t>ショウメイ</t>
    </rPh>
    <rPh sb="10" eb="12">
      <t>ジジツ</t>
    </rPh>
    <phoneticPr fontId="2"/>
  </si>
  <si>
    <t>熱量に係る計量証明の事実</t>
    <rPh sb="0" eb="2">
      <t>ネツリョウ</t>
    </rPh>
    <rPh sb="3" eb="4">
      <t>カカ</t>
    </rPh>
    <rPh sb="5" eb="7">
      <t>ケイリョウ</t>
    </rPh>
    <rPh sb="7" eb="9">
      <t>ショウメイ</t>
    </rPh>
    <rPh sb="10" eb="12">
      <t>ジジツ</t>
    </rPh>
    <phoneticPr fontId="2"/>
  </si>
  <si>
    <t>計量証明事業者登録部門</t>
    <rPh sb="0" eb="2">
      <t>ケイリョウ</t>
    </rPh>
    <rPh sb="2" eb="4">
      <t>ショウメイ</t>
    </rPh>
    <rPh sb="4" eb="7">
      <t>ジギョウシャ</t>
    </rPh>
    <rPh sb="7" eb="9">
      <t>トウロク</t>
    </rPh>
    <rPh sb="9" eb="11">
      <t>ブモン</t>
    </rPh>
    <phoneticPr fontId="2"/>
  </si>
  <si>
    <t>濃度に係る計量証明の事実</t>
    <rPh sb="0" eb="2">
      <t>ノウド</t>
    </rPh>
    <rPh sb="3" eb="4">
      <t>カカ</t>
    </rPh>
    <rPh sb="5" eb="7">
      <t>ケイリョウ</t>
    </rPh>
    <rPh sb="7" eb="9">
      <t>ショウメイ</t>
    </rPh>
    <rPh sb="10" eb="12">
      <t>ジジツ</t>
    </rPh>
    <phoneticPr fontId="2"/>
  </si>
  <si>
    <t>音圧レベルに係る計量証明の事実</t>
    <rPh sb="0" eb="2">
      <t>オンアツ</t>
    </rPh>
    <rPh sb="6" eb="7">
      <t>カカ</t>
    </rPh>
    <rPh sb="8" eb="10">
      <t>ケイリョウ</t>
    </rPh>
    <rPh sb="10" eb="12">
      <t>ショウメイ</t>
    </rPh>
    <rPh sb="13" eb="15">
      <t>ジジツ</t>
    </rPh>
    <phoneticPr fontId="2"/>
  </si>
  <si>
    <t>地質</t>
    <rPh sb="0" eb="2">
      <t>チシツ</t>
    </rPh>
    <phoneticPr fontId="2"/>
  </si>
  <si>
    <t>土木</t>
    <rPh sb="0" eb="2">
      <t>ドボク</t>
    </rPh>
    <phoneticPr fontId="2"/>
  </si>
  <si>
    <t>建築</t>
    <rPh sb="0" eb="2">
      <t>ケンチク</t>
    </rPh>
    <phoneticPr fontId="2"/>
  </si>
  <si>
    <t>技術</t>
    <rPh sb="0" eb="2">
      <t>ギジュツ</t>
    </rPh>
    <phoneticPr fontId="2"/>
  </si>
  <si>
    <t>申　請　種　別</t>
    <rPh sb="0" eb="1">
      <t>サル</t>
    </rPh>
    <rPh sb="2" eb="3">
      <t>ショウ</t>
    </rPh>
    <rPh sb="4" eb="5">
      <t>シュ</t>
    </rPh>
    <rPh sb="6" eb="7">
      <t>ベツ</t>
    </rPh>
    <phoneticPr fontId="2"/>
  </si>
  <si>
    <t>河川</t>
    <rPh sb="0" eb="2">
      <t>カセン</t>
    </rPh>
    <phoneticPr fontId="2"/>
  </si>
  <si>
    <t>港湾</t>
    <rPh sb="0" eb="2">
      <t>コウワン</t>
    </rPh>
    <phoneticPr fontId="2"/>
  </si>
  <si>
    <t>鉄道</t>
    <rPh sb="0" eb="2">
      <t>テツドウ</t>
    </rPh>
    <phoneticPr fontId="2"/>
  </si>
  <si>
    <t>上水</t>
    <rPh sb="0" eb="2">
      <t>ジョウスイ</t>
    </rPh>
    <phoneticPr fontId="2"/>
  </si>
  <si>
    <t>農業</t>
    <rPh sb="0" eb="2">
      <t>ノウギョウ</t>
    </rPh>
    <phoneticPr fontId="2"/>
  </si>
  <si>
    <t>森林</t>
    <rPh sb="0" eb="2">
      <t>シンリン</t>
    </rPh>
    <phoneticPr fontId="2"/>
  </si>
  <si>
    <t>水産</t>
    <rPh sb="0" eb="2">
      <t>スイサン</t>
    </rPh>
    <phoneticPr fontId="2"/>
  </si>
  <si>
    <t>廃棄</t>
    <rPh sb="0" eb="2">
      <t>ハイキ</t>
    </rPh>
    <phoneticPr fontId="2"/>
  </si>
  <si>
    <t>造園</t>
    <rPh sb="0" eb="2">
      <t>ゾウエン</t>
    </rPh>
    <phoneticPr fontId="2"/>
  </si>
  <si>
    <t>鋼構</t>
    <rPh sb="0" eb="1">
      <t>コウ</t>
    </rPh>
    <rPh sb="1" eb="2">
      <t>カマエ</t>
    </rPh>
    <phoneticPr fontId="2"/>
  </si>
  <si>
    <t>トン</t>
  </si>
  <si>
    <t>建設</t>
    <rPh sb="0" eb="2">
      <t>ケンセツ</t>
    </rPh>
    <phoneticPr fontId="2"/>
  </si>
  <si>
    <t>電気</t>
    <rPh sb="0" eb="2">
      <t>デンキ</t>
    </rPh>
    <phoneticPr fontId="2"/>
  </si>
  <si>
    <t>調査</t>
    <rPh sb="0" eb="2">
      <t>チョウサ</t>
    </rPh>
    <phoneticPr fontId="2"/>
  </si>
  <si>
    <t>評価</t>
    <rPh sb="0" eb="2">
      <t>ヒョウカ</t>
    </rPh>
    <phoneticPr fontId="2"/>
  </si>
  <si>
    <t>物件</t>
    <rPh sb="0" eb="2">
      <t>ブッケン</t>
    </rPh>
    <phoneticPr fontId="2"/>
  </si>
  <si>
    <t>営業</t>
    <rPh sb="0" eb="2">
      <t>エイギョウ</t>
    </rPh>
    <phoneticPr fontId="2"/>
  </si>
  <si>
    <t>事業</t>
    <rPh sb="0" eb="2">
      <t>ジギョウ</t>
    </rPh>
    <phoneticPr fontId="2"/>
  </si>
  <si>
    <t>補償</t>
    <rPh sb="0" eb="2">
      <t>ホショウ</t>
    </rPh>
    <phoneticPr fontId="2"/>
  </si>
  <si>
    <t>総合</t>
    <rPh sb="0" eb="2">
      <t>ソウゴウ</t>
    </rPh>
    <phoneticPr fontId="2"/>
  </si>
  <si>
    <t>長さ</t>
    <rPh sb="0" eb="1">
      <t>ナガ</t>
    </rPh>
    <phoneticPr fontId="2"/>
  </si>
  <si>
    <t>質量</t>
    <rPh sb="0" eb="2">
      <t>シツリョウ</t>
    </rPh>
    <phoneticPr fontId="2"/>
  </si>
  <si>
    <t>面積</t>
    <rPh sb="0" eb="2">
      <t>メンセキ</t>
    </rPh>
    <phoneticPr fontId="2"/>
  </si>
  <si>
    <t>体積</t>
    <rPh sb="0" eb="2">
      <t>タイセキ</t>
    </rPh>
    <phoneticPr fontId="2"/>
  </si>
  <si>
    <t>熱量</t>
    <rPh sb="0" eb="2">
      <t>ネツリョウ</t>
    </rPh>
    <phoneticPr fontId="2"/>
  </si>
  <si>
    <t>濃度</t>
    <rPh sb="0" eb="2">
      <t>ノウド</t>
    </rPh>
    <phoneticPr fontId="2"/>
  </si>
  <si>
    <t>音圧</t>
    <rPh sb="0" eb="2">
      <t>オンアツ</t>
    </rPh>
    <phoneticPr fontId="2"/>
  </si>
  <si>
    <t>振動</t>
    <rPh sb="0" eb="2">
      <t>シンドウ</t>
    </rPh>
    <phoneticPr fontId="2"/>
  </si>
  <si>
    <t>計量証明事業者</t>
    <rPh sb="0" eb="2">
      <t>ケイリョウ</t>
    </rPh>
    <rPh sb="2" eb="4">
      <t>ショウメイ</t>
    </rPh>
    <rPh sb="4" eb="7">
      <t>ジギョウシャ</t>
    </rPh>
    <phoneticPr fontId="2"/>
  </si>
  <si>
    <t>土質</t>
    <rPh sb="0" eb="2">
      <t>ドシツ</t>
    </rPh>
    <phoneticPr fontId="2"/>
  </si>
  <si>
    <t>【設計等】</t>
    <rPh sb="1" eb="3">
      <t>セッケイ</t>
    </rPh>
    <rPh sb="3" eb="4">
      <t>トウ</t>
    </rPh>
    <phoneticPr fontId="2"/>
  </si>
  <si>
    <t>R6委任状</t>
    <rPh sb="2" eb="5">
      <t>イニンジョウ</t>
    </rPh>
    <phoneticPr fontId="2"/>
  </si>
  <si>
    <t>Wcheck</t>
  </si>
  <si>
    <t>　　　　　　　　　　　　　　　　　　　　　　　　　　　　　　　　　　　　　　　　　　　　　　　　　　　　　　　　　　　　　　　　　　　　　　　　　　　　　　　　　　　　　　　　　　　　　　　　　　　　　　　　　　　　　　　　　　　　　　　　　　　　　　　　　　　　　　　　　　　　　　　　　　　　　　　　　　　　　　　　　　　　　　　　　　　　　　　　　　　　　　　　　　　　　　　　　　</t>
  </si>
  <si>
    <t>令和7年度及び令和8年度　夕張市建設工事等競争入札参加資格者名簿</t>
    <rPh sb="0" eb="2">
      <t>レイワ</t>
    </rPh>
    <rPh sb="3" eb="5">
      <t>ネンド</t>
    </rPh>
    <rPh sb="5" eb="6">
      <t>オヨ</t>
    </rPh>
    <rPh sb="7" eb="9">
      <t>レイワ</t>
    </rPh>
    <rPh sb="10" eb="12">
      <t>ネンド</t>
    </rPh>
    <rPh sb="13" eb="16">
      <t>ユウバリシ</t>
    </rPh>
    <rPh sb="16" eb="18">
      <t>ケンセツ</t>
    </rPh>
    <rPh sb="18" eb="20">
      <t>コウジ</t>
    </rPh>
    <rPh sb="20" eb="21">
      <t>トウ</t>
    </rPh>
    <rPh sb="21" eb="23">
      <t>キョウソウ</t>
    </rPh>
    <rPh sb="23" eb="25">
      <t>ニュウサツ</t>
    </rPh>
    <rPh sb="25" eb="27">
      <t>サンカ</t>
    </rPh>
    <rPh sb="27" eb="29">
      <t>シカク</t>
    </rPh>
    <rPh sb="29" eb="30">
      <t>シャ</t>
    </rPh>
    <rPh sb="30" eb="32">
      <t>メイボ</t>
    </rPh>
    <phoneticPr fontId="2"/>
  </si>
  <si>
    <t>あ</t>
  </si>
  <si>
    <t>有限会社アーキシップアソシエイツ</t>
  </si>
  <si>
    <t>株式会社アイ・ティ・エス</t>
  </si>
  <si>
    <t>株式会社アリヤス設計コンサルタント</t>
  </si>
  <si>
    <t>株式会社あいアーキテクツ</t>
  </si>
  <si>
    <t>株式会社アトリエアク</t>
  </si>
  <si>
    <t>株式会社アクアジオテクノ</t>
  </si>
  <si>
    <t>株式会社梓設計</t>
  </si>
  <si>
    <t>株式会社ihrmk</t>
  </si>
  <si>
    <t>株式会社アース設計事務所</t>
  </si>
  <si>
    <t>株式会社アルファ技研</t>
  </si>
  <si>
    <t>株式会社有我工業所</t>
  </si>
  <si>
    <t>アルスマエヤ株式会社</t>
  </si>
  <si>
    <t>アド・エンジニアリング株式会社</t>
  </si>
  <si>
    <t>ＡＵＲＡＡＲＣＨＩＴＥＣＴＳ株式会社</t>
  </si>
  <si>
    <t>アジア航測株式会社</t>
  </si>
  <si>
    <t>株式会社アカサカシンイチロウアトリエ</t>
  </si>
  <si>
    <t>アクアコンサルタント株式会社</t>
  </si>
  <si>
    <t>浅川通信株式会社</t>
  </si>
  <si>
    <t>株式会社ＩＮＡ新建築研究所</t>
  </si>
  <si>
    <t>株式会社アイエイ研究所</t>
  </si>
  <si>
    <t>株式会社アサノ大成基礎エンジニアリング</t>
  </si>
  <si>
    <t>株式会社アリガプランニング</t>
  </si>
  <si>
    <t>株式会社アトリエブンク</t>
  </si>
  <si>
    <t>株式会社有賀さく泉工業</t>
  </si>
  <si>
    <t>アーキシップアソシエイツ</t>
  </si>
  <si>
    <t>アイティエス</t>
  </si>
  <si>
    <t>アリヤスセッケイコンサルタント</t>
  </si>
  <si>
    <t>アイアーキテクツ</t>
  </si>
  <si>
    <t>アトリエアク</t>
  </si>
  <si>
    <t>アクアジオテクノ</t>
  </si>
  <si>
    <t>アズサセッケイ</t>
  </si>
  <si>
    <t>アイエイチアールエムケイ</t>
  </si>
  <si>
    <t>アースセッケイジムショ</t>
  </si>
  <si>
    <t>アルファギケン</t>
  </si>
  <si>
    <t>アリガコウギョウショ</t>
  </si>
  <si>
    <t>アルスマエヤ</t>
  </si>
  <si>
    <t>アドエンジニアリング</t>
  </si>
  <si>
    <t>アウラアーキテクツ</t>
  </si>
  <si>
    <t>アジアコウソク</t>
  </si>
  <si>
    <t>アカサカシンイチロウアトリエ</t>
  </si>
  <si>
    <t>アクアコンサルタント</t>
  </si>
  <si>
    <t>アサカワツウシン</t>
  </si>
  <si>
    <t>アイエヌエーシンケンチクケンキュウジョ</t>
  </si>
  <si>
    <t>アイエイケンキュウジョ</t>
  </si>
  <si>
    <t>アサノタイセイキソエンジニアリング</t>
  </si>
  <si>
    <t>アリガプランニング</t>
  </si>
  <si>
    <t>アトリエブンク</t>
  </si>
  <si>
    <t>アリガサクセンコウギョウ</t>
  </si>
  <si>
    <t>060-0908</t>
  </si>
  <si>
    <t>065-0023</t>
  </si>
  <si>
    <t>062-0023</t>
  </si>
  <si>
    <t>060-0042</t>
  </si>
  <si>
    <t>064-0822</t>
  </si>
  <si>
    <t>003-0025</t>
  </si>
  <si>
    <t>144-0042</t>
  </si>
  <si>
    <t>108-0073</t>
  </si>
  <si>
    <t>065-0024</t>
  </si>
  <si>
    <t>063-0062</t>
  </si>
  <si>
    <t>071-0543</t>
  </si>
  <si>
    <t>004-0054</t>
  </si>
  <si>
    <t>064-0809</t>
  </si>
  <si>
    <t>004-0052</t>
  </si>
  <si>
    <t>160-0023</t>
  </si>
  <si>
    <t>064-0805</t>
  </si>
  <si>
    <t>080-0111</t>
  </si>
  <si>
    <t>065-0043</t>
  </si>
  <si>
    <t>112-0001</t>
  </si>
  <si>
    <t>079-8416</t>
  </si>
  <si>
    <t>110-0014</t>
  </si>
  <si>
    <t>064-0810</t>
  </si>
  <si>
    <t>060-0032</t>
  </si>
  <si>
    <t>080-0016</t>
  </si>
  <si>
    <t>北海道札幌市東区北8条東3丁目1番1号</t>
  </si>
  <si>
    <t>北海道札幌市東区北２３条東１５丁目5-25ノーヴル232階</t>
  </si>
  <si>
    <t>北海道札幌市豊平区月寒西３条６丁目２番１号</t>
  </si>
  <si>
    <t>北海道札幌市中央区大通西15丁目3-12-405</t>
  </si>
  <si>
    <t>北海道札幌市中央区北２条西２６丁目２番１２号</t>
  </si>
  <si>
    <t>北海道札幌市白石区本郷通９丁目北４番５号</t>
  </si>
  <si>
    <t>東京都大田区羽田旭町１０番１１号</t>
  </si>
  <si>
    <t>東京都港区三田５－１０－２はつせ三田１０２</t>
  </si>
  <si>
    <t>北海道札幌市東区北２４条東１６丁目１番４号</t>
  </si>
  <si>
    <t>北海道札幌市西区西町南２１丁目２番１１号</t>
  </si>
  <si>
    <t>北海道空知郡上富良野町中町3丁目2番1号</t>
  </si>
  <si>
    <t>北海道札幌市厚別区厚別中央４条３丁目７番１７号</t>
  </si>
  <si>
    <t>北海道札幌市中央区南9条西6丁目1番37号</t>
  </si>
  <si>
    <t>北海道札幌市厚別区厚別中央２条２丁目３番６号</t>
  </si>
  <si>
    <t>東京都新宿区西新宿6丁目14番1号新宿グリーンタワービル</t>
  </si>
  <si>
    <t>北海道札幌市中央区南5条西15丁目2-5トラムニストビル3階</t>
  </si>
  <si>
    <t>北海道札幌市東区苗穂町13丁目1番23号</t>
  </si>
  <si>
    <t>東京都文京区白山三丁目１番８号</t>
  </si>
  <si>
    <t>北海道旭川市永山６条６丁目４番１４号</t>
  </si>
  <si>
    <t>東京都台東区北上野2丁目８番7号</t>
  </si>
  <si>
    <t>北海道札幌市中央区南10条西12丁目2番23号</t>
  </si>
  <si>
    <t>北海道札幌市中央区北二条東四丁目1番地2</t>
  </si>
  <si>
    <t>北海道帯広市西6条南5丁目3番地10</t>
  </si>
  <si>
    <t>取締役</t>
  </si>
  <si>
    <t>代表取締役</t>
  </si>
  <si>
    <t>代表取締役社長</t>
  </si>
  <si>
    <t>久保田　知明</t>
  </si>
  <si>
    <t>下川　紘資</t>
  </si>
  <si>
    <t>河村　守人</t>
  </si>
  <si>
    <t>宮崎　聡</t>
  </si>
  <si>
    <t>柳谷　宰</t>
  </si>
  <si>
    <t>石塚　学</t>
  </si>
  <si>
    <t>有吉　匡</t>
  </si>
  <si>
    <t>井原　正揮</t>
  </si>
  <si>
    <t>石橋　慶樹</t>
  </si>
  <si>
    <t>土谷　貴宏</t>
  </si>
  <si>
    <t>有我　有希</t>
  </si>
  <si>
    <t>前谷　聡一</t>
  </si>
  <si>
    <t>熊谷　和行</t>
  </si>
  <si>
    <t>山本　謙一</t>
  </si>
  <si>
    <t>畠山　仁</t>
  </si>
  <si>
    <t>赤坂　真一郎</t>
  </si>
  <si>
    <t>加藤　祐樹</t>
  </si>
  <si>
    <t>矢部　孝治</t>
  </si>
  <si>
    <t>加藤　朋行</t>
  </si>
  <si>
    <t>高橋　義光</t>
  </si>
  <si>
    <t>遠藤　一郎</t>
  </si>
  <si>
    <t>清水　俊明</t>
  </si>
  <si>
    <t>菅沼　秀樹</t>
  </si>
  <si>
    <t>正木　謙三</t>
  </si>
  <si>
    <t>011-792-1780</t>
  </si>
  <si>
    <t>011-743-0994</t>
  </si>
  <si>
    <t>011-743-1707</t>
  </si>
  <si>
    <t>011-743-1708</t>
  </si>
  <si>
    <t>011-799-4600</t>
  </si>
  <si>
    <t>011-799-4017</t>
  </si>
  <si>
    <t>011-676-3225</t>
  </si>
  <si>
    <t>011-676-3226</t>
  </si>
  <si>
    <t>011-642-1181</t>
  </si>
  <si>
    <t>011-642-1311</t>
  </si>
  <si>
    <t>011-866-5522</t>
  </si>
  <si>
    <t>011-866-5521</t>
  </si>
  <si>
    <t>03-5735-3210</t>
  </si>
  <si>
    <t>03-5735-6510</t>
  </si>
  <si>
    <t>03-6757-2529</t>
  </si>
  <si>
    <t>011-398-3400</t>
  </si>
  <si>
    <t>011-398-3410</t>
  </si>
  <si>
    <t>011-662-1201</t>
  </si>
  <si>
    <t>011-662-1301</t>
  </si>
  <si>
    <t>0167-45-2615</t>
  </si>
  <si>
    <t>0167-45-3212</t>
  </si>
  <si>
    <t>011-891-1280</t>
  </si>
  <si>
    <t>011-894-4703</t>
  </si>
  <si>
    <t>011-522-6133</t>
  </si>
  <si>
    <t>011-513-0720</t>
  </si>
  <si>
    <t>011-891-8404</t>
  </si>
  <si>
    <t>011-891-2538</t>
  </si>
  <si>
    <t>03-5909-4181</t>
  </si>
  <si>
    <t>03-3348-2248</t>
  </si>
  <si>
    <t>011-596-0381</t>
  </si>
  <si>
    <t>011-596-0382</t>
  </si>
  <si>
    <t>0155-67-5993</t>
  </si>
  <si>
    <t>0155-67-5994</t>
  </si>
  <si>
    <t>011-711-1161</t>
  </si>
  <si>
    <t>011-711-1744</t>
  </si>
  <si>
    <t>03-5802-3221</t>
  </si>
  <si>
    <t>03-5802-3220</t>
  </si>
  <si>
    <t>0166-47-5780</t>
  </si>
  <si>
    <t>0166-47-8147</t>
  </si>
  <si>
    <t>03-5246-4150</t>
  </si>
  <si>
    <t>03-5246-4193</t>
  </si>
  <si>
    <t>011-520-3160</t>
  </si>
  <si>
    <t>011-533-3178</t>
  </si>
  <si>
    <t>011-209-1881</t>
  </si>
  <si>
    <t>011-209-1777</t>
  </si>
  <si>
    <t>0155-23-3363</t>
  </si>
  <si>
    <t>0155-21-7992</t>
  </si>
  <si>
    <t>北海道</t>
  </si>
  <si>
    <t>札幌市東区</t>
  </si>
  <si>
    <t>札幌市豊平区</t>
  </si>
  <si>
    <t>札幌市中央区</t>
  </si>
  <si>
    <t>札幌市白石区</t>
  </si>
  <si>
    <t>東京都</t>
  </si>
  <si>
    <t>大田区</t>
  </si>
  <si>
    <t>港区</t>
  </si>
  <si>
    <t>札幌市西区</t>
  </si>
  <si>
    <t>空知郡上富良野町</t>
  </si>
  <si>
    <t>札幌市厚別区</t>
  </si>
  <si>
    <t>新宿区</t>
  </si>
  <si>
    <t>河東郡音更町</t>
  </si>
  <si>
    <t>文京区</t>
  </si>
  <si>
    <t>旭川市</t>
  </si>
  <si>
    <t>台東区</t>
  </si>
  <si>
    <t>帯広市</t>
  </si>
  <si>
    <t>北海道事務所</t>
  </si>
  <si>
    <t>アジア航測株式会社北海道支店</t>
  </si>
  <si>
    <t>北海道支社</t>
  </si>
  <si>
    <t>064-0952</t>
  </si>
  <si>
    <t>065-0018</t>
  </si>
  <si>
    <t>北海道札幌市中央区大通西6丁目10番地1大通西6ビル２階</t>
  </si>
  <si>
    <t>北海道札幌市中央区宮の森2条1丁目7番2号宮の森KLビル</t>
  </si>
  <si>
    <t>北海道札幌市東区北１８条東17丁目１番６号</t>
  </si>
  <si>
    <t>所長</t>
  </si>
  <si>
    <t>支店長</t>
  </si>
  <si>
    <t>北海道支社長</t>
  </si>
  <si>
    <t>佐々木　俊也</t>
  </si>
  <si>
    <t>小関　智博</t>
  </si>
  <si>
    <t>石森　裕康</t>
  </si>
  <si>
    <t>011-596-7230</t>
  </si>
  <si>
    <t>011-214-0770</t>
  </si>
  <si>
    <t>011-787-0761</t>
  </si>
  <si>
    <t>011-596-7290</t>
  </si>
  <si>
    <t>011-613-7618</t>
  </si>
  <si>
    <t>011-787-0762</t>
  </si>
  <si>
    <t>北海道</t>
    <rPh sb="0" eb="3">
      <t>ホッカイドウ</t>
    </rPh>
    <phoneticPr fontId="2"/>
  </si>
  <si>
    <t>札幌市中央区</t>
    <rPh sb="0" eb="3">
      <t>サッポロシ</t>
    </rPh>
    <rPh sb="3" eb="6">
      <t>チュウオウク</t>
    </rPh>
    <phoneticPr fontId="2"/>
  </si>
  <si>
    <t>札幌市東区</t>
    <rPh sb="0" eb="3">
      <t>サッポロシ</t>
    </rPh>
    <rPh sb="3" eb="5">
      <t>ヒガシク</t>
    </rPh>
    <phoneticPr fontId="2"/>
  </si>
  <si>
    <t>北海道支店</t>
  </si>
  <si>
    <t>◯</t>
  </si>
  <si>
    <t>入力日</t>
    <rPh sb="0" eb="3">
      <t>ニュウリョクビ</t>
    </rPh>
    <phoneticPr fontId="2"/>
  </si>
  <si>
    <t>い</t>
  </si>
  <si>
    <t>伊藤組土建株式会社</t>
  </si>
  <si>
    <t>イトウグミドケン</t>
  </si>
  <si>
    <t>株式会社一寸房</t>
  </si>
  <si>
    <t>イッスンボウ</t>
  </si>
  <si>
    <t>株式会社石本建築事務所</t>
  </si>
  <si>
    <t>イシモトケンチクジムショ</t>
  </si>
  <si>
    <t>株式会社岩見田設備設計事務所</t>
  </si>
  <si>
    <t>イワミダセツビセッケイジムショ</t>
  </si>
  <si>
    <t>株式会社イーエス総合研究所</t>
  </si>
  <si>
    <t>イーエスソウゴウケンキュウショ</t>
  </si>
  <si>
    <t>株式会社イ・エス・エス</t>
  </si>
  <si>
    <t>イエスエス</t>
  </si>
  <si>
    <t>株式会社岩見田・設計</t>
  </si>
  <si>
    <t>イワミダセツケイ</t>
  </si>
  <si>
    <t>株式会社インデックスコンサルティング</t>
  </si>
  <si>
    <t>インデックスコンサルティング</t>
  </si>
  <si>
    <t>株式会社石塚計画デザイン事務所</t>
  </si>
  <si>
    <t>イシヅカケイカクデザインジムショ</t>
  </si>
  <si>
    <t>株式会社イビソク</t>
  </si>
  <si>
    <t>イビソク</t>
  </si>
  <si>
    <t>千代田区</t>
  </si>
  <si>
    <t>札幌市北区</t>
  </si>
  <si>
    <t>岐阜県</t>
  </si>
  <si>
    <t>大垣市</t>
  </si>
  <si>
    <t>北海道札幌市中央区北４条西４丁目１番地</t>
  </si>
  <si>
    <t>北海道札幌市中央区北2条西2丁目41番地札幌2・2ビル9F</t>
  </si>
  <si>
    <t>東京都千代田区九段南四丁目6番12号</t>
  </si>
  <si>
    <t>北海道札幌市北区北三十条西4丁目2番27号</t>
  </si>
  <si>
    <t>北海道札幌市東区中沼西4条1丁目4番13号</t>
  </si>
  <si>
    <t>東京都文京区小石川1-1-17</t>
  </si>
  <si>
    <t>北海道札幌市中央区北５条西１０丁目５番１号</t>
  </si>
  <si>
    <t>東京都港区虎ノ門４丁目３番１号</t>
  </si>
  <si>
    <t>北海道札幌市中央区北２条西２丁目２６番地</t>
  </si>
  <si>
    <t>岐阜県大垣市築捨町３丁目102番地</t>
  </si>
  <si>
    <t>大谷　正則</t>
  </si>
  <si>
    <t>上山　哲正</t>
  </si>
  <si>
    <t>長尾　昌高</t>
  </si>
  <si>
    <t>伊藤　幸一</t>
  </si>
  <si>
    <t>西谷　健</t>
  </si>
  <si>
    <t>石山　剛</t>
  </si>
  <si>
    <t>植村　公一</t>
  </si>
  <si>
    <t>野渕　幹生</t>
  </si>
  <si>
    <t>森　允</t>
  </si>
  <si>
    <t>060-8554</t>
  </si>
  <si>
    <t>060-0002</t>
  </si>
  <si>
    <t>102-0074</t>
  </si>
  <si>
    <t>001-0030</t>
  </si>
  <si>
    <t>007-0894</t>
  </si>
  <si>
    <t>112-0002</t>
  </si>
  <si>
    <t>060-0005</t>
  </si>
  <si>
    <t>105-6023</t>
  </si>
  <si>
    <t>503-0854</t>
  </si>
  <si>
    <t>011-261-6111</t>
  </si>
  <si>
    <t>011-222-2453</t>
  </si>
  <si>
    <t>011-215-0127</t>
  </si>
  <si>
    <t>011-215-0128</t>
  </si>
  <si>
    <t>03-3221-8926</t>
  </si>
  <si>
    <t>03-3237-7495</t>
  </si>
  <si>
    <t>011-716-4801</t>
  </si>
  <si>
    <t>011-716-4802</t>
  </si>
  <si>
    <t>011-791-1651</t>
  </si>
  <si>
    <t>011-791-5241</t>
  </si>
  <si>
    <t>03-3813-6817</t>
  </si>
  <si>
    <t>03-3813-4835</t>
  </si>
  <si>
    <t>011-261-2468</t>
  </si>
  <si>
    <t>011-261-2470</t>
  </si>
  <si>
    <t>03-6435-9985</t>
  </si>
  <si>
    <t>03-5408-4443</t>
  </si>
  <si>
    <t>011-251-7573</t>
  </si>
  <si>
    <t>011-251-7574</t>
  </si>
  <si>
    <t>0584-89-5507</t>
  </si>
  <si>
    <t>0584-89-5901</t>
  </si>
  <si>
    <t>石本建築事務所札幌オフィス</t>
  </si>
  <si>
    <t>札幌営業所</t>
  </si>
  <si>
    <t>060-0061</t>
  </si>
  <si>
    <t>064-0804</t>
  </si>
  <si>
    <t>北海道札幌市中央区南1条西2丁目5番地南一条Kビル</t>
  </si>
  <si>
    <t>北海道</t>
    <rPh sb="0" eb="3">
      <t>ホッカイドウ</t>
    </rPh>
    <phoneticPr fontId="2"/>
  </si>
  <si>
    <t>札幌市中央区</t>
    <rPh sb="0" eb="3">
      <t>サッポロシ</t>
    </rPh>
    <rPh sb="3" eb="6">
      <t>チュウオウク</t>
    </rPh>
    <phoneticPr fontId="2"/>
  </si>
  <si>
    <t>オフィス代表</t>
  </si>
  <si>
    <t>河野　竜夫</t>
  </si>
  <si>
    <t>加藤　尚史</t>
  </si>
  <si>
    <t>011-281-5571</t>
  </si>
  <si>
    <t>011-281-5576</t>
  </si>
  <si>
    <t>011-213-1338</t>
  </si>
  <si>
    <t>011-213-1337</t>
  </si>
  <si>
    <t>上山試錐工業株式会社</t>
  </si>
  <si>
    <t>ウエヤマシスイコウギョウ</t>
  </si>
  <si>
    <t>う</t>
  </si>
  <si>
    <t>北海道札幌市中央区北２条東１３丁目１番地の７</t>
  </si>
  <si>
    <t>011-241-6516</t>
  </si>
  <si>
    <t>011-241-0336</t>
  </si>
  <si>
    <t>え</t>
  </si>
  <si>
    <t>株式会社エコニクス</t>
  </si>
  <si>
    <t>エコニクス</t>
  </si>
  <si>
    <t>株式会社ＮＴＴファシリティーズ</t>
  </si>
  <si>
    <t>エヌティティファシリティーズ</t>
  </si>
  <si>
    <t>ＮＴＣコンサルタンツ株式会社</t>
  </si>
  <si>
    <t>エヌティーシーコンサルタンツ</t>
  </si>
  <si>
    <t>一般財団法人ＡＶＣＣ</t>
  </si>
  <si>
    <t>エイヴィシーシー</t>
  </si>
  <si>
    <t>株式会社エーティック</t>
  </si>
  <si>
    <t>エーティック</t>
  </si>
  <si>
    <t>SSKファシリティーズ株式会社</t>
  </si>
  <si>
    <t>エスエスケーファシリティーズ</t>
  </si>
  <si>
    <t>株式会社エル技術コンサルタント</t>
  </si>
  <si>
    <t>エルギジュツコンサルタント</t>
  </si>
  <si>
    <t>エア・ウォーター・ラボアンドフーズ株式会社</t>
  </si>
  <si>
    <t>エアウォーターラボアンドフーズ</t>
  </si>
  <si>
    <t>エヌ・エス株式会社</t>
  </si>
  <si>
    <t>エヌエス</t>
  </si>
  <si>
    <t>エヌエス環境株式会社</t>
  </si>
  <si>
    <t>エヌエスカンキョウ</t>
  </si>
  <si>
    <t>株式会社エイト設計</t>
  </si>
  <si>
    <t>エイトセッケイ</t>
  </si>
  <si>
    <t>株式会社ＮＨＫテクノロジーズ</t>
  </si>
  <si>
    <t>エヌエイチケイテクノロジーズ</t>
  </si>
  <si>
    <t>株式会社ＮＪＳ</t>
  </si>
  <si>
    <t>エヌジェーエス</t>
  </si>
  <si>
    <t>株式会社遠藤建築アトリエ</t>
  </si>
  <si>
    <t>エンドウケンチクアトリエ</t>
  </si>
  <si>
    <t>株式会社遠藤克彦建築研究所</t>
  </si>
  <si>
    <t>エンドウカツヒコケンチクケンキュウジョ</t>
  </si>
  <si>
    <t>株式会社エイト日本技術開発</t>
  </si>
  <si>
    <t>エイトニホンギジュツカイハツ</t>
  </si>
  <si>
    <t>越前屋試錐工業株式会社</t>
  </si>
  <si>
    <t>エチゼンヤシスイコウギョウ</t>
  </si>
  <si>
    <t>株式会社エックス都市研究所</t>
  </si>
  <si>
    <t>エックストシケンキュウショ</t>
  </si>
  <si>
    <t>株式会社エイアンドティ建築研究所</t>
  </si>
  <si>
    <t>エイアンドティケンチクケンキュウジョ</t>
  </si>
  <si>
    <t>004-0015</t>
  </si>
  <si>
    <t>108-0023</t>
  </si>
  <si>
    <t>460-0003</t>
  </si>
  <si>
    <t>100-0013</t>
  </si>
  <si>
    <t>063-0801</t>
  </si>
  <si>
    <t>003-0023</t>
  </si>
  <si>
    <t>041-0824</t>
  </si>
  <si>
    <t>001-0923</t>
  </si>
  <si>
    <t>105-0011</t>
  </si>
  <si>
    <t>150-0047</t>
  </si>
  <si>
    <t>105-0023</t>
  </si>
  <si>
    <t>064-0824</t>
  </si>
  <si>
    <t>103-0012</t>
  </si>
  <si>
    <t>700-8617</t>
  </si>
  <si>
    <t>003-0021</t>
  </si>
  <si>
    <t>171-0033</t>
  </si>
  <si>
    <t>160-0022</t>
  </si>
  <si>
    <t>愛知県</t>
  </si>
  <si>
    <t>名古屋市中区</t>
  </si>
  <si>
    <t>函館市</t>
  </si>
  <si>
    <t>渋谷区</t>
  </si>
  <si>
    <t>中央区</t>
  </si>
  <si>
    <t>岡山県</t>
  </si>
  <si>
    <t>岡山市北区</t>
  </si>
  <si>
    <t>豊島区</t>
  </si>
  <si>
    <t>北海道札幌市厚別区下野幌テクノパーク1丁目2番14号</t>
  </si>
  <si>
    <t>東京都港区芝浦三丁目４番１号</t>
  </si>
  <si>
    <t>愛知県名古屋市中区錦二丁目４番１５号</t>
  </si>
  <si>
    <t>東京都千代田区霞が関３－２－１</t>
  </si>
  <si>
    <t>北海道札幌市西区二十四軒一条５丁目６番１号</t>
  </si>
  <si>
    <t>北海道札幌市白石区南郷通１４丁目北３番３７号</t>
  </si>
  <si>
    <t>北海道札幌市中央区北５条西１２丁目２番地</t>
  </si>
  <si>
    <t>北海道函館市西桔梗町２８番地の１</t>
  </si>
  <si>
    <t>北海道札幌市北区新川３条18丁目２番６号</t>
  </si>
  <si>
    <t>東京都港区芝公園1丁目2番9号</t>
  </si>
  <si>
    <t>北海道札幌市中央区大通西１丁目１４番地２</t>
  </si>
  <si>
    <t>東京都渋谷区神山町４番１４号</t>
  </si>
  <si>
    <t>東京都港区芝浦一丁目1番1号</t>
  </si>
  <si>
    <t>北海道札幌市中央区北4条西20丁目1-18</t>
  </si>
  <si>
    <t>東京都中央区日本橋堀留町1-9-6堀留ゼネラルビル4F</t>
  </si>
  <si>
    <t>岡山県岡山市北区津島京町3丁目1番21号</t>
  </si>
  <si>
    <t>北海道札幌市白石区栄通８丁目１－１５</t>
  </si>
  <si>
    <t>東京都豊島区高田二丁目１７番２２号</t>
  </si>
  <si>
    <t>東京都新宿区新宿１丁目３４番８号</t>
  </si>
  <si>
    <t>田中　禎孝</t>
  </si>
  <si>
    <t>大村　仁</t>
  </si>
  <si>
    <t>理事長</t>
  </si>
  <si>
    <t>久保田　了司</t>
  </si>
  <si>
    <t>舟田　幸太郎</t>
  </si>
  <si>
    <t>佐藤　博</t>
  </si>
  <si>
    <t>深見　実男</t>
  </si>
  <si>
    <t>又野　昌秀</t>
  </si>
  <si>
    <t>池田　利夫</t>
  </si>
  <si>
    <t>高橋　忠明</t>
  </si>
  <si>
    <t>山口　太一</t>
  </si>
  <si>
    <t>村上　雅亮</t>
  </si>
  <si>
    <t>遠藤　謙一良</t>
  </si>
  <si>
    <t>遠藤　克彦</t>
  </si>
  <si>
    <t>金　声漢</t>
  </si>
  <si>
    <t>牧野　良基</t>
  </si>
  <si>
    <t>大野　眞里</t>
  </si>
  <si>
    <t>増田　裕康</t>
  </si>
  <si>
    <t>011-807-6811</t>
  </si>
  <si>
    <t>011-807-6800</t>
  </si>
  <si>
    <t>03-5444-5725</t>
  </si>
  <si>
    <t>03-5444-0244</t>
  </si>
  <si>
    <t>052-229-1701</t>
  </si>
  <si>
    <t>052-229-1702</t>
  </si>
  <si>
    <t>03-3239-1121</t>
  </si>
  <si>
    <t>03-5157-9225</t>
  </si>
  <si>
    <t>011-644-2851</t>
  </si>
  <si>
    <t>011-616-6882</t>
  </si>
  <si>
    <t>011-868-5000</t>
  </si>
  <si>
    <t>011-868-5001</t>
  </si>
  <si>
    <t>011-261-0931</t>
  </si>
  <si>
    <t>011-261-0940</t>
  </si>
  <si>
    <t>0138-48-6211</t>
  </si>
  <si>
    <t>0138-48-6210</t>
  </si>
  <si>
    <t>011-762-1911</t>
  </si>
  <si>
    <t>011-762-1811</t>
  </si>
  <si>
    <t>03-3432-5451</t>
  </si>
  <si>
    <t>03-3432-2191</t>
  </si>
  <si>
    <t>011-223-8801</t>
  </si>
  <si>
    <t>011-223-8802</t>
  </si>
  <si>
    <t>03-3481-7820</t>
  </si>
  <si>
    <t>03-3481-7623</t>
  </si>
  <si>
    <t>03-6324-4355</t>
  </si>
  <si>
    <t>03-6324-4356</t>
  </si>
  <si>
    <t>011-644-0070</t>
  </si>
  <si>
    <t>011-644-0071</t>
  </si>
  <si>
    <t>03-6810-8781</t>
  </si>
  <si>
    <t>03-6810-8991</t>
  </si>
  <si>
    <t>086-252-8917</t>
  </si>
  <si>
    <t>086-252-7509</t>
  </si>
  <si>
    <t>011-853-1600</t>
  </si>
  <si>
    <t>011-372-2511</t>
  </si>
  <si>
    <t>03-5956-7500</t>
  </si>
  <si>
    <t>03-5956-7520</t>
  </si>
  <si>
    <t>03-3358-5545</t>
  </si>
  <si>
    <t>03-3358-5546</t>
  </si>
  <si>
    <t>東日本事業本部北海道支店</t>
  </si>
  <si>
    <t>エヌエス環境株式会社札幌支社</t>
  </si>
  <si>
    <t>札幌総支社</t>
  </si>
  <si>
    <t>札幌事務所</t>
  </si>
  <si>
    <t>札幌支店</t>
  </si>
  <si>
    <t>060-0001</t>
  </si>
  <si>
    <t>060-0003</t>
  </si>
  <si>
    <t>060-0807</t>
  </si>
  <si>
    <t>北海道札幌市中央区北１条西１０丁目１－２１</t>
  </si>
  <si>
    <t>北海道札幌市中央区南１条西８丁目１－１</t>
  </si>
  <si>
    <t>北海道札幌市中央区北３条西３丁目１番地</t>
  </si>
  <si>
    <t>北海道札幌市北区北七条西7丁目1番地30</t>
  </si>
  <si>
    <t>北海道札幌市中央区大通西七丁目2番地5</t>
  </si>
  <si>
    <t>北海道支店長</t>
  </si>
  <si>
    <t>中西　恭子</t>
  </si>
  <si>
    <t>支社長</t>
  </si>
  <si>
    <t>源田　和隆</t>
  </si>
  <si>
    <t>吉田　大輔</t>
  </si>
  <si>
    <t>遠藤　博光</t>
  </si>
  <si>
    <t>蒔田　誠</t>
  </si>
  <si>
    <t>夏野　浩尚</t>
  </si>
  <si>
    <t>011-272-7900</t>
  </si>
  <si>
    <t>011-233-5000</t>
  </si>
  <si>
    <t>011-233-5030</t>
  </si>
  <si>
    <t>011-231-0948</t>
  </si>
  <si>
    <t>011-231-0957</t>
  </si>
  <si>
    <t>011-757-9510</t>
  </si>
  <si>
    <t>011-757-9511</t>
  </si>
  <si>
    <t>011-522-5461</t>
  </si>
  <si>
    <t>011-522-5463</t>
  </si>
  <si>
    <t>札幌市白石区</t>
    <rPh sb="0" eb="3">
      <t>サッポロシ</t>
    </rPh>
    <rPh sb="3" eb="6">
      <t>シロイシク</t>
    </rPh>
    <phoneticPr fontId="2"/>
  </si>
  <si>
    <t>札幌市北区</t>
    <rPh sb="0" eb="3">
      <t>サッポロシ</t>
    </rPh>
    <rPh sb="3" eb="5">
      <t>キタク</t>
    </rPh>
    <phoneticPr fontId="2"/>
  </si>
  <si>
    <t>札幌支社</t>
  </si>
  <si>
    <t>技術本部</t>
  </si>
  <si>
    <t>061-1132</t>
  </si>
  <si>
    <t>011-372-2611</t>
  </si>
  <si>
    <t>北海道北広島市北進町１丁目２番地６</t>
  </si>
  <si>
    <t>北広島市</t>
    <rPh sb="0" eb="4">
      <t>キタヒロシマシ</t>
    </rPh>
    <phoneticPr fontId="2"/>
  </si>
  <si>
    <t>お</t>
  </si>
  <si>
    <t>株式会社岡田設計</t>
  </si>
  <si>
    <t>オカダセッケイ</t>
  </si>
  <si>
    <t>株式会社オリエンタルコンサルタンツ</t>
  </si>
  <si>
    <t>オリエンタルコンサルタンツ</t>
  </si>
  <si>
    <t>株式会社オオバ</t>
  </si>
  <si>
    <t>オオバ</t>
  </si>
  <si>
    <t>応用地質株式会社</t>
  </si>
  <si>
    <t>オウヨウチシツ</t>
  </si>
  <si>
    <t>064-0811</t>
  </si>
  <si>
    <t>151-0071</t>
  </si>
  <si>
    <t>101-0054</t>
  </si>
  <si>
    <t>101-8486</t>
  </si>
  <si>
    <t>北海道札幌市中央区南１１条西１５丁目２番１号</t>
  </si>
  <si>
    <t>東京都渋谷区本町３丁目１２番１号</t>
  </si>
  <si>
    <t>東京都千代田区神田錦町三丁目７番１号</t>
  </si>
  <si>
    <t>東京都千代田区神田美土代町７番地</t>
  </si>
  <si>
    <t>岡田　幸生</t>
  </si>
  <si>
    <t>野崎　秀則</t>
  </si>
  <si>
    <t>辻本　茂</t>
  </si>
  <si>
    <t>天野　洋文</t>
  </si>
  <si>
    <t>011-551-6111</t>
  </si>
  <si>
    <t>011-551-6722</t>
  </si>
  <si>
    <t>03-6311-7551</t>
  </si>
  <si>
    <t>03-6311-8011</t>
  </si>
  <si>
    <t>03-5931-5802</t>
  </si>
  <si>
    <t>03-5931-5861</t>
  </si>
  <si>
    <t>03-5577-4501</t>
  </si>
  <si>
    <t>03-5577-4939</t>
  </si>
  <si>
    <t>東京支店</t>
  </si>
  <si>
    <t>001-0019</t>
  </si>
  <si>
    <t>060-0031</t>
  </si>
  <si>
    <t>北海道北海道札幌市北区北１９条西３丁目２番１６号</t>
  </si>
  <si>
    <t>東京都東京都千代田区神田錦町三丁目７番１号</t>
  </si>
  <si>
    <t>北海道札幌市中央区北1条東1丁目2番5号カレスサッポロビル7階</t>
  </si>
  <si>
    <t>鰐部　隆正</t>
  </si>
  <si>
    <t>湯浅　敦司</t>
  </si>
  <si>
    <t>事務所長</t>
  </si>
  <si>
    <t>鈴木　広一</t>
  </si>
  <si>
    <t>011-776-6121</t>
  </si>
  <si>
    <t>03-5931-5803</t>
  </si>
  <si>
    <t>011-200-9522</t>
  </si>
  <si>
    <t>011-200-9523</t>
  </si>
  <si>
    <t>東京都</t>
    <rPh sb="0" eb="3">
      <t>トウキョウト</t>
    </rPh>
    <phoneticPr fontId="2"/>
  </si>
  <si>
    <t>千代田区</t>
    <rPh sb="0" eb="4">
      <t>チヨダク</t>
    </rPh>
    <phoneticPr fontId="2"/>
  </si>
  <si>
    <t>北海道札幌市北区北１９条西３丁目２番１６号</t>
  </si>
  <si>
    <t>か</t>
  </si>
  <si>
    <t>株式会社環境緑地研究所</t>
  </si>
  <si>
    <t>カンキョウリョクチケンキュウショ</t>
  </si>
  <si>
    <t>株式会社開発調査研究所</t>
  </si>
  <si>
    <t>カイハツチョウサケンキュウショ</t>
  </si>
  <si>
    <t>株式会社かわしろ建築設計事務所</t>
  </si>
  <si>
    <t>カワシロケンチクセッケイジムショ</t>
  </si>
  <si>
    <t>株式会社環境施設コンサルタント</t>
  </si>
  <si>
    <t>カンキョウシセツコンサルタント</t>
  </si>
  <si>
    <t>株式会社環境設備計画</t>
  </si>
  <si>
    <t>カンキョウセツビケイカク</t>
  </si>
  <si>
    <t>株式会社カナン・ジオリサーチ</t>
  </si>
  <si>
    <t>カナンジオリサーチ</t>
  </si>
  <si>
    <t>川崎地質株式会社</t>
  </si>
  <si>
    <t>カワサキチシツ</t>
  </si>
  <si>
    <t>株式会社環境デザイン設計事務所</t>
  </si>
  <si>
    <t>カンキョウデザインセッケイジムショ</t>
  </si>
  <si>
    <t>環境クリエイト株式会社</t>
  </si>
  <si>
    <t>カンキョウクリエイト</t>
  </si>
  <si>
    <t>株式会社カミトリュウジ建築設計事務所</t>
  </si>
  <si>
    <t>カミトリュウジケンチクセッケイジムショ</t>
  </si>
  <si>
    <t>株式会社開発工営社</t>
  </si>
  <si>
    <t>カイハツコウエイシャ</t>
  </si>
  <si>
    <t>060-0004</t>
  </si>
  <si>
    <t>062-0054</t>
  </si>
  <si>
    <t>041-0806</t>
  </si>
  <si>
    <t>101-0051</t>
  </si>
  <si>
    <t>791-1106</t>
  </si>
  <si>
    <t>108-8337</t>
  </si>
  <si>
    <t>162-0814</t>
  </si>
  <si>
    <t>065-0020</t>
  </si>
  <si>
    <t>愛媛県</t>
  </si>
  <si>
    <t>松山市</t>
  </si>
  <si>
    <t>北海道札幌市中央区北４条西６丁目１番地１毎日札幌会館</t>
  </si>
  <si>
    <t>北海道札幌市豊平区月寒東4条10丁目7番1号</t>
  </si>
  <si>
    <t>北海道函館市美原4丁目27番4号</t>
  </si>
  <si>
    <t>東京都千代田区神田神保町一丁目４４番２号神田ＴＮＫビル３階</t>
  </si>
  <si>
    <t>北海道札幌市北区北七条西２－６</t>
  </si>
  <si>
    <t>愛媛県松山市今在家二丁目1番4号</t>
  </si>
  <si>
    <t>東京都港区三田2丁目11番15号</t>
  </si>
  <si>
    <t>東京都新宿区新小川町５－６ティーアイビル２０１号</t>
  </si>
  <si>
    <t>北海道札幌市東区北20条東2丁目2番32号</t>
  </si>
  <si>
    <t>北海道札幌市中央区南5条西20丁目1番地32RJ南5条２F</t>
  </si>
  <si>
    <t>北海道札幌市中央区北４条西５丁目１番地</t>
  </si>
  <si>
    <t>村上　恒久</t>
  </si>
  <si>
    <t>佐藤　彰紀</t>
  </si>
  <si>
    <t>川代　知道</t>
  </si>
  <si>
    <t>南雲　克彦</t>
  </si>
  <si>
    <t>長澤　邦泰</t>
  </si>
  <si>
    <t>篠原　潤</t>
  </si>
  <si>
    <t>栃本　泰浩</t>
  </si>
  <si>
    <t>小川　紀</t>
  </si>
  <si>
    <t>福岡　浩尚</t>
  </si>
  <si>
    <t>上戸　龍二</t>
  </si>
  <si>
    <t>高橋　公浩</t>
  </si>
  <si>
    <t>011-221-4101</t>
  </si>
  <si>
    <t>011-221-4237</t>
  </si>
  <si>
    <t>011-852-5053</t>
  </si>
  <si>
    <t>011-855-1298</t>
  </si>
  <si>
    <t>0138-46-1086</t>
  </si>
  <si>
    <t>0138-46-1389</t>
  </si>
  <si>
    <t>03-5577-3120</t>
  </si>
  <si>
    <t>03-5577-3121</t>
  </si>
  <si>
    <t>011-737-8885</t>
  </si>
  <si>
    <t>011-737-8886</t>
  </si>
  <si>
    <t>089-993-6711</t>
  </si>
  <si>
    <t>089-993-6733</t>
  </si>
  <si>
    <t>03-5445-2071</t>
  </si>
  <si>
    <t>03-5445-2073</t>
  </si>
  <si>
    <t>03-5579-8747</t>
  </si>
  <si>
    <t>03-5579-8748</t>
  </si>
  <si>
    <t>011-748-3241</t>
  </si>
  <si>
    <t>011-748-3242</t>
  </si>
  <si>
    <t>011-676-8477</t>
  </si>
  <si>
    <t>011-676-8478</t>
  </si>
  <si>
    <t>011-207-3666</t>
  </si>
  <si>
    <t>011-218-5777</t>
  </si>
  <si>
    <t>カナン・ジオリサーチ</t>
  </si>
  <si>
    <t>001-0045</t>
  </si>
  <si>
    <t>北海道札幌市北区麻生町7丁目3番12号</t>
  </si>
  <si>
    <t>吉田　透</t>
  </si>
  <si>
    <t>011-350-0044</t>
  </si>
  <si>
    <t>011-350-0042</t>
  </si>
  <si>
    <t>き</t>
  </si>
  <si>
    <t>株式会社北企画エンジニアリング</t>
  </si>
  <si>
    <t>株式会社北日本技術コンサル</t>
  </si>
  <si>
    <t>株式会社協和コンサルタント</t>
  </si>
  <si>
    <t>菊地技術コンサルタント株式会社</t>
  </si>
  <si>
    <t>株式会社共立測量設計</t>
  </si>
  <si>
    <t>株式会社ＫＩＴＡＢＡ</t>
  </si>
  <si>
    <t>基礎地盤コンサルタンツ株式会社</t>
  </si>
  <si>
    <t>株式会社極東コンサルタント</t>
  </si>
  <si>
    <t>株式会社キミコン</t>
  </si>
  <si>
    <t>株式会社共伸設備設計事務所</t>
  </si>
  <si>
    <t>キタキカクエンジニアリング</t>
  </si>
  <si>
    <t>キタニホンギジュツコンサル</t>
  </si>
  <si>
    <t>キョウワコンサルタント</t>
  </si>
  <si>
    <t>キクチギジュツコンサルタント</t>
  </si>
  <si>
    <t>キョウリツソクリョウセッケイ</t>
  </si>
  <si>
    <t>キタバ</t>
  </si>
  <si>
    <t>キソジバンコンサルタンツ</t>
  </si>
  <si>
    <t>キョクトウコンサルタント</t>
  </si>
  <si>
    <t>キミコン</t>
  </si>
  <si>
    <t>キョウシンセツビセッケイジムショ</t>
  </si>
  <si>
    <t>062-0922</t>
  </si>
  <si>
    <t>070-8006</t>
  </si>
  <si>
    <t>089-0543</t>
  </si>
  <si>
    <t>062-0938</t>
  </si>
  <si>
    <t>136-8577</t>
  </si>
  <si>
    <t>916-0084</t>
  </si>
  <si>
    <t>中川郡幕別町</t>
  </si>
  <si>
    <t>江東区</t>
  </si>
  <si>
    <t>福井県</t>
  </si>
  <si>
    <t>鯖江市</t>
  </si>
  <si>
    <t>北海道札幌市中央区南４条西６丁目１１番地２全日ビル６階</t>
  </si>
  <si>
    <t>北海道札幌市豊平区中の島２条３丁目１番３号</t>
  </si>
  <si>
    <t>北海道旭川市神楽6条1丁目4番12号</t>
  </si>
  <si>
    <t>北海道中川郡幕別町札内中央町５３２番地</t>
  </si>
  <si>
    <t>北海道札幌市豊平区平岸８条１３丁目２番２７号</t>
  </si>
  <si>
    <t>北海道札幌市中央区南1条西12丁目322番地</t>
  </si>
  <si>
    <t>東京都江東区亀戸一丁目５番７号</t>
  </si>
  <si>
    <t>北海道札幌市西区二十四軒１条２丁目３番９号</t>
  </si>
  <si>
    <t>福井県鯖江市小泉町第２６号６番地の４</t>
  </si>
  <si>
    <t>北海道札幌市中央区北1条西９丁目３番１０号</t>
  </si>
  <si>
    <t>長尾　充雄</t>
  </si>
  <si>
    <t>宮田　泰輔</t>
  </si>
  <si>
    <t>若井　克文</t>
  </si>
  <si>
    <t>菊地　教之</t>
  </si>
  <si>
    <t>干谷　浩</t>
  </si>
  <si>
    <t>酒本　宏</t>
  </si>
  <si>
    <t>野村　英雄</t>
  </si>
  <si>
    <t>井内　寛二</t>
  </si>
  <si>
    <t>木水　淳文</t>
  </si>
  <si>
    <t>早川　浩基</t>
  </si>
  <si>
    <t>011-290-7290</t>
  </si>
  <si>
    <t>011-290-7291</t>
  </si>
  <si>
    <t>011-821-9311</t>
  </si>
  <si>
    <t>011-821-9322</t>
  </si>
  <si>
    <t>0166-60-1188</t>
  </si>
  <si>
    <t>0166-60-1118</t>
  </si>
  <si>
    <t>0155-56-2282</t>
  </si>
  <si>
    <t>0155-56-5667</t>
  </si>
  <si>
    <t>011-817-8170</t>
  </si>
  <si>
    <t>011-817-8120</t>
  </si>
  <si>
    <t>011-522-5070</t>
  </si>
  <si>
    <t>011-522-5870</t>
  </si>
  <si>
    <t>03-6861-8800</t>
  </si>
  <si>
    <t>03-6861-8894</t>
  </si>
  <si>
    <t>011-643-2920</t>
  </si>
  <si>
    <t>011-644-7154</t>
  </si>
  <si>
    <t>0778-62-7700</t>
  </si>
  <si>
    <t>0778-62-7701</t>
  </si>
  <si>
    <t>011-211-5081</t>
  </si>
  <si>
    <t>011-211-5082</t>
  </si>
  <si>
    <t>003-0807</t>
  </si>
  <si>
    <t>125-0041</t>
  </si>
  <si>
    <t>北海道札幌市白石区菊水７条２丁目７番１号</t>
  </si>
  <si>
    <t>東京都葛飾区東金町六丁目6番3号2F</t>
  </si>
  <si>
    <t>萩原　協仁</t>
  </si>
  <si>
    <t>佐藤　正明</t>
  </si>
  <si>
    <t>011-822-4171</t>
  </si>
  <si>
    <t>011-822-4727</t>
  </si>
  <si>
    <t>03-5876-6833</t>
  </si>
  <si>
    <t>03-5876-6472</t>
  </si>
  <si>
    <t>葛飾区</t>
    <rPh sb="0" eb="3">
      <t>カツシカク</t>
    </rPh>
    <phoneticPr fontId="2"/>
  </si>
  <si>
    <t>く</t>
  </si>
  <si>
    <t>株式会社久米設計</t>
  </si>
  <si>
    <t>クメセッケイ</t>
  </si>
  <si>
    <t>東京都江東区潮見2丁目1番22号</t>
  </si>
  <si>
    <t>03-5632-7811</t>
  </si>
  <si>
    <t>03-5632-7800</t>
  </si>
  <si>
    <t>久米設計札幌支社</t>
  </si>
  <si>
    <t>北海道札幌市中央区北三条西4丁目1番地1日本生命札幌ビル</t>
  </si>
  <si>
    <t>佐々木　真司</t>
  </si>
  <si>
    <t>011-241-4791</t>
  </si>
  <si>
    <t>011-241-4788</t>
  </si>
  <si>
    <t>ぐ</t>
  </si>
  <si>
    <t>グローバル設計株式会社</t>
  </si>
  <si>
    <t>グローバルセッケイ</t>
  </si>
  <si>
    <t>060-0062</t>
  </si>
  <si>
    <t>北海道札幌市中央区南2条西10丁目1番4</t>
  </si>
  <si>
    <t>増田　誠</t>
  </si>
  <si>
    <t>011-261-9680</t>
  </si>
  <si>
    <t>011-281-2693</t>
  </si>
  <si>
    <t>け</t>
  </si>
  <si>
    <t>一般財団法人建設物価調査会</t>
  </si>
  <si>
    <t>ケンセツブッカチョウサカイ</t>
  </si>
  <si>
    <t>株式会社ケイジー技研</t>
  </si>
  <si>
    <t>ケイジーギケン</t>
  </si>
  <si>
    <t>株式会社建設技術研究所</t>
  </si>
  <si>
    <t>ケンセツギジュツケンキュウジョ</t>
  </si>
  <si>
    <t>株式会社建設コンサルタント</t>
  </si>
  <si>
    <t>ケンセツコンサルタント</t>
  </si>
  <si>
    <t>株式会社建築工房</t>
  </si>
  <si>
    <t>ケンチクコウボウ</t>
  </si>
  <si>
    <t>建築アトリエケスターバ・アルッキ</t>
  </si>
  <si>
    <t>ケンチクアトリエケスターバアルッキ</t>
  </si>
  <si>
    <t>103-0011</t>
  </si>
  <si>
    <t>060-0063</t>
  </si>
  <si>
    <t>103-8430</t>
  </si>
  <si>
    <t>001-0013</t>
  </si>
  <si>
    <t>003-0026</t>
  </si>
  <si>
    <t>東京都中央区日本橋大伝馬町１１番８号</t>
  </si>
  <si>
    <t>北海道札幌市中央区南３条西１３丁目３２０番地</t>
  </si>
  <si>
    <t>東京都中央区日本橋浜町三丁目２１番１号</t>
  </si>
  <si>
    <t>北海道札幌市北区北１３条西４丁目１番６号</t>
  </si>
  <si>
    <t>北海道札幌市中央区大通西15丁目2番地8</t>
  </si>
  <si>
    <t>北海道札幌市白石区本通1丁目南１－２６</t>
  </si>
  <si>
    <t>白土　昌則</t>
  </si>
  <si>
    <t>原　俊哉</t>
  </si>
  <si>
    <t>西村　達也</t>
  </si>
  <si>
    <t>笠原　成悟</t>
  </si>
  <si>
    <t>北川　隆雄</t>
  </si>
  <si>
    <t>代表</t>
  </si>
  <si>
    <t>小林　厚志</t>
  </si>
  <si>
    <t>03-3663-2411</t>
  </si>
  <si>
    <t>03-3663-2417</t>
  </si>
  <si>
    <t>011-261-5001</t>
  </si>
  <si>
    <t>011-261-5034</t>
  </si>
  <si>
    <t>03-3668-0451</t>
  </si>
  <si>
    <t>03-5695-1881</t>
  </si>
  <si>
    <t>011-737-1111</t>
  </si>
  <si>
    <t>011-737-2111</t>
  </si>
  <si>
    <t>011-631-1800</t>
  </si>
  <si>
    <t>011-631-4800</t>
  </si>
  <si>
    <t>090-1548-1578</t>
  </si>
  <si>
    <t>北海道支部</t>
  </si>
  <si>
    <t>株式会社建設技術研究所北海道支社</t>
  </si>
  <si>
    <t>北海道札幌市中央区北１条西４丁目１－２</t>
  </si>
  <si>
    <t>北海道札幌市中央区北３条西３丁目１－６（札幌小暮ﾋﾞﾙ）</t>
  </si>
  <si>
    <t>支部長</t>
  </si>
  <si>
    <t>船田　誠</t>
  </si>
  <si>
    <t>伊藤　豊</t>
  </si>
  <si>
    <t>011-271-3721</t>
  </si>
  <si>
    <t>011-221-0369</t>
  </si>
  <si>
    <t>011-281-3747</t>
  </si>
  <si>
    <t>011-261-4108</t>
  </si>
  <si>
    <t>こ</t>
  </si>
  <si>
    <t>国際航業株式会社</t>
  </si>
  <si>
    <t>コクサイコウギョウ</t>
  </si>
  <si>
    <t>株式会社コンストラクションサポート藤井</t>
  </si>
  <si>
    <t>コンストラクションサポートフジイ</t>
  </si>
  <si>
    <t>株式会社コムズワーク</t>
  </si>
  <si>
    <t>コムズワーク</t>
  </si>
  <si>
    <t>株式会社構研エンジニアリング</t>
  </si>
  <si>
    <t>コウケンエンジニアリング</t>
  </si>
  <si>
    <t>国土防災技術北海道株式会社</t>
  </si>
  <si>
    <t>コクドボウサイギジュツホッカイドウ</t>
  </si>
  <si>
    <t>株式会社光栄コンサルタント</t>
  </si>
  <si>
    <t>コウエイコンサルタント</t>
  </si>
  <si>
    <t>株式会社公清企業</t>
  </si>
  <si>
    <t>コウセイキギョウ</t>
  </si>
  <si>
    <t>株式会社コンステック</t>
  </si>
  <si>
    <t>コンステック</t>
  </si>
  <si>
    <t>株式会社越山建築設計事務所</t>
  </si>
  <si>
    <t>コシヤマケンチクセッケイジムショ</t>
  </si>
  <si>
    <t>169-0074</t>
  </si>
  <si>
    <t>070-0010</t>
  </si>
  <si>
    <t>063-0061</t>
  </si>
  <si>
    <t>060-0034</t>
  </si>
  <si>
    <t>060-0033</t>
  </si>
  <si>
    <t>540-0031</t>
  </si>
  <si>
    <t>001-0901</t>
  </si>
  <si>
    <t>大阪府</t>
  </si>
  <si>
    <t>大阪市中央区</t>
  </si>
  <si>
    <t>東京都新宿区北新宿二丁目21番1号</t>
  </si>
  <si>
    <t>北海道旭川市大雪通8丁目508番地</t>
  </si>
  <si>
    <t>北海道札幌市西区西町北12丁目7番10号</t>
  </si>
  <si>
    <t>北海道札幌市中央区北４条東４丁目１番地１</t>
  </si>
  <si>
    <t>北海道札幌市中央区北三条東三丁目１番地３０</t>
  </si>
  <si>
    <t>北海道函館市西桔梗町854番地1</t>
  </si>
  <si>
    <t>北海道札幌市中央区北1条東15丁目140番地</t>
  </si>
  <si>
    <t>大阪府大阪市中央区北浜東4番33号</t>
  </si>
  <si>
    <t>北海道札幌市北区新琴似一条10丁目８番２２号</t>
  </si>
  <si>
    <t>菊田　寛</t>
  </si>
  <si>
    <t>竹ノ内　久</t>
  </si>
  <si>
    <t>池田　憲二</t>
  </si>
  <si>
    <t>小沼　忠久</t>
  </si>
  <si>
    <t>西村　知晴</t>
  </si>
  <si>
    <t>福田　年勝</t>
  </si>
  <si>
    <t>茶家　義明</t>
  </si>
  <si>
    <t>越山　仁志</t>
  </si>
  <si>
    <t>03-6362-5931</t>
  </si>
  <si>
    <t>03-5656-8691</t>
  </si>
  <si>
    <t>0166-27-0789</t>
  </si>
  <si>
    <t>0166-26-3239</t>
  </si>
  <si>
    <t>011-676-4460</t>
  </si>
  <si>
    <t>011-676-4461</t>
  </si>
  <si>
    <t>011-522-5010</t>
  </si>
  <si>
    <t>011-522-5915</t>
  </si>
  <si>
    <t>011-232-3521</t>
  </si>
  <si>
    <t>011-232-3523</t>
  </si>
  <si>
    <t>0138-48-2333</t>
  </si>
  <si>
    <t>0138-49-8009</t>
  </si>
  <si>
    <t>011-221-8881</t>
  </si>
  <si>
    <t>011-221-6501</t>
  </si>
  <si>
    <t>06-4791-3100</t>
  </si>
  <si>
    <t>06-4791-3102</t>
  </si>
  <si>
    <t>011-764-4781</t>
  </si>
  <si>
    <t>011-764-3167</t>
  </si>
  <si>
    <t>北海道札幌市北区北７条西７丁目１番地</t>
  </si>
  <si>
    <t>北海道札幌市中央区南３条西10丁目1001-5</t>
  </si>
  <si>
    <t>蝦名　学</t>
  </si>
  <si>
    <t>011-746-1364</t>
  </si>
  <si>
    <t>011-756-7176</t>
  </si>
  <si>
    <t>011-261-7439</t>
  </si>
  <si>
    <t>011-261-7452</t>
  </si>
  <si>
    <t>さ</t>
  </si>
  <si>
    <t>札幌インスペクション株式会社</t>
  </si>
  <si>
    <t>サッポロインスペクション</t>
  </si>
  <si>
    <t>公益社団法人札幌公共嘱託登記土地家屋調査士協会</t>
  </si>
  <si>
    <t>サッポロコウキョウショクタクトウキトチカオクチョウサシキョウカイ</t>
  </si>
  <si>
    <t>株式会社三共コンサルタント</t>
  </si>
  <si>
    <t>サンキョウコンサルタント</t>
  </si>
  <si>
    <t>株式会社サーベイリサーチセンター</t>
  </si>
  <si>
    <t>サーベイリサーチセンター</t>
  </si>
  <si>
    <t>株式会社サッコウ測地</t>
  </si>
  <si>
    <t>サッコウソクチ</t>
  </si>
  <si>
    <t>株式会社サンコー</t>
  </si>
  <si>
    <t>サンコー</t>
  </si>
  <si>
    <t>株式会社三和技術コンサルタント</t>
  </si>
  <si>
    <t>サンワギジュツコンサルタント</t>
  </si>
  <si>
    <t>株式会社札幌日総建</t>
  </si>
  <si>
    <t>サッポロニッソウケン</t>
  </si>
  <si>
    <t>株式会社佐川測量社</t>
  </si>
  <si>
    <t>サガワソクリョウシャ</t>
  </si>
  <si>
    <t>澤村尚浩建築計画室</t>
  </si>
  <si>
    <t>サワムラナオヒロケンチクケイカクシツ</t>
  </si>
  <si>
    <t>嵯峨秀栄測量設計株式会社</t>
  </si>
  <si>
    <t>サガシュウエイソクリョウセッケイ</t>
  </si>
  <si>
    <t>株式会社三共技術コンサルタント</t>
  </si>
  <si>
    <t>サンキョウギジュツコンサルタント</t>
  </si>
  <si>
    <t>株式会社サン設計事務所</t>
  </si>
  <si>
    <t>サンセッケイジムショ</t>
  </si>
  <si>
    <t>株式会社佐藤測量</t>
  </si>
  <si>
    <t>サトウソクリョウ</t>
  </si>
  <si>
    <t>007-0870</t>
  </si>
  <si>
    <t>095-0014</t>
  </si>
  <si>
    <t>116-8581</t>
  </si>
  <si>
    <t>003-0002</t>
  </si>
  <si>
    <t>004-0862</t>
  </si>
  <si>
    <t>995-0015</t>
  </si>
  <si>
    <t>062-0906</t>
  </si>
  <si>
    <t>070-0822</t>
  </si>
  <si>
    <t>068-0824</t>
  </si>
  <si>
    <t>068-0808</t>
  </si>
  <si>
    <t>065-0033</t>
  </si>
  <si>
    <t>060-0052</t>
  </si>
  <si>
    <t>士別市</t>
  </si>
  <si>
    <t>荒川区</t>
  </si>
  <si>
    <t>札幌市清田区</t>
  </si>
  <si>
    <t>山形県</t>
  </si>
  <si>
    <t>村山市</t>
  </si>
  <si>
    <t>岩見沢市</t>
  </si>
  <si>
    <t>北海道札幌市東区伏古十条3丁目10-14</t>
  </si>
  <si>
    <t>北海道札幌市中央区南４条西６丁目８番地晴ればれビル</t>
  </si>
  <si>
    <t>北海道士別市東四条３丁目２番地</t>
  </si>
  <si>
    <t>東京都荒川区西日暮里二丁目40番10号</t>
  </si>
  <si>
    <t>北海道札幌市白石区東札幌２条５丁目１番２５号</t>
  </si>
  <si>
    <t>北海道札幌市清田区北野２条３丁目１１番２２号</t>
  </si>
  <si>
    <t>山形県村山市楯岡二日町７番２１号</t>
  </si>
  <si>
    <t>北海道札幌市中央区南１条西８丁目１番地</t>
  </si>
  <si>
    <t>北海道札幌市豊平区豊平６条１０丁目５番４３号</t>
  </si>
  <si>
    <t>北海道旭川市旭岡5丁目7-74</t>
  </si>
  <si>
    <t>北海道岩見沢市日の出北1丁目2番1号</t>
  </si>
  <si>
    <t>北海道岩見沢市南町八条二丁目2番15号</t>
  </si>
  <si>
    <t>北海道札幌市東区北３３条東６丁目２番２８号</t>
  </si>
  <si>
    <t>北海道札幌市中央区南二条東１丁目１番地</t>
  </si>
  <si>
    <t>名畑　拓</t>
  </si>
  <si>
    <t>代表理事</t>
  </si>
  <si>
    <t>室田　尚人</t>
  </si>
  <si>
    <t>宮崎　剛</t>
  </si>
  <si>
    <t>藤澤　士朗</t>
  </si>
  <si>
    <t>平岡　浩成</t>
  </si>
  <si>
    <t>佐藤　幸治</t>
  </si>
  <si>
    <t>佐藤　修司</t>
  </si>
  <si>
    <t>渡辺　順治</t>
  </si>
  <si>
    <t>佐川　弘一</t>
  </si>
  <si>
    <t>澤村　尚浩</t>
  </si>
  <si>
    <t>嵯峨　輝幸</t>
  </si>
  <si>
    <t>澤田　義文</t>
  </si>
  <si>
    <t>吉岡　雄一</t>
  </si>
  <si>
    <t>佐藤　靖夫</t>
  </si>
  <si>
    <t>011-788-1000</t>
  </si>
  <si>
    <t>011-788-1100</t>
  </si>
  <si>
    <t>011-232-5040</t>
  </si>
  <si>
    <t>011-232-5044</t>
  </si>
  <si>
    <t>0165-22-1360</t>
  </si>
  <si>
    <t>0165-22-1437</t>
  </si>
  <si>
    <t>03-3802-6711</t>
  </si>
  <si>
    <t>03-3802-6730</t>
  </si>
  <si>
    <t>011-816-0022</t>
  </si>
  <si>
    <t>011-816-0066</t>
  </si>
  <si>
    <t>011-885-3500</t>
  </si>
  <si>
    <t>011-882-4135</t>
  </si>
  <si>
    <t>0237-55-3535</t>
  </si>
  <si>
    <t>0237-55-3526</t>
  </si>
  <si>
    <t>011-231-4181</t>
  </si>
  <si>
    <t>011-231-4182</t>
  </si>
  <si>
    <t>011-811-2516</t>
  </si>
  <si>
    <t>011-822-0980</t>
  </si>
  <si>
    <t>0166-73-6714</t>
  </si>
  <si>
    <t>0126-22-8000</t>
  </si>
  <si>
    <t>0126-22-0088</t>
  </si>
  <si>
    <t>0126-25-7800</t>
  </si>
  <si>
    <t>0126-25-7331</t>
  </si>
  <si>
    <t>011-753-1622</t>
  </si>
  <si>
    <t>011-742-1888</t>
  </si>
  <si>
    <t>011-221-0572</t>
  </si>
  <si>
    <t>011-788-6246</t>
  </si>
  <si>
    <t>北海道札幌市中央区南一条西6丁目11番地</t>
  </si>
  <si>
    <t>札幌市</t>
    <rPh sb="0" eb="3">
      <t>サッポロシ</t>
    </rPh>
    <phoneticPr fontId="2"/>
  </si>
  <si>
    <t>人見　俊介</t>
  </si>
  <si>
    <t>011-200-5808</t>
  </si>
  <si>
    <t>011-200-5805</t>
  </si>
  <si>
    <t>し</t>
  </si>
  <si>
    <t>写測エンジニアリング株式会社</t>
  </si>
  <si>
    <t>シャソクエンジニアリング</t>
  </si>
  <si>
    <t>株式会社シバンス</t>
  </si>
  <si>
    <t>シバンス</t>
  </si>
  <si>
    <t>昭和株式会社</t>
  </si>
  <si>
    <t>ショウワ</t>
  </si>
  <si>
    <t>新日本設計株式会社</t>
  </si>
  <si>
    <t>シンニホンセッケイ</t>
  </si>
  <si>
    <t>株式会社ＣＲＣ</t>
  </si>
  <si>
    <t>シーアールシー</t>
  </si>
  <si>
    <t>株式会社シー・アイ・エス計画研究所</t>
  </si>
  <si>
    <t>シーアイエスケイカクケンキユウジヨ</t>
  </si>
  <si>
    <t>株式会社シアターワークショップ</t>
  </si>
  <si>
    <t>シアターワークショップ</t>
  </si>
  <si>
    <t>株式会社シン技術コンサル</t>
  </si>
  <si>
    <t>シンギジュツコンサル</t>
  </si>
  <si>
    <t>株式会社森林テクニクス</t>
  </si>
  <si>
    <t>シンリンテクニクス</t>
  </si>
  <si>
    <t>株式会社シーウェイエンジニアリング</t>
  </si>
  <si>
    <t>シーウェイエンジニアリング</t>
  </si>
  <si>
    <t>株式会社白樺設計</t>
  </si>
  <si>
    <t>シラカバセッケイ</t>
  </si>
  <si>
    <t>株式会社柴滝建築設計事務所</t>
  </si>
  <si>
    <t>シバタキケンチクセッケイジムショ</t>
  </si>
  <si>
    <t>株式会社シビテック</t>
  </si>
  <si>
    <t>シビテック</t>
  </si>
  <si>
    <t>株式会社シーラカンスアンドアソシエイツ</t>
  </si>
  <si>
    <t>シーラカンスアンドアソシエイツ</t>
  </si>
  <si>
    <t>543-0001</t>
  </si>
  <si>
    <t>061-3201</t>
  </si>
  <si>
    <t>114-0016</t>
  </si>
  <si>
    <t>380-0917</t>
  </si>
  <si>
    <t>079-0181</t>
  </si>
  <si>
    <t>001-0010</t>
  </si>
  <si>
    <t>150-0001</t>
  </si>
  <si>
    <t>112-0004</t>
  </si>
  <si>
    <t>070-0037</t>
  </si>
  <si>
    <t>150-0021</t>
  </si>
  <si>
    <t>大阪市天王寺区</t>
  </si>
  <si>
    <t>石狩市</t>
  </si>
  <si>
    <t>北区</t>
  </si>
  <si>
    <t>長野県</t>
  </si>
  <si>
    <t>長野市</t>
  </si>
  <si>
    <t>大阪府大阪市天王寺区上本町3丁目2番15号</t>
  </si>
  <si>
    <t>北海道石狩市花川南1条4丁目102番地</t>
  </si>
  <si>
    <t>東京都北区上中里１丁目１１番８号</t>
  </si>
  <si>
    <t>長野県長野市稲葉2561番地</t>
  </si>
  <si>
    <t>北海道岩見沢市岡山町18番地20</t>
  </si>
  <si>
    <t>北海道札幌市北区北10条西3丁目13番地</t>
  </si>
  <si>
    <t>東京都渋谷区神宮前六丁目23番3号</t>
  </si>
  <si>
    <t>北海道札幌市白石区栄通2丁目8番30号</t>
  </si>
  <si>
    <t>東京都文京区後楽１丁目７番１２号</t>
  </si>
  <si>
    <t>北海道札幌市中央区南1条西17丁目1番地18</t>
  </si>
  <si>
    <t>北海道旭川市７条通６丁目右１号７条ビル２階</t>
  </si>
  <si>
    <t>北海道札幌市白石区東札幌2条5丁目8番1号</t>
  </si>
  <si>
    <t>東京都渋谷区恵比寿西一丁目20番5号</t>
  </si>
  <si>
    <t>永露　潔</t>
  </si>
  <si>
    <t>船場　保</t>
  </si>
  <si>
    <t>本島　哲也</t>
  </si>
  <si>
    <t>吉澤　隆美</t>
  </si>
  <si>
    <t>佐藤　則三</t>
  </si>
  <si>
    <t>服部　倫史</t>
  </si>
  <si>
    <t>伊東　正示</t>
  </si>
  <si>
    <t>重清　祐之</t>
  </si>
  <si>
    <t>喜　力哉</t>
  </si>
  <si>
    <t>佐野　彰</t>
  </si>
  <si>
    <t>蒔田　淳一</t>
  </si>
  <si>
    <t>柴野　修一</t>
  </si>
  <si>
    <t>渡辺　亮</t>
  </si>
  <si>
    <t>赤松　佳珠子</t>
  </si>
  <si>
    <t>06-6768-0418</t>
  </si>
  <si>
    <t>06-6768-8520</t>
  </si>
  <si>
    <t>0133-73-7226</t>
  </si>
  <si>
    <t>0133-62-9221</t>
  </si>
  <si>
    <t>03-5276-8777</t>
  </si>
  <si>
    <t>03-5276-8787</t>
  </si>
  <si>
    <t>026-266-9600</t>
  </si>
  <si>
    <t>026-266-9611</t>
  </si>
  <si>
    <t>0126-31-6756</t>
  </si>
  <si>
    <t>0126-25-7035</t>
  </si>
  <si>
    <t>011-706-1117</t>
  </si>
  <si>
    <t>011-706-1137</t>
  </si>
  <si>
    <t>03-5766-3555</t>
  </si>
  <si>
    <t>03-6433-5390</t>
  </si>
  <si>
    <t>011-859-2600</t>
  </si>
  <si>
    <t>011-859-2613</t>
  </si>
  <si>
    <t>03-5840-8814</t>
  </si>
  <si>
    <t>03-6807-8557</t>
  </si>
  <si>
    <t>011-824-6001</t>
  </si>
  <si>
    <t>011-824-6002</t>
  </si>
  <si>
    <t>011-644-4936</t>
  </si>
  <si>
    <t>011-644-4956</t>
  </si>
  <si>
    <t>0166-22-7577</t>
  </si>
  <si>
    <t>0166-22-7595</t>
  </si>
  <si>
    <t>011-816-3001</t>
  </si>
  <si>
    <t>011-816-2561</t>
  </si>
  <si>
    <t>03-5489-8264</t>
  </si>
  <si>
    <t>03-5458-6117</t>
  </si>
  <si>
    <t>登別営業所</t>
  </si>
  <si>
    <t>東北支社盛岡事務所</t>
  </si>
  <si>
    <t>059-0012</t>
  </si>
  <si>
    <t>020-0866</t>
  </si>
  <si>
    <t>北海道札幌市北区北7条西6丁目1番4号北苑ビル1階</t>
  </si>
  <si>
    <t>北海道登別市中央町6丁目2番地６</t>
  </si>
  <si>
    <t>岩手県盛岡市本宮二丁目２３番１７号</t>
  </si>
  <si>
    <t>北海道札幌市中央区北１条東１丁目４番地１</t>
  </si>
  <si>
    <t>宮城　由典</t>
  </si>
  <si>
    <t>澤田　良彦</t>
  </si>
  <si>
    <t>鎌滝　晋</t>
  </si>
  <si>
    <t>011-299-5581</t>
  </si>
  <si>
    <t>011-299-5582</t>
  </si>
  <si>
    <t>0143-85-7755</t>
  </si>
  <si>
    <t>0143-85-8213</t>
  </si>
  <si>
    <t>019-631-1313</t>
  </si>
  <si>
    <t>019-631-1670</t>
  </si>
  <si>
    <t>011-210-0717</t>
  </si>
  <si>
    <t>011-210-7922</t>
  </si>
  <si>
    <t>登別市</t>
  </si>
  <si>
    <t>登別市</t>
    <rPh sb="0" eb="2">
      <t>ノボリベツ</t>
    </rPh>
    <rPh sb="2" eb="3">
      <t>シ</t>
    </rPh>
    <phoneticPr fontId="2"/>
  </si>
  <si>
    <t>岩手県</t>
  </si>
  <si>
    <t>岩手県</t>
    <rPh sb="0" eb="3">
      <t>イワテケン</t>
    </rPh>
    <phoneticPr fontId="2"/>
  </si>
  <si>
    <t>盛岡市</t>
  </si>
  <si>
    <t>盛岡市</t>
    <rPh sb="0" eb="3">
      <t>モリオカシ</t>
    </rPh>
    <phoneticPr fontId="2"/>
  </si>
  <si>
    <t>じ</t>
  </si>
  <si>
    <t>ジェイアクア株式会社</t>
  </si>
  <si>
    <t>ジェイアクア</t>
  </si>
  <si>
    <t>株式会社ジオテック</t>
  </si>
  <si>
    <t>ジオテック</t>
  </si>
  <si>
    <t>株式会社ＧＩＳ北海道</t>
  </si>
  <si>
    <t>ジーアイエスホッカイドウ</t>
  </si>
  <si>
    <t>株式会社ジオリサーチ</t>
  </si>
  <si>
    <t>ジオリサーチ</t>
  </si>
  <si>
    <t>株式会社ジェンテック</t>
  </si>
  <si>
    <t>ジェンテック</t>
  </si>
  <si>
    <t>株式会社ジャイロアーキテクツ</t>
  </si>
  <si>
    <t>ジャイロアーキテクツ</t>
  </si>
  <si>
    <t>005-0005</t>
  </si>
  <si>
    <t>004-0005</t>
  </si>
  <si>
    <t>064-0807</t>
  </si>
  <si>
    <t>063-0035</t>
  </si>
  <si>
    <t>062-0932</t>
  </si>
  <si>
    <t>150-0013</t>
  </si>
  <si>
    <t>札幌市南区</t>
  </si>
  <si>
    <t>北海道札幌市南区澄川５条４丁目２番１８号</t>
  </si>
  <si>
    <t>北海道札幌市厚別区厚別東5条1丁目4番6号</t>
  </si>
  <si>
    <t>北海道札幌市中央区南七条西一丁目２１番１号</t>
  </si>
  <si>
    <t>北海道札幌市西区西野５条３丁目８番２６号</t>
  </si>
  <si>
    <t>北海道札幌市豊平区平岸２条７丁目４－２０－４０２</t>
  </si>
  <si>
    <t>東京都渋谷区恵比寿１－２０－２２三富ビル7階</t>
  </si>
  <si>
    <t>山田　雄司</t>
  </si>
  <si>
    <t>白川　彰</t>
  </si>
  <si>
    <t>寺崎　真</t>
  </si>
  <si>
    <t>横山　正芳</t>
  </si>
  <si>
    <t>山本　剛弘</t>
  </si>
  <si>
    <t>011-817-0002</t>
  </si>
  <si>
    <t>011-817-0003</t>
  </si>
  <si>
    <t>011-809-1055</t>
  </si>
  <si>
    <t>011-809-1060</t>
  </si>
  <si>
    <t>011-521-6711</t>
  </si>
  <si>
    <t>011-521-1916</t>
  </si>
  <si>
    <t>011-661-1140</t>
  </si>
  <si>
    <t>011-661-1469</t>
  </si>
  <si>
    <t>011-595-8919</t>
  </si>
  <si>
    <t>011-595-7296</t>
  </si>
  <si>
    <t>03-6450-4635</t>
  </si>
  <si>
    <t>03-6450-4646</t>
  </si>
  <si>
    <t>空知広域支店</t>
  </si>
  <si>
    <t>073-0024</t>
  </si>
  <si>
    <t>北海道滝川市東町５丁目１４０番１４</t>
  </si>
  <si>
    <t>滝川市</t>
  </si>
  <si>
    <t>滝川市</t>
    <rPh sb="0" eb="3">
      <t>タキカワシ</t>
    </rPh>
    <phoneticPr fontId="2"/>
  </si>
  <si>
    <t>山口　幹仁</t>
  </si>
  <si>
    <t>0125-74-5070</t>
  </si>
  <si>
    <t>0125-74-5071</t>
  </si>
  <si>
    <t>す</t>
  </si>
  <si>
    <t>スミセキ・ジオテクノ株式会社</t>
  </si>
  <si>
    <t>スミセキジオテクノ</t>
  </si>
  <si>
    <t>株式会社スカイ・サイト</t>
  </si>
  <si>
    <t>スカイサイト</t>
  </si>
  <si>
    <t>SUMI建築計画室</t>
  </si>
  <si>
    <t>スミケンチクケイカクシツ</t>
  </si>
  <si>
    <t>064-0912</t>
  </si>
  <si>
    <t>063-0021</t>
  </si>
  <si>
    <t>北海道札幌市中央区北２条西１３丁目１番地３７</t>
  </si>
  <si>
    <t>北海道札幌市中央区南12条西18丁目3番1号</t>
  </si>
  <si>
    <t>北海道札幌市西区平和一条五丁目１−８</t>
  </si>
  <si>
    <t>南　敦彦</t>
  </si>
  <si>
    <t>今村　勝</t>
  </si>
  <si>
    <t>鷲見　健二</t>
  </si>
  <si>
    <t>011-281-0136</t>
  </si>
  <si>
    <t>011-221-1048</t>
  </si>
  <si>
    <t>011-512-8114</t>
  </si>
  <si>
    <t>011-512-9560</t>
  </si>
  <si>
    <t>011-688-6233</t>
  </si>
  <si>
    <t>011-688-6235</t>
  </si>
  <si>
    <t>ず</t>
  </si>
  <si>
    <t>株式会社ズコーシャ</t>
  </si>
  <si>
    <t>ズコーシャ</t>
  </si>
  <si>
    <t>080-0048</t>
  </si>
  <si>
    <t>北海道帯広市西１８条北１丁目１７番地</t>
  </si>
  <si>
    <t>高橋　宣之</t>
  </si>
  <si>
    <t>0155-33-4400</t>
  </si>
  <si>
    <t>0155-33-7100</t>
  </si>
  <si>
    <t>ズコーシャ札幌支社</t>
  </si>
  <si>
    <t>北海道札幌市白石区南郷通1丁目北9番20号</t>
  </si>
  <si>
    <t>執行役員札幌支社長</t>
  </si>
  <si>
    <t>岩浪　守</t>
  </si>
  <si>
    <t>011-862-0008</t>
  </si>
  <si>
    <t>011-862-0177</t>
  </si>
  <si>
    <t>ぜ</t>
  </si>
  <si>
    <t>株式会社ゼンリン</t>
  </si>
  <si>
    <t>ゼンリン</t>
  </si>
  <si>
    <t>803-0812</t>
  </si>
  <si>
    <t>福岡県</t>
  </si>
  <si>
    <t>北九州市小倉北区</t>
  </si>
  <si>
    <t>福岡県北九州市小倉北区室町１丁目１番１号</t>
  </si>
  <si>
    <t>093-882-9050</t>
  </si>
  <si>
    <t>093-882-9100</t>
  </si>
  <si>
    <t>北海道札幌市中央区大通西１２丁目４</t>
  </si>
  <si>
    <t>011-271-0404</t>
  </si>
  <si>
    <t>011-281-4164</t>
  </si>
  <si>
    <t>そ</t>
  </si>
  <si>
    <t>株式会社創建社</t>
  </si>
  <si>
    <t>ソウケンシャ</t>
  </si>
  <si>
    <t>空知興産株式会社</t>
  </si>
  <si>
    <t>ソラチコウサン</t>
  </si>
  <si>
    <t>株式会社空知コンサルタント</t>
  </si>
  <si>
    <t>ソラチコンサルタント</t>
  </si>
  <si>
    <t>株式会社綜企画設計</t>
  </si>
  <si>
    <t>ソウキカクセッケイ</t>
  </si>
  <si>
    <t>株式会社測匠</t>
  </si>
  <si>
    <t>ソクショウ</t>
  </si>
  <si>
    <t>株式会社総合設計研究所</t>
  </si>
  <si>
    <t>ソウゴウセッケイケンキュウショ</t>
  </si>
  <si>
    <t>072-0027</t>
  </si>
  <si>
    <t>103-0014</t>
  </si>
  <si>
    <t>067-0042</t>
  </si>
  <si>
    <t>102-0072</t>
  </si>
  <si>
    <t>美唄市</t>
  </si>
  <si>
    <t>江別市</t>
  </si>
  <si>
    <t>北海道札幌市中央区南１条西１０丁目３番地（南一条道銀ビル）</t>
  </si>
  <si>
    <t>北海道滝川市東町1丁目1番9号</t>
  </si>
  <si>
    <t>北海道美唄市西４条南３丁目３番１４号</t>
  </si>
  <si>
    <t>東京都中央区日本橋蛎殻町一丁目30番５号</t>
  </si>
  <si>
    <t>北海道江別市見晴台２９番地の４</t>
  </si>
  <si>
    <t>東京都千代田区飯田橋四丁目９番４号</t>
  </si>
  <si>
    <t>森下　京佐</t>
  </si>
  <si>
    <t>尾崎　敦</t>
  </si>
  <si>
    <t>後藤　卓</t>
  </si>
  <si>
    <t>原　澄雄</t>
  </si>
  <si>
    <t>川原　教孝</t>
  </si>
  <si>
    <t>木村　弘</t>
  </si>
  <si>
    <t>011-271-2271</t>
  </si>
  <si>
    <t>011-271-2275</t>
  </si>
  <si>
    <t>0125-23-2861</t>
  </si>
  <si>
    <t>0125-23-0906</t>
  </si>
  <si>
    <t>0126-62-3600</t>
  </si>
  <si>
    <t>0126-62-6564</t>
  </si>
  <si>
    <t>03-5643-2333</t>
  </si>
  <si>
    <t>03-5643-2336</t>
  </si>
  <si>
    <t>011-384-0600</t>
  </si>
  <si>
    <t>011-389-3379</t>
  </si>
  <si>
    <t>03-3263-5954</t>
  </si>
  <si>
    <t>03-3263-7996</t>
  </si>
  <si>
    <t>064-0823</t>
  </si>
  <si>
    <t>北海道札幌市中央区北3条西28丁目2-1</t>
  </si>
  <si>
    <t>間島　精</t>
  </si>
  <si>
    <t>011-633-7045</t>
  </si>
  <si>
    <t>011-633-7046</t>
  </si>
  <si>
    <t>た</t>
  </si>
  <si>
    <t>拓北地下開発株式会社</t>
  </si>
  <si>
    <t>タクホクチカカイハツ</t>
  </si>
  <si>
    <t>滝川測量設計株式会社</t>
  </si>
  <si>
    <t>タキカワソクリョウセッケイ</t>
  </si>
  <si>
    <t>株式会社田辺構造設計</t>
  </si>
  <si>
    <t>タナベコウゾウセッケイ</t>
  </si>
  <si>
    <t>拓新エンジニア株式会社</t>
  </si>
  <si>
    <t>タクシンエンジニア</t>
  </si>
  <si>
    <t>株式会社高木設計事務所</t>
  </si>
  <si>
    <t>タカギセッケイジムショ</t>
  </si>
  <si>
    <t>株式会社タケカワ総合コンサルタント</t>
  </si>
  <si>
    <t>タケカワソウゴウコンサルタント</t>
  </si>
  <si>
    <t>株式会社高岡建築設計事務所</t>
  </si>
  <si>
    <t>タカオカケンチクセッケイジムショ</t>
  </si>
  <si>
    <t>株式会社田西設計コンサル</t>
  </si>
  <si>
    <t>タニシセッケイコンサル</t>
  </si>
  <si>
    <t>株式会社高田建築設計事務所</t>
  </si>
  <si>
    <t>タカダケンチクセッケイジムショ</t>
  </si>
  <si>
    <t>株式会社タナカコンサルタント</t>
  </si>
  <si>
    <t>タナカコンサルタント</t>
  </si>
  <si>
    <t>株式会社高崎</t>
  </si>
  <si>
    <t>タカサキ</t>
  </si>
  <si>
    <t>株式会社丹青社</t>
  </si>
  <si>
    <t>タンセイシャ</t>
  </si>
  <si>
    <t>株式会社拓殖設計</t>
  </si>
  <si>
    <t>タクショクセッケイ</t>
  </si>
  <si>
    <t>084-0913</t>
  </si>
  <si>
    <t>073-0034</t>
  </si>
  <si>
    <t>065-0019</t>
  </si>
  <si>
    <t>069-1333</t>
  </si>
  <si>
    <t>003-0027</t>
  </si>
  <si>
    <t>063-0846</t>
  </si>
  <si>
    <t>002-8074</t>
  </si>
  <si>
    <t>053-0052</t>
  </si>
  <si>
    <t>001-0922</t>
  </si>
  <si>
    <t>108-8220</t>
  </si>
  <si>
    <t>釧路市</t>
  </si>
  <si>
    <t>夕張郡長沼町</t>
  </si>
  <si>
    <t>苫小牧市</t>
  </si>
  <si>
    <t>北海道釧路市星が浦南1丁目３－７</t>
  </si>
  <si>
    <t>北海道滝川市空知町3丁目3番21号</t>
  </si>
  <si>
    <t>北海道札幌市東区北十九条東８丁目5番11号</t>
  </si>
  <si>
    <t>北海道夕張郡長沼町本町北１丁目３番16号</t>
  </si>
  <si>
    <t>北海道札幌市北区北7条西2丁目6番地</t>
  </si>
  <si>
    <t>北海道札幌市白石区本通６丁目北１番２３号</t>
  </si>
  <si>
    <t>北海道札幌市中央区北四条西六丁目１番地の３（北４条ビル７Ｆ）</t>
  </si>
  <si>
    <t>北海道札幌市西区八軒6条西7丁目2番8号</t>
  </si>
  <si>
    <t>北海道札幌市北区あいの里４条９丁目１番１号ロイズビル２階</t>
  </si>
  <si>
    <t>北海道苫小牧市新開町２丁目１番３号</t>
  </si>
  <si>
    <t>北海道札幌市北区新川２条２丁目１２番２７号</t>
  </si>
  <si>
    <t>東京都港区港南一丁目２番７０号</t>
  </si>
  <si>
    <t>北海道札幌市中央区南５条西２３丁目２番７号</t>
  </si>
  <si>
    <t>田中　卓</t>
  </si>
  <si>
    <t>進藤　真砂也</t>
  </si>
  <si>
    <t>田邊　巨樹</t>
  </si>
  <si>
    <t>仁田山　禎士</t>
  </si>
  <si>
    <t>堀井　淳史</t>
  </si>
  <si>
    <t>渡辺　早久恵</t>
  </si>
  <si>
    <t>近藤　清隆</t>
  </si>
  <si>
    <t>高田　義己</t>
  </si>
  <si>
    <t>田中　雄太</t>
  </si>
  <si>
    <t>菊地　満</t>
  </si>
  <si>
    <t>小林　統</t>
  </si>
  <si>
    <t>佐藤　義昭</t>
  </si>
  <si>
    <t>0154-51-4711</t>
  </si>
  <si>
    <t>0154-55-2200</t>
  </si>
  <si>
    <t>0125-24-2176</t>
  </si>
  <si>
    <t>0125-22-1624</t>
  </si>
  <si>
    <t>011-742-5675</t>
  </si>
  <si>
    <t>011-742-5669</t>
  </si>
  <si>
    <t>0123-88-2380</t>
  </si>
  <si>
    <t>0123-88-2325</t>
  </si>
  <si>
    <t>011-707-3222</t>
  </si>
  <si>
    <t>011-707-3223</t>
  </si>
  <si>
    <t>011-864-6266</t>
  </si>
  <si>
    <t>011-864-6706</t>
  </si>
  <si>
    <t>011-231-5421</t>
  </si>
  <si>
    <t>011-231-5497</t>
  </si>
  <si>
    <t>011-621-5421</t>
  </si>
  <si>
    <t>011-612-8626</t>
  </si>
  <si>
    <t>011-778-0063</t>
  </si>
  <si>
    <t>011-778-0062</t>
  </si>
  <si>
    <t>0144-51-2551</t>
  </si>
  <si>
    <t>0144-51-2550</t>
  </si>
  <si>
    <t>011-766-0170</t>
  </si>
  <si>
    <t>011-761-7235</t>
  </si>
  <si>
    <t>03-6455-8151</t>
  </si>
  <si>
    <t>03-6455-8226</t>
  </si>
  <si>
    <t>011-561-1511</t>
  </si>
  <si>
    <t>011-562-5793</t>
  </si>
  <si>
    <t>滝川測量設計</t>
  </si>
  <si>
    <t>だ</t>
  </si>
  <si>
    <t>大日本ダイヤコンサルタント株式会社</t>
  </si>
  <si>
    <t>ダイニッポンダイヤコンサルタント</t>
  </si>
  <si>
    <t>大和リース株式会社</t>
  </si>
  <si>
    <t>ダイワリース</t>
  </si>
  <si>
    <t>ダイシン設計株式会社</t>
  </si>
  <si>
    <t>ダイシンセッケイ</t>
  </si>
  <si>
    <t>株式会社大建設計</t>
  </si>
  <si>
    <t>ダイケンセッケイ</t>
  </si>
  <si>
    <t>大地コンサルタント株式会社</t>
  </si>
  <si>
    <t>ダイチコンサルタント</t>
  </si>
  <si>
    <t>101-0022</t>
  </si>
  <si>
    <t>540-0011</t>
  </si>
  <si>
    <t>550-0003</t>
  </si>
  <si>
    <t>070-0054</t>
  </si>
  <si>
    <t>大阪市西区</t>
  </si>
  <si>
    <t>東京都千代田区神田練塀町300番地</t>
  </si>
  <si>
    <t>大阪府大阪市中央区農人橋２丁目１－３６</t>
  </si>
  <si>
    <t>北海道札幌市中央区北５条西６丁目1番地２３</t>
  </si>
  <si>
    <t>大阪府大阪市西区京町堀1丁目13番20号</t>
  </si>
  <si>
    <t>北海道旭川市４条西２丁目１番１２号</t>
  </si>
  <si>
    <t>原田　政彦</t>
  </si>
  <si>
    <t>北　哲弥</t>
  </si>
  <si>
    <t>本多　弘幸</t>
  </si>
  <si>
    <t>菅野　尚教</t>
  </si>
  <si>
    <t>千葉　新次</t>
  </si>
  <si>
    <t>03-5298-2051</t>
  </si>
  <si>
    <t>03-5295-2130</t>
  </si>
  <si>
    <t>06-6942-8011</t>
  </si>
  <si>
    <t>06-6942-8051</t>
  </si>
  <si>
    <t>011-222-2325</t>
  </si>
  <si>
    <t>011-222-9103</t>
  </si>
  <si>
    <t>06-6449-6800</t>
  </si>
  <si>
    <t>06-6449-6827</t>
  </si>
  <si>
    <t>0166-22-7341</t>
  </si>
  <si>
    <t>0166-22-9333</t>
  </si>
  <si>
    <t>007-0842</t>
  </si>
  <si>
    <t>北海道札幌市北区北１０条西２丁目１３番地２</t>
  </si>
  <si>
    <t>北海道札幌市東区北４２条東１７丁目6－12</t>
  </si>
  <si>
    <t>北海道札幌市北区北7条西7丁目１番地３０号RICH7・7BLDG６階</t>
  </si>
  <si>
    <t>稲垣　仁志</t>
  </si>
  <si>
    <t>北原　和俊</t>
  </si>
  <si>
    <t>011-729-2701</t>
  </si>
  <si>
    <t>011-729-2687</t>
  </si>
  <si>
    <t>011-786-5141</t>
  </si>
  <si>
    <t>011-786-5179</t>
  </si>
  <si>
    <t>011-756-6800</t>
  </si>
  <si>
    <t>011-756-6801</t>
  </si>
  <si>
    <t>ち</t>
  </si>
  <si>
    <t>中央コンサルタンツ株式会社</t>
  </si>
  <si>
    <t>チュウオウコンサルタンツ</t>
  </si>
  <si>
    <t>株式会社長大</t>
  </si>
  <si>
    <t>チョウダイ</t>
  </si>
  <si>
    <t>チカラ総合設計株式会社</t>
  </si>
  <si>
    <t>チカラソウゴウセッケイ</t>
  </si>
  <si>
    <t>中央建鉄株式会社</t>
  </si>
  <si>
    <t>チュウオウケンテツ</t>
  </si>
  <si>
    <t>中央開発株式会社</t>
  </si>
  <si>
    <t>チュウオウカイハツ</t>
  </si>
  <si>
    <t>460-0002</t>
  </si>
  <si>
    <t>063-0012</t>
  </si>
  <si>
    <t>169-0075</t>
  </si>
  <si>
    <t>169-8612</t>
  </si>
  <si>
    <t>愛知県名古屋市中区丸の内三丁目22番1号</t>
  </si>
  <si>
    <t>東京都中央区日本橋蛎殻町一丁目20番4号</t>
  </si>
  <si>
    <t>北海道札幌市西区福井10丁目5番5号</t>
  </si>
  <si>
    <t>東京都新宿区高田馬場2-2-13</t>
  </si>
  <si>
    <t>東京都新宿区西早稲田３丁目１３番５号</t>
  </si>
  <si>
    <t>藤本　博史</t>
  </si>
  <si>
    <t>野本　昌弘</t>
  </si>
  <si>
    <t>若本　隆志</t>
  </si>
  <si>
    <t>平石　雅也</t>
  </si>
  <si>
    <t>田中　誠</t>
  </si>
  <si>
    <t>052-971-2541</t>
  </si>
  <si>
    <t>052-971-2540</t>
  </si>
  <si>
    <t>03-3639-3301</t>
  </si>
  <si>
    <t>03-3639-3366</t>
  </si>
  <si>
    <t>011-676-3614</t>
  </si>
  <si>
    <t>03-3232-5131</t>
  </si>
  <si>
    <t>03-3232-5630</t>
  </si>
  <si>
    <t>03-3208-3111</t>
  </si>
  <si>
    <t>03-3208-3127</t>
  </si>
  <si>
    <t>中央コンサルタンツ株式会社札幌支店</t>
  </si>
  <si>
    <t>060-0806</t>
  </si>
  <si>
    <t>北海道札幌市中央区北四条東一丁目2番地3</t>
  </si>
  <si>
    <t>北海道札幌市中央区北1条東2丁目5番3</t>
  </si>
  <si>
    <t>北海道札幌市北区北６条西９丁目２番地</t>
  </si>
  <si>
    <t>井上　雅弘</t>
  </si>
  <si>
    <t>阿部　哲男</t>
  </si>
  <si>
    <t>011-233-2541</t>
  </si>
  <si>
    <t>011-233-2542</t>
  </si>
  <si>
    <t>011-271-2357</t>
  </si>
  <si>
    <t>011-271-6039</t>
  </si>
  <si>
    <t>011-788-7097</t>
  </si>
  <si>
    <t>011-788-7099</t>
  </si>
  <si>
    <t>ほ</t>
  </si>
  <si>
    <t>札幌市中央区</t>
    <rPh sb="0" eb="3">
      <t>サッポロシ</t>
    </rPh>
    <rPh sb="3" eb="5">
      <t>チュウオウ</t>
    </rPh>
    <rPh sb="5" eb="6">
      <t>ク</t>
    </rPh>
    <phoneticPr fontId="2"/>
  </si>
  <si>
    <t>北海道札幌市中央区北１条東２丁目５番３</t>
  </si>
  <si>
    <t>つ</t>
  </si>
  <si>
    <t>株式会社土屋建築研究所</t>
  </si>
  <si>
    <t>ツチヤケンチクケンキュウショ</t>
  </si>
  <si>
    <t>株式会社司設計事務所</t>
  </si>
  <si>
    <t>ツカサセッケイジムショ</t>
  </si>
  <si>
    <t>株式会社通電技術</t>
  </si>
  <si>
    <t>ツウデンギジュツ</t>
  </si>
  <si>
    <t>078-8214</t>
  </si>
  <si>
    <t>003-0029</t>
  </si>
  <si>
    <t>東京都新宿区西新宿六丁目１４番１号新宿グリーンタワービル２１Ｆ</t>
  </si>
  <si>
    <t>北海道旭川市４条通２１丁目右１号</t>
  </si>
  <si>
    <t>北海道札幌市白石区平和通２丁目北１１番２０号</t>
  </si>
  <si>
    <t>土屋　正</t>
  </si>
  <si>
    <t>安田　和芳</t>
  </si>
  <si>
    <t>楠美　宗城</t>
  </si>
  <si>
    <t>03-3345-8111</t>
  </si>
  <si>
    <t>03-3345-8697</t>
  </si>
  <si>
    <t>0166-35-2244</t>
  </si>
  <si>
    <t>0166-35-2918</t>
  </si>
  <si>
    <t>011-863-0921</t>
  </si>
  <si>
    <t>011-863-0935</t>
  </si>
  <si>
    <t>て</t>
  </si>
  <si>
    <t>株式会社ティーネットジャパン</t>
  </si>
  <si>
    <t>ティーネットジャパン</t>
  </si>
  <si>
    <t>T・E・C株式会社</t>
  </si>
  <si>
    <t>ティーイーシー</t>
  </si>
  <si>
    <t>株式会社帝国設計事務所</t>
  </si>
  <si>
    <t>テイコクセッケイジムショ</t>
  </si>
  <si>
    <t>株式会社テクノス北海道</t>
  </si>
  <si>
    <t>テクノスホッカイドウ</t>
  </si>
  <si>
    <t>株式会社テクノクルー</t>
  </si>
  <si>
    <t>テクノクルー</t>
  </si>
  <si>
    <t>761-8081</t>
  </si>
  <si>
    <t>001-0018</t>
  </si>
  <si>
    <t>065-0025</t>
  </si>
  <si>
    <t>070-8044</t>
  </si>
  <si>
    <t>香川県</t>
  </si>
  <si>
    <t>高松市</t>
  </si>
  <si>
    <t>香川県高松市成合町９３０番地１０</t>
  </si>
  <si>
    <t>北海道札幌市北区北１８条西３丁目１番１０号ＭＩＣビル４Ｆ</t>
  </si>
  <si>
    <t>北海道札幌市東区北25条東12丁目1番12号</t>
  </si>
  <si>
    <t>北海道旭川市忠和4条7丁目4番10号</t>
  </si>
  <si>
    <t>北海道札幌市北区北6条西6丁目2番地設計会館702号室</t>
  </si>
  <si>
    <t>木本　泰樹</t>
  </si>
  <si>
    <t>照井　裕</t>
  </si>
  <si>
    <t>足立　一郎</t>
  </si>
  <si>
    <t>吉本　宏明</t>
  </si>
  <si>
    <t>矢吹　定夫</t>
  </si>
  <si>
    <t>087-886-8118</t>
  </si>
  <si>
    <t>087-886-8137</t>
  </si>
  <si>
    <t>011-788-8010</t>
  </si>
  <si>
    <t>011-788-8011</t>
  </si>
  <si>
    <t>011-753-4768</t>
  </si>
  <si>
    <t>011-753-0488</t>
  </si>
  <si>
    <t>0166-62-7878</t>
  </si>
  <si>
    <t>0166-62-0007</t>
  </si>
  <si>
    <t>011-700-4103</t>
  </si>
  <si>
    <t>011-700-4773</t>
  </si>
  <si>
    <t>北海道札幌市中央区北三条西四丁目1番4号D－LIFEPLACE札幌10階</t>
  </si>
  <si>
    <t>011-271-1910</t>
  </si>
  <si>
    <t>011-271-1930</t>
  </si>
  <si>
    <t>で</t>
  </si>
  <si>
    <t>株式会社データベース</t>
  </si>
  <si>
    <t>データベース</t>
  </si>
  <si>
    <t>株式会社データ設計</t>
  </si>
  <si>
    <t>データセッケイ</t>
  </si>
  <si>
    <t>株式会社デザインワークス</t>
  </si>
  <si>
    <t>デザインワークス</t>
  </si>
  <si>
    <t>103-0023</t>
  </si>
  <si>
    <t>北海道札幌市北区北7条西5丁目8番5号</t>
  </si>
  <si>
    <t>東京都中央区日本橋本町2-8-12</t>
  </si>
  <si>
    <t>北海道札幌市豊平区月寒西３条８丁目１番5号</t>
  </si>
  <si>
    <t>広島　基</t>
  </si>
  <si>
    <t>藤田　哲也</t>
  </si>
  <si>
    <t>011-726-7661</t>
  </si>
  <si>
    <t>011-726-7565</t>
  </si>
  <si>
    <t>03-5641-1391</t>
  </si>
  <si>
    <t>03-5641-1384</t>
  </si>
  <si>
    <t>011-855-4794</t>
  </si>
  <si>
    <t>北海道札幌市北区北７条西５丁目８番５号</t>
  </si>
  <si>
    <t>久芳　清明</t>
  </si>
  <si>
    <t>011-726-7625</t>
  </si>
  <si>
    <t>と</t>
  </si>
  <si>
    <t>目黒区</t>
  </si>
  <si>
    <t>神奈川県</t>
  </si>
  <si>
    <t>横浜市港南区</t>
  </si>
  <si>
    <t>石川県</t>
  </si>
  <si>
    <t>金沢市</t>
  </si>
  <si>
    <t>株式会社東京ソイルリサーチ</t>
  </si>
  <si>
    <t>トウキョウソイルリサーチ</t>
  </si>
  <si>
    <t>株式会社都市設計研究所</t>
  </si>
  <si>
    <t>トシセッケイケンキュウショ</t>
  </si>
  <si>
    <t>トキワ地研株式会社</t>
  </si>
  <si>
    <t>トキワチケン</t>
  </si>
  <si>
    <t>東和コンサルタント株式会社</t>
  </si>
  <si>
    <t>トウワコンサルタント</t>
  </si>
  <si>
    <t>土地家屋調査士鴇田登記・測量事務所</t>
  </si>
  <si>
    <t>トチカオクチョウサシトキタトウキソクリョウジムショ</t>
  </si>
  <si>
    <t>東日設計コンサルタント株式会社</t>
  </si>
  <si>
    <t>トウニチセッケイコンサルタント</t>
  </si>
  <si>
    <t>トレンドデザイン株式会社</t>
  </si>
  <si>
    <t>トレンドデザイン</t>
  </si>
  <si>
    <t>株式会社東京設計事務所</t>
  </si>
  <si>
    <t>トウキョウセッケイジムショ</t>
  </si>
  <si>
    <t>東洋ロードメンテナンス株式会社</t>
  </si>
  <si>
    <t>トウヨウロードメンテナンス</t>
  </si>
  <si>
    <t>株式会社東洋設計</t>
  </si>
  <si>
    <t>トウヨウセッケイ</t>
  </si>
  <si>
    <t>株式会社東洋コンサルタント</t>
  </si>
  <si>
    <t>トウヨウコンサルタント</t>
  </si>
  <si>
    <t>株式会社都市整備コンサルタント</t>
  </si>
  <si>
    <t>トシセイビコンサルタント</t>
  </si>
  <si>
    <t>152-0021</t>
  </si>
  <si>
    <t>060-0051</t>
  </si>
  <si>
    <t>065-0028</t>
  </si>
  <si>
    <t>062-0053</t>
  </si>
  <si>
    <t>068-0042</t>
  </si>
  <si>
    <t>020-0851</t>
  </si>
  <si>
    <t>233-0013</t>
  </si>
  <si>
    <t>060-0006</t>
  </si>
  <si>
    <t>920-0016</t>
  </si>
  <si>
    <t>東京都目黒区東が丘２丁目１１番１６号</t>
  </si>
  <si>
    <t>北海道札幌市中央区南１条東３丁目１０番地１</t>
  </si>
  <si>
    <t>北海道札幌市東区北28条東2丁目779番地</t>
  </si>
  <si>
    <t>北海道札幌市豊平区月寒東３条１６丁目６番１号</t>
  </si>
  <si>
    <t>北海道岩見沢市北２条西１１丁目２－１岩見沢市北２条西１１丁目２－１</t>
  </si>
  <si>
    <t>岩手県盛岡市向中野三丁目５番４６―１０１号</t>
  </si>
  <si>
    <t>神奈川県横浜市港南区丸山台二丁目１番１号</t>
  </si>
  <si>
    <t>東京都千代田区霞が関三丁目７番１号霞が関東急ビル</t>
  </si>
  <si>
    <t>北海道札幌市中央区北6条西22丁目2番7号</t>
  </si>
  <si>
    <t>石川県金沢市諸江町中丁２１２番地１</t>
  </si>
  <si>
    <t>東京都豊島区高田３丁目１８番１１号</t>
  </si>
  <si>
    <t>北海道札幌市中央区北１条西１９丁目１番地４</t>
  </si>
  <si>
    <t>辻本　勝彦</t>
  </si>
  <si>
    <t>松田　眞人</t>
  </si>
  <si>
    <t>小林　直幹</t>
  </si>
  <si>
    <t>若本　直実</t>
  </si>
  <si>
    <t>鴇田　孝之</t>
  </si>
  <si>
    <t>齊藤　勇藏</t>
  </si>
  <si>
    <t>嶋村　秀昭</t>
  </si>
  <si>
    <t>狩谷　薫</t>
  </si>
  <si>
    <t>山口　拓宏</t>
  </si>
  <si>
    <t>大嶋　庸介</t>
  </si>
  <si>
    <t>高橋　浩二</t>
  </si>
  <si>
    <t>大沼　誠志郎</t>
  </si>
  <si>
    <t>03-3410-7221</t>
  </si>
  <si>
    <t>03-3418-0127</t>
  </si>
  <si>
    <t>011-261-8611</t>
  </si>
  <si>
    <t>011-241-2486</t>
  </si>
  <si>
    <t>011-751-4841</t>
  </si>
  <si>
    <t>011-721-3603</t>
  </si>
  <si>
    <t>011-854-3028</t>
  </si>
  <si>
    <t>011-857-5433</t>
  </si>
  <si>
    <t>0126-25-2266</t>
  </si>
  <si>
    <t>0126-20-2310</t>
  </si>
  <si>
    <t>019-635-9565</t>
  </si>
  <si>
    <t>019-635-7088</t>
  </si>
  <si>
    <t>045-353-7250</t>
  </si>
  <si>
    <t>045-353-7270</t>
  </si>
  <si>
    <t>03-3580-2751</t>
  </si>
  <si>
    <t>03-3580-2749</t>
  </si>
  <si>
    <t>011-642-8211</t>
  </si>
  <si>
    <t>011-644-6827</t>
  </si>
  <si>
    <t>076-233-1124</t>
  </si>
  <si>
    <t>076-233-1224</t>
  </si>
  <si>
    <t>03-5992-1161</t>
  </si>
  <si>
    <t>03-5992-2955</t>
  </si>
  <si>
    <t>011-643-6951</t>
  </si>
  <si>
    <t>011-612-7583</t>
  </si>
  <si>
    <t>東京支社</t>
  </si>
  <si>
    <t>003-0022</t>
  </si>
  <si>
    <t>062-0933</t>
  </si>
  <si>
    <t>101-0032</t>
  </si>
  <si>
    <t>北海道札幌市白石区南郷通８丁目南１番１５号</t>
  </si>
  <si>
    <t>北海道札幌市中央区南一条西９丁目１－１５井門札幌Ｓ１０９ビル６階</t>
  </si>
  <si>
    <t>北海道札幌市豊平区平岸三条５丁目４－１７</t>
  </si>
  <si>
    <t>北海道札幌市北区北7条西2丁目6番地37山京ビル</t>
  </si>
  <si>
    <t>東京都千代田区岩本町3-1-2</t>
  </si>
  <si>
    <t>北海道札幌市中央区宮の森２条１丁目１番１８号</t>
  </si>
  <si>
    <t>大高　幸雄</t>
  </si>
  <si>
    <t>越田　充</t>
  </si>
  <si>
    <t>吉成　香</t>
  </si>
  <si>
    <t>東京支社長</t>
  </si>
  <si>
    <t>佐藤　正浩</t>
  </si>
  <si>
    <t>011-861-3331</t>
  </si>
  <si>
    <t>011-864-4826</t>
  </si>
  <si>
    <t>011-596-8921</t>
  </si>
  <si>
    <t>011-596-8925</t>
  </si>
  <si>
    <t>011-820-8600</t>
  </si>
  <si>
    <t>011-820-8601</t>
  </si>
  <si>
    <t>011-299-1110</t>
  </si>
  <si>
    <t>011-299-1843</t>
  </si>
  <si>
    <t>03-6662-7511</t>
  </si>
  <si>
    <t>03-6662-7522</t>
  </si>
  <si>
    <t>011-640-5811</t>
  </si>
  <si>
    <t>011-622-3355</t>
  </si>
  <si>
    <t>東京都</t>
    <rPh sb="0" eb="2">
      <t>トウキョウ</t>
    </rPh>
    <rPh sb="2" eb="3">
      <t>ト</t>
    </rPh>
    <phoneticPr fontId="2"/>
  </si>
  <si>
    <t>札幌市豊平区</t>
    <rPh sb="0" eb="3">
      <t>サッポロシ</t>
    </rPh>
    <rPh sb="3" eb="6">
      <t>トヨヒラク</t>
    </rPh>
    <phoneticPr fontId="2"/>
  </si>
  <si>
    <t>株式会社ドート</t>
  </si>
  <si>
    <t>ドート</t>
  </si>
  <si>
    <t>株式会社ドーコン</t>
  </si>
  <si>
    <t>ドーコン</t>
  </si>
  <si>
    <t>株式会社道測テクニス</t>
  </si>
  <si>
    <t>ドウソクテクニス</t>
  </si>
  <si>
    <t>株式会社土木開発センター</t>
  </si>
  <si>
    <t>ドボクカイハツセンター</t>
  </si>
  <si>
    <t>道興建設株式会社</t>
  </si>
  <si>
    <t>ドウコウケンセツ</t>
  </si>
  <si>
    <t>ど</t>
  </si>
  <si>
    <t>065-0013</t>
  </si>
  <si>
    <t>004-8585</t>
  </si>
  <si>
    <t>007-0835</t>
  </si>
  <si>
    <t>070-0824</t>
  </si>
  <si>
    <t>005-0817</t>
  </si>
  <si>
    <t>北海道札幌市東区北十三条東7丁目5番1号</t>
  </si>
  <si>
    <t>北海道札幌市厚別区厚別中央1条5丁目4番1号</t>
  </si>
  <si>
    <t>北海道札幌市東区北３５条東５丁目１番１２号</t>
  </si>
  <si>
    <t>北海道旭川市錦町１３丁目２９４９番地</t>
  </si>
  <si>
    <t>北海道札幌市南区川沿17条2丁目２番8号</t>
  </si>
  <si>
    <t>今　日出人</t>
  </si>
  <si>
    <t>北原　政美</t>
  </si>
  <si>
    <t>内山　義章</t>
  </si>
  <si>
    <t>中田　将博</t>
  </si>
  <si>
    <t>011-723-4224</t>
  </si>
  <si>
    <t>011-723-4225</t>
  </si>
  <si>
    <t>011-801-1511</t>
  </si>
  <si>
    <t>011-801-1512</t>
  </si>
  <si>
    <t>011-751-5172</t>
  </si>
  <si>
    <t>011-741-6507</t>
  </si>
  <si>
    <t>0166-54-4111</t>
  </si>
  <si>
    <t>0166-54-4194</t>
  </si>
  <si>
    <t>011-573-2322</t>
  </si>
  <si>
    <t>011-573-2331</t>
  </si>
  <si>
    <t>な</t>
  </si>
  <si>
    <t>有限会社ナスカ</t>
  </si>
  <si>
    <t>ナスカ</t>
  </si>
  <si>
    <t>株式会社中原建築設計事務所</t>
  </si>
  <si>
    <t>ナカハラケンチクセッケイジムショ</t>
  </si>
  <si>
    <t>株式会社ナカノアイシステム</t>
  </si>
  <si>
    <t>ナカノアイシステム</t>
  </si>
  <si>
    <t>162-0052</t>
  </si>
  <si>
    <t>070-0810</t>
  </si>
  <si>
    <t>950-0951</t>
  </si>
  <si>
    <t>新潟県</t>
  </si>
  <si>
    <t>新潟市中央区</t>
  </si>
  <si>
    <t>東京都新宿区戸山三丁目15番1号</t>
  </si>
  <si>
    <t>北海道旭川市本町１丁目８４０番地７</t>
  </si>
  <si>
    <t>新潟県新潟市中央区鳥屋野432番地</t>
  </si>
  <si>
    <t>古谷　誠章</t>
  </si>
  <si>
    <t>黒部　静兒</t>
  </si>
  <si>
    <t>坂井　浩</t>
  </si>
  <si>
    <t>03-5272-4808</t>
  </si>
  <si>
    <t>03-5272-4021</t>
  </si>
  <si>
    <t>0166-59-0257</t>
  </si>
  <si>
    <t>0166-55-0566</t>
  </si>
  <si>
    <t>025-284-2100</t>
  </si>
  <si>
    <t>025-284-3600</t>
  </si>
  <si>
    <t>ナカノアイシステム札幌営業所</t>
  </si>
  <si>
    <t>062-0931</t>
  </si>
  <si>
    <t>北海道札幌市豊平区平岸1条13丁目4番1号</t>
  </si>
  <si>
    <t>戸川　行弘</t>
  </si>
  <si>
    <t>011-813-2800</t>
  </si>
  <si>
    <t>011-813-2801</t>
  </si>
  <si>
    <t>に</t>
  </si>
  <si>
    <t>株式会社西村建築設計事務所</t>
  </si>
  <si>
    <t>ニシムラケンチクセッケイジムショ</t>
  </si>
  <si>
    <t>日測技研株式会社</t>
  </si>
  <si>
    <t>ニッソクギケン</t>
  </si>
  <si>
    <t>株式会社日水コン</t>
  </si>
  <si>
    <t>ニッスイコン</t>
  </si>
  <si>
    <t>ニチレキ株式会社</t>
  </si>
  <si>
    <t>ニチレキ</t>
  </si>
  <si>
    <t>日本物理探鑛株式会社</t>
  </si>
  <si>
    <t>ニホンブツリタンコウ</t>
  </si>
  <si>
    <t>株式会社日建社</t>
  </si>
  <si>
    <t>ニッケンシャ</t>
  </si>
  <si>
    <t>日本工営株式会社</t>
  </si>
  <si>
    <t>ニホンコウエイ</t>
  </si>
  <si>
    <t>株式会社西塚構造事務所</t>
  </si>
  <si>
    <t>ニシヅカコウゾウジムショ</t>
  </si>
  <si>
    <t>株式会社日本工房</t>
  </si>
  <si>
    <t>ニホンコウボウ</t>
  </si>
  <si>
    <t>株式会社日産技術コンサルタント</t>
  </si>
  <si>
    <t>ニッサンギジュツコンサルタント</t>
  </si>
  <si>
    <t>日本都市設計株式会社</t>
  </si>
  <si>
    <t>ニホントシセッケイ</t>
  </si>
  <si>
    <t>日本基礎技術株式会社</t>
  </si>
  <si>
    <t>ニホンキソギジュツ</t>
  </si>
  <si>
    <t>有限会社日本交通流動リサーチ</t>
  </si>
  <si>
    <t>ニホンコウツウリュウドウリサーチ</t>
  </si>
  <si>
    <t>日本水工設計株式会社</t>
  </si>
  <si>
    <t>ニホンスイコウセッケイ</t>
  </si>
  <si>
    <t>株式会社二本柳慶一建築研究所</t>
  </si>
  <si>
    <t>ニホンヤナギケイイチケンチクケンキュウショ</t>
  </si>
  <si>
    <t>日本データーサービス株式会社</t>
  </si>
  <si>
    <t>ニホンデーターサービス</t>
  </si>
  <si>
    <t>064-0919</t>
  </si>
  <si>
    <t>163-1122</t>
  </si>
  <si>
    <t>102-0073</t>
  </si>
  <si>
    <t>143-0027</t>
  </si>
  <si>
    <t>102-8539</t>
  </si>
  <si>
    <t>541-0058</t>
  </si>
  <si>
    <t>530-0043</t>
  </si>
  <si>
    <t>465-0093</t>
  </si>
  <si>
    <t>104-0054</t>
  </si>
  <si>
    <t>040-0004</t>
  </si>
  <si>
    <t>065-0016</t>
  </si>
  <si>
    <t>大阪市北区</t>
  </si>
  <si>
    <t>名古屋市名東区</t>
  </si>
  <si>
    <t>北海道札幌市中央区南二条西十三丁目318番地</t>
  </si>
  <si>
    <t>北海道札幌市中央区南19条西16丁目3番1号</t>
  </si>
  <si>
    <t>東京都新宿区西新宿６丁目２２番１号（新宿スクエアタワー）</t>
  </si>
  <si>
    <t>東京都千代田区九段北４丁目３番２９号</t>
  </si>
  <si>
    <t>東京都大田区中馬込二丁目２番１２号</t>
  </si>
  <si>
    <t>北海道札幌市中央区南１条８丁目４番地１</t>
  </si>
  <si>
    <t>東京都千代田区麹町五丁目４番地</t>
  </si>
  <si>
    <t>北海道札幌市中央区北1条西9丁目3番地27第三古久根ビル</t>
  </si>
  <si>
    <t>北海道札幌市中央区北１条西７丁目３番地北一条大和田ビル５Ｆ</t>
  </si>
  <si>
    <t>大阪府大阪市中央区南久宝寺町三丁目１番８号</t>
  </si>
  <si>
    <t>北海道札幌市中央区南９条西６丁目１番３７号</t>
  </si>
  <si>
    <t>大阪府大阪市北区天満１丁目９番１４号</t>
  </si>
  <si>
    <t>愛知県名古屋市名東区一社２丁目３０番地東名グランドビル８階</t>
  </si>
  <si>
    <t>東京都中央区勝どき３丁目１２番１号</t>
  </si>
  <si>
    <t>北海道函館市杉並町4番23号</t>
  </si>
  <si>
    <t>北海道札幌市東区北１６条東１９丁目１番１４号</t>
  </si>
  <si>
    <t>西村　元</t>
  </si>
  <si>
    <t>及川　雅博</t>
  </si>
  <si>
    <t>間山　一典</t>
  </si>
  <si>
    <t>小幡　学</t>
  </si>
  <si>
    <t>内田　篤貴</t>
  </si>
  <si>
    <t>田村　邦夫</t>
  </si>
  <si>
    <t>西塚　壯市</t>
  </si>
  <si>
    <t>寺田　智之</t>
  </si>
  <si>
    <t>宮脇　佳史</t>
  </si>
  <si>
    <t>武部　幸紀</t>
  </si>
  <si>
    <t>中原　巖</t>
  </si>
  <si>
    <t>井上　英明</t>
  </si>
  <si>
    <t>細洞　克己</t>
  </si>
  <si>
    <t>二本柳　慶一</t>
  </si>
  <si>
    <t>石原　知樹</t>
  </si>
  <si>
    <t>011-231-6303</t>
  </si>
  <si>
    <t>011-281-3984</t>
  </si>
  <si>
    <t>011-561-7651</t>
  </si>
  <si>
    <t>011-561-7902</t>
  </si>
  <si>
    <t>03-5323-6200</t>
  </si>
  <si>
    <t>03-5323-6480</t>
  </si>
  <si>
    <t>03-3265-1511</t>
  </si>
  <si>
    <t>03-3265-1510</t>
  </si>
  <si>
    <t>03-3774-3211</t>
  </si>
  <si>
    <t>03-3774-3180</t>
  </si>
  <si>
    <t>011-271-2585</t>
  </si>
  <si>
    <t>011-261-6208</t>
  </si>
  <si>
    <t>03-3238-8320</t>
  </si>
  <si>
    <t>03-3238-8572</t>
  </si>
  <si>
    <t>011-272-5421</t>
  </si>
  <si>
    <t>011-272-5410</t>
  </si>
  <si>
    <t>011-281-3406</t>
  </si>
  <si>
    <t>011-281-3688</t>
  </si>
  <si>
    <t>06-6243-2301</t>
  </si>
  <si>
    <t>06-6243-2343</t>
  </si>
  <si>
    <t>011-513-0711</t>
  </si>
  <si>
    <t>06-6351-5621</t>
  </si>
  <si>
    <t>06-6355-2077</t>
  </si>
  <si>
    <t>052-753-3160</t>
  </si>
  <si>
    <t>052-753-3162</t>
  </si>
  <si>
    <t>03-3534-5511</t>
  </si>
  <si>
    <t>03-3534-5510</t>
  </si>
  <si>
    <t>0138-35-4420</t>
  </si>
  <si>
    <t>0138-35-4457</t>
  </si>
  <si>
    <t>011-780-1111</t>
  </si>
  <si>
    <t>011-780-1123</t>
  </si>
  <si>
    <t>北海道支所</t>
  </si>
  <si>
    <t>日本工営株式会社札幌支店</t>
  </si>
  <si>
    <t>日本水工設計株式会社札幌事務所</t>
  </si>
  <si>
    <t>003-0826</t>
  </si>
  <si>
    <t>001-0033</t>
  </si>
  <si>
    <t>北海道札幌市中央区北３条西１丁目１番地（サンメモリア）</t>
  </si>
  <si>
    <t>北海道札幌市白石区菊水元町6条4丁目2-1</t>
  </si>
  <si>
    <t>北海道札幌市中央区南一条西16-1-323号春野ビル3階</t>
  </si>
  <si>
    <t>北海道札幌市中央区北五条西六丁目２番地</t>
  </si>
  <si>
    <t>北海道札幌市北区北三十三条西2丁目1番7号</t>
  </si>
  <si>
    <t>北海道札幌市中央区北３条東８丁目８－４</t>
  </si>
  <si>
    <t>北海道札幌市北区北７条西１丁目１番地２</t>
  </si>
  <si>
    <t>支所長</t>
  </si>
  <si>
    <t>原田　哲郎</t>
  </si>
  <si>
    <t>渡辺　佳樹</t>
  </si>
  <si>
    <t>大塚　信二</t>
  </si>
  <si>
    <t>高木　信和</t>
  </si>
  <si>
    <t>三浦　史也</t>
  </si>
  <si>
    <t>益山　利幸</t>
  </si>
  <si>
    <t>011-281-2408</t>
  </si>
  <si>
    <t>011-281-2410</t>
  </si>
  <si>
    <t>011-872-2780</t>
  </si>
  <si>
    <t>011-875-4437</t>
  </si>
  <si>
    <t>011-558-3121</t>
  </si>
  <si>
    <t>011-558-0900</t>
  </si>
  <si>
    <t>011-205-5531</t>
  </si>
  <si>
    <t>011-252-0345</t>
  </si>
  <si>
    <t>011-758-2122</t>
  </si>
  <si>
    <t>011-299-7255</t>
  </si>
  <si>
    <t>011-252-3670</t>
  </si>
  <si>
    <t>011-252-3671</t>
  </si>
  <si>
    <t>011-299-1425</t>
  </si>
  <si>
    <t>011-727-8111</t>
  </si>
  <si>
    <t>の</t>
  </si>
  <si>
    <t>株式会社ノーザンクロス</t>
  </si>
  <si>
    <t>ノーザンクロス</t>
  </si>
  <si>
    <t>株式会社乃村工藝社</t>
  </si>
  <si>
    <t>ノムラコウゲイシャ</t>
  </si>
  <si>
    <t>株式会社ノース環境</t>
  </si>
  <si>
    <t>ノースカンキョウ</t>
  </si>
  <si>
    <t>株式会社ノース技研</t>
  </si>
  <si>
    <t>ノースギケン</t>
  </si>
  <si>
    <t>060-0041</t>
  </si>
  <si>
    <t>135-8622</t>
  </si>
  <si>
    <t>041-0812</t>
  </si>
  <si>
    <t>北海道札幌市中央区大通東２丁目３番地１</t>
  </si>
  <si>
    <t>東京都港区台場2丁目3番4号</t>
  </si>
  <si>
    <t>北海道帯広市西6条南26丁目13-2</t>
  </si>
  <si>
    <t>北海道函館市昭和３－２３－１</t>
  </si>
  <si>
    <t>山重　明</t>
  </si>
  <si>
    <t>代表取締役社長執行役員</t>
  </si>
  <si>
    <t>奥本　清孝</t>
  </si>
  <si>
    <t>川瀬　智久</t>
  </si>
  <si>
    <t>布村　重樹</t>
  </si>
  <si>
    <t>011-232-3661</t>
  </si>
  <si>
    <t>011-232-4918</t>
  </si>
  <si>
    <t>03-5962-1171</t>
  </si>
  <si>
    <t>03-3570-2397</t>
  </si>
  <si>
    <t>0155-66-8661</t>
  </si>
  <si>
    <t>0155-66-8662</t>
  </si>
  <si>
    <t>0138-43-6500</t>
  </si>
  <si>
    <t>0138-43-2475</t>
  </si>
  <si>
    <t>は</t>
  </si>
  <si>
    <t>株式会社ハウ計画設計</t>
  </si>
  <si>
    <t>ハウケイカクセッケイ</t>
  </si>
  <si>
    <t>株式会社八州</t>
  </si>
  <si>
    <t>ハッシュウ</t>
  </si>
  <si>
    <t>株式会社汎設計</t>
  </si>
  <si>
    <t>ハンセッケイ</t>
  </si>
  <si>
    <t>135-0042</t>
  </si>
  <si>
    <t>540-0012</t>
  </si>
  <si>
    <t>北海道札幌市中央区北４条西１３丁目１番地２</t>
  </si>
  <si>
    <t>東京都江東区木場五丁目8番40号</t>
  </si>
  <si>
    <t>大阪府大阪市中央区谷町3-1-25</t>
  </si>
  <si>
    <t>山崎　正朝</t>
  </si>
  <si>
    <t>大西　孝敬</t>
  </si>
  <si>
    <t>犬伏　淳</t>
  </si>
  <si>
    <t>011-251-3377</t>
  </si>
  <si>
    <t>011-251-3388</t>
  </si>
  <si>
    <t>03-5646-1901</t>
  </si>
  <si>
    <t>03-5245-5061</t>
  </si>
  <si>
    <t>06-6949-4951</t>
  </si>
  <si>
    <t>06-6949-4953</t>
  </si>
  <si>
    <t>北海道札幌市中央区南1条西7丁目12番地</t>
  </si>
  <si>
    <t>太田　敦</t>
  </si>
  <si>
    <t>011-206-7655</t>
  </si>
  <si>
    <t>011-206-7657</t>
  </si>
  <si>
    <t>ば</t>
  </si>
  <si>
    <t>株式会社坂茂建築設計</t>
  </si>
  <si>
    <t>バンシゲルケンチクセッケイ</t>
  </si>
  <si>
    <t>バイオマスリサーチ株式会社</t>
  </si>
  <si>
    <t>バイオマスリサーチ</t>
  </si>
  <si>
    <t>東京都世田谷区松原５丁目２番４号</t>
  </si>
  <si>
    <t>北海道帯広市東2条南4丁目10番地</t>
  </si>
  <si>
    <t>世田谷区</t>
  </si>
  <si>
    <t>156-0043</t>
  </si>
  <si>
    <t>080-0802</t>
  </si>
  <si>
    <t>坂　茂</t>
  </si>
  <si>
    <t>菊池　貞雄</t>
  </si>
  <si>
    <t>03-3324-6760</t>
  </si>
  <si>
    <t>03-3324-6789</t>
  </si>
  <si>
    <t>0155-26-0585</t>
  </si>
  <si>
    <t>0155-67-6307</t>
  </si>
  <si>
    <t>ぱ</t>
  </si>
  <si>
    <t>パブリックコンサルタント株式会社</t>
  </si>
  <si>
    <t>パブリックコンサルタント</t>
  </si>
  <si>
    <t>パシフィックコンサルタンツ株式会社</t>
  </si>
  <si>
    <t>パシフィックコンサルタンツ</t>
  </si>
  <si>
    <t>株式会社パスコ</t>
  </si>
  <si>
    <t>パスコ</t>
  </si>
  <si>
    <t>101-8462</t>
  </si>
  <si>
    <t>153-0064</t>
  </si>
  <si>
    <t>北海道札幌市中央区北５条西６丁目１番地２３</t>
  </si>
  <si>
    <t>東京都千代田区神田錦町三丁目２２番地</t>
  </si>
  <si>
    <t>東京都目黒区下目黒一丁目7番1号</t>
  </si>
  <si>
    <t>長　榮作</t>
  </si>
  <si>
    <t>大本　修</t>
  </si>
  <si>
    <t>高橋　識光</t>
  </si>
  <si>
    <t>011-222-3338</t>
  </si>
  <si>
    <t>011-251-3176</t>
  </si>
  <si>
    <t>03-6777-3561</t>
  </si>
  <si>
    <t>03-3296-0545</t>
  </si>
  <si>
    <t>03-5435-3562</t>
  </si>
  <si>
    <t>03-5435-3563</t>
  </si>
  <si>
    <t>北海道札幌市中央区南７条西１丁目２１番１号</t>
  </si>
  <si>
    <t>011-521-3361</t>
  </si>
  <si>
    <t>011-531-3132</t>
  </si>
  <si>
    <t>ひ</t>
  </si>
  <si>
    <t>株式会社引谷設計事務所</t>
  </si>
  <si>
    <t>ヒキヤセッケイジムショ</t>
  </si>
  <si>
    <t>東日本設計株式会社</t>
  </si>
  <si>
    <t>ヒガシニホンセッケイ</t>
  </si>
  <si>
    <t>株式会社ヒャッカ</t>
  </si>
  <si>
    <t>ヒャッカ</t>
  </si>
  <si>
    <t>007-0843</t>
  </si>
  <si>
    <t>064-0820</t>
  </si>
  <si>
    <t>910-0806</t>
  </si>
  <si>
    <t>福井市</t>
  </si>
  <si>
    <t>北海道札幌市東区北４３条東８丁目２番６号</t>
  </si>
  <si>
    <t>北海道札幌市中央区大通西25丁目4番18号</t>
  </si>
  <si>
    <t>福井県今立郡池田町野尻第１１号３番地</t>
  </si>
  <si>
    <t>山本　学</t>
  </si>
  <si>
    <t>石川　孝二</t>
  </si>
  <si>
    <t>岩佐　晴之</t>
  </si>
  <si>
    <t>011-742-1770</t>
  </si>
  <si>
    <t>011-742-1771</t>
  </si>
  <si>
    <t>011-641-8600</t>
  </si>
  <si>
    <t>011-641-6611</t>
  </si>
  <si>
    <t>0776-97-5710</t>
  </si>
  <si>
    <t>び</t>
  </si>
  <si>
    <t>美光総合技術事務所</t>
  </si>
  <si>
    <t>ビコウソウゴウギジュツジムショ</t>
  </si>
  <si>
    <t>188-0013</t>
  </si>
  <si>
    <t>西東京市</t>
  </si>
  <si>
    <t>東京都西東京市向台町二丁目３番３１号</t>
  </si>
  <si>
    <t>一原　正道</t>
  </si>
  <si>
    <t>070-3540-8000</t>
  </si>
  <si>
    <t>042-461-9586</t>
  </si>
  <si>
    <t>ぴ</t>
  </si>
  <si>
    <t>ピーエス・コンストラクション株式会社</t>
  </si>
  <si>
    <t>ピーエスコンストラクション</t>
  </si>
  <si>
    <t>105-7365</t>
  </si>
  <si>
    <t>港区</t>
    <rPh sb="0" eb="2">
      <t>ミナトク</t>
    </rPh>
    <phoneticPr fontId="2"/>
  </si>
  <si>
    <t>東京都港区東新橋一丁目９番１号</t>
  </si>
  <si>
    <t>森　拓也</t>
  </si>
  <si>
    <t>03-6385-8010</t>
  </si>
  <si>
    <t>03-6316-2324</t>
  </si>
  <si>
    <t>北海道札幌市北区北十条西二丁目１３番地２</t>
  </si>
  <si>
    <t>大上　寛</t>
  </si>
  <si>
    <t>011-717-2133</t>
  </si>
  <si>
    <t>011-717-2128</t>
  </si>
  <si>
    <t>夕張出張所</t>
  </si>
  <si>
    <t>068-0403</t>
  </si>
  <si>
    <t>夕張市</t>
    <rPh sb="0" eb="3">
      <t>ユウバリシ</t>
    </rPh>
    <phoneticPr fontId="2"/>
  </si>
  <si>
    <t>北海道夕張市本町４丁目38</t>
  </si>
  <si>
    <t>011-717-2272</t>
  </si>
  <si>
    <t>011-717-2281</t>
  </si>
  <si>
    <t>ふ</t>
  </si>
  <si>
    <t>冨洋設計株式会社</t>
  </si>
  <si>
    <t>フヨウセッケイ</t>
  </si>
  <si>
    <t>株式会社ファルコン</t>
  </si>
  <si>
    <t>ファルコン</t>
  </si>
  <si>
    <t>株式会社フルテック</t>
  </si>
  <si>
    <t>フルテック</t>
  </si>
  <si>
    <t>株式会社二葉設計事務所</t>
  </si>
  <si>
    <t>フタバセッケイジムショ</t>
  </si>
  <si>
    <t>株式会社古田設計事務所</t>
  </si>
  <si>
    <t>フルタセッケイジムショ</t>
  </si>
  <si>
    <t>フジ地中情報株式会社</t>
  </si>
  <si>
    <t>フジチチュウジョウホウ</t>
  </si>
  <si>
    <t>株式会社ファウンド</t>
  </si>
  <si>
    <t>ファウンド</t>
  </si>
  <si>
    <t>株式会社フェイス技研</t>
  </si>
  <si>
    <t>フェイスギケン</t>
  </si>
  <si>
    <t>130-0024</t>
  </si>
  <si>
    <t>059-0028</t>
  </si>
  <si>
    <t>939-0125</t>
  </si>
  <si>
    <t>063-0825</t>
  </si>
  <si>
    <t>108-0022</t>
  </si>
  <si>
    <t>068-0852</t>
  </si>
  <si>
    <t>墨田区</t>
  </si>
  <si>
    <t>富山県</t>
  </si>
  <si>
    <t>高岡市</t>
  </si>
  <si>
    <t>東京都墨田区菊川２丁目２３－６</t>
  </si>
  <si>
    <t>北海道登別市富岸町２丁目１１番地１２</t>
  </si>
  <si>
    <t>富山県高岡市福岡町矢部６０１番地</t>
  </si>
  <si>
    <t>北海道札幌市中央区南二条西十九丁目２９１番地６４</t>
  </si>
  <si>
    <t>北海道札幌市西区発寒5条3丁目1番18号ピュアヌーヴ102</t>
  </si>
  <si>
    <t>東京都港区海岸三丁目20番20号</t>
  </si>
  <si>
    <t>北海道札幌市中央区南1条西５丁目14－1札幌証券取引所ビル６階</t>
  </si>
  <si>
    <t>北海道岩見沢市大和２条８丁目１番地１１</t>
  </si>
  <si>
    <t>富高　彰一</t>
  </si>
  <si>
    <t>伊藤　浩</t>
  </si>
  <si>
    <t>古村　崇</t>
  </si>
  <si>
    <t>小倉　治郎</t>
  </si>
  <si>
    <t>遠藤　重紀</t>
  </si>
  <si>
    <t>深澤　貴</t>
  </si>
  <si>
    <t>土田　晃嘉</t>
  </si>
  <si>
    <t>本田　忠</t>
  </si>
  <si>
    <t>03-5669-7333</t>
  </si>
  <si>
    <t>03-5669-7303</t>
  </si>
  <si>
    <t>0143-82-6011</t>
  </si>
  <si>
    <t>0143-82-6013</t>
  </si>
  <si>
    <t>0766-64-1195</t>
  </si>
  <si>
    <t>0766-64-1196</t>
  </si>
  <si>
    <t>011-213-7542</t>
  </si>
  <si>
    <t>011-213-7543</t>
  </si>
  <si>
    <t>011-666-7205</t>
  </si>
  <si>
    <t>011-666-7208</t>
  </si>
  <si>
    <t>03-6891-6600</t>
  </si>
  <si>
    <t>03-6891-6611</t>
  </si>
  <si>
    <t>011-215-1131</t>
  </si>
  <si>
    <t>0126-35-1880</t>
  </si>
  <si>
    <t>0126-22-2127</t>
  </si>
  <si>
    <t>063-0023</t>
  </si>
  <si>
    <t>003-0822</t>
  </si>
  <si>
    <t>北海道札幌市中央区北１条西１０丁目１－１７</t>
  </si>
  <si>
    <t>北海道札幌市北区北７条西７丁目１番地３０</t>
  </si>
  <si>
    <t>北海道札幌市西区平和3条9丁目5番6号</t>
  </si>
  <si>
    <t>北海道札幌市白石区菊水元町２条３丁目４番１８号</t>
  </si>
  <si>
    <t>取締役支社長</t>
  </si>
  <si>
    <t>津田　貴之</t>
  </si>
  <si>
    <t>本田　弘明</t>
  </si>
  <si>
    <t>営業所長</t>
  </si>
  <si>
    <t>室橋　秀生</t>
  </si>
  <si>
    <t>森　淳</t>
  </si>
  <si>
    <t>011-241-0066</t>
  </si>
  <si>
    <t>011-241-0067</t>
  </si>
  <si>
    <t>011-709-0381</t>
  </si>
  <si>
    <t>011-699-6768</t>
  </si>
  <si>
    <t>011-709-0382</t>
  </si>
  <si>
    <t>011-699-6769</t>
  </si>
  <si>
    <t>011-874-9300</t>
  </si>
  <si>
    <t>011-874-9500</t>
  </si>
  <si>
    <t>ぷ</t>
  </si>
  <si>
    <t>株式会社プレック研究所</t>
  </si>
  <si>
    <t>プレックケンキュウショ</t>
  </si>
  <si>
    <t>102-0083</t>
  </si>
  <si>
    <t>東京都千代田区麹町三丁目7番地6</t>
  </si>
  <si>
    <t>杉尾　大地</t>
  </si>
  <si>
    <t>03-5226-1101</t>
  </si>
  <si>
    <t>03-5226-1113</t>
  </si>
  <si>
    <t>株式会社ホクスイ設計コンサル</t>
  </si>
  <si>
    <t>ホクスイセッケイコンサル</t>
  </si>
  <si>
    <t>北海道土質コンサルタント株式会社</t>
  </si>
  <si>
    <t>ホッカイドウドシツコンサルタント</t>
  </si>
  <si>
    <t>一般社団法人北海道開発技術センター</t>
  </si>
  <si>
    <t>ホッカイドウカイハツギジュツセンター</t>
  </si>
  <si>
    <t>北電総合設計株式会社</t>
  </si>
  <si>
    <t>ホクデンソウゴウセッケイ</t>
  </si>
  <si>
    <t>一般財団法人北海道開発協会</t>
  </si>
  <si>
    <t>ホッカイドウカイハツキョウカイ</t>
  </si>
  <si>
    <t>北王コンサルタント株式会社</t>
  </si>
  <si>
    <t>ホクオウコンサルタント</t>
  </si>
  <si>
    <t>北海道農林土木コンサルタント株式会社</t>
  </si>
  <si>
    <t>ホッカイドウノウリンドボクコンサルタント</t>
  </si>
  <si>
    <t>北海道三井化学株式会社</t>
  </si>
  <si>
    <t>ホッカイドウミツイカガク</t>
  </si>
  <si>
    <t>株式会社北匠建築設計事務所</t>
  </si>
  <si>
    <t>ホクショウケンチクセッケイジムショ</t>
  </si>
  <si>
    <t>株式会社北海工営社</t>
  </si>
  <si>
    <t>ホッカイコウエイシャ</t>
  </si>
  <si>
    <t>北海道土木設計株式会社</t>
  </si>
  <si>
    <t>ホッカイドウドボクセッケイ</t>
  </si>
  <si>
    <t>北海道造園設計株式会社</t>
  </si>
  <si>
    <t>ホッカイドウゾウエンセッケイ</t>
  </si>
  <si>
    <t>北海航測株式会社</t>
  </si>
  <si>
    <t>ホッカイコウソク</t>
  </si>
  <si>
    <t>株式会社北海道グリーンメンテナンス</t>
  </si>
  <si>
    <t>ホッカイドウグリーンメンテナンス</t>
  </si>
  <si>
    <t>株式会社補償セミナリー</t>
  </si>
  <si>
    <t>ホショウセミナリー</t>
  </si>
  <si>
    <t>北海道ロードメンテナンス株式会社</t>
  </si>
  <si>
    <t>ホッカイドウロードメンテナンス</t>
  </si>
  <si>
    <t>北海道地図株式会社</t>
  </si>
  <si>
    <t>ホッカイドウチズ</t>
  </si>
  <si>
    <t>株式会社北海道綜企画</t>
  </si>
  <si>
    <t>ホッカイドウソウキカク</t>
  </si>
  <si>
    <t>株式会社豊水設計</t>
  </si>
  <si>
    <t>ホウスイセッケイ</t>
  </si>
  <si>
    <t>株式会社北洋設備設計事務所</t>
  </si>
  <si>
    <t>ホクヨウセツビセッケイジムショ</t>
  </si>
  <si>
    <t>株式会社北海道建築総合研究所</t>
  </si>
  <si>
    <t>ホッカイドウケンチクソウゴウケンキュウショ</t>
  </si>
  <si>
    <t>一般財団法人北海道建設技術センター</t>
  </si>
  <si>
    <t>ホッカイドウケンセツギジュツセンター</t>
  </si>
  <si>
    <t>北海道建築設計監理株式会社</t>
  </si>
  <si>
    <t>ホッカイドウケンチクセッケイカンリ</t>
  </si>
  <si>
    <t>株式会社北総研</t>
  </si>
  <si>
    <t>ホクソウケン</t>
  </si>
  <si>
    <t>株式会社北海道ソイルリサーチ</t>
  </si>
  <si>
    <t>ホッカイドウソイルリサーチ</t>
  </si>
  <si>
    <t>株式会社北海道朝日航洋</t>
  </si>
  <si>
    <t>ホッカイドウアサヒコウヨウ</t>
  </si>
  <si>
    <t>株式会社北海道近代設計</t>
  </si>
  <si>
    <t>ホッカイドウキンダイセッケイ</t>
  </si>
  <si>
    <t>北海道電力株式会社</t>
  </si>
  <si>
    <t>ホッカイドウデンリョク</t>
  </si>
  <si>
    <t>株式会社北海道ロードサービス</t>
  </si>
  <si>
    <t>ホッカイドウロードサービス</t>
  </si>
  <si>
    <t>001-0011</t>
  </si>
  <si>
    <t>080-0037</t>
  </si>
  <si>
    <t>073-0138</t>
  </si>
  <si>
    <t>041-0853</t>
  </si>
  <si>
    <t>007-0884</t>
  </si>
  <si>
    <t>005-0805</t>
  </si>
  <si>
    <t>070-8071</t>
  </si>
  <si>
    <t>063-0812</t>
  </si>
  <si>
    <t>059-1304</t>
  </si>
  <si>
    <t>063-0828</t>
  </si>
  <si>
    <t>060-8639</t>
  </si>
  <si>
    <t>004-0841</t>
  </si>
  <si>
    <t>砂川市</t>
  </si>
  <si>
    <t>北海道札幌市北区北6条西9丁目2番地</t>
  </si>
  <si>
    <t>北海道札幌市豊平区平岸1条2丁目5番16号</t>
  </si>
  <si>
    <t>北海道札幌市北区北１１条西２丁目２番１７号セントラル札幌北ビル</t>
  </si>
  <si>
    <t>北海道札幌市中央区北1条東3丁目1番地1北電興業ビル</t>
  </si>
  <si>
    <t>北海道札幌市北区北十一条西２丁目２番１７号セントラル札幌北ビル</t>
  </si>
  <si>
    <t>北海道帯広市西7条北1丁目11番地</t>
  </si>
  <si>
    <t>北海道札幌市東区北２４条東３丁目３番１０号</t>
  </si>
  <si>
    <t>北海道砂川市豊沼町1番地</t>
  </si>
  <si>
    <t>北海道函館市中道１丁目１４番１号</t>
  </si>
  <si>
    <t>北海道札幌市中央区南９条西１６丁目１－２７－２０１</t>
  </si>
  <si>
    <t>北海道札幌市中央区北２条西１丁目１番地マルイト札幌ビル</t>
  </si>
  <si>
    <t>北海道札幌市北区北７条西２丁目６番地</t>
  </si>
  <si>
    <t>北海道札幌市中央区北３条西１７丁目２番地３６</t>
  </si>
  <si>
    <t>北海道札幌市東区北丘珠4条3丁目10番20号</t>
  </si>
  <si>
    <t>北海道札幌市南区川沿五条二丁目１番３２号</t>
  </si>
  <si>
    <t>北海道札幌市中央区北1条東12丁目22番地48</t>
  </si>
  <si>
    <t>北海道旭川市台場１条２丁目１番６号</t>
  </si>
  <si>
    <t>北海道札幌市中央区北3条西28丁目2番1号</t>
  </si>
  <si>
    <t>北海道札幌市東区北33条東16丁目2番2号</t>
  </si>
  <si>
    <t>北海道札幌市中央区大通西１８丁目１番地の９</t>
  </si>
  <si>
    <t>北海道札幌市西区琴似２条４丁目１番２４号</t>
  </si>
  <si>
    <t>北海道札幌市中央区北１条西１丁目６番地さっぽろ創世スクエア２６階</t>
  </si>
  <si>
    <t>北海道札幌市中央区北２条西１丁目１０番地</t>
  </si>
  <si>
    <t>北海道札幌市中央区北1条西16丁目1番地5</t>
  </si>
  <si>
    <t>北海道苫小牧市北栄町1丁目22番66号</t>
  </si>
  <si>
    <t>北海道札幌市西区発寒８条１１丁目３番５０号</t>
  </si>
  <si>
    <t>北海道札幌市北区北11条西4丁目1番8号ＮWSQUARE</t>
  </si>
  <si>
    <t>北海道札幌市中央区大通東１丁目２番地</t>
  </si>
  <si>
    <t>北海道札幌市清田区清田１条３丁目７番５５号</t>
  </si>
  <si>
    <t>大川　剛司</t>
  </si>
  <si>
    <t>中川　岳</t>
  </si>
  <si>
    <t>藪　正樹</t>
  </si>
  <si>
    <t>池下　一文</t>
  </si>
  <si>
    <t>石川　健司</t>
  </si>
  <si>
    <t>千葉　和夫</t>
  </si>
  <si>
    <t>安藤　和徳</t>
  </si>
  <si>
    <t>松見　陽介</t>
  </si>
  <si>
    <t>本多　俊司</t>
  </si>
  <si>
    <t>若山　浩</t>
  </si>
  <si>
    <t>佐藤　俊義</t>
  </si>
  <si>
    <t>矢橋　潤一郎</t>
  </si>
  <si>
    <t>渡辺　久士</t>
  </si>
  <si>
    <t>中野　芳</t>
  </si>
  <si>
    <t>米野　孝之</t>
  </si>
  <si>
    <t>小林　毅一</t>
  </si>
  <si>
    <t>武井　義正</t>
  </si>
  <si>
    <t>曽根　啓介</t>
  </si>
  <si>
    <t>加藤　守</t>
  </si>
  <si>
    <t>取締役社長</t>
  </si>
  <si>
    <t>佐藤　宏和</t>
  </si>
  <si>
    <t>畠澤　顕秀</t>
  </si>
  <si>
    <t>田中　朗</t>
  </si>
  <si>
    <t>市川　竜也</t>
  </si>
  <si>
    <t>齋藤　晋</t>
  </si>
  <si>
    <t>千葉　敬</t>
  </si>
  <si>
    <t>011-737-6232</t>
  </si>
  <si>
    <t>011-708-5286</t>
  </si>
  <si>
    <t>011-841-1466</t>
  </si>
  <si>
    <t>011-841-5490</t>
  </si>
  <si>
    <t>011-738-3361</t>
  </si>
  <si>
    <t>011-738-1886</t>
  </si>
  <si>
    <t>011-222-4420</t>
  </si>
  <si>
    <t>011-222-4426</t>
  </si>
  <si>
    <t>011-709-5211</t>
  </si>
  <si>
    <t>011-709-5225</t>
  </si>
  <si>
    <t>0155-26-3775</t>
  </si>
  <si>
    <t>0155-22-5961</t>
  </si>
  <si>
    <t>011-753-2110</t>
  </si>
  <si>
    <t>011-753-2130</t>
  </si>
  <si>
    <t>0125-54-3131</t>
  </si>
  <si>
    <t>0125-52-6818</t>
  </si>
  <si>
    <t>0138-51-1650</t>
  </si>
  <si>
    <t>0138-51-1571</t>
  </si>
  <si>
    <t>011-561-1407</t>
  </si>
  <si>
    <t>011-551-9211</t>
  </si>
  <si>
    <t>011-231-6321</t>
  </si>
  <si>
    <t>011-231-5223</t>
  </si>
  <si>
    <t>011-758-2261</t>
  </si>
  <si>
    <t>011-709-5341</t>
  </si>
  <si>
    <t>011-611-3225</t>
  </si>
  <si>
    <t>011-631-1791</t>
  </si>
  <si>
    <t>011-781-2530</t>
  </si>
  <si>
    <t>011-781-2227</t>
  </si>
  <si>
    <t>011-571-5688</t>
  </si>
  <si>
    <t>011-572-1711</t>
  </si>
  <si>
    <t>011-241-1692</t>
  </si>
  <si>
    <t>011-241-7774</t>
  </si>
  <si>
    <t>0166-61-5531</t>
  </si>
  <si>
    <t>0166-61-3300</t>
  </si>
  <si>
    <t>011-633-7047</t>
  </si>
  <si>
    <t>011-633-7048</t>
  </si>
  <si>
    <t>011-299-1127</t>
  </si>
  <si>
    <t>011-299-1128</t>
  </si>
  <si>
    <t>011-641-5160</t>
  </si>
  <si>
    <t>011-611-5875</t>
  </si>
  <si>
    <t>011-631-1116</t>
  </si>
  <si>
    <t>011-631-1226</t>
  </si>
  <si>
    <t>011-218-7600</t>
  </si>
  <si>
    <t>011-218-7604</t>
  </si>
  <si>
    <t>011-210-2155</t>
  </si>
  <si>
    <t>011-210-2156</t>
  </si>
  <si>
    <t>011-621-4567</t>
  </si>
  <si>
    <t>011-621-4570</t>
  </si>
  <si>
    <t>0144-55-3552</t>
  </si>
  <si>
    <t>0144-55-1248</t>
  </si>
  <si>
    <t>011-662-1031</t>
  </si>
  <si>
    <t>011-661-1872</t>
  </si>
  <si>
    <t>011-738-5660</t>
  </si>
  <si>
    <t>011-738-5633</t>
  </si>
  <si>
    <t>011-251-1111</t>
  </si>
  <si>
    <t>011-271-1860</t>
  </si>
  <si>
    <t>011-881-0671</t>
  </si>
  <si>
    <t>011-881-0297</t>
  </si>
  <si>
    <t>分析センター</t>
  </si>
  <si>
    <t>砂川市</t>
    <rPh sb="0" eb="2">
      <t>スナガワ</t>
    </rPh>
    <rPh sb="2" eb="3">
      <t>シ</t>
    </rPh>
    <phoneticPr fontId="2"/>
  </si>
  <si>
    <t>センター長</t>
  </si>
  <si>
    <t>山根　正久</t>
  </si>
  <si>
    <t>0125-52-2384</t>
  </si>
  <si>
    <t>0125-52-5255</t>
  </si>
  <si>
    <t>ぼ</t>
  </si>
  <si>
    <t>雨宮　和夫</t>
  </si>
  <si>
    <t>011-763-2939</t>
  </si>
  <si>
    <t>011-763-2932</t>
  </si>
  <si>
    <t>ま</t>
  </si>
  <si>
    <t>株式会社まちづくり計画設計</t>
  </si>
  <si>
    <t>マチヅクリケイカクセッケイ</t>
  </si>
  <si>
    <t>株式会社真紀設備設計事務所</t>
  </si>
  <si>
    <t>マキセツビセッケイジムショ</t>
  </si>
  <si>
    <t>株式会社前谷土木設計事務所</t>
  </si>
  <si>
    <t>マエタニドボクセッケイジムショ</t>
  </si>
  <si>
    <t>株式会社松木測量</t>
  </si>
  <si>
    <t>マツキソクリョウ</t>
  </si>
  <si>
    <t>株式会社牧野測量</t>
  </si>
  <si>
    <t>マキノソクリョウ</t>
  </si>
  <si>
    <t>073-1106</t>
  </si>
  <si>
    <t>065-0012</t>
  </si>
  <si>
    <t>樺戸郡新十津川町</t>
  </si>
  <si>
    <t>北海道札幌市中央区南1条西5丁目17番地2</t>
  </si>
  <si>
    <t>北海道札幌市西区二十四軒１条７丁目１番２５号</t>
  </si>
  <si>
    <t>北海道樺戸郡新十津川町字総進70番地24</t>
  </si>
  <si>
    <t>北海道札幌市東区北23条東15丁目5番25号</t>
  </si>
  <si>
    <t>北海道札幌市東区北12条東16丁目2番7号</t>
  </si>
  <si>
    <t>佐藤　邦昭</t>
  </si>
  <si>
    <t>片峯　章雅</t>
  </si>
  <si>
    <t>前谷　尚武</t>
  </si>
  <si>
    <t>松木　要</t>
  </si>
  <si>
    <t>榊　泰範</t>
  </si>
  <si>
    <t>011-223-6607</t>
  </si>
  <si>
    <t>011-223-6488</t>
  </si>
  <si>
    <t>011-611-8216</t>
  </si>
  <si>
    <t>011-611-8218</t>
  </si>
  <si>
    <t>0125-76-3121</t>
  </si>
  <si>
    <t>0125-76-3122</t>
  </si>
  <si>
    <t>011-742-7333</t>
  </si>
  <si>
    <t>011-742-7277</t>
  </si>
  <si>
    <t>011-731-8773</t>
  </si>
  <si>
    <t>011-731-8328</t>
  </si>
  <si>
    <t>み</t>
  </si>
  <si>
    <t>株式会社ミライト・ワン</t>
  </si>
  <si>
    <t>ミライトワン</t>
  </si>
  <si>
    <t>株式会社未来開発コンサルタント</t>
  </si>
  <si>
    <t>ミライカイハツコンサルタント</t>
  </si>
  <si>
    <t>株式会社宮建築設計</t>
  </si>
  <si>
    <t>ミヤケンチクセッケイ</t>
  </si>
  <si>
    <t>南空知森林組合協同組合（官公需適格以外）</t>
  </si>
  <si>
    <t>ミナミソラチシンリンクミアイ</t>
  </si>
  <si>
    <t>135-8111</t>
  </si>
  <si>
    <t>770-0868</t>
  </si>
  <si>
    <t>069-1508</t>
  </si>
  <si>
    <t>徳島県</t>
  </si>
  <si>
    <t>徳島市</t>
  </si>
  <si>
    <t>夕張郡栗山町</t>
  </si>
  <si>
    <t>東京都江東区豊洲五丁目6番36号</t>
  </si>
  <si>
    <t>北海道札幌市中央区南2条西9丁目1番地2</t>
  </si>
  <si>
    <t>徳島県徳島市福島１丁目５番６号</t>
  </si>
  <si>
    <t>北海道夕張郡栗山町字湯地91番地65</t>
  </si>
  <si>
    <t>中山　俊樹</t>
  </si>
  <si>
    <t>米通　猛</t>
  </si>
  <si>
    <t>宮本　博</t>
  </si>
  <si>
    <t>代表理事組合長</t>
  </si>
  <si>
    <t>澤田　稔</t>
  </si>
  <si>
    <t>03-6807-3700</t>
  </si>
  <si>
    <t>03-5548-1011</t>
  </si>
  <si>
    <t>011-231-6078</t>
  </si>
  <si>
    <t>011-231-4506</t>
  </si>
  <si>
    <t>088-625-5505</t>
  </si>
  <si>
    <t>088-625-5478</t>
  </si>
  <si>
    <t>0123-72-8122</t>
  </si>
  <si>
    <t>0123-72-8133</t>
  </si>
  <si>
    <t>104-0032</t>
  </si>
  <si>
    <t>北海道札幌市白石区菊水７条２丁目７－１札幌流通倉庫東ビル</t>
  </si>
  <si>
    <t>東京都中央区八丁堀２－２８－１０</t>
  </si>
  <si>
    <t>廣田　誠</t>
  </si>
  <si>
    <t>宮本　浩作</t>
  </si>
  <si>
    <t>011-831-3254</t>
  </si>
  <si>
    <t>011-826-5039</t>
  </si>
  <si>
    <t>03-6280-3305</t>
  </si>
  <si>
    <t>03-6280-3735</t>
  </si>
  <si>
    <t>中央区</t>
    <rPh sb="0" eb="3">
      <t>チュウオウク</t>
    </rPh>
    <phoneticPr fontId="2"/>
  </si>
  <si>
    <t>北海道支店ソリューション事業部</t>
  </si>
  <si>
    <t>011-850-9120</t>
  </si>
  <si>
    <t>め</t>
  </si>
  <si>
    <t>明和測量工業株式会社</t>
  </si>
  <si>
    <t>メイワソクリョウコウギョウ</t>
  </si>
  <si>
    <t>明治コンサルタント株式会社</t>
  </si>
  <si>
    <t>メイジコンサルタント</t>
  </si>
  <si>
    <t>明成香島コンサルタント株式会社</t>
  </si>
  <si>
    <t>メイセイコウジマコンサルタント</t>
  </si>
  <si>
    <t>068-0004</t>
  </si>
  <si>
    <t>003-0831</t>
  </si>
  <si>
    <t>北海道岩見沢市4条東11丁目2番地3</t>
  </si>
  <si>
    <t>北海道札幌市中央区南７条西１丁目２１番地１</t>
  </si>
  <si>
    <t>北海道札幌市白石区北郷１条３丁目４番３２号</t>
  </si>
  <si>
    <t>都松　佳美</t>
  </si>
  <si>
    <t>原口　勝則</t>
  </si>
  <si>
    <t>宮本　和則</t>
  </si>
  <si>
    <t>0126-22-1341</t>
  </si>
  <si>
    <t>0126-22-1332</t>
  </si>
  <si>
    <t>011-562-3066</t>
  </si>
  <si>
    <t>011-562-3199</t>
  </si>
  <si>
    <t>011-875-3431</t>
  </si>
  <si>
    <t>011-875-3432</t>
  </si>
  <si>
    <t>も</t>
  </si>
  <si>
    <t>株式会社森のエネルギー研究所</t>
  </si>
  <si>
    <t>モリノエネルギーケンキュウジョ</t>
  </si>
  <si>
    <t>198-0042</t>
  </si>
  <si>
    <t>青梅市</t>
  </si>
  <si>
    <t>東京都青梅市東青梅四丁目3番１</t>
  </si>
  <si>
    <t>大場　龍夫</t>
  </si>
  <si>
    <t>0428-84-2445</t>
  </si>
  <si>
    <t>0428-84-2446</t>
  </si>
  <si>
    <t>や</t>
  </si>
  <si>
    <t>株式会社山調住建コンサルタント</t>
  </si>
  <si>
    <t>ヤマチョウジュウケンコンサルタント</t>
  </si>
  <si>
    <t>株式会社山下設計</t>
  </si>
  <si>
    <t>ヤマシタセッケイ</t>
  </si>
  <si>
    <t>八千代エンジニヤリング株式会社</t>
  </si>
  <si>
    <t>ヤチヨエンジニヤリング</t>
  </si>
  <si>
    <t>野外科学株式会社</t>
  </si>
  <si>
    <t>ヤガイカガク</t>
  </si>
  <si>
    <t>065-0008</t>
  </si>
  <si>
    <t>103-8542</t>
  </si>
  <si>
    <t>111-8648</t>
  </si>
  <si>
    <t>北海道札幌市東区北8条東8丁目2番1号</t>
  </si>
  <si>
    <t>東京都中央区日本橋小網町6-1</t>
  </si>
  <si>
    <t>東京都台東区浅草橋五丁目２０番８号</t>
  </si>
  <si>
    <t>北海道札幌市東区苗穂町１２丁目２番３９号</t>
  </si>
  <si>
    <t>吉田　隆浩</t>
  </si>
  <si>
    <t>藤田　秀夫</t>
  </si>
  <si>
    <t>高橋　努</t>
  </si>
  <si>
    <t>高岡　伸一</t>
  </si>
  <si>
    <t>011-753-7111</t>
  </si>
  <si>
    <t>011-753-7113</t>
  </si>
  <si>
    <t>03-3249-1551</t>
  </si>
  <si>
    <t>03-3249-1509</t>
  </si>
  <si>
    <t>03-5822-2900</t>
  </si>
  <si>
    <t>03-5822-2790</t>
  </si>
  <si>
    <t>011-751-5151</t>
  </si>
  <si>
    <t>011-741-4797</t>
  </si>
  <si>
    <t>山下設計北海道支社</t>
  </si>
  <si>
    <t>北海道営業所</t>
  </si>
  <si>
    <t>北海道札幌市中央区南1条西4丁目20番地5</t>
  </si>
  <si>
    <t>北海道札幌市中央区北３条西１丁目１番地１１</t>
  </si>
  <si>
    <t>横堀　士郎</t>
  </si>
  <si>
    <t>石川　義樹</t>
  </si>
  <si>
    <t>011-241-8515</t>
  </si>
  <si>
    <t>011-221-7437</t>
  </si>
  <si>
    <t>011-252-6031</t>
  </si>
  <si>
    <t>011-252-6032</t>
  </si>
  <si>
    <t>ゆ</t>
  </si>
  <si>
    <t>株式会社雪研スノーイーターズ</t>
  </si>
  <si>
    <t>ユキケンスノーイーターズ</t>
  </si>
  <si>
    <t>株式会社ユニテック</t>
  </si>
  <si>
    <t>ユニテック</t>
  </si>
  <si>
    <t>ユニオンデーターシステム株式会社</t>
  </si>
  <si>
    <t>ユニオンデーターシステム</t>
  </si>
  <si>
    <t>株式会社ユニオン・コンサルタント</t>
  </si>
  <si>
    <t>ユニオンコンサルタント</t>
  </si>
  <si>
    <t>ユーロフィン日本環境株式会社</t>
  </si>
  <si>
    <t>ユーロフィンニホンカンキョウ</t>
  </si>
  <si>
    <t>003-0024</t>
  </si>
  <si>
    <t>236-0003</t>
  </si>
  <si>
    <t>横浜市金沢区</t>
  </si>
  <si>
    <t>北海道札幌市中央区南二条西七丁目５番地６</t>
  </si>
  <si>
    <t>北海道札幌市中央区宮の森二条一丁目7番2号宮の森KLビル</t>
  </si>
  <si>
    <t>北海道札幌市白石区本郷通１３丁目南５番９号</t>
  </si>
  <si>
    <t>北海道札幌市北区麻生町７丁目３番１２号</t>
  </si>
  <si>
    <t>神奈川県横浜市金沢区幸浦二丁目1番13号</t>
  </si>
  <si>
    <t>大槻　政哉</t>
  </si>
  <si>
    <t>藤井　紀綱</t>
  </si>
  <si>
    <t>前澤　央所</t>
  </si>
  <si>
    <t>渡辺　均</t>
  </si>
  <si>
    <t>木村　克年</t>
  </si>
  <si>
    <t>011-272-3540</t>
  </si>
  <si>
    <t>011-272-3550</t>
  </si>
  <si>
    <t>011-688-8163</t>
  </si>
  <si>
    <t>011-688-7823</t>
  </si>
  <si>
    <t>011-862-7330</t>
  </si>
  <si>
    <t>011-863-5965</t>
  </si>
  <si>
    <t>011-746-8281</t>
  </si>
  <si>
    <t>011-746-8284</t>
  </si>
  <si>
    <t>045-790-1284</t>
  </si>
  <si>
    <t>045-790-1285</t>
  </si>
  <si>
    <t>よ</t>
  </si>
  <si>
    <t>株式会社横河建築設計事務所</t>
  </si>
  <si>
    <t>ヨコガワケンチクセッケイジムショ</t>
  </si>
  <si>
    <t>141-0021</t>
  </si>
  <si>
    <t>品川区</t>
  </si>
  <si>
    <t>東京都品川区上大崎２丁目２５番２号</t>
  </si>
  <si>
    <t>鈴木　良典</t>
  </si>
  <si>
    <t>03-3492-7441</t>
  </si>
  <si>
    <t>03-3490-9545</t>
  </si>
  <si>
    <t>北海道札幌市中央区大通西5丁目8番地</t>
  </si>
  <si>
    <t>坂本　昌司</t>
  </si>
  <si>
    <t>011-231-2401</t>
  </si>
  <si>
    <t>011-231-2429</t>
  </si>
  <si>
    <t>ら</t>
  </si>
  <si>
    <t>株式会社ランド・サーベィ</t>
  </si>
  <si>
    <t>ランドサーベイ</t>
  </si>
  <si>
    <t>ランドブレイン株式会社</t>
  </si>
  <si>
    <t>ランドブレイン</t>
  </si>
  <si>
    <t>ランドシステム有限会社</t>
  </si>
  <si>
    <t>ランドシステム</t>
  </si>
  <si>
    <t>102-0093</t>
  </si>
  <si>
    <t>090-0013</t>
  </si>
  <si>
    <t>北見市</t>
  </si>
  <si>
    <t>北海道札幌市西区西町北１３－４－１９</t>
  </si>
  <si>
    <t>東京都千代田区平河町一丁目2番10号</t>
  </si>
  <si>
    <t>北海道北見市柏陽町５５７番地１４３</t>
  </si>
  <si>
    <t>中野　達矢</t>
  </si>
  <si>
    <t>吉武　祐一</t>
  </si>
  <si>
    <t>秋吉　誉治</t>
  </si>
  <si>
    <t>011-665-7932</t>
  </si>
  <si>
    <t>011-661-8247</t>
  </si>
  <si>
    <t>03-3263-3811</t>
  </si>
  <si>
    <t>03-3264-8672</t>
  </si>
  <si>
    <t>0157-24-9508</t>
  </si>
  <si>
    <t>0157-33-5618</t>
  </si>
  <si>
    <t>062-0042</t>
  </si>
  <si>
    <t>北海道札幌市豊平区福住２条７－１１－１６</t>
  </si>
  <si>
    <t>札幌事務所所長</t>
  </si>
  <si>
    <t>大屋　裕一</t>
  </si>
  <si>
    <t>011-350-5016</t>
  </si>
  <si>
    <t>り</t>
  </si>
  <si>
    <t>株式会社リウムアーキテクツ</t>
  </si>
  <si>
    <t>リウムアーキテクツ</t>
  </si>
  <si>
    <t>003-0005</t>
  </si>
  <si>
    <t>北海道札幌市白石区東札幌5条1丁目1-1</t>
  </si>
  <si>
    <t>今谷　誠希</t>
  </si>
  <si>
    <t>011-595-7311</t>
  </si>
  <si>
    <t>る</t>
  </si>
  <si>
    <t>株式会社ルーラルエンジニア</t>
  </si>
  <si>
    <t>ルーラルエンジニア</t>
  </si>
  <si>
    <t>074-1271</t>
  </si>
  <si>
    <t>深川市</t>
  </si>
  <si>
    <t>北海道深川市広里町4丁目1番3号</t>
  </si>
  <si>
    <t>関藤　博臣</t>
  </si>
  <si>
    <t>0164-26-3411</t>
  </si>
  <si>
    <t>0164-25-1977</t>
  </si>
  <si>
    <t>れ</t>
  </si>
  <si>
    <t>その他歴史地域未来創造株式会社やまチ</t>
  </si>
  <si>
    <t>レキシチイキミライソウゾウカブシキガイシャヤマチ</t>
  </si>
  <si>
    <t>株式会社レアックス</t>
  </si>
  <si>
    <t>レアックス</t>
  </si>
  <si>
    <t>060-0906</t>
  </si>
  <si>
    <t>北海道札幌市東区北6条東3丁目３番地１LC北六条館７階</t>
  </si>
  <si>
    <t>北海道札幌市東区北24条東17丁目1番12号</t>
  </si>
  <si>
    <t>神長　敬</t>
  </si>
  <si>
    <t>成田　昌幸</t>
  </si>
  <si>
    <t>011-600-2708</t>
  </si>
  <si>
    <t>011-351-5028</t>
  </si>
  <si>
    <t>011-780-2222</t>
  </si>
  <si>
    <t>011-780-2221</t>
  </si>
  <si>
    <t>わ</t>
  </si>
  <si>
    <t>株式会社渡辺建築設計</t>
  </si>
  <si>
    <t>ワタナベケンチクセッケイ</t>
  </si>
  <si>
    <t>和光技研株式会社</t>
  </si>
  <si>
    <t>ワコウギケン</t>
  </si>
  <si>
    <t>004-0053</t>
  </si>
  <si>
    <t>063-8507</t>
  </si>
  <si>
    <t>北海道札幌市厚別区厚別中央３条１丁目１１番３号長谷川第一ビル</t>
  </si>
  <si>
    <t>北海道札幌市西区琴似3条7丁目5番22号</t>
  </si>
  <si>
    <t>中原　茂人</t>
  </si>
  <si>
    <t>坂井　敦行</t>
  </si>
  <si>
    <t>011-802-7012</t>
  </si>
  <si>
    <t>011-802-7013</t>
  </si>
  <si>
    <t>011-611-0206</t>
  </si>
  <si>
    <t>011-611-0219</t>
  </si>
  <si>
    <t>適</t>
  </si>
  <si>
    <t>市外</t>
    <rPh sb="0" eb="2">
      <t>シガイ</t>
    </rPh>
    <phoneticPr fontId="2"/>
  </si>
  <si>
    <t>市内</t>
    <rPh sb="0" eb="2">
      <t>シナイ</t>
    </rPh>
    <phoneticPr fontId="2"/>
  </si>
  <si>
    <t>受付番号</t>
    <rPh sb="0" eb="2">
      <t>ウケツケ</t>
    </rPh>
    <rPh sb="2" eb="4">
      <t>バンゴウ</t>
    </rPh>
    <phoneticPr fontId="2"/>
  </si>
  <si>
    <t>企業ID</t>
    <rPh sb="0" eb="2">
      <t>キギョウ</t>
    </rPh>
    <phoneticPr fontId="2"/>
  </si>
  <si>
    <t>鈴木　拓哉</t>
  </si>
  <si>
    <t>011-376-1160</t>
  </si>
  <si>
    <t>011-376-1166</t>
  </si>
  <si>
    <t>北海道札幌市白石区北郷１条５丁目４番１７号</t>
  </si>
  <si>
    <t>札幌市白石区</t>
    <rPh sb="0" eb="3">
      <t>サッポロシ</t>
    </rPh>
    <rPh sb="3" eb="5">
      <t>シロイシ</t>
    </rPh>
    <rPh sb="5" eb="6">
      <t>ク</t>
    </rPh>
    <phoneticPr fontId="2"/>
  </si>
  <si>
    <t>淺野　雄史</t>
  </si>
  <si>
    <t>増田　悟志</t>
  </si>
  <si>
    <t>北海道札幌市中央区北１条西９丁目１番５号ＮＨＫ札幌放送会館内</t>
  </si>
  <si>
    <t>011-590-4554</t>
  </si>
  <si>
    <t>011-590-4564</t>
  </si>
  <si>
    <t>060-8703</t>
  </si>
  <si>
    <t>榑林　基弘</t>
  </si>
  <si>
    <t>矢野　正史</t>
  </si>
  <si>
    <t>藤原　協</t>
  </si>
  <si>
    <t>吉川　尚</t>
  </si>
  <si>
    <t>あ</t>
    <phoneticPr fontId="2"/>
  </si>
  <si>
    <t>株式会社アクト</t>
  </si>
  <si>
    <t>アクト</t>
  </si>
  <si>
    <t>080-0010</t>
  </si>
  <si>
    <t>帯広市市</t>
    <rPh sb="3" eb="4">
      <t>シ</t>
    </rPh>
    <phoneticPr fontId="2"/>
  </si>
  <si>
    <t>北海道帯広市大通南１６丁目２番地２</t>
  </si>
  <si>
    <t>内海　洋</t>
  </si>
  <si>
    <t>0155-20-4510</t>
  </si>
  <si>
    <t>0155-20-4520</t>
  </si>
  <si>
    <t>富岡　敬</t>
  </si>
  <si>
    <t>竹川　道郎</t>
  </si>
  <si>
    <t>田中　啓之</t>
  </si>
  <si>
    <t>能口　卓也</t>
  </si>
  <si>
    <t>菅原　憲一</t>
  </si>
  <si>
    <t>第１回目変更</t>
    <rPh sb="0" eb="1">
      <t>ダイ</t>
    </rPh>
    <rPh sb="2" eb="3">
      <t>カイ</t>
    </rPh>
    <rPh sb="3" eb="4">
      <t>メ</t>
    </rPh>
    <rPh sb="4" eb="6">
      <t>ヘンコウ</t>
    </rPh>
    <phoneticPr fontId="2"/>
  </si>
  <si>
    <t>第２回目</t>
    <rPh sb="0" eb="1">
      <t>ダイ</t>
    </rPh>
    <rPh sb="2" eb="4">
      <t>カイメ</t>
    </rPh>
    <phoneticPr fontId="2"/>
  </si>
  <si>
    <t>第３回目</t>
    <rPh sb="0" eb="1">
      <t>ダイ</t>
    </rPh>
    <rPh sb="2" eb="4">
      <t>カイメ</t>
    </rPh>
    <phoneticPr fontId="2"/>
  </si>
  <si>
    <t>吉田　紳治</t>
  </si>
  <si>
    <t>山本　晃嗣</t>
  </si>
  <si>
    <t>ぎ</t>
  </si>
  <si>
    <t>株式会社ボンアーキテクツ</t>
  </si>
  <si>
    <t>株式会社ストラクト</t>
  </si>
  <si>
    <t>株式会社ぎょうせい</t>
  </si>
  <si>
    <t>ボンアーキテクツ</t>
  </si>
  <si>
    <t>ストラクト</t>
  </si>
  <si>
    <t>ギョウセイ</t>
  </si>
  <si>
    <t>北海道札幌市中央区北二条東3丁目2-2マルタビル札幌8階</t>
  </si>
  <si>
    <t>東京都千代田区霞が関３丁目２番５号</t>
  </si>
  <si>
    <t>東京都江東区新木場１丁目18-11</t>
  </si>
  <si>
    <t>北海道</t>
    <rPh sb="0" eb="3">
      <t>ホッカイドウ</t>
    </rPh>
    <phoneticPr fontId="2"/>
  </si>
  <si>
    <t>東京都</t>
    <rPh sb="0" eb="3">
      <t>トウキョウト</t>
    </rPh>
    <phoneticPr fontId="2"/>
  </si>
  <si>
    <t>札幌市中央区</t>
    <rPh sb="0" eb="3">
      <t>サッポロシ</t>
    </rPh>
    <rPh sb="3" eb="6">
      <t>チュウオウク</t>
    </rPh>
    <phoneticPr fontId="2"/>
  </si>
  <si>
    <t>東京都千代田区</t>
    <rPh sb="0" eb="3">
      <t>トウキョウト</t>
    </rPh>
    <rPh sb="3" eb="6">
      <t>チヨダ</t>
    </rPh>
    <rPh sb="6" eb="7">
      <t>ク</t>
    </rPh>
    <phoneticPr fontId="2"/>
  </si>
  <si>
    <t>東京都江東区</t>
    <rPh sb="0" eb="3">
      <t>トウキョウト</t>
    </rPh>
    <rPh sb="3" eb="6">
      <t>コウトウク</t>
    </rPh>
    <phoneticPr fontId="2"/>
  </si>
  <si>
    <t>森　徳彦</t>
  </si>
  <si>
    <t>古川　淳</t>
  </si>
  <si>
    <t>西本　功二</t>
  </si>
  <si>
    <t>100-6019</t>
  </si>
  <si>
    <t>136-8575</t>
  </si>
  <si>
    <t>011-272-5650</t>
  </si>
  <si>
    <t>011-272-5651</t>
  </si>
  <si>
    <t>03-5501-2922</t>
  </si>
  <si>
    <t>03-6892-6093</t>
  </si>
  <si>
    <t>03-6892-6901</t>
  </si>
  <si>
    <t>株式会社ぎょうせい北海道支社</t>
  </si>
  <si>
    <t>北海道札幌市中央区北５条西６丁目２－２</t>
  </si>
  <si>
    <t>札幌市中央区</t>
    <rPh sb="0" eb="2">
      <t>サッポロ</t>
    </rPh>
    <rPh sb="2" eb="3">
      <t>シ</t>
    </rPh>
    <rPh sb="3" eb="6">
      <t>チュウオウク</t>
    </rPh>
    <phoneticPr fontId="2"/>
  </si>
  <si>
    <t>山田　真也</t>
  </si>
  <si>
    <t>011-241-1971</t>
  </si>
  <si>
    <t>011-241-1973</t>
  </si>
  <si>
    <t>橋本　幸</t>
  </si>
  <si>
    <t>札幌市中央区</t>
    <rPh sb="0" eb="3">
      <t>サッポロシ</t>
    </rPh>
    <rPh sb="3" eb="6">
      <t>チュウオウク</t>
    </rPh>
    <phoneticPr fontId="2"/>
  </si>
  <si>
    <t>佐藤　春夫</t>
  </si>
  <si>
    <t>福岡　知久</t>
  </si>
  <si>
    <t>岩佐　卓実</t>
  </si>
  <si>
    <t>清重　正樹</t>
  </si>
  <si>
    <t>渡邉　孝文</t>
  </si>
  <si>
    <t>白石　俊哉</t>
  </si>
  <si>
    <t>深見　純</t>
  </si>
  <si>
    <t>第４回目</t>
    <rPh sb="0" eb="1">
      <t>ダイ</t>
    </rPh>
    <rPh sb="2" eb="4">
      <t>カイメ</t>
    </rPh>
    <phoneticPr fontId="2"/>
  </si>
  <si>
    <t>防災地質コンサルタント株式会社</t>
  </si>
  <si>
    <t>ボウサイチシツコンサルタント</t>
  </si>
  <si>
    <t>001-0908</t>
  </si>
  <si>
    <t>北海道札幌市北区新琴似８条１５丁目３番２３号</t>
  </si>
  <si>
    <t>川口　晋</t>
  </si>
  <si>
    <t>北海道札幌市白石区中央２条３丁目１番５３号２階</t>
  </si>
  <si>
    <t>003-0012</t>
  </si>
  <si>
    <t>北海道河東郡音更町木野大通東１５丁目３番地６</t>
  </si>
  <si>
    <t>本社</t>
  </si>
  <si>
    <t>北海道</t>
    <rPh sb="0" eb="3">
      <t>ホッカイドウ</t>
    </rPh>
    <phoneticPr fontId="2"/>
  </si>
  <si>
    <t>札幌市白石区</t>
    <rPh sb="0" eb="3">
      <t>サッポロシ</t>
    </rPh>
    <rPh sb="3" eb="5">
      <t>シロイシ</t>
    </rPh>
    <rPh sb="5" eb="6">
      <t>ク</t>
    </rPh>
    <phoneticPr fontId="2"/>
  </si>
  <si>
    <t>岸本　健一</t>
  </si>
  <si>
    <t>執行役員支店長</t>
  </si>
  <si>
    <t>令和7年10月1日現在</t>
    <rPh sb="0" eb="2">
      <t>レイワ</t>
    </rPh>
    <rPh sb="3" eb="4">
      <t>ネン</t>
    </rPh>
    <rPh sb="6" eb="7">
      <t>ガツ</t>
    </rPh>
    <rPh sb="8" eb="9">
      <t>ニチ</t>
    </rPh>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</si>
</sst>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
    <numFmt numFmtId="177" formatCode="00000#"/>
  </numFmts>
  <fonts count="19">
    <font>
      <sz val="11"/>
      <color theme="1"/>
      <name val="游ゴシック"/>
      <family val="3"/>
      <scheme val="minor"/>
    </font>
    <font>
      <sz val="11"/>
      <color indexed="8"/>
      <name val="ＭＳ Ｐゴシック"/>
      <family val="3"/>
    </font>
    <font>
      <sz val="6"/>
      <name val="游ゴシック"/>
      <family val="3"/>
    </font>
    <font>
      <b/>
      <sz val="11"/>
      <color theme="1"/>
      <name val="游ゴシック"/>
      <family val="3"/>
      <scheme val="minor"/>
    </font>
    <font>
      <b/>
      <sz val="14"/>
      <color theme="1"/>
      <name val="游ゴシック"/>
      <family val="3"/>
      <scheme val="minor"/>
    </font>
    <font>
      <sz val="10"/>
      <color theme="1"/>
      <name val="游ゴシック"/>
      <family val="3"/>
      <scheme val="minor"/>
    </font>
    <font>
      <sz val="10"/>
      <name val="游ゴシック"/>
      <family val="3"/>
      <scheme val="minor"/>
    </font>
    <font>
      <sz val="12"/>
      <name val="游ゴシック"/>
      <family val="3"/>
      <scheme val="minor"/>
    </font>
    <font>
      <sz val="10"/>
      <color rgb="FFFF0000"/>
      <name val="游ゴシック"/>
      <family val="3"/>
      <scheme val="minor"/>
    </font>
    <font>
      <sz val="10"/>
      <color rgb="FF7030A0"/>
      <name val="游ゴシック"/>
      <family val="3"/>
      <scheme val="minor"/>
    </font>
    <font>
      <sz val="10"/>
      <name val="游ゴシック"/>
      <family val="3"/>
      <charset val="128"/>
      <scheme val="minor"/>
    </font>
    <font>
      <sz val="9"/>
      <color rgb="FF000000"/>
      <name val="Meiryo UI"/>
      <family val="3"/>
      <charset val="128"/>
    </font>
    <font>
      <sz val="12"/>
      <name val="游ゴシック"/>
      <family val="3"/>
      <charset val="128"/>
      <scheme val="minor"/>
    </font>
    <font>
      <sz val="11"/>
      <name val="游ゴシック"/>
      <family val="3"/>
      <charset val="128"/>
      <scheme val="minor"/>
    </font>
    <font>
      <sz val="9"/>
      <name val="游ゴシック"/>
      <family val="3"/>
      <charset val="128"/>
      <scheme val="minor"/>
    </font>
    <font>
      <sz val="8"/>
      <name val="游ゴシック"/>
      <family val="3"/>
      <charset val="128"/>
      <scheme val="minor"/>
    </font>
    <font>
      <sz val="9"/>
      <color indexed="81"/>
      <name val="MS P ゴシック"/>
      <family val="3"/>
      <charset val="128"/>
    </font>
    <font>
      <b/>
      <sz val="9"/>
      <color indexed="81"/>
      <name val="MS P ゴシック"/>
      <family val="3"/>
      <charset val="128"/>
    </font>
    <font>
      <sz val="10"/>
      <color rgb="FFFF0000"/>
      <name val="游ゴシック"/>
      <family val="3"/>
      <charset val="128"/>
      <scheme val="minor"/>
    </font>
  </fonts>
  <fills count="1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6600"/>
        <bgColor indexed="64"/>
      </patternFill>
    </fill>
    <fill>
      <patternFill patternType="solid">
        <fgColor rgb="FFFFCC00"/>
        <bgColor indexed="64"/>
      </patternFill>
    </fill>
    <fill>
      <patternFill patternType="solid">
        <fgColor rgb="FFFFBB88"/>
        <bgColor rgb="FF000000"/>
      </patternFill>
    </fill>
    <fill>
      <patternFill patternType="solid">
        <fgColor theme="5" tint="0.39997558519241921"/>
        <bgColor indexed="64"/>
      </patternFill>
    </fill>
    <fill>
      <patternFill patternType="solid">
        <fgColor rgb="FF92D050"/>
        <bgColor rgb="FF000000"/>
      </patternFill>
    </fill>
    <fill>
      <patternFill patternType="solid">
        <fgColor theme="7" tint="0.59999389629810485"/>
        <bgColor rgb="FF000000"/>
      </patternFill>
    </fill>
    <fill>
      <patternFill patternType="solid">
        <fgColor theme="7" tint="0.59999389629810485"/>
        <bgColor indexed="64"/>
      </patternFill>
    </fill>
    <fill>
      <patternFill patternType="solid">
        <fgColor theme="4" tint="-0.249977111117893"/>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alignment vertical="center"/>
    </xf>
    <xf numFmtId="0" fontId="1" fillId="0" borderId="0"/>
  </cellStyleXfs>
  <cellXfs count="207">
    <xf numFmtId="0" fontId="0" fillId="0" borderId="0" xfId="0">
      <alignment vertical="center"/>
    </xf>
    <xf numFmtId="0" fontId="3" fillId="0" borderId="0" xfId="0" applyFont="1">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vertical="center" wrapText="1"/>
    </xf>
    <xf numFmtId="0" fontId="4" fillId="0" borderId="0" xfId="0" applyFont="1" applyAlignment="1" applyProtection="1">
      <alignment vertical="center"/>
      <protection locked="0"/>
    </xf>
    <xf numFmtId="0" fontId="0" fillId="0" borderId="3" xfId="0" applyFont="1" applyBorder="1" applyAlignment="1" applyProtection="1">
      <alignment horizontal="center" vertical="center"/>
      <protection hidden="1"/>
    </xf>
    <xf numFmtId="0" fontId="0" fillId="0" borderId="0" xfId="0" applyFont="1" applyAlignment="1" applyProtection="1">
      <alignment vertical="center" wrapText="1"/>
      <protection locked="0"/>
    </xf>
    <xf numFmtId="0" fontId="0" fillId="0" borderId="3" xfId="0" applyFont="1" applyBorder="1" applyAlignment="1" applyProtection="1">
      <alignment vertical="center" wrapText="1"/>
      <protection hidden="1"/>
    </xf>
    <xf numFmtId="0" fontId="0" fillId="0" borderId="0" xfId="0" applyFont="1" applyProtection="1">
      <alignment vertical="center"/>
      <protection locked="0"/>
    </xf>
    <xf numFmtId="0" fontId="0" fillId="0" borderId="6" xfId="0" applyFont="1" applyBorder="1" applyProtection="1">
      <alignment vertical="center"/>
      <protection hidden="1"/>
    </xf>
    <xf numFmtId="0" fontId="0" fillId="0" borderId="9" xfId="0" applyFont="1" applyBorder="1" applyProtection="1">
      <alignment vertical="center"/>
      <protection hidden="1"/>
    </xf>
    <xf numFmtId="0" fontId="0" fillId="0" borderId="6" xfId="0" applyFont="1" applyBorder="1" applyAlignment="1" applyProtection="1">
      <alignment vertical="center" shrinkToFit="1"/>
      <protection hidden="1"/>
    </xf>
    <xf numFmtId="0" fontId="4" fillId="0" borderId="0" xfId="0" applyFont="1" applyAlignment="1" applyProtection="1">
      <alignment horizontal="center" vertical="center"/>
      <protection locked="0"/>
    </xf>
    <xf numFmtId="0" fontId="0" fillId="0" borderId="6" xfId="0" applyFont="1" applyBorder="1" applyAlignment="1" applyProtection="1">
      <alignment horizontal="center" vertical="center"/>
      <protection hidden="1"/>
    </xf>
    <xf numFmtId="0" fontId="0" fillId="2" borderId="10" xfId="0" applyFont="1" applyFill="1" applyBorder="1" applyAlignment="1" applyProtection="1">
      <alignment horizontal="left" vertical="center"/>
      <protection locked="0"/>
    </xf>
    <xf numFmtId="0" fontId="0" fillId="0" borderId="10" xfId="0" applyFont="1" applyBorder="1" applyAlignment="1" applyProtection="1">
      <alignment horizontal="center" vertical="center"/>
      <protection hidden="1"/>
    </xf>
    <xf numFmtId="0" fontId="0" fillId="2" borderId="12" xfId="0" applyFont="1" applyFill="1" applyBorder="1" applyAlignment="1" applyProtection="1">
      <alignment horizontal="center" vertical="center"/>
      <protection locked="0"/>
    </xf>
    <xf numFmtId="0" fontId="0" fillId="0" borderId="12" xfId="0" applyFont="1" applyBorder="1" applyAlignment="1" applyProtection="1">
      <alignment horizontal="center" vertical="center"/>
      <protection hidden="1"/>
    </xf>
    <xf numFmtId="0" fontId="0" fillId="2" borderId="9" xfId="0" applyFont="1" applyFill="1" applyBorder="1" applyAlignment="1" applyProtection="1">
      <alignment horizontal="center" vertical="center"/>
      <protection locked="0"/>
    </xf>
    <xf numFmtId="0" fontId="0" fillId="2" borderId="13" xfId="0" applyFont="1" applyFill="1" applyBorder="1" applyAlignment="1" applyProtection="1">
      <alignment horizontal="center" vertical="center"/>
      <protection locked="0"/>
    </xf>
    <xf numFmtId="0" fontId="0" fillId="0" borderId="13" xfId="0" applyFont="1" applyBorder="1" applyAlignment="1" applyProtection="1">
      <alignment horizontal="center" vertical="center"/>
      <protection hidden="1"/>
    </xf>
    <xf numFmtId="0" fontId="0" fillId="2" borderId="14" xfId="0" applyFont="1" applyFill="1" applyBorder="1" applyAlignment="1" applyProtection="1">
      <alignment horizontal="center" vertical="center"/>
      <protection locked="0"/>
    </xf>
    <xf numFmtId="0" fontId="0" fillId="0" borderId="14" xfId="0" applyFont="1" applyBorder="1" applyAlignment="1" applyProtection="1">
      <alignment horizontal="center" vertical="center"/>
      <protection hidden="1"/>
    </xf>
    <xf numFmtId="0" fontId="0" fillId="2" borderId="15" xfId="0" applyFont="1" applyFill="1" applyBorder="1" applyAlignment="1" applyProtection="1">
      <alignment horizontal="center" vertical="center"/>
      <protection locked="0"/>
    </xf>
    <xf numFmtId="0" fontId="0" fillId="0" borderId="15" xfId="0" applyFont="1" applyBorder="1" applyAlignment="1" applyProtection="1">
      <alignment horizontal="center" vertical="center"/>
      <protection hidden="1"/>
    </xf>
    <xf numFmtId="0" fontId="0" fillId="2" borderId="10" xfId="0" applyFont="1" applyFill="1" applyBorder="1" applyAlignment="1" applyProtection="1">
      <alignment horizontal="center" vertical="center"/>
      <protection locked="0"/>
    </xf>
    <xf numFmtId="0" fontId="5" fillId="0" borderId="0" xfId="0" applyFont="1" applyProtection="1">
      <alignment vertical="center"/>
      <protection locked="0"/>
    </xf>
    <xf numFmtId="0" fontId="0" fillId="2" borderId="9" xfId="0" applyFont="1" applyFill="1" applyBorder="1" applyAlignment="1" applyProtection="1">
      <alignment vertical="center"/>
      <protection locked="0"/>
    </xf>
    <xf numFmtId="0" fontId="0" fillId="0" borderId="3" xfId="0" applyFont="1" applyBorder="1" applyProtection="1">
      <alignment vertical="center"/>
      <protection hidden="1"/>
    </xf>
    <xf numFmtId="0" fontId="6" fillId="0" borderId="3" xfId="0" applyFont="1" applyBorder="1" applyAlignment="1">
      <alignment vertical="center"/>
    </xf>
    <xf numFmtId="0" fontId="6" fillId="0" borderId="3" xfId="0" applyFont="1" applyBorder="1" applyAlignment="1">
      <alignment horizontal="center" vertical="center"/>
    </xf>
    <xf numFmtId="0" fontId="7" fillId="0" borderId="3" xfId="0" applyFont="1" applyBorder="1" applyAlignment="1">
      <alignment vertical="center"/>
    </xf>
    <xf numFmtId="0" fontId="6" fillId="3" borderId="3" xfId="0" applyFont="1" applyFill="1" applyBorder="1">
      <alignment vertical="center"/>
    </xf>
    <xf numFmtId="0" fontId="6" fillId="3" borderId="3" xfId="0" applyFont="1" applyFill="1" applyBorder="1" applyAlignment="1">
      <alignment vertical="center"/>
    </xf>
    <xf numFmtId="0" fontId="5" fillId="3" borderId="3" xfId="0" applyFont="1" applyFill="1" applyBorder="1">
      <alignment vertical="center"/>
    </xf>
    <xf numFmtId="0" fontId="6" fillId="0" borderId="3" xfId="0" applyFont="1" applyBorder="1">
      <alignment vertical="center"/>
    </xf>
    <xf numFmtId="0" fontId="8" fillId="3" borderId="3" xfId="0" applyFont="1" applyFill="1" applyBorder="1" applyAlignment="1">
      <alignment vertical="center"/>
    </xf>
    <xf numFmtId="0" fontId="9" fillId="3" borderId="3" xfId="0" applyFont="1" applyFill="1" applyBorder="1">
      <alignment vertical="center"/>
    </xf>
    <xf numFmtId="0" fontId="9" fillId="3" borderId="3" xfId="0" applyFont="1" applyFill="1" applyBorder="1" applyAlignment="1">
      <alignment vertical="center"/>
    </xf>
    <xf numFmtId="0" fontId="8" fillId="3" borderId="3" xfId="0" applyFont="1" applyFill="1" applyBorder="1">
      <alignment vertical="center"/>
    </xf>
    <xf numFmtId="0" fontId="8" fillId="0" borderId="3" xfId="0" applyFont="1" applyBorder="1" applyAlignment="1">
      <alignment vertical="center"/>
    </xf>
    <xf numFmtId="176" fontId="7" fillId="0" borderId="3" xfId="0" applyNumberFormat="1" applyFont="1" applyBorder="1" applyAlignment="1">
      <alignment vertical="center"/>
    </xf>
    <xf numFmtId="0" fontId="8" fillId="0" borderId="3" xfId="0" applyFont="1" applyFill="1" applyBorder="1" applyAlignment="1">
      <alignment vertical="center"/>
    </xf>
    <xf numFmtId="0" fontId="10" fillId="3" borderId="3" xfId="1" applyFont="1" applyFill="1" applyBorder="1" applyAlignment="1">
      <alignment vertical="center"/>
    </xf>
    <xf numFmtId="0" fontId="10" fillId="3" borderId="3" xfId="0" applyFont="1" applyFill="1" applyBorder="1" applyAlignment="1">
      <alignment horizontal="center" vertical="center"/>
    </xf>
    <xf numFmtId="0" fontId="10" fillId="3" borderId="3" xfId="0" applyFont="1" applyFill="1" applyBorder="1" applyAlignment="1">
      <alignment vertical="center"/>
    </xf>
    <xf numFmtId="0" fontId="10" fillId="3" borderId="3" xfId="1" applyFont="1" applyFill="1" applyBorder="1" applyAlignment="1">
      <alignment horizontal="center" vertical="center"/>
    </xf>
    <xf numFmtId="0" fontId="10" fillId="3" borderId="14" xfId="1" applyFont="1" applyFill="1" applyBorder="1" applyAlignment="1">
      <alignment vertical="center"/>
    </xf>
    <xf numFmtId="0" fontId="10" fillId="3" borderId="9" xfId="0" applyFont="1" applyFill="1" applyBorder="1">
      <alignment vertical="center"/>
    </xf>
    <xf numFmtId="0" fontId="10" fillId="3" borderId="14" xfId="1" applyFont="1" applyFill="1" applyBorder="1" applyAlignment="1">
      <alignment horizontal="left" vertical="center"/>
    </xf>
    <xf numFmtId="0" fontId="10" fillId="3" borderId="14" xfId="0" applyFont="1" applyFill="1" applyBorder="1">
      <alignment vertical="center"/>
    </xf>
    <xf numFmtId="0" fontId="10" fillId="3" borderId="3" xfId="0" applyFont="1" applyFill="1" applyBorder="1">
      <alignment vertical="center"/>
    </xf>
    <xf numFmtId="0" fontId="10" fillId="0" borderId="3" xfId="0" applyFont="1" applyBorder="1">
      <alignment vertical="center"/>
    </xf>
    <xf numFmtId="0" fontId="10" fillId="0" borderId="3" xfId="0" applyFont="1" applyFill="1" applyBorder="1">
      <alignment vertical="center"/>
    </xf>
    <xf numFmtId="0" fontId="10" fillId="0" borderId="3" xfId="0" applyFont="1" applyBorder="1" applyAlignment="1">
      <alignment vertical="center"/>
    </xf>
    <xf numFmtId="0" fontId="10" fillId="3" borderId="12" xfId="1" applyFont="1" applyFill="1" applyBorder="1" applyAlignment="1">
      <alignment horizontal="center" vertical="center"/>
    </xf>
    <xf numFmtId="0" fontId="10" fillId="3" borderId="12" xfId="0" applyFont="1" applyFill="1" applyBorder="1">
      <alignment vertical="center"/>
    </xf>
    <xf numFmtId="49" fontId="10" fillId="0" borderId="3" xfId="0" applyNumberFormat="1" applyFont="1" applyBorder="1" applyAlignment="1">
      <alignment horizontal="center" vertical="center"/>
    </xf>
    <xf numFmtId="0" fontId="10" fillId="0" borderId="3" xfId="0" applyFont="1" applyBorder="1" applyAlignment="1">
      <alignment horizontal="center" vertical="center"/>
    </xf>
    <xf numFmtId="0" fontId="10" fillId="4" borderId="3" xfId="0" applyFont="1" applyFill="1" applyBorder="1" applyAlignment="1">
      <alignment horizontal="center" vertical="center"/>
    </xf>
    <xf numFmtId="0" fontId="10" fillId="4" borderId="6"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3" xfId="0" applyFont="1" applyFill="1" applyBorder="1" applyAlignment="1">
      <alignment horizontal="left" vertical="center"/>
    </xf>
    <xf numFmtId="0" fontId="10" fillId="6" borderId="3" xfId="0" applyFont="1" applyFill="1" applyBorder="1" applyAlignment="1">
      <alignment horizontal="left" vertical="center"/>
    </xf>
    <xf numFmtId="0" fontId="10" fillId="7" borderId="3" xfId="0" applyFont="1" applyFill="1" applyBorder="1" applyAlignment="1">
      <alignment horizontal="left" vertical="center"/>
    </xf>
    <xf numFmtId="177" fontId="10" fillId="7" borderId="3" xfId="0" applyNumberFormat="1" applyFont="1" applyFill="1" applyBorder="1" applyAlignment="1">
      <alignment horizontal="left" vertical="center"/>
    </xf>
    <xf numFmtId="0" fontId="10" fillId="8" borderId="9" xfId="0" applyFont="1" applyFill="1" applyBorder="1" applyAlignment="1">
      <alignment horizontal="left" vertical="center"/>
    </xf>
    <xf numFmtId="0" fontId="10" fillId="8" borderId="3" xfId="0" applyFont="1" applyFill="1" applyBorder="1" applyAlignment="1">
      <alignment horizontal="left" vertical="center"/>
    </xf>
    <xf numFmtId="0" fontId="10" fillId="8" borderId="6" xfId="0" applyFont="1" applyFill="1" applyBorder="1" applyAlignment="1">
      <alignment horizontal="left" vertical="center"/>
    </xf>
    <xf numFmtId="0" fontId="10" fillId="9" borderId="3" xfId="0" applyFont="1" applyFill="1" applyBorder="1" applyAlignment="1">
      <alignment horizontal="left" vertical="center"/>
    </xf>
    <xf numFmtId="0" fontId="10" fillId="10" borderId="9" xfId="0" applyFont="1" applyFill="1" applyBorder="1" applyAlignment="1">
      <alignment horizontal="left" vertical="center"/>
    </xf>
    <xf numFmtId="0" fontId="10" fillId="10" borderId="3" xfId="0" applyFont="1" applyFill="1" applyBorder="1" applyAlignment="1">
      <alignment horizontal="left" vertical="center"/>
    </xf>
    <xf numFmtId="0" fontId="10" fillId="11" borderId="3" xfId="0" applyFont="1" applyFill="1" applyBorder="1" applyAlignment="1">
      <alignment horizontal="center" vertical="center"/>
    </xf>
    <xf numFmtId="176" fontId="10" fillId="3" borderId="3" xfId="0" applyNumberFormat="1" applyFont="1" applyFill="1" applyBorder="1">
      <alignment vertical="center"/>
    </xf>
    <xf numFmtId="0" fontId="10" fillId="3" borderId="3" xfId="1" applyFont="1" applyFill="1" applyBorder="1" applyAlignment="1">
      <alignment horizontal="center" vertical="center" shrinkToFit="1"/>
    </xf>
    <xf numFmtId="0" fontId="10" fillId="3" borderId="9" xfId="0" applyFont="1" applyFill="1" applyBorder="1" applyAlignment="1">
      <alignment vertical="center"/>
    </xf>
    <xf numFmtId="0" fontId="10" fillId="3" borderId="3" xfId="1" applyFont="1" applyFill="1" applyBorder="1" applyAlignment="1">
      <alignment vertical="center" shrinkToFit="1"/>
    </xf>
    <xf numFmtId="0" fontId="10" fillId="3" borderId="9" xfId="1" applyFont="1" applyFill="1" applyBorder="1" applyAlignment="1">
      <alignment vertical="center" shrinkToFit="1"/>
    </xf>
    <xf numFmtId="0" fontId="10" fillId="3" borderId="11" xfId="1" applyFont="1" applyFill="1" applyBorder="1" applyAlignment="1">
      <alignment vertical="center"/>
    </xf>
    <xf numFmtId="177" fontId="10" fillId="3" borderId="3" xfId="0" applyNumberFormat="1" applyFont="1" applyFill="1" applyBorder="1" applyAlignment="1">
      <alignment horizontal="center" vertical="center"/>
    </xf>
    <xf numFmtId="0" fontId="10" fillId="3" borderId="11" xfId="0" applyFont="1" applyFill="1" applyBorder="1">
      <alignment vertical="center"/>
    </xf>
    <xf numFmtId="0" fontId="10" fillId="3" borderId="10" xfId="0" applyFont="1" applyFill="1" applyBorder="1">
      <alignment vertical="center"/>
    </xf>
    <xf numFmtId="0" fontId="10" fillId="3" borderId="15" xfId="0" applyFont="1" applyFill="1" applyBorder="1">
      <alignment vertical="center"/>
    </xf>
    <xf numFmtId="0" fontId="10" fillId="3" borderId="6" xfId="0" applyFont="1" applyFill="1" applyBorder="1">
      <alignment vertical="center"/>
    </xf>
    <xf numFmtId="0" fontId="10" fillId="3" borderId="3" xfId="1" applyFont="1" applyFill="1" applyBorder="1" applyAlignment="1">
      <alignment horizontal="left" vertical="center"/>
    </xf>
    <xf numFmtId="0" fontId="10" fillId="3" borderId="11" xfId="1" applyFont="1" applyFill="1" applyBorder="1" applyAlignment="1">
      <alignment vertical="center" shrinkToFit="1"/>
    </xf>
    <xf numFmtId="0" fontId="10" fillId="3" borderId="9" xfId="1" applyFont="1" applyFill="1" applyBorder="1" applyAlignment="1">
      <alignment horizontal="left" vertical="center"/>
    </xf>
    <xf numFmtId="176" fontId="10" fillId="0" borderId="3" xfId="0" applyNumberFormat="1" applyFont="1" applyBorder="1">
      <alignment vertical="center"/>
    </xf>
    <xf numFmtId="0" fontId="10" fillId="0" borderId="3" xfId="1" applyFont="1" applyBorder="1" applyAlignment="1">
      <alignment vertical="center"/>
    </xf>
    <xf numFmtId="0" fontId="10" fillId="0" borderId="14" xfId="1" applyFont="1" applyBorder="1" applyAlignment="1">
      <alignment horizontal="left" vertical="center"/>
    </xf>
    <xf numFmtId="0" fontId="10" fillId="0" borderId="12" xfId="1" applyFont="1" applyBorder="1" applyAlignment="1">
      <alignment horizontal="center" vertical="center"/>
    </xf>
    <xf numFmtId="0" fontId="10" fillId="0" borderId="11" xfId="1" applyFont="1" applyBorder="1" applyAlignment="1">
      <alignment vertical="center"/>
    </xf>
    <xf numFmtId="177" fontId="10" fillId="0" borderId="3" xfId="0" applyNumberFormat="1" applyFont="1" applyBorder="1" applyAlignment="1">
      <alignment horizontal="center" vertical="center"/>
    </xf>
    <xf numFmtId="0" fontId="10" fillId="3" borderId="12" xfId="1" applyFont="1" applyFill="1" applyBorder="1" applyAlignment="1">
      <alignment vertical="center"/>
    </xf>
    <xf numFmtId="0" fontId="14" fillId="3" borderId="14" xfId="1" applyFont="1" applyFill="1" applyBorder="1" applyAlignment="1">
      <alignment horizontal="left" vertical="center"/>
    </xf>
    <xf numFmtId="0" fontId="10" fillId="3" borderId="14" xfId="1" applyFont="1" applyFill="1" applyBorder="1"/>
    <xf numFmtId="0" fontId="10" fillId="3" borderId="3" xfId="1" applyFont="1" applyFill="1" applyBorder="1"/>
    <xf numFmtId="0" fontId="10" fillId="3" borderId="11" xfId="1" applyFont="1" applyFill="1" applyBorder="1"/>
    <xf numFmtId="0" fontId="10" fillId="0" borderId="3" xfId="0" applyFont="1" applyFill="1" applyBorder="1" applyAlignment="1">
      <alignment horizontal="center" vertical="center"/>
    </xf>
    <xf numFmtId="0" fontId="10" fillId="0" borderId="3" xfId="1" applyFont="1" applyFill="1" applyBorder="1" applyAlignment="1">
      <alignment vertical="center"/>
    </xf>
    <xf numFmtId="0" fontId="10" fillId="0" borderId="9" xfId="1" applyFont="1" applyFill="1" applyBorder="1" applyAlignment="1">
      <alignment vertical="center"/>
    </xf>
    <xf numFmtId="0" fontId="10" fillId="3" borderId="9" xfId="1" applyFont="1" applyFill="1" applyBorder="1"/>
    <xf numFmtId="0" fontId="10" fillId="0" borderId="9" xfId="0" applyFont="1" applyBorder="1">
      <alignment vertical="center"/>
    </xf>
    <xf numFmtId="0" fontId="10" fillId="0" borderId="11" xfId="0" applyFont="1" applyBorder="1">
      <alignment vertical="center"/>
    </xf>
    <xf numFmtId="0" fontId="13" fillId="3" borderId="3" xfId="0" applyFont="1" applyFill="1" applyBorder="1" applyAlignment="1">
      <alignment horizontal="center" vertical="center"/>
    </xf>
    <xf numFmtId="0" fontId="15" fillId="3" borderId="14" xfId="1" applyFont="1" applyFill="1" applyBorder="1" applyAlignment="1">
      <alignment vertical="center"/>
    </xf>
    <xf numFmtId="176" fontId="10" fillId="0" borderId="3" xfId="0" applyNumberFormat="1" applyFont="1" applyBorder="1" applyAlignment="1">
      <alignment vertical="center"/>
    </xf>
    <xf numFmtId="0" fontId="10" fillId="0" borderId="9" xfId="0" applyFont="1" applyBorder="1" applyAlignment="1">
      <alignment vertical="center"/>
    </xf>
    <xf numFmtId="0" fontId="11" fillId="0" borderId="16" xfId="0" applyFont="1" applyBorder="1" applyAlignment="1">
      <alignment horizontal="left" vertical="center"/>
    </xf>
    <xf numFmtId="0" fontId="10" fillId="0" borderId="3" xfId="1" applyFont="1" applyBorder="1" applyAlignment="1">
      <alignment horizontal="center" vertical="center"/>
    </xf>
    <xf numFmtId="0" fontId="11" fillId="0" borderId="18" xfId="0" applyFont="1" applyBorder="1" applyAlignment="1">
      <alignment horizontal="left" vertical="center"/>
    </xf>
    <xf numFmtId="0" fontId="11" fillId="0" borderId="17" xfId="0" applyFont="1" applyBorder="1" applyAlignment="1">
      <alignment vertical="center"/>
    </xf>
    <xf numFmtId="0" fontId="11" fillId="12" borderId="16" xfId="0" applyFont="1" applyFill="1" applyBorder="1" applyAlignment="1">
      <alignment horizontal="left" vertical="center"/>
    </xf>
    <xf numFmtId="0" fontId="10" fillId="13" borderId="3" xfId="0" applyFont="1" applyFill="1" applyBorder="1">
      <alignment vertical="center"/>
    </xf>
    <xf numFmtId="56" fontId="10" fillId="3" borderId="3" xfId="0" applyNumberFormat="1" applyFont="1" applyFill="1" applyBorder="1">
      <alignment vertical="center"/>
    </xf>
    <xf numFmtId="56" fontId="10" fillId="0" borderId="3" xfId="0" applyNumberFormat="1" applyFont="1" applyBorder="1" applyAlignment="1">
      <alignment vertical="center"/>
    </xf>
    <xf numFmtId="0" fontId="10" fillId="13" borderId="3" xfId="0" applyFont="1" applyFill="1" applyBorder="1" applyAlignment="1">
      <alignment horizontal="center" vertical="center"/>
    </xf>
    <xf numFmtId="56" fontId="10" fillId="0" borderId="3" xfId="0" applyNumberFormat="1" applyFont="1" applyBorder="1">
      <alignment vertical="center"/>
    </xf>
    <xf numFmtId="0" fontId="11" fillId="0" borderId="17" xfId="0" applyFont="1" applyBorder="1" applyAlignment="1">
      <alignment horizontal="left" vertical="center"/>
    </xf>
    <xf numFmtId="56" fontId="18" fillId="3" borderId="3" xfId="0" applyNumberFormat="1" applyFont="1" applyFill="1" applyBorder="1">
      <alignment vertical="center"/>
    </xf>
    <xf numFmtId="0" fontId="11" fillId="0" borderId="3" xfId="0" applyFont="1" applyBorder="1" applyAlignment="1">
      <alignment vertical="center"/>
    </xf>
    <xf numFmtId="0" fontId="10" fillId="3" borderId="17" xfId="0" applyFont="1" applyFill="1" applyBorder="1">
      <alignment vertical="center"/>
    </xf>
    <xf numFmtId="0" fontId="11" fillId="0" borderId="3" xfId="0" applyFont="1" applyBorder="1" applyAlignment="1">
      <alignment horizontal="left" vertical="center"/>
    </xf>
    <xf numFmtId="0" fontId="10" fillId="3" borderId="9" xfId="1" applyFont="1" applyFill="1" applyBorder="1" applyAlignment="1">
      <alignment vertical="center"/>
    </xf>
    <xf numFmtId="0" fontId="10" fillId="3" borderId="12" xfId="0" applyFont="1" applyFill="1" applyBorder="1" applyAlignment="1">
      <alignment horizontal="center" vertical="center"/>
    </xf>
    <xf numFmtId="0" fontId="11" fillId="12" borderId="3" xfId="0" applyFont="1" applyFill="1" applyBorder="1" applyAlignment="1">
      <alignment horizontal="left" vertical="center"/>
    </xf>
    <xf numFmtId="0" fontId="10" fillId="3" borderId="16" xfId="0" applyFont="1" applyFill="1" applyBorder="1">
      <alignment vertical="center"/>
    </xf>
    <xf numFmtId="0" fontId="10" fillId="3" borderId="11" xfId="0" applyFont="1" applyFill="1" applyBorder="1" applyAlignment="1">
      <alignment vertical="center"/>
    </xf>
    <xf numFmtId="0" fontId="10" fillId="3" borderId="19" xfId="0" applyFont="1" applyFill="1" applyBorder="1">
      <alignment vertical="center"/>
    </xf>
    <xf numFmtId="0" fontId="10" fillId="6" borderId="3" xfId="0" applyFont="1" applyFill="1" applyBorder="1" applyAlignment="1">
      <alignment horizontal="center" vertical="center"/>
    </xf>
    <xf numFmtId="0" fontId="11" fillId="0" borderId="14" xfId="0" applyFont="1" applyBorder="1" applyAlignment="1">
      <alignment horizontal="left" vertical="center"/>
    </xf>
    <xf numFmtId="0" fontId="10" fillId="3" borderId="11" xfId="1" applyFont="1" applyFill="1" applyBorder="1" applyAlignment="1">
      <alignment horizontal="left" vertical="center"/>
    </xf>
    <xf numFmtId="0" fontId="10" fillId="3" borderId="11" xfId="1" applyFont="1" applyFill="1" applyBorder="1" applyAlignment="1">
      <alignment horizontal="center" vertical="center"/>
    </xf>
    <xf numFmtId="0" fontId="11" fillId="14" borderId="3" xfId="0" applyFont="1" applyFill="1" applyBorder="1" applyAlignment="1">
      <alignment horizontal="left" vertical="center"/>
    </xf>
    <xf numFmtId="0" fontId="11" fillId="0" borderId="17" xfId="0" applyFont="1" applyBorder="1" applyAlignment="1">
      <alignment horizontal="center" vertical="center"/>
    </xf>
    <xf numFmtId="0" fontId="10" fillId="0" borderId="14" xfId="0" applyFont="1" applyFill="1" applyBorder="1">
      <alignment vertical="center"/>
    </xf>
    <xf numFmtId="0" fontId="10" fillId="3" borderId="18" xfId="0" applyFont="1" applyFill="1" applyBorder="1">
      <alignment vertical="center"/>
    </xf>
    <xf numFmtId="0" fontId="11" fillId="0" borderId="12" xfId="0" applyFont="1" applyBorder="1" applyAlignment="1">
      <alignment horizontal="left" vertical="center"/>
    </xf>
    <xf numFmtId="0" fontId="10" fillId="0" borderId="12" xfId="0" applyFont="1" applyFill="1" applyBorder="1">
      <alignment vertical="center"/>
    </xf>
    <xf numFmtId="0" fontId="11" fillId="0" borderId="11" xfId="0" applyFont="1" applyBorder="1" applyAlignment="1">
      <alignment horizontal="left" vertical="center"/>
    </xf>
    <xf numFmtId="0" fontId="10" fillId="0" borderId="11" xfId="0" applyFont="1" applyFill="1" applyBorder="1">
      <alignment vertical="center"/>
    </xf>
    <xf numFmtId="0" fontId="10" fillId="0" borderId="15" xfId="0" applyFont="1" applyFill="1" applyBorder="1">
      <alignment vertical="center"/>
    </xf>
    <xf numFmtId="0" fontId="11" fillId="0" borderId="19" xfId="0" applyFont="1" applyBorder="1" applyAlignment="1">
      <alignment horizontal="left" vertical="center"/>
    </xf>
    <xf numFmtId="0" fontId="11" fillId="0" borderId="16" xfId="0" applyFont="1" applyBorder="1" applyAlignment="1">
      <alignment vertical="center"/>
    </xf>
    <xf numFmtId="0" fontId="10" fillId="3" borderId="14" xfId="0" applyFont="1" applyFill="1" applyBorder="1" applyAlignment="1">
      <alignment vertical="center"/>
    </xf>
    <xf numFmtId="0" fontId="10" fillId="3" borderId="16" xfId="1" applyFont="1" applyFill="1" applyBorder="1" applyAlignment="1">
      <alignment horizontal="left" vertical="center"/>
    </xf>
    <xf numFmtId="0" fontId="10" fillId="0" borderId="14" xfId="0" applyFont="1" applyBorder="1" applyAlignment="1">
      <alignment vertical="center"/>
    </xf>
    <xf numFmtId="0" fontId="10" fillId="3" borderId="17" xfId="1" applyFont="1" applyFill="1" applyBorder="1" applyAlignment="1">
      <alignment horizontal="center" vertical="center"/>
    </xf>
    <xf numFmtId="0" fontId="10" fillId="0" borderId="12" xfId="0" applyFont="1" applyBorder="1" applyAlignment="1">
      <alignment vertical="center"/>
    </xf>
    <xf numFmtId="0" fontId="10" fillId="0" borderId="16" xfId="0" applyFont="1" applyBorder="1" applyAlignment="1">
      <alignment vertical="center"/>
    </xf>
    <xf numFmtId="0" fontId="10" fillId="3" borderId="17" xfId="1" applyFont="1" applyFill="1" applyBorder="1" applyAlignment="1">
      <alignment vertical="center"/>
    </xf>
    <xf numFmtId="0" fontId="10" fillId="0" borderId="11" xfId="0" applyFont="1" applyBorder="1" applyAlignment="1">
      <alignment vertical="center"/>
    </xf>
    <xf numFmtId="0" fontId="10" fillId="0" borderId="19" xfId="0" applyFont="1" applyBorder="1" applyAlignment="1">
      <alignment vertical="center"/>
    </xf>
    <xf numFmtId="0" fontId="11" fillId="12" borderId="17" xfId="0" applyFont="1" applyFill="1" applyBorder="1" applyAlignment="1">
      <alignment vertical="center"/>
    </xf>
    <xf numFmtId="0" fontId="11" fillId="15" borderId="16" xfId="0" applyFont="1" applyFill="1" applyBorder="1" applyAlignment="1">
      <alignment horizontal="left" vertical="center"/>
    </xf>
    <xf numFmtId="0" fontId="11" fillId="15" borderId="17" xfId="0" applyFont="1" applyFill="1" applyBorder="1" applyAlignment="1">
      <alignment horizontal="left" vertical="center"/>
    </xf>
    <xf numFmtId="0" fontId="10" fillId="16" borderId="3" xfId="0" applyFont="1" applyFill="1" applyBorder="1">
      <alignment vertical="center"/>
    </xf>
    <xf numFmtId="0" fontId="11" fillId="15" borderId="3" xfId="0" applyFont="1" applyFill="1" applyBorder="1" applyAlignment="1">
      <alignment horizontal="left" vertical="center"/>
    </xf>
    <xf numFmtId="0" fontId="10" fillId="3" borderId="0" xfId="0" applyFont="1" applyFill="1" applyBorder="1">
      <alignment vertical="center"/>
    </xf>
    <xf numFmtId="56" fontId="10" fillId="3" borderId="6" xfId="0" applyNumberFormat="1" applyFont="1" applyFill="1" applyBorder="1">
      <alignment vertical="center"/>
    </xf>
    <xf numFmtId="56" fontId="10" fillId="0" borderId="6" xfId="0" applyNumberFormat="1" applyFont="1" applyBorder="1">
      <alignment vertical="center"/>
    </xf>
    <xf numFmtId="0" fontId="10" fillId="0" borderId="6" xfId="0" applyFont="1" applyBorder="1">
      <alignment vertical="center"/>
    </xf>
    <xf numFmtId="56" fontId="18" fillId="3" borderId="6" xfId="0" applyNumberFormat="1" applyFont="1" applyFill="1" applyBorder="1">
      <alignment vertical="center"/>
    </xf>
    <xf numFmtId="0" fontId="10" fillId="3" borderId="4" xfId="0" applyFont="1" applyFill="1" applyBorder="1">
      <alignment vertical="center"/>
    </xf>
    <xf numFmtId="56" fontId="10" fillId="0" borderId="6" xfId="0" applyNumberFormat="1" applyFont="1" applyBorder="1" applyAlignment="1">
      <alignment vertical="center"/>
    </xf>
    <xf numFmtId="0" fontId="10" fillId="0" borderId="6" xfId="0" applyFont="1" applyBorder="1" applyAlignment="1">
      <alignment vertical="center"/>
    </xf>
    <xf numFmtId="0" fontId="10" fillId="0" borderId="4" xfId="0" applyFont="1" applyBorder="1" applyAlignment="1">
      <alignment vertical="center"/>
    </xf>
    <xf numFmtId="56" fontId="10" fillId="8" borderId="3" xfId="0" applyNumberFormat="1" applyFont="1" applyFill="1" applyBorder="1" applyAlignment="1">
      <alignment vertical="center"/>
    </xf>
    <xf numFmtId="0" fontId="10" fillId="0" borderId="3" xfId="0" applyFont="1" applyFill="1" applyBorder="1" applyAlignment="1">
      <alignment vertical="center"/>
    </xf>
    <xf numFmtId="0" fontId="11" fillId="12" borderId="18" xfId="0" applyFont="1" applyFill="1" applyBorder="1" applyAlignment="1">
      <alignment horizontal="left" vertical="center"/>
    </xf>
    <xf numFmtId="0" fontId="11" fillId="12" borderId="17" xfId="0" applyFont="1" applyFill="1" applyBorder="1" applyAlignment="1">
      <alignment horizontal="left" vertical="center"/>
    </xf>
    <xf numFmtId="56" fontId="10" fillId="8" borderId="3" xfId="0" applyNumberFormat="1" applyFont="1" applyFill="1" applyBorder="1">
      <alignment vertical="center"/>
    </xf>
    <xf numFmtId="0" fontId="11" fillId="12" borderId="20" xfId="0" applyFont="1" applyFill="1" applyBorder="1" applyAlignment="1">
      <alignment vertical="center"/>
    </xf>
    <xf numFmtId="56" fontId="10" fillId="9" borderId="3" xfId="0" applyNumberFormat="1" applyFont="1" applyFill="1" applyBorder="1">
      <alignment vertical="center"/>
    </xf>
    <xf numFmtId="56" fontId="10" fillId="17" borderId="6" xfId="0" applyNumberFormat="1" applyFont="1" applyFill="1" applyBorder="1">
      <alignment vertical="center"/>
    </xf>
    <xf numFmtId="0" fontId="11" fillId="12" borderId="19" xfId="0" applyFont="1" applyFill="1" applyBorder="1" applyAlignment="1">
      <alignment horizontal="left" vertical="center"/>
    </xf>
    <xf numFmtId="0" fontId="10" fillId="13" borderId="3" xfId="0" applyFont="1" applyFill="1" applyBorder="1" applyAlignment="1">
      <alignment vertical="center"/>
    </xf>
    <xf numFmtId="0" fontId="11" fillId="9" borderId="17" xfId="0" applyFont="1" applyFill="1" applyBorder="1" applyAlignment="1">
      <alignment vertical="center"/>
    </xf>
    <xf numFmtId="0" fontId="0" fillId="2" borderId="6" xfId="0" applyFont="1" applyFill="1" applyBorder="1" applyAlignment="1" applyProtection="1">
      <alignment horizontal="center" vertical="center"/>
      <protection locked="0"/>
    </xf>
    <xf numFmtId="0" fontId="0" fillId="2" borderId="11" xfId="0" applyFont="1" applyFill="1" applyBorder="1" applyAlignment="1" applyProtection="1">
      <alignment horizontal="center" vertical="center"/>
      <protection locked="0"/>
    </xf>
    <xf numFmtId="0" fontId="0" fillId="2" borderId="9"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wrapText="1"/>
      <protection locked="0"/>
    </xf>
    <xf numFmtId="0" fontId="0" fillId="2" borderId="2" xfId="0" applyFont="1" applyFill="1" applyBorder="1" applyAlignment="1" applyProtection="1">
      <alignment horizontal="center" vertical="center" wrapText="1"/>
      <protection locked="0"/>
    </xf>
    <xf numFmtId="0" fontId="0" fillId="2" borderId="4" xfId="0" applyFont="1" applyFill="1" applyBorder="1" applyAlignment="1" applyProtection="1">
      <alignment horizontal="center" vertical="center"/>
      <protection locked="0"/>
    </xf>
    <xf numFmtId="0" fontId="0" fillId="2" borderId="7" xfId="0" applyFont="1" applyFill="1" applyBorder="1" applyAlignment="1" applyProtection="1">
      <alignment horizontal="center" vertical="center"/>
      <protection locked="0"/>
    </xf>
    <xf numFmtId="0" fontId="0" fillId="2" borderId="5"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12" fillId="9" borderId="6" xfId="0" applyFont="1" applyFill="1" applyBorder="1" applyAlignment="1">
      <alignment horizontal="center" vertical="center"/>
    </xf>
    <xf numFmtId="0" fontId="12" fillId="9" borderId="11" xfId="0" applyFont="1" applyFill="1" applyBorder="1" applyAlignment="1">
      <alignment horizontal="center" vertical="center"/>
    </xf>
    <xf numFmtId="0" fontId="12" fillId="9" borderId="9" xfId="0" applyFont="1" applyFill="1" applyBorder="1" applyAlignment="1">
      <alignment horizontal="center" vertical="center"/>
    </xf>
    <xf numFmtId="0" fontId="12" fillId="10" borderId="11" xfId="0" applyFont="1" applyFill="1" applyBorder="1" applyAlignment="1">
      <alignment horizontal="center" vertical="center"/>
    </xf>
    <xf numFmtId="0" fontId="12" fillId="10" borderId="9" xfId="0" applyFont="1" applyFill="1" applyBorder="1" applyAlignment="1">
      <alignment horizontal="center" vertical="center"/>
    </xf>
    <xf numFmtId="0" fontId="12" fillId="11" borderId="6" xfId="0" applyFont="1" applyFill="1" applyBorder="1" applyAlignment="1">
      <alignment horizontal="center" vertical="center"/>
    </xf>
    <xf numFmtId="0" fontId="12" fillId="11" borderId="9" xfId="0" applyFont="1" applyFill="1" applyBorder="1" applyAlignment="1">
      <alignment horizontal="center" vertical="center"/>
    </xf>
    <xf numFmtId="0" fontId="7" fillId="4" borderId="6" xfId="0" applyFont="1" applyFill="1" applyBorder="1" applyAlignment="1">
      <alignment horizontal="center" vertical="center"/>
    </xf>
    <xf numFmtId="0" fontId="12" fillId="4" borderId="11"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11" xfId="0" applyFont="1" applyFill="1" applyBorder="1" applyAlignment="1">
      <alignment horizontal="center" vertical="center"/>
    </xf>
    <xf numFmtId="0" fontId="12" fillId="5" borderId="9" xfId="0" applyFont="1" applyFill="1" applyBorder="1" applyAlignment="1">
      <alignment horizontal="center" vertical="center"/>
    </xf>
    <xf numFmtId="0" fontId="12" fillId="6" borderId="6" xfId="0" applyFont="1" applyFill="1" applyBorder="1" applyAlignment="1">
      <alignment horizontal="center" vertical="center"/>
    </xf>
    <xf numFmtId="0" fontId="12" fillId="6" borderId="11" xfId="0" applyFont="1" applyFill="1" applyBorder="1" applyAlignment="1">
      <alignment horizontal="center" vertical="center"/>
    </xf>
    <xf numFmtId="0" fontId="12" fillId="6" borderId="9"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9" xfId="0" applyFont="1" applyFill="1" applyBorder="1" applyAlignment="1">
      <alignment horizontal="center" vertical="center"/>
    </xf>
    <xf numFmtId="0" fontId="12" fillId="8" borderId="11" xfId="0"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colors>
    <mruColors>
      <color rgb="FFCC0099"/>
      <color rgb="FFFFCC00"/>
      <color rgb="FFFF6600"/>
      <color rgb="FFFF66CC"/>
      <color rgb="FF33CC33"/>
      <color rgb="FF0099FF"/>
      <color rgb="FF009900"/>
      <color rgb="FFFF5050"/>
      <color rgb="FF0099CC"/>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12"/>
  <sheetViews>
    <sheetView showGridLines="0" workbookViewId="0">
      <selection activeCell="D18" sqref="D18"/>
    </sheetView>
  </sheetViews>
  <sheetFormatPr defaultColWidth="7.5" defaultRowHeight="18"/>
  <sheetData>
    <row r="1" spans="1:1">
      <c r="A1" s="1" t="s">
        <v>19</v>
      </c>
    </row>
    <row r="3" spans="1:1">
      <c r="A3" t="s">
        <v>45</v>
      </c>
    </row>
    <row r="4" spans="1:1">
      <c r="A4" t="s">
        <v>46</v>
      </c>
    </row>
    <row r="6" spans="1:1">
      <c r="A6" t="s">
        <v>48</v>
      </c>
    </row>
    <row r="7" spans="1:1">
      <c r="A7" t="s">
        <v>47</v>
      </c>
    </row>
    <row r="9" spans="1:1">
      <c r="A9" t="s">
        <v>49</v>
      </c>
    </row>
    <row r="10" spans="1:1">
      <c r="A10" t="s">
        <v>30</v>
      </c>
    </row>
    <row r="11" spans="1:1">
      <c r="A11" t="s">
        <v>28</v>
      </c>
    </row>
    <row r="12" spans="1:1">
      <c r="A12" t="s">
        <v>37</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377"/>
  <sheetViews>
    <sheetView tabSelected="1" view="pageBreakPreview" zoomScale="145" zoomScaleNormal="90" zoomScaleSheetLayoutView="145" workbookViewId="0">
      <pane ySplit="3" topLeftCell="A4" activePane="bottomLeft" state="frozen"/>
      <selection pane="bottomLeft" activeCell="AZ2" sqref="AZ2"/>
    </sheetView>
  </sheetViews>
  <sheetFormatPr defaultColWidth="9" defaultRowHeight="20.100000000000001" customHeight="1"/>
  <cols>
    <col min="1" max="1" width="0.3984375" style="2" customWidth="1"/>
    <col min="2" max="2" width="8.69921875" style="3" customWidth="1"/>
    <col min="3" max="3" width="48.8984375" style="4" bestFit="1" customWidth="1"/>
    <col min="4" max="4" width="7.5" style="2" customWidth="1"/>
    <col min="5" max="5" width="17.3984375" style="2" bestFit="1" customWidth="1"/>
    <col min="6" max="6" width="14.8984375" style="2" customWidth="1"/>
    <col min="7" max="7" width="14" style="2" customWidth="1"/>
    <col min="8" max="8" width="6.8984375" style="3" customWidth="1"/>
    <col min="9" max="51" width="4.59765625" style="2" customWidth="1"/>
    <col min="52" max="52" width="19.5" style="2" customWidth="1"/>
    <col min="53" max="53" width="0.3984375" style="2" customWidth="1"/>
    <col min="54" max="57" width="9" style="2"/>
    <col min="58" max="61" width="4.8984375" style="2" customWidth="1"/>
    <col min="62" max="16384" width="9" style="2"/>
  </cols>
  <sheetData>
    <row r="1" spans="1:52" ht="39.9" customHeight="1">
      <c r="B1" s="5" t="s">
        <v>129</v>
      </c>
      <c r="C1" s="7"/>
      <c r="D1" s="9"/>
      <c r="E1" s="9"/>
      <c r="F1" s="9"/>
      <c r="G1" s="9"/>
      <c r="H1" s="13" t="s">
        <v>125</v>
      </c>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27" t="s">
        <v>2719</v>
      </c>
    </row>
    <row r="2" spans="1:52" ht="20.100000000000001" customHeight="1">
      <c r="B2" s="182" t="s">
        <v>36</v>
      </c>
      <c r="C2" s="182" t="s">
        <v>42</v>
      </c>
      <c r="D2" s="184" t="s">
        <v>43</v>
      </c>
      <c r="E2" s="185"/>
      <c r="F2" s="184" t="s">
        <v>40</v>
      </c>
      <c r="G2" s="185"/>
      <c r="H2" s="182" t="s">
        <v>27</v>
      </c>
      <c r="I2" s="179" t="s">
        <v>94</v>
      </c>
      <c r="J2" s="180"/>
      <c r="K2" s="180"/>
      <c r="L2" s="180"/>
      <c r="M2" s="180"/>
      <c r="N2" s="181"/>
      <c r="O2" s="179" t="s">
        <v>62</v>
      </c>
      <c r="P2" s="180"/>
      <c r="Q2" s="180"/>
      <c r="R2" s="180"/>
      <c r="S2" s="180"/>
      <c r="T2" s="180"/>
      <c r="U2" s="180"/>
      <c r="V2" s="180"/>
      <c r="W2" s="180"/>
      <c r="X2" s="180"/>
      <c r="Y2" s="180"/>
      <c r="Z2" s="180"/>
      <c r="AA2" s="180"/>
      <c r="AB2" s="180"/>
      <c r="AC2" s="180"/>
      <c r="AD2" s="180"/>
      <c r="AE2" s="180"/>
      <c r="AF2" s="180"/>
      <c r="AG2" s="180"/>
      <c r="AH2" s="180"/>
      <c r="AI2" s="181"/>
      <c r="AJ2" s="179" t="s">
        <v>81</v>
      </c>
      <c r="AK2" s="180"/>
      <c r="AL2" s="180"/>
      <c r="AM2" s="180"/>
      <c r="AN2" s="180"/>
      <c r="AO2" s="180"/>
      <c r="AP2" s="180"/>
      <c r="AQ2" s="181"/>
      <c r="AR2" s="179" t="s">
        <v>123</v>
      </c>
      <c r="AS2" s="180"/>
      <c r="AT2" s="180"/>
      <c r="AU2" s="180"/>
      <c r="AV2" s="180"/>
      <c r="AW2" s="180"/>
      <c r="AX2" s="180"/>
      <c r="AY2" s="181"/>
      <c r="AZ2" s="19" t="s">
        <v>38</v>
      </c>
    </row>
    <row r="3" spans="1:52" ht="20.100000000000001" customHeight="1">
      <c r="B3" s="183"/>
      <c r="C3" s="183"/>
      <c r="D3" s="186"/>
      <c r="E3" s="187"/>
      <c r="F3" s="186"/>
      <c r="G3" s="187"/>
      <c r="H3" s="183"/>
      <c r="I3" s="15" t="s">
        <v>34</v>
      </c>
      <c r="J3" s="17" t="s">
        <v>90</v>
      </c>
      <c r="K3" s="17" t="s">
        <v>91</v>
      </c>
      <c r="L3" s="17" t="s">
        <v>92</v>
      </c>
      <c r="M3" s="17" t="s">
        <v>93</v>
      </c>
      <c r="N3" s="20" t="s">
        <v>7</v>
      </c>
      <c r="O3" s="22" t="s">
        <v>95</v>
      </c>
      <c r="P3" s="17" t="s">
        <v>96</v>
      </c>
      <c r="Q3" s="17" t="s">
        <v>58</v>
      </c>
      <c r="R3" s="17" t="s">
        <v>7</v>
      </c>
      <c r="S3" s="17" t="s">
        <v>97</v>
      </c>
      <c r="T3" s="17" t="s">
        <v>98</v>
      </c>
      <c r="U3" s="17" t="s">
        <v>3</v>
      </c>
      <c r="V3" s="17" t="s">
        <v>99</v>
      </c>
      <c r="W3" s="17" t="s">
        <v>100</v>
      </c>
      <c r="X3" s="17" t="s">
        <v>101</v>
      </c>
      <c r="Y3" s="17" t="s">
        <v>102</v>
      </c>
      <c r="Z3" s="17" t="s">
        <v>103</v>
      </c>
      <c r="AA3" s="17" t="s">
        <v>6</v>
      </c>
      <c r="AB3" s="17" t="s">
        <v>90</v>
      </c>
      <c r="AC3" s="17" t="s">
        <v>124</v>
      </c>
      <c r="AD3" s="17" t="s">
        <v>104</v>
      </c>
      <c r="AE3" s="17" t="s">
        <v>105</v>
      </c>
      <c r="AF3" s="17" t="s">
        <v>74</v>
      </c>
      <c r="AG3" s="17" t="s">
        <v>106</v>
      </c>
      <c r="AH3" s="17" t="s">
        <v>64</v>
      </c>
      <c r="AI3" s="24" t="s">
        <v>107</v>
      </c>
      <c r="AJ3" s="26" t="s">
        <v>108</v>
      </c>
      <c r="AK3" s="17" t="s">
        <v>109</v>
      </c>
      <c r="AL3" s="17" t="s">
        <v>110</v>
      </c>
      <c r="AM3" s="17" t="s">
        <v>64</v>
      </c>
      <c r="AN3" s="17" t="s">
        <v>111</v>
      </c>
      <c r="AO3" s="17" t="s">
        <v>112</v>
      </c>
      <c r="AP3" s="17" t="s">
        <v>113</v>
      </c>
      <c r="AQ3" s="20" t="s">
        <v>114</v>
      </c>
      <c r="AR3" s="22" t="s">
        <v>115</v>
      </c>
      <c r="AS3" s="17" t="s">
        <v>116</v>
      </c>
      <c r="AT3" s="17" t="s">
        <v>117</v>
      </c>
      <c r="AU3" s="17" t="s">
        <v>118</v>
      </c>
      <c r="AV3" s="17" t="s">
        <v>119</v>
      </c>
      <c r="AW3" s="17" t="s">
        <v>120</v>
      </c>
      <c r="AX3" s="24" t="s">
        <v>121</v>
      </c>
      <c r="AY3" s="20" t="s">
        <v>122</v>
      </c>
      <c r="AZ3" s="28"/>
    </row>
    <row r="4" spans="1:52" ht="20.100000000000001" customHeight="1">
      <c r="B4" s="6">
        <v>2100</v>
      </c>
      <c r="C4" s="8" t="str">
        <f>IFERROR(VLOOKUP(B4,DB!$H$3:$Y$1001,4,FALSE)&amp;"","")</f>
        <v>有限会社アーキシップアソシエイツ</v>
      </c>
      <c r="D4" s="10" t="str">
        <f>IFERROR(VLOOKUP(B4,DB!$H$2:$CC$1001,7,FALSE)&amp;"","")</f>
        <v>北海道</v>
      </c>
      <c r="E4" s="11" t="str">
        <f>IFERROR(VLOOKUP(B4,DB!$H$2:$CC$1001,8,FALSE)&amp;"","")</f>
        <v>札幌市東区</v>
      </c>
      <c r="F4" s="12" t="str">
        <f>IFERROR(VLOOKUP(B4,DB!$H$2:$CC$1001,10,FALSE)&amp;"","")</f>
        <v>取締役</v>
      </c>
      <c r="G4" s="11" t="str">
        <f>IFERROR(VLOOKUP(B4,DB!$H$2:$CC$1001,11,FALSE)&amp;"","")</f>
        <v>久保田　知明</v>
      </c>
      <c r="H4" s="14" t="str">
        <f>IFERROR(IF(VLOOKUP(B4,DB!$H$2:$CC$1001,20,FALSE)&amp;""="","","○"),"")</f>
        <v/>
      </c>
      <c r="I4" s="16" t="str">
        <f>IFERROR(VLOOKUP($B4,DB!$H$3:$BZ$1001,29,FALSE)&amp;"","　")</f>
        <v/>
      </c>
      <c r="J4" s="18" t="str">
        <f>IFERROR(VLOOKUP($B4,DB!$H$3:$BZ$1001,30,FALSE)&amp;"","　")</f>
        <v/>
      </c>
      <c r="K4" s="18" t="str">
        <f>IFERROR(VLOOKUP($B4,DB!$H$3:$BZ$1001,31,FALSE)&amp;"","　")</f>
        <v/>
      </c>
      <c r="L4" s="18" t="str">
        <f>IFERROR(VLOOKUP($B4,DB!$H$3:$BZ$1001,32,FALSE)&amp;"","　")</f>
        <v>◯</v>
      </c>
      <c r="M4" s="18" t="str">
        <f>IFERROR(VLOOKUP($B4,DB!$H$3:$BZ$1001,33,FALSE)&amp;"","　")</f>
        <v/>
      </c>
      <c r="N4" s="21" t="str">
        <f>IFERROR(VLOOKUP($B4,DB!$H$3:$BZ$1001,34,FALSE)&amp;"","　")</f>
        <v/>
      </c>
      <c r="O4" s="23" t="str">
        <f>IFERROR(VLOOKUP($B4,DB!$H$3:$BZ$1001,35,FALSE)&amp;"","　")</f>
        <v/>
      </c>
      <c r="P4" s="18" t="str">
        <f>IFERROR(VLOOKUP($B4,DB!$H$3:$BZ$1001,36,FALSE)&amp;"","　")</f>
        <v/>
      </c>
      <c r="Q4" s="18" t="str">
        <f>IFERROR(VLOOKUP($B4,DB!$H$3:$BZ$1001,37,FALSE)&amp;"","　")</f>
        <v/>
      </c>
      <c r="R4" s="18" t="str">
        <f>IFERROR(VLOOKUP($B4,DB!$H$3:$BZ$1001,38,FALSE)&amp;"","　")</f>
        <v/>
      </c>
      <c r="S4" s="18" t="str">
        <f>IFERROR(VLOOKUP($B4,DB!$H$3:$BZ$1001,39,FALSE)&amp;"","　")</f>
        <v/>
      </c>
      <c r="T4" s="18" t="str">
        <f>IFERROR(VLOOKUP($B4,DB!$H$3:$BZ$1001,40,FALSE)&amp;"","　")</f>
        <v/>
      </c>
      <c r="U4" s="18" t="str">
        <f>IFERROR(VLOOKUP($B4,DB!$H$3:$BZ$1001,41,FALSE)&amp;"","　")</f>
        <v/>
      </c>
      <c r="V4" s="18" t="str">
        <f>IFERROR(VLOOKUP($B4,DB!$H$3:$BZ$1001,42,FALSE)&amp;"","　")</f>
        <v/>
      </c>
      <c r="W4" s="18" t="str">
        <f>IFERROR(VLOOKUP($B4,DB!$H$3:$BZ$1001,43,FALSE)&amp;"","　")</f>
        <v/>
      </c>
      <c r="X4" s="18" t="str">
        <f>IFERROR(VLOOKUP($B4,DB!$H$3:$BZ$1001,44,FALSE)&amp;"","　")</f>
        <v/>
      </c>
      <c r="Y4" s="18" t="str">
        <f>IFERROR(VLOOKUP($B4,DB!$H$3:$BZ$1001,45,FALSE)&amp;"","　")</f>
        <v/>
      </c>
      <c r="Z4" s="18" t="str">
        <f>IFERROR(VLOOKUP($B4,DB!$H$3:$BZ$1001,46,FALSE)&amp;"","　")</f>
        <v/>
      </c>
      <c r="AA4" s="18" t="str">
        <f>IFERROR(VLOOKUP($B4,DB!$H$3:$BZ$1001,47,FALSE)&amp;"","　")</f>
        <v/>
      </c>
      <c r="AB4" s="18" t="str">
        <f>IFERROR(VLOOKUP($B4,DB!$H$3:$BZ$1001,48,FALSE)&amp;"","　")</f>
        <v/>
      </c>
      <c r="AC4" s="18" t="str">
        <f>IFERROR(VLOOKUP($B4,DB!$H$3:$BZ$1001,49,FALSE)&amp;"","　")</f>
        <v/>
      </c>
      <c r="AD4" s="18" t="str">
        <f>IFERROR(VLOOKUP($B4,DB!$H$3:$BZ$1001,50,FALSE)&amp;"","　")</f>
        <v/>
      </c>
      <c r="AE4" s="18" t="str">
        <f>IFERROR(VLOOKUP($B4,DB!$H$3:$BZ$1001,51,FALSE)&amp;"","　")</f>
        <v/>
      </c>
      <c r="AF4" s="18" t="str">
        <f>IFERROR(VLOOKUP($B4,DB!$H$3:$BZ$1001,52,FALSE)&amp;"","　")</f>
        <v/>
      </c>
      <c r="AG4" s="18" t="str">
        <f>IFERROR(VLOOKUP($B4,DB!$H$3:$BZ$1001,53,FALSE)&amp;"","　")</f>
        <v/>
      </c>
      <c r="AH4" s="18" t="str">
        <f>IFERROR(VLOOKUP($B4,DB!$H$3:$BZ$1001,54,FALSE)&amp;"","　")</f>
        <v/>
      </c>
      <c r="AI4" s="25" t="str">
        <f>IFERROR(VLOOKUP($B4,DB!$H$3:$BZ$1001,55,FALSE)&amp;"","　")</f>
        <v/>
      </c>
      <c r="AJ4" s="16" t="str">
        <f>IFERROR(VLOOKUP($B4,DB!$H$3:$BZ$1001,56,FALSE)&amp;"","　")</f>
        <v/>
      </c>
      <c r="AK4" s="18" t="str">
        <f>IFERROR(VLOOKUP($B4,DB!$H$3:$BZ$1001,57,FALSE)&amp;"","　")</f>
        <v/>
      </c>
      <c r="AL4" s="18" t="str">
        <f>IFERROR(VLOOKUP($B4,DB!$H$3:$BZ$1001,58,FALSE)&amp;"","　")</f>
        <v/>
      </c>
      <c r="AM4" s="18" t="str">
        <f>IFERROR(VLOOKUP($B4,DB!$H$3:$BZ$1001,59,FALSE)&amp;"","　")</f>
        <v/>
      </c>
      <c r="AN4" s="18" t="str">
        <f>IFERROR(VLOOKUP($B4,DB!$H$3:$BZ$1001,60,FALSE)&amp;"","　")</f>
        <v/>
      </c>
      <c r="AO4" s="18" t="str">
        <f>IFERROR(VLOOKUP($B4,DB!$H$3:$BZ$1001,61,FALSE)&amp;"","　")</f>
        <v/>
      </c>
      <c r="AP4" s="18" t="str">
        <f>IFERROR(VLOOKUP($B4,DB!$H$3:$BZ$1001,62,FALSE)&amp;"","　")</f>
        <v/>
      </c>
      <c r="AQ4" s="21" t="str">
        <f>IFERROR(VLOOKUP($B4,DB!$H$3:$BZ$1001,63,FALSE)&amp;"","　")</f>
        <v/>
      </c>
      <c r="AR4" s="23" t="str">
        <f>IFERROR(VLOOKUP($B4,DB!$H$3:$BZ$1001,64,FALSE)&amp;"","　")</f>
        <v/>
      </c>
      <c r="AS4" s="18" t="str">
        <f>IFERROR(VLOOKUP($B4,DB!$H$3:$BZ$1001,65,FALSE)&amp;"","　")</f>
        <v/>
      </c>
      <c r="AT4" s="18" t="str">
        <f>IFERROR(VLOOKUP($B4,DB!$H$3:$BZ$1001,66,FALSE)&amp;"","　")</f>
        <v/>
      </c>
      <c r="AU4" s="18" t="str">
        <f>IFERROR(VLOOKUP($B4,DB!$H$3:$BZ$1001,67,FALSE)&amp;"","　")</f>
        <v/>
      </c>
      <c r="AV4" s="18" t="str">
        <f>IFERROR(VLOOKUP($B4,DB!$H$3:$BZ$1001,68,FALSE)&amp;"","　")</f>
        <v/>
      </c>
      <c r="AW4" s="18" t="str">
        <f>IFERROR(VLOOKUP($B4,DB!$H$3:$BZ$1001,69,FALSE)&amp;"","　")</f>
        <v/>
      </c>
      <c r="AX4" s="18" t="str">
        <f>IFERROR(VLOOKUP($B4,DB!$H$3:$BZ$1001,70,FALSE)&amp;"","　")</f>
        <v/>
      </c>
      <c r="AY4" s="21" t="str">
        <f>IFERROR(VLOOKUP($B4,DB!$H$3:$BZ$1001,71,FALSE)&amp;"","　")</f>
        <v/>
      </c>
      <c r="AZ4" s="29"/>
    </row>
    <row r="5" spans="1:52" ht="20.100000000000001" customHeight="1">
      <c r="B5" s="6">
        <v>2101</v>
      </c>
      <c r="C5" s="8" t="str">
        <f>IFERROR(VLOOKUP(B5,DB!$H$3:$Y$1001,4,FALSE)&amp;"","")</f>
        <v>株式会社アイ・ティ・エス</v>
      </c>
      <c r="D5" s="10" t="str">
        <f>IFERROR(VLOOKUP(B5,DB!$H$2:$CC$1001,7,FALSE)&amp;"","")</f>
        <v>北海道</v>
      </c>
      <c r="E5" s="11" t="str">
        <f>IFERROR(VLOOKUP(B5,DB!$H$2:$CC$1001,8,FALSE)&amp;"","")</f>
        <v>札幌市東区</v>
      </c>
      <c r="F5" s="12" t="str">
        <f>IFERROR(VLOOKUP(B5,DB!$H$2:$CC$1001,10,FALSE)&amp;"","")</f>
        <v>代表取締役</v>
      </c>
      <c r="G5" s="11" t="str">
        <f>IFERROR(VLOOKUP(B5,DB!$H$2:$CC$1001,11,FALSE)&amp;"","")</f>
        <v>下川　紘資</v>
      </c>
      <c r="H5" s="14" t="str">
        <f>IFERROR(IF(VLOOKUP(B5,DB!$H$2:$CC$1001,20,FALSE)&amp;""="","","○"),"")</f>
        <v/>
      </c>
      <c r="I5" s="16" t="str">
        <f>IFERROR(VLOOKUP($B5,DB!$H$3:$BZ$1001,29,FALSE)&amp;"","　")</f>
        <v/>
      </c>
      <c r="J5" s="18" t="str">
        <f>IFERROR(VLOOKUP($B5,DB!$H$3:$BZ$1001,30,FALSE)&amp;"","　")</f>
        <v/>
      </c>
      <c r="K5" s="18" t="str">
        <f>IFERROR(VLOOKUP($B5,DB!$H$3:$BZ$1001,31,FALSE)&amp;"","　")</f>
        <v>◯</v>
      </c>
      <c r="L5" s="18" t="str">
        <f>IFERROR(VLOOKUP($B5,DB!$H$3:$BZ$1001,32,FALSE)&amp;"","　")</f>
        <v/>
      </c>
      <c r="M5" s="18" t="str">
        <f>IFERROR(VLOOKUP($B5,DB!$H$3:$BZ$1001,33,FALSE)&amp;"","　")</f>
        <v/>
      </c>
      <c r="N5" s="21" t="str">
        <f>IFERROR(VLOOKUP($B5,DB!$H$3:$BZ$1001,34,FALSE)&amp;"","　")</f>
        <v/>
      </c>
      <c r="O5" s="23" t="str">
        <f>IFERROR(VLOOKUP($B5,DB!$H$3:$BZ$1001,35,FALSE)&amp;"","　")</f>
        <v/>
      </c>
      <c r="P5" s="18" t="str">
        <f>IFERROR(VLOOKUP($B5,DB!$H$3:$BZ$1001,36,FALSE)&amp;"","　")</f>
        <v/>
      </c>
      <c r="Q5" s="18" t="str">
        <f>IFERROR(VLOOKUP($B5,DB!$H$3:$BZ$1001,37,FALSE)&amp;"","　")</f>
        <v/>
      </c>
      <c r="R5" s="18" t="str">
        <f>IFERROR(VLOOKUP($B5,DB!$H$3:$BZ$1001,38,FALSE)&amp;"","　")</f>
        <v/>
      </c>
      <c r="S5" s="18" t="str">
        <f>IFERROR(VLOOKUP($B5,DB!$H$3:$BZ$1001,39,FALSE)&amp;"","　")</f>
        <v/>
      </c>
      <c r="T5" s="18" t="str">
        <f>IFERROR(VLOOKUP($B5,DB!$H$3:$BZ$1001,40,FALSE)&amp;"","　")</f>
        <v/>
      </c>
      <c r="U5" s="18" t="str">
        <f>IFERROR(VLOOKUP($B5,DB!$H$3:$BZ$1001,41,FALSE)&amp;"","　")</f>
        <v/>
      </c>
      <c r="V5" s="18" t="str">
        <f>IFERROR(VLOOKUP($B5,DB!$H$3:$BZ$1001,42,FALSE)&amp;"","　")</f>
        <v/>
      </c>
      <c r="W5" s="18" t="str">
        <f>IFERROR(VLOOKUP($B5,DB!$H$3:$BZ$1001,43,FALSE)&amp;"","　")</f>
        <v/>
      </c>
      <c r="X5" s="18" t="str">
        <f>IFERROR(VLOOKUP($B5,DB!$H$3:$BZ$1001,44,FALSE)&amp;"","　")</f>
        <v/>
      </c>
      <c r="Y5" s="18" t="str">
        <f>IFERROR(VLOOKUP($B5,DB!$H$3:$BZ$1001,45,FALSE)&amp;"","　")</f>
        <v/>
      </c>
      <c r="Z5" s="18" t="str">
        <f>IFERROR(VLOOKUP($B5,DB!$H$3:$BZ$1001,46,FALSE)&amp;"","　")</f>
        <v/>
      </c>
      <c r="AA5" s="18" t="str">
        <f>IFERROR(VLOOKUP($B5,DB!$H$3:$BZ$1001,47,FALSE)&amp;"","　")</f>
        <v/>
      </c>
      <c r="AB5" s="18" t="str">
        <f>IFERROR(VLOOKUP($B5,DB!$H$3:$BZ$1001,48,FALSE)&amp;"","　")</f>
        <v/>
      </c>
      <c r="AC5" s="18" t="str">
        <f>IFERROR(VLOOKUP($B5,DB!$H$3:$BZ$1001,49,FALSE)&amp;"","　")</f>
        <v/>
      </c>
      <c r="AD5" s="18" t="str">
        <f>IFERROR(VLOOKUP($B5,DB!$H$3:$BZ$1001,50,FALSE)&amp;"","　")</f>
        <v>◯</v>
      </c>
      <c r="AE5" s="18" t="str">
        <f>IFERROR(VLOOKUP($B5,DB!$H$3:$BZ$1001,51,FALSE)&amp;"","　")</f>
        <v/>
      </c>
      <c r="AF5" s="18" t="str">
        <f>IFERROR(VLOOKUP($B5,DB!$H$3:$BZ$1001,52,FALSE)&amp;"","　")</f>
        <v/>
      </c>
      <c r="AG5" s="18" t="str">
        <f>IFERROR(VLOOKUP($B5,DB!$H$3:$BZ$1001,53,FALSE)&amp;"","　")</f>
        <v/>
      </c>
      <c r="AH5" s="18" t="str">
        <f>IFERROR(VLOOKUP($B5,DB!$H$3:$BZ$1001,54,FALSE)&amp;"","　")</f>
        <v/>
      </c>
      <c r="AI5" s="25" t="str">
        <f>IFERROR(VLOOKUP($B5,DB!$H$3:$BZ$1001,55,FALSE)&amp;"","　")</f>
        <v/>
      </c>
      <c r="AJ5" s="16" t="str">
        <f>IFERROR(VLOOKUP($B5,DB!$H$3:$BZ$1001,56,FALSE)&amp;"","　")</f>
        <v/>
      </c>
      <c r="AK5" s="18" t="str">
        <f>IFERROR(VLOOKUP($B5,DB!$H$3:$BZ$1001,57,FALSE)&amp;"","　")</f>
        <v/>
      </c>
      <c r="AL5" s="18" t="str">
        <f>IFERROR(VLOOKUP($B5,DB!$H$3:$BZ$1001,58,FALSE)&amp;"","　")</f>
        <v/>
      </c>
      <c r="AM5" s="18" t="str">
        <f>IFERROR(VLOOKUP($B5,DB!$H$3:$BZ$1001,59,FALSE)&amp;"","　")</f>
        <v/>
      </c>
      <c r="AN5" s="18" t="str">
        <f>IFERROR(VLOOKUP($B5,DB!$H$3:$BZ$1001,60,FALSE)&amp;"","　")</f>
        <v/>
      </c>
      <c r="AO5" s="18" t="str">
        <f>IFERROR(VLOOKUP($B5,DB!$H$3:$BZ$1001,61,FALSE)&amp;"","　")</f>
        <v/>
      </c>
      <c r="AP5" s="18" t="str">
        <f>IFERROR(VLOOKUP($B5,DB!$H$3:$BZ$1001,62,FALSE)&amp;"","　")</f>
        <v/>
      </c>
      <c r="AQ5" s="21" t="str">
        <f>IFERROR(VLOOKUP($B5,DB!$H$3:$BZ$1001,63,FALSE)&amp;"","　")</f>
        <v/>
      </c>
      <c r="AR5" s="23" t="str">
        <f>IFERROR(VLOOKUP($B5,DB!$H$3:$BZ$1001,64,FALSE)&amp;"","　")</f>
        <v/>
      </c>
      <c r="AS5" s="18" t="str">
        <f>IFERROR(VLOOKUP($B5,DB!$H$3:$BZ$1001,65,FALSE)&amp;"","　")</f>
        <v/>
      </c>
      <c r="AT5" s="18" t="str">
        <f>IFERROR(VLOOKUP($B5,DB!$H$3:$BZ$1001,66,FALSE)&amp;"","　")</f>
        <v/>
      </c>
      <c r="AU5" s="18" t="str">
        <f>IFERROR(VLOOKUP($B5,DB!$H$3:$BZ$1001,67,FALSE)&amp;"","　")</f>
        <v/>
      </c>
      <c r="AV5" s="18" t="str">
        <f>IFERROR(VLOOKUP($B5,DB!$H$3:$BZ$1001,68,FALSE)&amp;"","　")</f>
        <v/>
      </c>
      <c r="AW5" s="18" t="str">
        <f>IFERROR(VLOOKUP($B5,DB!$H$3:$BZ$1001,69,FALSE)&amp;"","　")</f>
        <v/>
      </c>
      <c r="AX5" s="18" t="str">
        <f>IFERROR(VLOOKUP($B5,DB!$H$3:$BZ$1001,70,FALSE)&amp;"","　")</f>
        <v/>
      </c>
      <c r="AY5" s="21" t="str">
        <f>IFERROR(VLOOKUP($B5,DB!$H$3:$BZ$1001,71,FALSE)&amp;"","　")</f>
        <v/>
      </c>
      <c r="AZ5" s="29"/>
    </row>
    <row r="6" spans="1:52" ht="20.100000000000001" customHeight="1">
      <c r="B6" s="6">
        <v>2102</v>
      </c>
      <c r="C6" s="8" t="str">
        <f>IFERROR(VLOOKUP(B6,DB!$H$3:$Y$1001,4,FALSE)&amp;"","")</f>
        <v>株式会社アリヤス設計コンサルタント</v>
      </c>
      <c r="D6" s="10" t="str">
        <f>IFERROR(VLOOKUP(B6,DB!$H$2:$CC$1001,7,FALSE)&amp;"","")</f>
        <v>北海道</v>
      </c>
      <c r="E6" s="11" t="str">
        <f>IFERROR(VLOOKUP(B6,DB!$H$2:$CC$1001,8,FALSE)&amp;"","")</f>
        <v>札幌市豊平区</v>
      </c>
      <c r="F6" s="12" t="str">
        <f>IFERROR(VLOOKUP(B6,DB!$H$2:$CC$1001,10,FALSE)&amp;"","")</f>
        <v>代表取締役</v>
      </c>
      <c r="G6" s="11" t="str">
        <f>IFERROR(VLOOKUP(B6,DB!$H$2:$CC$1001,11,FALSE)&amp;"","")</f>
        <v>河村　守人</v>
      </c>
      <c r="H6" s="14" t="str">
        <f>IFERROR(IF(VLOOKUP(B6,DB!$H$2:$CC$1001,20,FALSE)&amp;""="","","○"),"")</f>
        <v/>
      </c>
      <c r="I6" s="16" t="str">
        <f>IFERROR(VLOOKUP($B6,DB!$H$3:$BZ$1001,29,FALSE)&amp;"","　")</f>
        <v>◯</v>
      </c>
      <c r="J6" s="18" t="str">
        <f>IFERROR(VLOOKUP($B6,DB!$H$3:$BZ$1001,30,FALSE)&amp;"","　")</f>
        <v>◯</v>
      </c>
      <c r="K6" s="18" t="str">
        <f>IFERROR(VLOOKUP($B6,DB!$H$3:$BZ$1001,31,FALSE)&amp;"","　")</f>
        <v>◯</v>
      </c>
      <c r="L6" s="18" t="str">
        <f>IFERROR(VLOOKUP($B6,DB!$H$3:$BZ$1001,32,FALSE)&amp;"","　")</f>
        <v/>
      </c>
      <c r="M6" s="18" t="str">
        <f>IFERROR(VLOOKUP($B6,DB!$H$3:$BZ$1001,33,FALSE)&amp;"","　")</f>
        <v>◯</v>
      </c>
      <c r="N6" s="21" t="str">
        <f>IFERROR(VLOOKUP($B6,DB!$H$3:$BZ$1001,34,FALSE)&amp;"","　")</f>
        <v/>
      </c>
      <c r="O6" s="23" t="str">
        <f>IFERROR(VLOOKUP($B6,DB!$H$3:$BZ$1001,35,FALSE)&amp;"","　")</f>
        <v>◯</v>
      </c>
      <c r="P6" s="18" t="str">
        <f>IFERROR(VLOOKUP($B6,DB!$H$3:$BZ$1001,36,FALSE)&amp;"","　")</f>
        <v/>
      </c>
      <c r="Q6" s="18" t="str">
        <f>IFERROR(VLOOKUP($B6,DB!$H$3:$BZ$1001,37,FALSE)&amp;"","　")</f>
        <v/>
      </c>
      <c r="R6" s="18" t="str">
        <f>IFERROR(VLOOKUP($B6,DB!$H$3:$BZ$1001,38,FALSE)&amp;"","　")</f>
        <v>◯</v>
      </c>
      <c r="S6" s="18" t="str">
        <f>IFERROR(VLOOKUP($B6,DB!$H$3:$BZ$1001,39,FALSE)&amp;"","　")</f>
        <v/>
      </c>
      <c r="T6" s="18" t="str">
        <f>IFERROR(VLOOKUP($B6,DB!$H$3:$BZ$1001,40,FALSE)&amp;"","　")</f>
        <v/>
      </c>
      <c r="U6" s="18" t="str">
        <f>IFERROR(VLOOKUP($B6,DB!$H$3:$BZ$1001,41,FALSE)&amp;"","　")</f>
        <v/>
      </c>
      <c r="V6" s="18" t="str">
        <f>IFERROR(VLOOKUP($B6,DB!$H$3:$BZ$1001,42,FALSE)&amp;"","　")</f>
        <v/>
      </c>
      <c r="W6" s="18" t="str">
        <f>IFERROR(VLOOKUP($B6,DB!$H$3:$BZ$1001,43,FALSE)&amp;"","　")</f>
        <v/>
      </c>
      <c r="X6" s="18" t="str">
        <f>IFERROR(VLOOKUP($B6,DB!$H$3:$BZ$1001,44,FALSE)&amp;"","　")</f>
        <v/>
      </c>
      <c r="Y6" s="18" t="str">
        <f>IFERROR(VLOOKUP($B6,DB!$H$3:$BZ$1001,45,FALSE)&amp;"","　")</f>
        <v/>
      </c>
      <c r="Z6" s="18" t="str">
        <f>IFERROR(VLOOKUP($B6,DB!$H$3:$BZ$1001,46,FALSE)&amp;"","　")</f>
        <v/>
      </c>
      <c r="AA6" s="18" t="str">
        <f>IFERROR(VLOOKUP($B6,DB!$H$3:$BZ$1001,47,FALSE)&amp;"","　")</f>
        <v/>
      </c>
      <c r="AB6" s="18" t="str">
        <f>IFERROR(VLOOKUP($B6,DB!$H$3:$BZ$1001,48,FALSE)&amp;"","　")</f>
        <v/>
      </c>
      <c r="AC6" s="18" t="str">
        <f>IFERROR(VLOOKUP($B6,DB!$H$3:$BZ$1001,49,FALSE)&amp;"","　")</f>
        <v/>
      </c>
      <c r="AD6" s="18" t="str">
        <f>IFERROR(VLOOKUP($B6,DB!$H$3:$BZ$1001,50,FALSE)&amp;"","　")</f>
        <v>◯</v>
      </c>
      <c r="AE6" s="18" t="str">
        <f>IFERROR(VLOOKUP($B6,DB!$H$3:$BZ$1001,51,FALSE)&amp;"","　")</f>
        <v/>
      </c>
      <c r="AF6" s="18" t="str">
        <f>IFERROR(VLOOKUP($B6,DB!$H$3:$BZ$1001,52,FALSE)&amp;"","　")</f>
        <v/>
      </c>
      <c r="AG6" s="18" t="str">
        <f>IFERROR(VLOOKUP($B6,DB!$H$3:$BZ$1001,53,FALSE)&amp;"","　")</f>
        <v/>
      </c>
      <c r="AH6" s="18" t="str">
        <f>IFERROR(VLOOKUP($B6,DB!$H$3:$BZ$1001,54,FALSE)&amp;"","　")</f>
        <v/>
      </c>
      <c r="AI6" s="25" t="str">
        <f>IFERROR(VLOOKUP($B6,DB!$H$3:$BZ$1001,55,FALSE)&amp;"","　")</f>
        <v/>
      </c>
      <c r="AJ6" s="16" t="str">
        <f>IFERROR(VLOOKUP($B6,DB!$H$3:$BZ$1001,56,FALSE)&amp;"","　")</f>
        <v/>
      </c>
      <c r="AK6" s="18" t="str">
        <f>IFERROR(VLOOKUP($B6,DB!$H$3:$BZ$1001,57,FALSE)&amp;"","　")</f>
        <v/>
      </c>
      <c r="AL6" s="18" t="str">
        <f>IFERROR(VLOOKUP($B6,DB!$H$3:$BZ$1001,58,FALSE)&amp;"","　")</f>
        <v/>
      </c>
      <c r="AM6" s="18" t="str">
        <f>IFERROR(VLOOKUP($B6,DB!$H$3:$BZ$1001,59,FALSE)&amp;"","　")</f>
        <v/>
      </c>
      <c r="AN6" s="18" t="str">
        <f>IFERROR(VLOOKUP($B6,DB!$H$3:$BZ$1001,60,FALSE)&amp;"","　")</f>
        <v/>
      </c>
      <c r="AO6" s="18" t="str">
        <f>IFERROR(VLOOKUP($B6,DB!$H$3:$BZ$1001,61,FALSE)&amp;"","　")</f>
        <v/>
      </c>
      <c r="AP6" s="18" t="str">
        <f>IFERROR(VLOOKUP($B6,DB!$H$3:$BZ$1001,62,FALSE)&amp;"","　")</f>
        <v/>
      </c>
      <c r="AQ6" s="21" t="str">
        <f>IFERROR(VLOOKUP($B6,DB!$H$3:$BZ$1001,63,FALSE)&amp;"","　")</f>
        <v/>
      </c>
      <c r="AR6" s="23" t="str">
        <f>IFERROR(VLOOKUP($B6,DB!$H$3:$BZ$1001,64,FALSE)&amp;"","　")</f>
        <v/>
      </c>
      <c r="AS6" s="18" t="str">
        <f>IFERROR(VLOOKUP($B6,DB!$H$3:$BZ$1001,65,FALSE)&amp;"","　")</f>
        <v/>
      </c>
      <c r="AT6" s="18" t="str">
        <f>IFERROR(VLOOKUP($B6,DB!$H$3:$BZ$1001,66,FALSE)&amp;"","　")</f>
        <v/>
      </c>
      <c r="AU6" s="18" t="str">
        <f>IFERROR(VLOOKUP($B6,DB!$H$3:$BZ$1001,67,FALSE)&amp;"","　")</f>
        <v/>
      </c>
      <c r="AV6" s="18" t="str">
        <f>IFERROR(VLOOKUP($B6,DB!$H$3:$BZ$1001,68,FALSE)&amp;"","　")</f>
        <v/>
      </c>
      <c r="AW6" s="18" t="str">
        <f>IFERROR(VLOOKUP($B6,DB!$H$3:$BZ$1001,69,FALSE)&amp;"","　")</f>
        <v/>
      </c>
      <c r="AX6" s="18" t="str">
        <f>IFERROR(VLOOKUP($B6,DB!$H$3:$BZ$1001,70,FALSE)&amp;"","　")</f>
        <v/>
      </c>
      <c r="AY6" s="21" t="str">
        <f>IFERROR(VLOOKUP($B6,DB!$H$3:$BZ$1001,71,FALSE)&amp;"","　")</f>
        <v/>
      </c>
      <c r="AZ6" s="29"/>
    </row>
    <row r="7" spans="1:52" ht="20.100000000000001" customHeight="1">
      <c r="A7" s="2">
        <v>2101</v>
      </c>
      <c r="B7" s="6">
        <v>2103</v>
      </c>
      <c r="C7" s="8" t="str">
        <f>IFERROR(VLOOKUP(B7,DB!$H$3:$Y$1001,4,FALSE)&amp;"","")</f>
        <v>株式会社あいアーキテクツ</v>
      </c>
      <c r="D7" s="10" t="str">
        <f>IFERROR(VLOOKUP(B7,DB!$H$2:$CC$1001,7,FALSE)&amp;"","")</f>
        <v>北海道</v>
      </c>
      <c r="E7" s="11" t="str">
        <f>IFERROR(VLOOKUP(B7,DB!$H$2:$CC$1001,8,FALSE)&amp;"","")</f>
        <v>札幌市中央区</v>
      </c>
      <c r="F7" s="12" t="str">
        <f>IFERROR(VLOOKUP(B7,DB!$H$2:$CC$1001,10,FALSE)&amp;"","")</f>
        <v>代表取締役</v>
      </c>
      <c r="G7" s="11" t="str">
        <f>IFERROR(VLOOKUP(B7,DB!$H$2:$CC$1001,11,FALSE)&amp;"","")</f>
        <v>宮崎　聡</v>
      </c>
      <c r="H7" s="14" t="str">
        <f>IFERROR(IF(VLOOKUP(B7,DB!$H$2:$CC$1001,20,FALSE)&amp;""="","","○"),"")</f>
        <v/>
      </c>
      <c r="I7" s="16" t="str">
        <f>IFERROR(VLOOKUP($B7,DB!$H$3:$BZ$1001,29,FALSE)&amp;"","　")</f>
        <v/>
      </c>
      <c r="J7" s="18" t="str">
        <f>IFERROR(VLOOKUP($B7,DB!$H$3:$BZ$1001,30,FALSE)&amp;"","　")</f>
        <v/>
      </c>
      <c r="K7" s="18" t="str">
        <f>IFERROR(VLOOKUP($B7,DB!$H$3:$BZ$1001,31,FALSE)&amp;"","　")</f>
        <v/>
      </c>
      <c r="L7" s="18" t="str">
        <f>IFERROR(VLOOKUP($B7,DB!$H$3:$BZ$1001,32,FALSE)&amp;"","　")</f>
        <v>◯</v>
      </c>
      <c r="M7" s="18" t="str">
        <f>IFERROR(VLOOKUP($B7,DB!$H$3:$BZ$1001,33,FALSE)&amp;"","　")</f>
        <v/>
      </c>
      <c r="N7" s="21" t="str">
        <f>IFERROR(VLOOKUP($B7,DB!$H$3:$BZ$1001,34,FALSE)&amp;"","　")</f>
        <v/>
      </c>
      <c r="O7" s="23" t="str">
        <f>IFERROR(VLOOKUP($B7,DB!$H$3:$BZ$1001,35,FALSE)&amp;"","　")</f>
        <v/>
      </c>
      <c r="P7" s="18" t="str">
        <f>IFERROR(VLOOKUP($B7,DB!$H$3:$BZ$1001,36,FALSE)&amp;"","　")</f>
        <v/>
      </c>
      <c r="Q7" s="18" t="str">
        <f>IFERROR(VLOOKUP($B7,DB!$H$3:$BZ$1001,37,FALSE)&amp;"","　")</f>
        <v/>
      </c>
      <c r="R7" s="18" t="str">
        <f>IFERROR(VLOOKUP($B7,DB!$H$3:$BZ$1001,38,FALSE)&amp;"","　")</f>
        <v/>
      </c>
      <c r="S7" s="18" t="str">
        <f>IFERROR(VLOOKUP($B7,DB!$H$3:$BZ$1001,39,FALSE)&amp;"","　")</f>
        <v/>
      </c>
      <c r="T7" s="18" t="str">
        <f>IFERROR(VLOOKUP($B7,DB!$H$3:$BZ$1001,40,FALSE)&amp;"","　")</f>
        <v/>
      </c>
      <c r="U7" s="18" t="str">
        <f>IFERROR(VLOOKUP($B7,DB!$H$3:$BZ$1001,41,FALSE)&amp;"","　")</f>
        <v/>
      </c>
      <c r="V7" s="18" t="str">
        <f>IFERROR(VLOOKUP($B7,DB!$H$3:$BZ$1001,42,FALSE)&amp;"","　")</f>
        <v/>
      </c>
      <c r="W7" s="18" t="str">
        <f>IFERROR(VLOOKUP($B7,DB!$H$3:$BZ$1001,43,FALSE)&amp;"","　")</f>
        <v/>
      </c>
      <c r="X7" s="18" t="str">
        <f>IFERROR(VLOOKUP($B7,DB!$H$3:$BZ$1001,44,FALSE)&amp;"","　")</f>
        <v/>
      </c>
      <c r="Y7" s="18" t="str">
        <f>IFERROR(VLOOKUP($B7,DB!$H$3:$BZ$1001,45,FALSE)&amp;"","　")</f>
        <v/>
      </c>
      <c r="Z7" s="18" t="str">
        <f>IFERROR(VLOOKUP($B7,DB!$H$3:$BZ$1001,46,FALSE)&amp;"","　")</f>
        <v/>
      </c>
      <c r="AA7" s="18" t="str">
        <f>IFERROR(VLOOKUP($B7,DB!$H$3:$BZ$1001,47,FALSE)&amp;"","　")</f>
        <v/>
      </c>
      <c r="AB7" s="18" t="str">
        <f>IFERROR(VLOOKUP($B7,DB!$H$3:$BZ$1001,48,FALSE)&amp;"","　")</f>
        <v/>
      </c>
      <c r="AC7" s="18" t="str">
        <f>IFERROR(VLOOKUP($B7,DB!$H$3:$BZ$1001,49,FALSE)&amp;"","　")</f>
        <v/>
      </c>
      <c r="AD7" s="18" t="str">
        <f>IFERROR(VLOOKUP($B7,DB!$H$3:$BZ$1001,50,FALSE)&amp;"","　")</f>
        <v/>
      </c>
      <c r="AE7" s="18" t="str">
        <f>IFERROR(VLOOKUP($B7,DB!$H$3:$BZ$1001,51,FALSE)&amp;"","　")</f>
        <v/>
      </c>
      <c r="AF7" s="18" t="str">
        <f>IFERROR(VLOOKUP($B7,DB!$H$3:$BZ$1001,52,FALSE)&amp;"","　")</f>
        <v/>
      </c>
      <c r="AG7" s="18" t="str">
        <f>IFERROR(VLOOKUP($B7,DB!$H$3:$BZ$1001,53,FALSE)&amp;"","　")</f>
        <v/>
      </c>
      <c r="AH7" s="18" t="str">
        <f>IFERROR(VLOOKUP($B7,DB!$H$3:$BZ$1001,54,FALSE)&amp;"","　")</f>
        <v/>
      </c>
      <c r="AI7" s="25" t="str">
        <f>IFERROR(VLOOKUP($B7,DB!$H$3:$BZ$1001,55,FALSE)&amp;"","　")</f>
        <v/>
      </c>
      <c r="AJ7" s="16" t="str">
        <f>IFERROR(VLOOKUP($B7,DB!$H$3:$BZ$1001,56,FALSE)&amp;"","　")</f>
        <v/>
      </c>
      <c r="AK7" s="18" t="str">
        <f>IFERROR(VLOOKUP($B7,DB!$H$3:$BZ$1001,57,FALSE)&amp;"","　")</f>
        <v/>
      </c>
      <c r="AL7" s="18" t="str">
        <f>IFERROR(VLOOKUP($B7,DB!$H$3:$BZ$1001,58,FALSE)&amp;"","　")</f>
        <v/>
      </c>
      <c r="AM7" s="18" t="str">
        <f>IFERROR(VLOOKUP($B7,DB!$H$3:$BZ$1001,59,FALSE)&amp;"","　")</f>
        <v/>
      </c>
      <c r="AN7" s="18" t="str">
        <f>IFERROR(VLOOKUP($B7,DB!$H$3:$BZ$1001,60,FALSE)&amp;"","　")</f>
        <v/>
      </c>
      <c r="AO7" s="18" t="str">
        <f>IFERROR(VLOOKUP($B7,DB!$H$3:$BZ$1001,61,FALSE)&amp;"","　")</f>
        <v/>
      </c>
      <c r="AP7" s="18" t="str">
        <f>IFERROR(VLOOKUP($B7,DB!$H$3:$BZ$1001,62,FALSE)&amp;"","　")</f>
        <v/>
      </c>
      <c r="AQ7" s="21" t="str">
        <f>IFERROR(VLOOKUP($B7,DB!$H$3:$BZ$1001,63,FALSE)&amp;"","　")</f>
        <v/>
      </c>
      <c r="AR7" s="23" t="str">
        <f>IFERROR(VLOOKUP($B7,DB!$H$3:$BZ$1001,64,FALSE)&amp;"","　")</f>
        <v/>
      </c>
      <c r="AS7" s="18" t="str">
        <f>IFERROR(VLOOKUP($B7,DB!$H$3:$BZ$1001,65,FALSE)&amp;"","　")</f>
        <v/>
      </c>
      <c r="AT7" s="18" t="str">
        <f>IFERROR(VLOOKUP($B7,DB!$H$3:$BZ$1001,66,FALSE)&amp;"","　")</f>
        <v/>
      </c>
      <c r="AU7" s="18" t="str">
        <f>IFERROR(VLOOKUP($B7,DB!$H$3:$BZ$1001,67,FALSE)&amp;"","　")</f>
        <v/>
      </c>
      <c r="AV7" s="18" t="str">
        <f>IFERROR(VLOOKUP($B7,DB!$H$3:$BZ$1001,68,FALSE)&amp;"","　")</f>
        <v/>
      </c>
      <c r="AW7" s="18" t="str">
        <f>IFERROR(VLOOKUP($B7,DB!$H$3:$BZ$1001,69,FALSE)&amp;"","　")</f>
        <v/>
      </c>
      <c r="AX7" s="18" t="str">
        <f>IFERROR(VLOOKUP($B7,DB!$H$3:$BZ$1001,70,FALSE)&amp;"","　")</f>
        <v/>
      </c>
      <c r="AY7" s="21" t="str">
        <f>IFERROR(VLOOKUP($B7,DB!$H$3:$BZ$1001,71,FALSE)&amp;"","　")</f>
        <v/>
      </c>
      <c r="AZ7" s="29"/>
    </row>
    <row r="8" spans="1:52" ht="20.100000000000001" customHeight="1">
      <c r="B8" s="6">
        <v>2104</v>
      </c>
      <c r="C8" s="8" t="str">
        <f>IFERROR(VLOOKUP(B8,DB!$H$3:$Y$1001,4,FALSE)&amp;"","")</f>
        <v>株式会社アトリエアク</v>
      </c>
      <c r="D8" s="10" t="str">
        <f>IFERROR(VLOOKUP(B8,DB!$H$2:$CC$1001,7,FALSE)&amp;"","")</f>
        <v>北海道</v>
      </c>
      <c r="E8" s="11" t="str">
        <f>IFERROR(VLOOKUP(B8,DB!$H$2:$CC$1001,8,FALSE)&amp;"","")</f>
        <v>札幌市中央区</v>
      </c>
      <c r="F8" s="12" t="str">
        <f>IFERROR(VLOOKUP(B8,DB!$H$2:$CC$1001,10,FALSE)&amp;"","")</f>
        <v>代表取締役</v>
      </c>
      <c r="G8" s="11" t="str">
        <f>IFERROR(VLOOKUP(B8,DB!$H$2:$CC$1001,11,FALSE)&amp;"","")</f>
        <v>柳谷　宰</v>
      </c>
      <c r="H8" s="14" t="str">
        <f>IFERROR(IF(VLOOKUP(B8,DB!$H$2:$CC$1001,20,FALSE)&amp;""="","","○"),"")</f>
        <v/>
      </c>
      <c r="I8" s="16" t="str">
        <f>IFERROR(VLOOKUP($B8,DB!$H$3:$BZ$1001,29,FALSE)&amp;"","　")</f>
        <v/>
      </c>
      <c r="J8" s="18" t="str">
        <f>IFERROR(VLOOKUP($B8,DB!$H$3:$BZ$1001,30,FALSE)&amp;"","　")</f>
        <v/>
      </c>
      <c r="K8" s="18" t="str">
        <f>IFERROR(VLOOKUP($B8,DB!$H$3:$BZ$1001,31,FALSE)&amp;"","　")</f>
        <v/>
      </c>
      <c r="L8" s="18" t="str">
        <f>IFERROR(VLOOKUP($B8,DB!$H$3:$BZ$1001,32,FALSE)&amp;"","　")</f>
        <v>◯</v>
      </c>
      <c r="M8" s="18" t="str">
        <f>IFERROR(VLOOKUP($B8,DB!$H$3:$BZ$1001,33,FALSE)&amp;"","　")</f>
        <v/>
      </c>
      <c r="N8" s="21" t="str">
        <f>IFERROR(VLOOKUP($B8,DB!$H$3:$BZ$1001,34,FALSE)&amp;"","　")</f>
        <v/>
      </c>
      <c r="O8" s="23" t="str">
        <f>IFERROR(VLOOKUP($B8,DB!$H$3:$BZ$1001,35,FALSE)&amp;"","　")</f>
        <v/>
      </c>
      <c r="P8" s="18" t="str">
        <f>IFERROR(VLOOKUP($B8,DB!$H$3:$BZ$1001,36,FALSE)&amp;"","　")</f>
        <v/>
      </c>
      <c r="Q8" s="18" t="str">
        <f>IFERROR(VLOOKUP($B8,DB!$H$3:$BZ$1001,37,FALSE)&amp;"","　")</f>
        <v/>
      </c>
      <c r="R8" s="18" t="str">
        <f>IFERROR(VLOOKUP($B8,DB!$H$3:$BZ$1001,38,FALSE)&amp;"","　")</f>
        <v/>
      </c>
      <c r="S8" s="18" t="str">
        <f>IFERROR(VLOOKUP($B8,DB!$H$3:$BZ$1001,39,FALSE)&amp;"","　")</f>
        <v/>
      </c>
      <c r="T8" s="18" t="str">
        <f>IFERROR(VLOOKUP($B8,DB!$H$3:$BZ$1001,40,FALSE)&amp;"","　")</f>
        <v/>
      </c>
      <c r="U8" s="18" t="str">
        <f>IFERROR(VLOOKUP($B8,DB!$H$3:$BZ$1001,41,FALSE)&amp;"","　")</f>
        <v/>
      </c>
      <c r="V8" s="18" t="str">
        <f>IFERROR(VLOOKUP($B8,DB!$H$3:$BZ$1001,42,FALSE)&amp;"","　")</f>
        <v/>
      </c>
      <c r="W8" s="18" t="str">
        <f>IFERROR(VLOOKUP($B8,DB!$H$3:$BZ$1001,43,FALSE)&amp;"","　")</f>
        <v/>
      </c>
      <c r="X8" s="18" t="str">
        <f>IFERROR(VLOOKUP($B8,DB!$H$3:$BZ$1001,44,FALSE)&amp;"","　")</f>
        <v/>
      </c>
      <c r="Y8" s="18" t="str">
        <f>IFERROR(VLOOKUP($B8,DB!$H$3:$BZ$1001,45,FALSE)&amp;"","　")</f>
        <v/>
      </c>
      <c r="Z8" s="18" t="str">
        <f>IFERROR(VLOOKUP($B8,DB!$H$3:$BZ$1001,46,FALSE)&amp;"","　")</f>
        <v/>
      </c>
      <c r="AA8" s="18" t="str">
        <f>IFERROR(VLOOKUP($B8,DB!$H$3:$BZ$1001,47,FALSE)&amp;"","　")</f>
        <v/>
      </c>
      <c r="AB8" s="18" t="str">
        <f>IFERROR(VLOOKUP($B8,DB!$H$3:$BZ$1001,48,FALSE)&amp;"","　")</f>
        <v/>
      </c>
      <c r="AC8" s="18" t="str">
        <f>IFERROR(VLOOKUP($B8,DB!$H$3:$BZ$1001,49,FALSE)&amp;"","　")</f>
        <v/>
      </c>
      <c r="AD8" s="18" t="str">
        <f>IFERROR(VLOOKUP($B8,DB!$H$3:$BZ$1001,50,FALSE)&amp;"","　")</f>
        <v/>
      </c>
      <c r="AE8" s="18" t="str">
        <f>IFERROR(VLOOKUP($B8,DB!$H$3:$BZ$1001,51,FALSE)&amp;"","　")</f>
        <v/>
      </c>
      <c r="AF8" s="18" t="str">
        <f>IFERROR(VLOOKUP($B8,DB!$H$3:$BZ$1001,52,FALSE)&amp;"","　")</f>
        <v/>
      </c>
      <c r="AG8" s="18" t="str">
        <f>IFERROR(VLOOKUP($B8,DB!$H$3:$BZ$1001,53,FALSE)&amp;"","　")</f>
        <v/>
      </c>
      <c r="AH8" s="18" t="str">
        <f>IFERROR(VLOOKUP($B8,DB!$H$3:$BZ$1001,54,FALSE)&amp;"","　")</f>
        <v/>
      </c>
      <c r="AI8" s="25" t="str">
        <f>IFERROR(VLOOKUP($B8,DB!$H$3:$BZ$1001,55,FALSE)&amp;"","　")</f>
        <v/>
      </c>
      <c r="AJ8" s="16" t="str">
        <f>IFERROR(VLOOKUP($B8,DB!$H$3:$BZ$1001,56,FALSE)&amp;"","　")</f>
        <v/>
      </c>
      <c r="AK8" s="18" t="str">
        <f>IFERROR(VLOOKUP($B8,DB!$H$3:$BZ$1001,57,FALSE)&amp;"","　")</f>
        <v/>
      </c>
      <c r="AL8" s="18" t="str">
        <f>IFERROR(VLOOKUP($B8,DB!$H$3:$BZ$1001,58,FALSE)&amp;"","　")</f>
        <v/>
      </c>
      <c r="AM8" s="18" t="str">
        <f>IFERROR(VLOOKUP($B8,DB!$H$3:$BZ$1001,59,FALSE)&amp;"","　")</f>
        <v/>
      </c>
      <c r="AN8" s="18" t="str">
        <f>IFERROR(VLOOKUP($B8,DB!$H$3:$BZ$1001,60,FALSE)&amp;"","　")</f>
        <v/>
      </c>
      <c r="AO8" s="18" t="str">
        <f>IFERROR(VLOOKUP($B8,DB!$H$3:$BZ$1001,61,FALSE)&amp;"","　")</f>
        <v/>
      </c>
      <c r="AP8" s="18" t="str">
        <f>IFERROR(VLOOKUP($B8,DB!$H$3:$BZ$1001,62,FALSE)&amp;"","　")</f>
        <v/>
      </c>
      <c r="AQ8" s="21" t="str">
        <f>IFERROR(VLOOKUP($B8,DB!$H$3:$BZ$1001,63,FALSE)&amp;"","　")</f>
        <v/>
      </c>
      <c r="AR8" s="23" t="str">
        <f>IFERROR(VLOOKUP($B8,DB!$H$3:$BZ$1001,64,FALSE)&amp;"","　")</f>
        <v/>
      </c>
      <c r="AS8" s="18" t="str">
        <f>IFERROR(VLOOKUP($B8,DB!$H$3:$BZ$1001,65,FALSE)&amp;"","　")</f>
        <v/>
      </c>
      <c r="AT8" s="18" t="str">
        <f>IFERROR(VLOOKUP($B8,DB!$H$3:$BZ$1001,66,FALSE)&amp;"","　")</f>
        <v/>
      </c>
      <c r="AU8" s="18" t="str">
        <f>IFERROR(VLOOKUP($B8,DB!$H$3:$BZ$1001,67,FALSE)&amp;"","　")</f>
        <v/>
      </c>
      <c r="AV8" s="18" t="str">
        <f>IFERROR(VLOOKUP($B8,DB!$H$3:$BZ$1001,68,FALSE)&amp;"","　")</f>
        <v/>
      </c>
      <c r="AW8" s="18" t="str">
        <f>IFERROR(VLOOKUP($B8,DB!$H$3:$BZ$1001,69,FALSE)&amp;"","　")</f>
        <v/>
      </c>
      <c r="AX8" s="18" t="str">
        <f>IFERROR(VLOOKUP($B8,DB!$H$3:$BZ$1001,70,FALSE)&amp;"","　")</f>
        <v/>
      </c>
      <c r="AY8" s="21" t="str">
        <f>IFERROR(VLOOKUP($B8,DB!$H$3:$BZ$1001,71,FALSE)&amp;"","　")</f>
        <v/>
      </c>
      <c r="AZ8" s="29"/>
    </row>
    <row r="9" spans="1:52" ht="20.100000000000001" customHeight="1">
      <c r="B9" s="6">
        <v>2105</v>
      </c>
      <c r="C9" s="8" t="str">
        <f>IFERROR(VLOOKUP(B9,DB!$H$3:$Y$1001,4,FALSE)&amp;"","")</f>
        <v>株式会社アクアジオテクノ</v>
      </c>
      <c r="D9" s="10" t="str">
        <f>IFERROR(VLOOKUP(B9,DB!$H$2:$CC$1001,7,FALSE)&amp;"","")</f>
        <v>北海道</v>
      </c>
      <c r="E9" s="11" t="str">
        <f>IFERROR(VLOOKUP(B9,DB!$H$2:$CC$1001,8,FALSE)&amp;"","")</f>
        <v>札幌市白石区</v>
      </c>
      <c r="F9" s="12" t="str">
        <f>IFERROR(VLOOKUP(B9,DB!$H$2:$CC$1001,10,FALSE)&amp;"","")</f>
        <v>代表取締役</v>
      </c>
      <c r="G9" s="11" t="str">
        <f>IFERROR(VLOOKUP(B9,DB!$H$2:$CC$1001,11,FALSE)&amp;"","")</f>
        <v>石塚　学</v>
      </c>
      <c r="H9" s="14" t="str">
        <f>IFERROR(IF(VLOOKUP(B9,DB!$H$2:$CC$1001,20,FALSE)&amp;""="","","○"),"")</f>
        <v/>
      </c>
      <c r="I9" s="16" t="str">
        <f>IFERROR(VLOOKUP($B9,DB!$H$3:$BZ$1001,29,FALSE)&amp;"","　")</f>
        <v/>
      </c>
      <c r="J9" s="18" t="str">
        <f>IFERROR(VLOOKUP($B9,DB!$H$3:$BZ$1001,30,FALSE)&amp;"","　")</f>
        <v>◯</v>
      </c>
      <c r="K9" s="18" t="str">
        <f>IFERROR(VLOOKUP($B9,DB!$H$3:$BZ$1001,31,FALSE)&amp;"","　")</f>
        <v>◯</v>
      </c>
      <c r="L9" s="18" t="str">
        <f>IFERROR(VLOOKUP($B9,DB!$H$3:$BZ$1001,32,FALSE)&amp;"","　")</f>
        <v/>
      </c>
      <c r="M9" s="18" t="str">
        <f>IFERROR(VLOOKUP($B9,DB!$H$3:$BZ$1001,33,FALSE)&amp;"","　")</f>
        <v>◯</v>
      </c>
      <c r="N9" s="21" t="str">
        <f>IFERROR(VLOOKUP($B9,DB!$H$3:$BZ$1001,34,FALSE)&amp;"","　")</f>
        <v/>
      </c>
      <c r="O9" s="23" t="str">
        <f>IFERROR(VLOOKUP($B9,DB!$H$3:$BZ$1001,35,FALSE)&amp;"","　")</f>
        <v/>
      </c>
      <c r="P9" s="18" t="str">
        <f>IFERROR(VLOOKUP($B9,DB!$H$3:$BZ$1001,36,FALSE)&amp;"","　")</f>
        <v/>
      </c>
      <c r="Q9" s="18" t="str">
        <f>IFERROR(VLOOKUP($B9,DB!$H$3:$BZ$1001,37,FALSE)&amp;"","　")</f>
        <v/>
      </c>
      <c r="R9" s="18" t="str">
        <f>IFERROR(VLOOKUP($B9,DB!$H$3:$BZ$1001,38,FALSE)&amp;"","　")</f>
        <v/>
      </c>
      <c r="S9" s="18" t="str">
        <f>IFERROR(VLOOKUP($B9,DB!$H$3:$BZ$1001,39,FALSE)&amp;"","　")</f>
        <v/>
      </c>
      <c r="T9" s="18" t="str">
        <f>IFERROR(VLOOKUP($B9,DB!$H$3:$BZ$1001,40,FALSE)&amp;"","　")</f>
        <v/>
      </c>
      <c r="U9" s="18" t="str">
        <f>IFERROR(VLOOKUP($B9,DB!$H$3:$BZ$1001,41,FALSE)&amp;"","　")</f>
        <v>◯</v>
      </c>
      <c r="V9" s="18" t="str">
        <f>IFERROR(VLOOKUP($B9,DB!$H$3:$BZ$1001,42,FALSE)&amp;"","　")</f>
        <v/>
      </c>
      <c r="W9" s="18" t="str">
        <f>IFERROR(VLOOKUP($B9,DB!$H$3:$BZ$1001,43,FALSE)&amp;"","　")</f>
        <v/>
      </c>
      <c r="X9" s="18" t="str">
        <f>IFERROR(VLOOKUP($B9,DB!$H$3:$BZ$1001,44,FALSE)&amp;"","　")</f>
        <v/>
      </c>
      <c r="Y9" s="18" t="str">
        <f>IFERROR(VLOOKUP($B9,DB!$H$3:$BZ$1001,45,FALSE)&amp;"","　")</f>
        <v/>
      </c>
      <c r="Z9" s="18" t="str">
        <f>IFERROR(VLOOKUP($B9,DB!$H$3:$BZ$1001,46,FALSE)&amp;"","　")</f>
        <v/>
      </c>
      <c r="AA9" s="18" t="str">
        <f>IFERROR(VLOOKUP($B9,DB!$H$3:$BZ$1001,47,FALSE)&amp;"","　")</f>
        <v/>
      </c>
      <c r="AB9" s="18" t="str">
        <f>IFERROR(VLOOKUP($B9,DB!$H$3:$BZ$1001,48,FALSE)&amp;"","　")</f>
        <v>◯</v>
      </c>
      <c r="AC9" s="18" t="str">
        <f>IFERROR(VLOOKUP($B9,DB!$H$3:$BZ$1001,49,FALSE)&amp;"","　")</f>
        <v>◯</v>
      </c>
      <c r="AD9" s="18" t="str">
        <f>IFERROR(VLOOKUP($B9,DB!$H$3:$BZ$1001,50,FALSE)&amp;"","　")</f>
        <v/>
      </c>
      <c r="AE9" s="18" t="str">
        <f>IFERROR(VLOOKUP($B9,DB!$H$3:$BZ$1001,51,FALSE)&amp;"","　")</f>
        <v/>
      </c>
      <c r="AF9" s="18" t="str">
        <f>IFERROR(VLOOKUP($B9,DB!$H$3:$BZ$1001,52,FALSE)&amp;"","　")</f>
        <v/>
      </c>
      <c r="AG9" s="18" t="str">
        <f>IFERROR(VLOOKUP($B9,DB!$H$3:$BZ$1001,53,FALSE)&amp;"","　")</f>
        <v>◯</v>
      </c>
      <c r="AH9" s="18" t="str">
        <f>IFERROR(VLOOKUP($B9,DB!$H$3:$BZ$1001,54,FALSE)&amp;"","　")</f>
        <v/>
      </c>
      <c r="AI9" s="25" t="str">
        <f>IFERROR(VLOOKUP($B9,DB!$H$3:$BZ$1001,55,FALSE)&amp;"","　")</f>
        <v/>
      </c>
      <c r="AJ9" s="16" t="str">
        <f>IFERROR(VLOOKUP($B9,DB!$H$3:$BZ$1001,56,FALSE)&amp;"","　")</f>
        <v/>
      </c>
      <c r="AK9" s="18" t="str">
        <f>IFERROR(VLOOKUP($B9,DB!$H$3:$BZ$1001,57,FALSE)&amp;"","　")</f>
        <v/>
      </c>
      <c r="AL9" s="18" t="str">
        <f>IFERROR(VLOOKUP($B9,DB!$H$3:$BZ$1001,58,FALSE)&amp;"","　")</f>
        <v/>
      </c>
      <c r="AM9" s="18" t="str">
        <f>IFERROR(VLOOKUP($B9,DB!$H$3:$BZ$1001,59,FALSE)&amp;"","　")</f>
        <v/>
      </c>
      <c r="AN9" s="18" t="str">
        <f>IFERROR(VLOOKUP($B9,DB!$H$3:$BZ$1001,60,FALSE)&amp;"","　")</f>
        <v/>
      </c>
      <c r="AO9" s="18" t="str">
        <f>IFERROR(VLOOKUP($B9,DB!$H$3:$BZ$1001,61,FALSE)&amp;"","　")</f>
        <v/>
      </c>
      <c r="AP9" s="18" t="str">
        <f>IFERROR(VLOOKUP($B9,DB!$H$3:$BZ$1001,62,FALSE)&amp;"","　")</f>
        <v/>
      </c>
      <c r="AQ9" s="21" t="str">
        <f>IFERROR(VLOOKUP($B9,DB!$H$3:$BZ$1001,63,FALSE)&amp;"","　")</f>
        <v/>
      </c>
      <c r="AR9" s="23" t="str">
        <f>IFERROR(VLOOKUP($B9,DB!$H$3:$BZ$1001,64,FALSE)&amp;"","　")</f>
        <v/>
      </c>
      <c r="AS9" s="18" t="str">
        <f>IFERROR(VLOOKUP($B9,DB!$H$3:$BZ$1001,65,FALSE)&amp;"","　")</f>
        <v/>
      </c>
      <c r="AT9" s="18" t="str">
        <f>IFERROR(VLOOKUP($B9,DB!$H$3:$BZ$1001,66,FALSE)&amp;"","　")</f>
        <v/>
      </c>
      <c r="AU9" s="18" t="str">
        <f>IFERROR(VLOOKUP($B9,DB!$H$3:$BZ$1001,67,FALSE)&amp;"","　")</f>
        <v/>
      </c>
      <c r="AV9" s="18" t="str">
        <f>IFERROR(VLOOKUP($B9,DB!$H$3:$BZ$1001,68,FALSE)&amp;"","　")</f>
        <v/>
      </c>
      <c r="AW9" s="18" t="str">
        <f>IFERROR(VLOOKUP($B9,DB!$H$3:$BZ$1001,69,FALSE)&amp;"","　")</f>
        <v/>
      </c>
      <c r="AX9" s="18" t="str">
        <f>IFERROR(VLOOKUP($B9,DB!$H$3:$BZ$1001,70,FALSE)&amp;"","　")</f>
        <v/>
      </c>
      <c r="AY9" s="21" t="str">
        <f>IFERROR(VLOOKUP($B9,DB!$H$3:$BZ$1001,71,FALSE)&amp;"","　")</f>
        <v/>
      </c>
      <c r="AZ9" s="29"/>
    </row>
    <row r="10" spans="1:52" ht="20.100000000000001" customHeight="1">
      <c r="B10" s="6">
        <v>2106</v>
      </c>
      <c r="C10" s="8" t="str">
        <f>IFERROR(VLOOKUP(B10,DB!$H$3:$Y$1001,4,FALSE)&amp;"","")</f>
        <v>株式会社梓設計</v>
      </c>
      <c r="D10" s="10" t="str">
        <f>IFERROR(VLOOKUP(B10,DB!$H$2:$CC$1001,7,FALSE)&amp;"","")</f>
        <v>東京都</v>
      </c>
      <c r="E10" s="11" t="str">
        <f>IFERROR(VLOOKUP(B10,DB!$H$2:$CC$1001,8,FALSE)&amp;"","")</f>
        <v>大田区</v>
      </c>
      <c r="F10" s="12" t="str">
        <f>IFERROR(VLOOKUP(B10,DB!$H$2:$CC$1001,10,FALSE)&amp;"","")</f>
        <v>代表取締役社長</v>
      </c>
      <c r="G10" s="11" t="str">
        <f>IFERROR(VLOOKUP(B10,DB!$H$2:$CC$1001,11,FALSE)&amp;"","")</f>
        <v>有吉　匡</v>
      </c>
      <c r="H10" s="14" t="str">
        <f>IFERROR(IF(VLOOKUP(B10,DB!$H$2:$CC$1001,20,FALSE)&amp;""="","","○"),"")</f>
        <v>○</v>
      </c>
      <c r="I10" s="16" t="str">
        <f>IFERROR(VLOOKUP($B10,DB!$H$3:$BZ$1001,29,FALSE)&amp;"","　")</f>
        <v/>
      </c>
      <c r="J10" s="18" t="str">
        <f>IFERROR(VLOOKUP($B10,DB!$H$3:$BZ$1001,30,FALSE)&amp;"","　")</f>
        <v/>
      </c>
      <c r="K10" s="18" t="str">
        <f>IFERROR(VLOOKUP($B10,DB!$H$3:$BZ$1001,31,FALSE)&amp;"","　")</f>
        <v/>
      </c>
      <c r="L10" s="18" t="str">
        <f>IFERROR(VLOOKUP($B10,DB!$H$3:$BZ$1001,32,FALSE)&amp;"","　")</f>
        <v>◯</v>
      </c>
      <c r="M10" s="18" t="str">
        <f>IFERROR(VLOOKUP($B10,DB!$H$3:$BZ$1001,33,FALSE)&amp;"","　")</f>
        <v>◯</v>
      </c>
      <c r="N10" s="21" t="str">
        <f>IFERROR(VLOOKUP($B10,DB!$H$3:$BZ$1001,34,FALSE)&amp;"","　")</f>
        <v/>
      </c>
      <c r="O10" s="23" t="str">
        <f>IFERROR(VLOOKUP($B10,DB!$H$3:$BZ$1001,35,FALSE)&amp;"","　")</f>
        <v/>
      </c>
      <c r="P10" s="18" t="str">
        <f>IFERROR(VLOOKUP($B10,DB!$H$3:$BZ$1001,36,FALSE)&amp;"","　")</f>
        <v/>
      </c>
      <c r="Q10" s="18" t="str">
        <f>IFERROR(VLOOKUP($B10,DB!$H$3:$BZ$1001,37,FALSE)&amp;"","　")</f>
        <v/>
      </c>
      <c r="R10" s="18" t="str">
        <f>IFERROR(VLOOKUP($B10,DB!$H$3:$BZ$1001,38,FALSE)&amp;"","　")</f>
        <v/>
      </c>
      <c r="S10" s="18" t="str">
        <f>IFERROR(VLOOKUP($B10,DB!$H$3:$BZ$1001,39,FALSE)&amp;"","　")</f>
        <v/>
      </c>
      <c r="T10" s="18" t="str">
        <f>IFERROR(VLOOKUP($B10,DB!$H$3:$BZ$1001,40,FALSE)&amp;"","　")</f>
        <v/>
      </c>
      <c r="U10" s="18" t="str">
        <f>IFERROR(VLOOKUP($B10,DB!$H$3:$BZ$1001,41,FALSE)&amp;"","　")</f>
        <v/>
      </c>
      <c r="V10" s="18" t="str">
        <f>IFERROR(VLOOKUP($B10,DB!$H$3:$BZ$1001,42,FALSE)&amp;"","　")</f>
        <v/>
      </c>
      <c r="W10" s="18" t="str">
        <f>IFERROR(VLOOKUP($B10,DB!$H$3:$BZ$1001,43,FALSE)&amp;"","　")</f>
        <v/>
      </c>
      <c r="X10" s="18" t="str">
        <f>IFERROR(VLOOKUP($B10,DB!$H$3:$BZ$1001,44,FALSE)&amp;"","　")</f>
        <v/>
      </c>
      <c r="Y10" s="18" t="str">
        <f>IFERROR(VLOOKUP($B10,DB!$H$3:$BZ$1001,45,FALSE)&amp;"","　")</f>
        <v/>
      </c>
      <c r="Z10" s="18" t="str">
        <f>IFERROR(VLOOKUP($B10,DB!$H$3:$BZ$1001,46,FALSE)&amp;"","　")</f>
        <v/>
      </c>
      <c r="AA10" s="18" t="str">
        <f>IFERROR(VLOOKUP($B10,DB!$H$3:$BZ$1001,47,FALSE)&amp;"","　")</f>
        <v>◯</v>
      </c>
      <c r="AB10" s="18" t="str">
        <f>IFERROR(VLOOKUP($B10,DB!$H$3:$BZ$1001,48,FALSE)&amp;"","　")</f>
        <v/>
      </c>
      <c r="AC10" s="18" t="str">
        <f>IFERROR(VLOOKUP($B10,DB!$H$3:$BZ$1001,49,FALSE)&amp;"","　")</f>
        <v/>
      </c>
      <c r="AD10" s="18" t="str">
        <f>IFERROR(VLOOKUP($B10,DB!$H$3:$BZ$1001,50,FALSE)&amp;"","　")</f>
        <v/>
      </c>
      <c r="AE10" s="18" t="str">
        <f>IFERROR(VLOOKUP($B10,DB!$H$3:$BZ$1001,51,FALSE)&amp;"","　")</f>
        <v/>
      </c>
      <c r="AF10" s="18" t="str">
        <f>IFERROR(VLOOKUP($B10,DB!$H$3:$BZ$1001,52,FALSE)&amp;"","　")</f>
        <v/>
      </c>
      <c r="AG10" s="18" t="str">
        <f>IFERROR(VLOOKUP($B10,DB!$H$3:$BZ$1001,53,FALSE)&amp;"","　")</f>
        <v/>
      </c>
      <c r="AH10" s="18" t="str">
        <f>IFERROR(VLOOKUP($B10,DB!$H$3:$BZ$1001,54,FALSE)&amp;"","　")</f>
        <v/>
      </c>
      <c r="AI10" s="25" t="str">
        <f>IFERROR(VLOOKUP($B10,DB!$H$3:$BZ$1001,55,FALSE)&amp;"","　")</f>
        <v/>
      </c>
      <c r="AJ10" s="16" t="str">
        <f>IFERROR(VLOOKUP($B10,DB!$H$3:$BZ$1001,56,FALSE)&amp;"","　")</f>
        <v/>
      </c>
      <c r="AK10" s="18" t="str">
        <f>IFERROR(VLOOKUP($B10,DB!$H$3:$BZ$1001,57,FALSE)&amp;"","　")</f>
        <v/>
      </c>
      <c r="AL10" s="18" t="str">
        <f>IFERROR(VLOOKUP($B10,DB!$H$3:$BZ$1001,58,FALSE)&amp;"","　")</f>
        <v/>
      </c>
      <c r="AM10" s="18" t="str">
        <f>IFERROR(VLOOKUP($B10,DB!$H$3:$BZ$1001,59,FALSE)&amp;"","　")</f>
        <v/>
      </c>
      <c r="AN10" s="18" t="str">
        <f>IFERROR(VLOOKUP($B10,DB!$H$3:$BZ$1001,60,FALSE)&amp;"","　")</f>
        <v/>
      </c>
      <c r="AO10" s="18" t="str">
        <f>IFERROR(VLOOKUP($B10,DB!$H$3:$BZ$1001,61,FALSE)&amp;"","　")</f>
        <v/>
      </c>
      <c r="AP10" s="18" t="str">
        <f>IFERROR(VLOOKUP($B10,DB!$H$3:$BZ$1001,62,FALSE)&amp;"","　")</f>
        <v/>
      </c>
      <c r="AQ10" s="21" t="str">
        <f>IFERROR(VLOOKUP($B10,DB!$H$3:$BZ$1001,63,FALSE)&amp;"","　")</f>
        <v/>
      </c>
      <c r="AR10" s="23" t="str">
        <f>IFERROR(VLOOKUP($B10,DB!$H$3:$BZ$1001,64,FALSE)&amp;"","　")</f>
        <v/>
      </c>
      <c r="AS10" s="18" t="str">
        <f>IFERROR(VLOOKUP($B10,DB!$H$3:$BZ$1001,65,FALSE)&amp;"","　")</f>
        <v/>
      </c>
      <c r="AT10" s="18" t="str">
        <f>IFERROR(VLOOKUP($B10,DB!$H$3:$BZ$1001,66,FALSE)&amp;"","　")</f>
        <v/>
      </c>
      <c r="AU10" s="18" t="str">
        <f>IFERROR(VLOOKUP($B10,DB!$H$3:$BZ$1001,67,FALSE)&amp;"","　")</f>
        <v/>
      </c>
      <c r="AV10" s="18" t="str">
        <f>IFERROR(VLOOKUP($B10,DB!$H$3:$BZ$1001,68,FALSE)&amp;"","　")</f>
        <v/>
      </c>
      <c r="AW10" s="18" t="str">
        <f>IFERROR(VLOOKUP($B10,DB!$H$3:$BZ$1001,69,FALSE)&amp;"","　")</f>
        <v/>
      </c>
      <c r="AX10" s="18" t="str">
        <f>IFERROR(VLOOKUP($B10,DB!$H$3:$BZ$1001,70,FALSE)&amp;"","　")</f>
        <v/>
      </c>
      <c r="AY10" s="21" t="str">
        <f>IFERROR(VLOOKUP($B10,DB!$H$3:$BZ$1001,71,FALSE)&amp;"","　")</f>
        <v/>
      </c>
      <c r="AZ10" s="29"/>
    </row>
    <row r="11" spans="1:52" ht="20.100000000000001" customHeight="1">
      <c r="B11" s="6">
        <v>2107</v>
      </c>
      <c r="C11" s="8" t="str">
        <f>IFERROR(VLOOKUP(B11,DB!$H$3:$Y$1001,4,FALSE)&amp;"","")</f>
        <v>株式会社ihrmk</v>
      </c>
      <c r="D11" s="10" t="str">
        <f>IFERROR(VLOOKUP(B11,DB!$H$2:$CC$1001,7,FALSE)&amp;"","")</f>
        <v>東京都</v>
      </c>
      <c r="E11" s="11" t="str">
        <f>IFERROR(VLOOKUP(B11,DB!$H$2:$CC$1001,8,FALSE)&amp;"","")</f>
        <v>港区</v>
      </c>
      <c r="F11" s="12" t="str">
        <f>IFERROR(VLOOKUP(B11,DB!$H$2:$CC$1001,10,FALSE)&amp;"","")</f>
        <v>代表取締役</v>
      </c>
      <c r="G11" s="11" t="str">
        <f>IFERROR(VLOOKUP(B11,DB!$H$2:$CC$1001,11,FALSE)&amp;"","")</f>
        <v>井原　正揮</v>
      </c>
      <c r="H11" s="14" t="str">
        <f>IFERROR(IF(VLOOKUP(B11,DB!$H$2:$CC$1001,20,FALSE)&amp;""="","","○"),"")</f>
        <v/>
      </c>
      <c r="I11" s="16" t="str">
        <f>IFERROR(VLOOKUP($B11,DB!$H$3:$BZ$1001,29,FALSE)&amp;"","　")</f>
        <v/>
      </c>
      <c r="J11" s="18" t="str">
        <f>IFERROR(VLOOKUP($B11,DB!$H$3:$BZ$1001,30,FALSE)&amp;"","　")</f>
        <v/>
      </c>
      <c r="K11" s="18" t="str">
        <f>IFERROR(VLOOKUP($B11,DB!$H$3:$BZ$1001,31,FALSE)&amp;"","　")</f>
        <v/>
      </c>
      <c r="L11" s="18" t="str">
        <f>IFERROR(VLOOKUP($B11,DB!$H$3:$BZ$1001,32,FALSE)&amp;"","　")</f>
        <v>◯</v>
      </c>
      <c r="M11" s="18" t="str">
        <f>IFERROR(VLOOKUP($B11,DB!$H$3:$BZ$1001,33,FALSE)&amp;"","　")</f>
        <v/>
      </c>
      <c r="N11" s="21" t="str">
        <f>IFERROR(VLOOKUP($B11,DB!$H$3:$BZ$1001,34,FALSE)&amp;"","　")</f>
        <v/>
      </c>
      <c r="O11" s="23" t="str">
        <f>IFERROR(VLOOKUP($B11,DB!$H$3:$BZ$1001,35,FALSE)&amp;"","　")</f>
        <v/>
      </c>
      <c r="P11" s="18" t="str">
        <f>IFERROR(VLOOKUP($B11,DB!$H$3:$BZ$1001,36,FALSE)&amp;"","　")</f>
        <v/>
      </c>
      <c r="Q11" s="18" t="str">
        <f>IFERROR(VLOOKUP($B11,DB!$H$3:$BZ$1001,37,FALSE)&amp;"","　")</f>
        <v/>
      </c>
      <c r="R11" s="18" t="str">
        <f>IFERROR(VLOOKUP($B11,DB!$H$3:$BZ$1001,38,FALSE)&amp;"","　")</f>
        <v/>
      </c>
      <c r="S11" s="18" t="str">
        <f>IFERROR(VLOOKUP($B11,DB!$H$3:$BZ$1001,39,FALSE)&amp;"","　")</f>
        <v/>
      </c>
      <c r="T11" s="18" t="str">
        <f>IFERROR(VLOOKUP($B11,DB!$H$3:$BZ$1001,40,FALSE)&amp;"","　")</f>
        <v/>
      </c>
      <c r="U11" s="18" t="str">
        <f>IFERROR(VLOOKUP($B11,DB!$H$3:$BZ$1001,41,FALSE)&amp;"","　")</f>
        <v/>
      </c>
      <c r="V11" s="18" t="str">
        <f>IFERROR(VLOOKUP($B11,DB!$H$3:$BZ$1001,42,FALSE)&amp;"","　")</f>
        <v/>
      </c>
      <c r="W11" s="18" t="str">
        <f>IFERROR(VLOOKUP($B11,DB!$H$3:$BZ$1001,43,FALSE)&amp;"","　")</f>
        <v/>
      </c>
      <c r="X11" s="18" t="str">
        <f>IFERROR(VLOOKUP($B11,DB!$H$3:$BZ$1001,44,FALSE)&amp;"","　")</f>
        <v/>
      </c>
      <c r="Y11" s="18" t="str">
        <f>IFERROR(VLOOKUP($B11,DB!$H$3:$BZ$1001,45,FALSE)&amp;"","　")</f>
        <v/>
      </c>
      <c r="Z11" s="18" t="str">
        <f>IFERROR(VLOOKUP($B11,DB!$H$3:$BZ$1001,46,FALSE)&amp;"","　")</f>
        <v/>
      </c>
      <c r="AA11" s="18" t="str">
        <f>IFERROR(VLOOKUP($B11,DB!$H$3:$BZ$1001,47,FALSE)&amp;"","　")</f>
        <v/>
      </c>
      <c r="AB11" s="18" t="str">
        <f>IFERROR(VLOOKUP($B11,DB!$H$3:$BZ$1001,48,FALSE)&amp;"","　")</f>
        <v/>
      </c>
      <c r="AC11" s="18" t="str">
        <f>IFERROR(VLOOKUP($B11,DB!$H$3:$BZ$1001,49,FALSE)&amp;"","　")</f>
        <v/>
      </c>
      <c r="AD11" s="18" t="str">
        <f>IFERROR(VLOOKUP($B11,DB!$H$3:$BZ$1001,50,FALSE)&amp;"","　")</f>
        <v/>
      </c>
      <c r="AE11" s="18" t="str">
        <f>IFERROR(VLOOKUP($B11,DB!$H$3:$BZ$1001,51,FALSE)&amp;"","　")</f>
        <v/>
      </c>
      <c r="AF11" s="18" t="str">
        <f>IFERROR(VLOOKUP($B11,DB!$H$3:$BZ$1001,52,FALSE)&amp;"","　")</f>
        <v/>
      </c>
      <c r="AG11" s="18" t="str">
        <f>IFERROR(VLOOKUP($B11,DB!$H$3:$BZ$1001,53,FALSE)&amp;"","　")</f>
        <v/>
      </c>
      <c r="AH11" s="18" t="str">
        <f>IFERROR(VLOOKUP($B11,DB!$H$3:$BZ$1001,54,FALSE)&amp;"","　")</f>
        <v/>
      </c>
      <c r="AI11" s="25" t="str">
        <f>IFERROR(VLOOKUP($B11,DB!$H$3:$BZ$1001,55,FALSE)&amp;"","　")</f>
        <v/>
      </c>
      <c r="AJ11" s="16" t="str">
        <f>IFERROR(VLOOKUP($B11,DB!$H$3:$BZ$1001,56,FALSE)&amp;"","　")</f>
        <v/>
      </c>
      <c r="AK11" s="18" t="str">
        <f>IFERROR(VLOOKUP($B11,DB!$H$3:$BZ$1001,57,FALSE)&amp;"","　")</f>
        <v/>
      </c>
      <c r="AL11" s="18" t="str">
        <f>IFERROR(VLOOKUP($B11,DB!$H$3:$BZ$1001,58,FALSE)&amp;"","　")</f>
        <v/>
      </c>
      <c r="AM11" s="18" t="str">
        <f>IFERROR(VLOOKUP($B11,DB!$H$3:$BZ$1001,59,FALSE)&amp;"","　")</f>
        <v/>
      </c>
      <c r="AN11" s="18" t="str">
        <f>IFERROR(VLOOKUP($B11,DB!$H$3:$BZ$1001,60,FALSE)&amp;"","　")</f>
        <v/>
      </c>
      <c r="AO11" s="18" t="str">
        <f>IFERROR(VLOOKUP($B11,DB!$H$3:$BZ$1001,61,FALSE)&amp;"","　")</f>
        <v/>
      </c>
      <c r="AP11" s="18" t="str">
        <f>IFERROR(VLOOKUP($B11,DB!$H$3:$BZ$1001,62,FALSE)&amp;"","　")</f>
        <v/>
      </c>
      <c r="AQ11" s="21" t="str">
        <f>IFERROR(VLOOKUP($B11,DB!$H$3:$BZ$1001,63,FALSE)&amp;"","　")</f>
        <v/>
      </c>
      <c r="AR11" s="23" t="str">
        <f>IFERROR(VLOOKUP($B11,DB!$H$3:$BZ$1001,64,FALSE)&amp;"","　")</f>
        <v/>
      </c>
      <c r="AS11" s="18" t="str">
        <f>IFERROR(VLOOKUP($B11,DB!$H$3:$BZ$1001,65,FALSE)&amp;"","　")</f>
        <v/>
      </c>
      <c r="AT11" s="18" t="str">
        <f>IFERROR(VLOOKUP($B11,DB!$H$3:$BZ$1001,66,FALSE)&amp;"","　")</f>
        <v/>
      </c>
      <c r="AU11" s="18" t="str">
        <f>IFERROR(VLOOKUP($B11,DB!$H$3:$BZ$1001,67,FALSE)&amp;"","　")</f>
        <v/>
      </c>
      <c r="AV11" s="18" t="str">
        <f>IFERROR(VLOOKUP($B11,DB!$H$3:$BZ$1001,68,FALSE)&amp;"","　")</f>
        <v/>
      </c>
      <c r="AW11" s="18" t="str">
        <f>IFERROR(VLOOKUP($B11,DB!$H$3:$BZ$1001,69,FALSE)&amp;"","　")</f>
        <v/>
      </c>
      <c r="AX11" s="18" t="str">
        <f>IFERROR(VLOOKUP($B11,DB!$H$3:$BZ$1001,70,FALSE)&amp;"","　")</f>
        <v/>
      </c>
      <c r="AY11" s="21" t="str">
        <f>IFERROR(VLOOKUP($B11,DB!$H$3:$BZ$1001,71,FALSE)&amp;"","　")</f>
        <v/>
      </c>
      <c r="AZ11" s="29"/>
    </row>
    <row r="12" spans="1:52" ht="20.100000000000001" customHeight="1">
      <c r="B12" s="6">
        <v>2108</v>
      </c>
      <c r="C12" s="8" t="str">
        <f>IFERROR(VLOOKUP(B12,DB!$H$3:$Y$1001,4,FALSE)&amp;"","")</f>
        <v>株式会社アース設計事務所</v>
      </c>
      <c r="D12" s="10" t="str">
        <f>IFERROR(VLOOKUP(B12,DB!$H$2:$CC$1001,7,FALSE)&amp;"","")</f>
        <v>北海道</v>
      </c>
      <c r="E12" s="11" t="str">
        <f>IFERROR(VLOOKUP(B12,DB!$H$2:$CC$1001,8,FALSE)&amp;"","")</f>
        <v>札幌市東区</v>
      </c>
      <c r="F12" s="12" t="str">
        <f>IFERROR(VLOOKUP(B12,DB!$H$2:$CC$1001,10,FALSE)&amp;"","")</f>
        <v>代表取締役社長</v>
      </c>
      <c r="G12" s="11" t="str">
        <f>IFERROR(VLOOKUP(B12,DB!$H$2:$CC$1001,11,FALSE)&amp;"","")</f>
        <v>石橋　慶樹</v>
      </c>
      <c r="H12" s="14" t="str">
        <f>IFERROR(IF(VLOOKUP(B12,DB!$H$2:$CC$1001,20,FALSE)&amp;""="","","○"),"")</f>
        <v/>
      </c>
      <c r="I12" s="16" t="str">
        <f>IFERROR(VLOOKUP($B12,DB!$H$3:$BZ$1001,29,FALSE)&amp;"","　")</f>
        <v>◯</v>
      </c>
      <c r="J12" s="18" t="str">
        <f>IFERROR(VLOOKUP($B12,DB!$H$3:$BZ$1001,30,FALSE)&amp;"","　")</f>
        <v/>
      </c>
      <c r="K12" s="18" t="str">
        <f>IFERROR(VLOOKUP($B12,DB!$H$3:$BZ$1001,31,FALSE)&amp;"","　")</f>
        <v>◯</v>
      </c>
      <c r="L12" s="18" t="str">
        <f>IFERROR(VLOOKUP($B12,DB!$H$3:$BZ$1001,32,FALSE)&amp;"","　")</f>
        <v/>
      </c>
      <c r="M12" s="18" t="str">
        <f>IFERROR(VLOOKUP($B12,DB!$H$3:$BZ$1001,33,FALSE)&amp;"","　")</f>
        <v>◯</v>
      </c>
      <c r="N12" s="21" t="str">
        <f>IFERROR(VLOOKUP($B12,DB!$H$3:$BZ$1001,34,FALSE)&amp;"","　")</f>
        <v/>
      </c>
      <c r="O12" s="23" t="str">
        <f>IFERROR(VLOOKUP($B12,DB!$H$3:$BZ$1001,35,FALSE)&amp;"","　")</f>
        <v/>
      </c>
      <c r="P12" s="18" t="str">
        <f>IFERROR(VLOOKUP($B12,DB!$H$3:$BZ$1001,36,FALSE)&amp;"","　")</f>
        <v/>
      </c>
      <c r="Q12" s="18" t="str">
        <f>IFERROR(VLOOKUP($B12,DB!$H$3:$BZ$1001,37,FALSE)&amp;"","　")</f>
        <v/>
      </c>
      <c r="R12" s="18" t="str">
        <f>IFERROR(VLOOKUP($B12,DB!$H$3:$BZ$1001,38,FALSE)&amp;"","　")</f>
        <v/>
      </c>
      <c r="S12" s="18" t="str">
        <f>IFERROR(VLOOKUP($B12,DB!$H$3:$BZ$1001,39,FALSE)&amp;"","　")</f>
        <v/>
      </c>
      <c r="T12" s="18" t="str">
        <f>IFERROR(VLOOKUP($B12,DB!$H$3:$BZ$1001,40,FALSE)&amp;"","　")</f>
        <v/>
      </c>
      <c r="U12" s="18" t="str">
        <f>IFERROR(VLOOKUP($B12,DB!$H$3:$BZ$1001,41,FALSE)&amp;"","　")</f>
        <v/>
      </c>
      <c r="V12" s="18" t="str">
        <f>IFERROR(VLOOKUP($B12,DB!$H$3:$BZ$1001,42,FALSE)&amp;"","　")</f>
        <v>◯</v>
      </c>
      <c r="W12" s="18" t="str">
        <f>IFERROR(VLOOKUP($B12,DB!$H$3:$BZ$1001,43,FALSE)&amp;"","　")</f>
        <v/>
      </c>
      <c r="X12" s="18" t="str">
        <f>IFERROR(VLOOKUP($B12,DB!$H$3:$BZ$1001,44,FALSE)&amp;"","　")</f>
        <v/>
      </c>
      <c r="Y12" s="18" t="str">
        <f>IFERROR(VLOOKUP($B12,DB!$H$3:$BZ$1001,45,FALSE)&amp;"","　")</f>
        <v/>
      </c>
      <c r="Z12" s="18" t="str">
        <f>IFERROR(VLOOKUP($B12,DB!$H$3:$BZ$1001,46,FALSE)&amp;"","　")</f>
        <v/>
      </c>
      <c r="AA12" s="18" t="str">
        <f>IFERROR(VLOOKUP($B12,DB!$H$3:$BZ$1001,47,FALSE)&amp;"","　")</f>
        <v/>
      </c>
      <c r="AB12" s="18" t="str">
        <f>IFERROR(VLOOKUP($B12,DB!$H$3:$BZ$1001,48,FALSE)&amp;"","　")</f>
        <v/>
      </c>
      <c r="AC12" s="18" t="str">
        <f>IFERROR(VLOOKUP($B12,DB!$H$3:$BZ$1001,49,FALSE)&amp;"","　")</f>
        <v/>
      </c>
      <c r="AD12" s="18" t="str">
        <f>IFERROR(VLOOKUP($B12,DB!$H$3:$BZ$1001,50,FALSE)&amp;"","　")</f>
        <v/>
      </c>
      <c r="AE12" s="18" t="str">
        <f>IFERROR(VLOOKUP($B12,DB!$H$3:$BZ$1001,51,FALSE)&amp;"","　")</f>
        <v/>
      </c>
      <c r="AF12" s="18" t="str">
        <f>IFERROR(VLOOKUP($B12,DB!$H$3:$BZ$1001,52,FALSE)&amp;"","　")</f>
        <v/>
      </c>
      <c r="AG12" s="18" t="str">
        <f>IFERROR(VLOOKUP($B12,DB!$H$3:$BZ$1001,53,FALSE)&amp;"","　")</f>
        <v/>
      </c>
      <c r="AH12" s="18" t="str">
        <f>IFERROR(VLOOKUP($B12,DB!$H$3:$BZ$1001,54,FALSE)&amp;"","　")</f>
        <v/>
      </c>
      <c r="AI12" s="25" t="str">
        <f>IFERROR(VLOOKUP($B12,DB!$H$3:$BZ$1001,55,FALSE)&amp;"","　")</f>
        <v/>
      </c>
      <c r="AJ12" s="16" t="str">
        <f>IFERROR(VLOOKUP($B12,DB!$H$3:$BZ$1001,56,FALSE)&amp;"","　")</f>
        <v/>
      </c>
      <c r="AK12" s="18" t="str">
        <f>IFERROR(VLOOKUP($B12,DB!$H$3:$BZ$1001,57,FALSE)&amp;"","　")</f>
        <v/>
      </c>
      <c r="AL12" s="18" t="str">
        <f>IFERROR(VLOOKUP($B12,DB!$H$3:$BZ$1001,58,FALSE)&amp;"","　")</f>
        <v/>
      </c>
      <c r="AM12" s="18" t="str">
        <f>IFERROR(VLOOKUP($B12,DB!$H$3:$BZ$1001,59,FALSE)&amp;"","　")</f>
        <v/>
      </c>
      <c r="AN12" s="18" t="str">
        <f>IFERROR(VLOOKUP($B12,DB!$H$3:$BZ$1001,60,FALSE)&amp;"","　")</f>
        <v/>
      </c>
      <c r="AO12" s="18" t="str">
        <f>IFERROR(VLOOKUP($B12,DB!$H$3:$BZ$1001,61,FALSE)&amp;"","　")</f>
        <v/>
      </c>
      <c r="AP12" s="18" t="str">
        <f>IFERROR(VLOOKUP($B12,DB!$H$3:$BZ$1001,62,FALSE)&amp;"","　")</f>
        <v/>
      </c>
      <c r="AQ12" s="21" t="str">
        <f>IFERROR(VLOOKUP($B12,DB!$H$3:$BZ$1001,63,FALSE)&amp;"","　")</f>
        <v/>
      </c>
      <c r="AR12" s="23" t="str">
        <f>IFERROR(VLOOKUP($B12,DB!$H$3:$BZ$1001,64,FALSE)&amp;"","　")</f>
        <v/>
      </c>
      <c r="AS12" s="18" t="str">
        <f>IFERROR(VLOOKUP($B12,DB!$H$3:$BZ$1001,65,FALSE)&amp;"","　")</f>
        <v/>
      </c>
      <c r="AT12" s="18" t="str">
        <f>IFERROR(VLOOKUP($B12,DB!$H$3:$BZ$1001,66,FALSE)&amp;"","　")</f>
        <v/>
      </c>
      <c r="AU12" s="18" t="str">
        <f>IFERROR(VLOOKUP($B12,DB!$H$3:$BZ$1001,67,FALSE)&amp;"","　")</f>
        <v/>
      </c>
      <c r="AV12" s="18" t="str">
        <f>IFERROR(VLOOKUP($B12,DB!$H$3:$BZ$1001,68,FALSE)&amp;"","　")</f>
        <v/>
      </c>
      <c r="AW12" s="18" t="str">
        <f>IFERROR(VLOOKUP($B12,DB!$H$3:$BZ$1001,69,FALSE)&amp;"","　")</f>
        <v/>
      </c>
      <c r="AX12" s="18" t="str">
        <f>IFERROR(VLOOKUP($B12,DB!$H$3:$BZ$1001,70,FALSE)&amp;"","　")</f>
        <v/>
      </c>
      <c r="AY12" s="21" t="str">
        <f>IFERROR(VLOOKUP($B12,DB!$H$3:$BZ$1001,71,FALSE)&amp;"","　")</f>
        <v/>
      </c>
      <c r="AZ12" s="29"/>
    </row>
    <row r="13" spans="1:52" ht="20.100000000000001" customHeight="1">
      <c r="B13" s="6">
        <v>2109</v>
      </c>
      <c r="C13" s="8" t="str">
        <f>IFERROR(VLOOKUP(B13,DB!$H$3:$Y$1001,4,FALSE)&amp;"","")</f>
        <v>株式会社アルファ技研</v>
      </c>
      <c r="D13" s="10" t="str">
        <f>IFERROR(VLOOKUP(B13,DB!$H$2:$CC$1001,7,FALSE)&amp;"","")</f>
        <v>北海道</v>
      </c>
      <c r="E13" s="11" t="str">
        <f>IFERROR(VLOOKUP(B13,DB!$H$2:$CC$1001,8,FALSE)&amp;"","")</f>
        <v>札幌市西区</v>
      </c>
      <c r="F13" s="12" t="str">
        <f>IFERROR(VLOOKUP(B13,DB!$H$2:$CC$1001,10,FALSE)&amp;"","")</f>
        <v>代表取締役</v>
      </c>
      <c r="G13" s="11" t="str">
        <f>IFERROR(VLOOKUP(B13,DB!$H$2:$CC$1001,11,FALSE)&amp;"","")</f>
        <v>土谷　貴宏</v>
      </c>
      <c r="H13" s="14" t="str">
        <f>IFERROR(IF(VLOOKUP(B13,DB!$H$2:$CC$1001,20,FALSE)&amp;""="","","○"),"")</f>
        <v/>
      </c>
      <c r="I13" s="16" t="str">
        <f>IFERROR(VLOOKUP($B13,DB!$H$3:$BZ$1001,29,FALSE)&amp;"","　")</f>
        <v>◯</v>
      </c>
      <c r="J13" s="18" t="str">
        <f>IFERROR(VLOOKUP($B13,DB!$H$3:$BZ$1001,30,FALSE)&amp;"","　")</f>
        <v/>
      </c>
      <c r="K13" s="18" t="str">
        <f>IFERROR(VLOOKUP($B13,DB!$H$3:$BZ$1001,31,FALSE)&amp;"","　")</f>
        <v>◯</v>
      </c>
      <c r="L13" s="18" t="str">
        <f>IFERROR(VLOOKUP($B13,DB!$H$3:$BZ$1001,32,FALSE)&amp;"","　")</f>
        <v/>
      </c>
      <c r="M13" s="18" t="str">
        <f>IFERROR(VLOOKUP($B13,DB!$H$3:$BZ$1001,33,FALSE)&amp;"","　")</f>
        <v>◯</v>
      </c>
      <c r="N13" s="21" t="str">
        <f>IFERROR(VLOOKUP($B13,DB!$H$3:$BZ$1001,34,FALSE)&amp;"","　")</f>
        <v/>
      </c>
      <c r="O13" s="23" t="str">
        <f>IFERROR(VLOOKUP($B13,DB!$H$3:$BZ$1001,35,FALSE)&amp;"","　")</f>
        <v/>
      </c>
      <c r="P13" s="18" t="str">
        <f>IFERROR(VLOOKUP($B13,DB!$H$3:$BZ$1001,36,FALSE)&amp;"","　")</f>
        <v/>
      </c>
      <c r="Q13" s="18" t="str">
        <f>IFERROR(VLOOKUP($B13,DB!$H$3:$BZ$1001,37,FALSE)&amp;"","　")</f>
        <v/>
      </c>
      <c r="R13" s="18" t="str">
        <f>IFERROR(VLOOKUP($B13,DB!$H$3:$BZ$1001,38,FALSE)&amp;"","　")</f>
        <v/>
      </c>
      <c r="S13" s="18" t="str">
        <f>IFERROR(VLOOKUP($B13,DB!$H$3:$BZ$1001,39,FALSE)&amp;"","　")</f>
        <v/>
      </c>
      <c r="T13" s="18" t="str">
        <f>IFERROR(VLOOKUP($B13,DB!$H$3:$BZ$1001,40,FALSE)&amp;"","　")</f>
        <v/>
      </c>
      <c r="U13" s="18" t="str">
        <f>IFERROR(VLOOKUP($B13,DB!$H$3:$BZ$1001,41,FALSE)&amp;"","　")</f>
        <v/>
      </c>
      <c r="V13" s="18" t="str">
        <f>IFERROR(VLOOKUP($B13,DB!$H$3:$BZ$1001,42,FALSE)&amp;"","　")</f>
        <v>◯</v>
      </c>
      <c r="W13" s="18" t="str">
        <f>IFERROR(VLOOKUP($B13,DB!$H$3:$BZ$1001,43,FALSE)&amp;"","　")</f>
        <v/>
      </c>
      <c r="X13" s="18" t="str">
        <f>IFERROR(VLOOKUP($B13,DB!$H$3:$BZ$1001,44,FALSE)&amp;"","　")</f>
        <v/>
      </c>
      <c r="Y13" s="18" t="str">
        <f>IFERROR(VLOOKUP($B13,DB!$H$3:$BZ$1001,45,FALSE)&amp;"","　")</f>
        <v/>
      </c>
      <c r="Z13" s="18" t="str">
        <f>IFERROR(VLOOKUP($B13,DB!$H$3:$BZ$1001,46,FALSE)&amp;"","　")</f>
        <v/>
      </c>
      <c r="AA13" s="18" t="str">
        <f>IFERROR(VLOOKUP($B13,DB!$H$3:$BZ$1001,47,FALSE)&amp;"","　")</f>
        <v/>
      </c>
      <c r="AB13" s="18" t="str">
        <f>IFERROR(VLOOKUP($B13,DB!$H$3:$BZ$1001,48,FALSE)&amp;"","　")</f>
        <v/>
      </c>
      <c r="AC13" s="18" t="str">
        <f>IFERROR(VLOOKUP($B13,DB!$H$3:$BZ$1001,49,FALSE)&amp;"","　")</f>
        <v/>
      </c>
      <c r="AD13" s="18" t="str">
        <f>IFERROR(VLOOKUP($B13,DB!$H$3:$BZ$1001,50,FALSE)&amp;"","　")</f>
        <v/>
      </c>
      <c r="AE13" s="18" t="str">
        <f>IFERROR(VLOOKUP($B13,DB!$H$3:$BZ$1001,51,FALSE)&amp;"","　")</f>
        <v/>
      </c>
      <c r="AF13" s="18" t="str">
        <f>IFERROR(VLOOKUP($B13,DB!$H$3:$BZ$1001,52,FALSE)&amp;"","　")</f>
        <v/>
      </c>
      <c r="AG13" s="18" t="str">
        <f>IFERROR(VLOOKUP($B13,DB!$H$3:$BZ$1001,53,FALSE)&amp;"","　")</f>
        <v/>
      </c>
      <c r="AH13" s="18" t="str">
        <f>IFERROR(VLOOKUP($B13,DB!$H$3:$BZ$1001,54,FALSE)&amp;"","　")</f>
        <v/>
      </c>
      <c r="AI13" s="25" t="str">
        <f>IFERROR(VLOOKUP($B13,DB!$H$3:$BZ$1001,55,FALSE)&amp;"","　")</f>
        <v/>
      </c>
      <c r="AJ13" s="16" t="str">
        <f>IFERROR(VLOOKUP($B13,DB!$H$3:$BZ$1001,56,FALSE)&amp;"","　")</f>
        <v/>
      </c>
      <c r="AK13" s="18" t="str">
        <f>IFERROR(VLOOKUP($B13,DB!$H$3:$BZ$1001,57,FALSE)&amp;"","　")</f>
        <v/>
      </c>
      <c r="AL13" s="18" t="str">
        <f>IFERROR(VLOOKUP($B13,DB!$H$3:$BZ$1001,58,FALSE)&amp;"","　")</f>
        <v/>
      </c>
      <c r="AM13" s="18" t="str">
        <f>IFERROR(VLOOKUP($B13,DB!$H$3:$BZ$1001,59,FALSE)&amp;"","　")</f>
        <v/>
      </c>
      <c r="AN13" s="18" t="str">
        <f>IFERROR(VLOOKUP($B13,DB!$H$3:$BZ$1001,60,FALSE)&amp;"","　")</f>
        <v/>
      </c>
      <c r="AO13" s="18" t="str">
        <f>IFERROR(VLOOKUP($B13,DB!$H$3:$BZ$1001,61,FALSE)&amp;"","　")</f>
        <v/>
      </c>
      <c r="AP13" s="18" t="str">
        <f>IFERROR(VLOOKUP($B13,DB!$H$3:$BZ$1001,62,FALSE)&amp;"","　")</f>
        <v/>
      </c>
      <c r="AQ13" s="21" t="str">
        <f>IFERROR(VLOOKUP($B13,DB!$H$3:$BZ$1001,63,FALSE)&amp;"","　")</f>
        <v/>
      </c>
      <c r="AR13" s="23" t="str">
        <f>IFERROR(VLOOKUP($B13,DB!$H$3:$BZ$1001,64,FALSE)&amp;"","　")</f>
        <v/>
      </c>
      <c r="AS13" s="18" t="str">
        <f>IFERROR(VLOOKUP($B13,DB!$H$3:$BZ$1001,65,FALSE)&amp;"","　")</f>
        <v/>
      </c>
      <c r="AT13" s="18" t="str">
        <f>IFERROR(VLOOKUP($B13,DB!$H$3:$BZ$1001,66,FALSE)&amp;"","　")</f>
        <v/>
      </c>
      <c r="AU13" s="18" t="str">
        <f>IFERROR(VLOOKUP($B13,DB!$H$3:$BZ$1001,67,FALSE)&amp;"","　")</f>
        <v/>
      </c>
      <c r="AV13" s="18" t="str">
        <f>IFERROR(VLOOKUP($B13,DB!$H$3:$BZ$1001,68,FALSE)&amp;"","　")</f>
        <v/>
      </c>
      <c r="AW13" s="18" t="str">
        <f>IFERROR(VLOOKUP($B13,DB!$H$3:$BZ$1001,69,FALSE)&amp;"","　")</f>
        <v/>
      </c>
      <c r="AX13" s="18" t="str">
        <f>IFERROR(VLOOKUP($B13,DB!$H$3:$BZ$1001,70,FALSE)&amp;"","　")</f>
        <v/>
      </c>
      <c r="AY13" s="21" t="str">
        <f>IFERROR(VLOOKUP($B13,DB!$H$3:$BZ$1001,71,FALSE)&amp;"","　")</f>
        <v/>
      </c>
      <c r="AZ13" s="29"/>
    </row>
    <row r="14" spans="1:52" ht="20.100000000000001" customHeight="1">
      <c r="B14" s="6">
        <v>2110</v>
      </c>
      <c r="C14" s="8" t="str">
        <f>IFERROR(VLOOKUP(B14,DB!$H$3:$Y$1001,4,FALSE)&amp;"","")</f>
        <v>株式会社有我工業所</v>
      </c>
      <c r="D14" s="10" t="str">
        <f>IFERROR(VLOOKUP(B14,DB!$H$2:$CC$1001,7,FALSE)&amp;"","")</f>
        <v>北海道</v>
      </c>
      <c r="E14" s="11" t="str">
        <f>IFERROR(VLOOKUP(B14,DB!$H$2:$CC$1001,8,FALSE)&amp;"","")</f>
        <v>空知郡上富良野町</v>
      </c>
      <c r="F14" s="12" t="str">
        <f>IFERROR(VLOOKUP(B14,DB!$H$2:$CC$1001,10,FALSE)&amp;"","")</f>
        <v>代表取締役</v>
      </c>
      <c r="G14" s="11" t="str">
        <f>IFERROR(VLOOKUP(B14,DB!$H$2:$CC$1001,11,FALSE)&amp;"","")</f>
        <v>有我　有希</v>
      </c>
      <c r="H14" s="14" t="str">
        <f>IFERROR(IF(VLOOKUP(B14,DB!$H$2:$CC$1001,20,FALSE)&amp;""="","","○"),"")</f>
        <v/>
      </c>
      <c r="I14" s="16" t="str">
        <f>IFERROR(VLOOKUP($B14,DB!$H$3:$BZ$1001,29,FALSE)&amp;"","　")</f>
        <v/>
      </c>
      <c r="J14" s="18" t="str">
        <f>IFERROR(VLOOKUP($B14,DB!$H$3:$BZ$1001,30,FALSE)&amp;"","　")</f>
        <v>◯</v>
      </c>
      <c r="K14" s="18" t="str">
        <f>IFERROR(VLOOKUP($B14,DB!$H$3:$BZ$1001,31,FALSE)&amp;"","　")</f>
        <v/>
      </c>
      <c r="L14" s="18" t="str">
        <f>IFERROR(VLOOKUP($B14,DB!$H$3:$BZ$1001,32,FALSE)&amp;"","　")</f>
        <v>◯</v>
      </c>
      <c r="M14" s="18" t="str">
        <f>IFERROR(VLOOKUP($B14,DB!$H$3:$BZ$1001,33,FALSE)&amp;"","　")</f>
        <v/>
      </c>
      <c r="N14" s="21" t="str">
        <f>IFERROR(VLOOKUP($B14,DB!$H$3:$BZ$1001,34,FALSE)&amp;"","　")</f>
        <v/>
      </c>
      <c r="O14" s="23" t="str">
        <f>IFERROR(VLOOKUP($B14,DB!$H$3:$BZ$1001,35,FALSE)&amp;"","　")</f>
        <v/>
      </c>
      <c r="P14" s="18" t="str">
        <f>IFERROR(VLOOKUP($B14,DB!$H$3:$BZ$1001,36,FALSE)&amp;"","　")</f>
        <v/>
      </c>
      <c r="Q14" s="18" t="str">
        <f>IFERROR(VLOOKUP($B14,DB!$H$3:$BZ$1001,37,FALSE)&amp;"","　")</f>
        <v/>
      </c>
      <c r="R14" s="18" t="str">
        <f>IFERROR(VLOOKUP($B14,DB!$H$3:$BZ$1001,38,FALSE)&amp;"","　")</f>
        <v/>
      </c>
      <c r="S14" s="18" t="str">
        <f>IFERROR(VLOOKUP($B14,DB!$H$3:$BZ$1001,39,FALSE)&amp;"","　")</f>
        <v/>
      </c>
      <c r="T14" s="18" t="str">
        <f>IFERROR(VLOOKUP($B14,DB!$H$3:$BZ$1001,40,FALSE)&amp;"","　")</f>
        <v/>
      </c>
      <c r="U14" s="18" t="str">
        <f>IFERROR(VLOOKUP($B14,DB!$H$3:$BZ$1001,41,FALSE)&amp;"","　")</f>
        <v/>
      </c>
      <c r="V14" s="18" t="str">
        <f>IFERROR(VLOOKUP($B14,DB!$H$3:$BZ$1001,42,FALSE)&amp;"","　")</f>
        <v/>
      </c>
      <c r="W14" s="18" t="str">
        <f>IFERROR(VLOOKUP($B14,DB!$H$3:$BZ$1001,43,FALSE)&amp;"","　")</f>
        <v/>
      </c>
      <c r="X14" s="18" t="str">
        <f>IFERROR(VLOOKUP($B14,DB!$H$3:$BZ$1001,44,FALSE)&amp;"","　")</f>
        <v/>
      </c>
      <c r="Y14" s="18" t="str">
        <f>IFERROR(VLOOKUP($B14,DB!$H$3:$BZ$1001,45,FALSE)&amp;"","　")</f>
        <v/>
      </c>
      <c r="Z14" s="18" t="str">
        <f>IFERROR(VLOOKUP($B14,DB!$H$3:$BZ$1001,46,FALSE)&amp;"","　")</f>
        <v/>
      </c>
      <c r="AA14" s="18" t="str">
        <f>IFERROR(VLOOKUP($B14,DB!$H$3:$BZ$1001,47,FALSE)&amp;"","　")</f>
        <v/>
      </c>
      <c r="AB14" s="18" t="str">
        <f>IFERROR(VLOOKUP($B14,DB!$H$3:$BZ$1001,48,FALSE)&amp;"","　")</f>
        <v/>
      </c>
      <c r="AC14" s="18" t="str">
        <f>IFERROR(VLOOKUP($B14,DB!$H$3:$BZ$1001,49,FALSE)&amp;"","　")</f>
        <v/>
      </c>
      <c r="AD14" s="18" t="str">
        <f>IFERROR(VLOOKUP($B14,DB!$H$3:$BZ$1001,50,FALSE)&amp;"","　")</f>
        <v/>
      </c>
      <c r="AE14" s="18" t="str">
        <f>IFERROR(VLOOKUP($B14,DB!$H$3:$BZ$1001,51,FALSE)&amp;"","　")</f>
        <v/>
      </c>
      <c r="AF14" s="18" t="str">
        <f>IFERROR(VLOOKUP($B14,DB!$H$3:$BZ$1001,52,FALSE)&amp;"","　")</f>
        <v/>
      </c>
      <c r="AG14" s="18" t="str">
        <f>IFERROR(VLOOKUP($B14,DB!$H$3:$BZ$1001,53,FALSE)&amp;"","　")</f>
        <v/>
      </c>
      <c r="AH14" s="18" t="str">
        <f>IFERROR(VLOOKUP($B14,DB!$H$3:$BZ$1001,54,FALSE)&amp;"","　")</f>
        <v/>
      </c>
      <c r="AI14" s="25" t="str">
        <f>IFERROR(VLOOKUP($B14,DB!$H$3:$BZ$1001,55,FALSE)&amp;"","　")</f>
        <v/>
      </c>
      <c r="AJ14" s="16" t="str">
        <f>IFERROR(VLOOKUP($B14,DB!$H$3:$BZ$1001,56,FALSE)&amp;"","　")</f>
        <v/>
      </c>
      <c r="AK14" s="18" t="str">
        <f>IFERROR(VLOOKUP($B14,DB!$H$3:$BZ$1001,57,FALSE)&amp;"","　")</f>
        <v/>
      </c>
      <c r="AL14" s="18" t="str">
        <f>IFERROR(VLOOKUP($B14,DB!$H$3:$BZ$1001,58,FALSE)&amp;"","　")</f>
        <v/>
      </c>
      <c r="AM14" s="18" t="str">
        <f>IFERROR(VLOOKUP($B14,DB!$H$3:$BZ$1001,59,FALSE)&amp;"","　")</f>
        <v/>
      </c>
      <c r="AN14" s="18" t="str">
        <f>IFERROR(VLOOKUP($B14,DB!$H$3:$BZ$1001,60,FALSE)&amp;"","　")</f>
        <v/>
      </c>
      <c r="AO14" s="18" t="str">
        <f>IFERROR(VLOOKUP($B14,DB!$H$3:$BZ$1001,61,FALSE)&amp;"","　")</f>
        <v/>
      </c>
      <c r="AP14" s="18" t="str">
        <f>IFERROR(VLOOKUP($B14,DB!$H$3:$BZ$1001,62,FALSE)&amp;"","　")</f>
        <v/>
      </c>
      <c r="AQ14" s="21" t="str">
        <f>IFERROR(VLOOKUP($B14,DB!$H$3:$BZ$1001,63,FALSE)&amp;"","　")</f>
        <v/>
      </c>
      <c r="AR14" s="23" t="str">
        <f>IFERROR(VLOOKUP($B14,DB!$H$3:$BZ$1001,64,FALSE)&amp;"","　")</f>
        <v/>
      </c>
      <c r="AS14" s="18" t="str">
        <f>IFERROR(VLOOKUP($B14,DB!$H$3:$BZ$1001,65,FALSE)&amp;"","　")</f>
        <v/>
      </c>
      <c r="AT14" s="18" t="str">
        <f>IFERROR(VLOOKUP($B14,DB!$H$3:$BZ$1001,66,FALSE)&amp;"","　")</f>
        <v/>
      </c>
      <c r="AU14" s="18" t="str">
        <f>IFERROR(VLOOKUP($B14,DB!$H$3:$BZ$1001,67,FALSE)&amp;"","　")</f>
        <v/>
      </c>
      <c r="AV14" s="18" t="str">
        <f>IFERROR(VLOOKUP($B14,DB!$H$3:$BZ$1001,68,FALSE)&amp;"","　")</f>
        <v/>
      </c>
      <c r="AW14" s="18" t="str">
        <f>IFERROR(VLOOKUP($B14,DB!$H$3:$BZ$1001,69,FALSE)&amp;"","　")</f>
        <v/>
      </c>
      <c r="AX14" s="18" t="str">
        <f>IFERROR(VLOOKUP($B14,DB!$H$3:$BZ$1001,70,FALSE)&amp;"","　")</f>
        <v/>
      </c>
      <c r="AY14" s="21" t="str">
        <f>IFERROR(VLOOKUP($B14,DB!$H$3:$BZ$1001,71,FALSE)&amp;"","　")</f>
        <v/>
      </c>
      <c r="AZ14" s="29"/>
    </row>
    <row r="15" spans="1:52" ht="20.100000000000001" customHeight="1">
      <c r="B15" s="6">
        <v>2114</v>
      </c>
      <c r="C15" s="8" t="str">
        <f>IFERROR(VLOOKUP(B15,DB!$H$3:$Y$1001,4,FALSE)&amp;"","")</f>
        <v>アジア航測株式会社</v>
      </c>
      <c r="D15" s="10" t="str">
        <f>IFERROR(VLOOKUP(B15,DB!$H$2:$CC$1001,7,FALSE)&amp;"","")</f>
        <v>東京都</v>
      </c>
      <c r="E15" s="11" t="str">
        <f>IFERROR(VLOOKUP(B15,DB!$H$2:$CC$1001,8,FALSE)&amp;"","")</f>
        <v>新宿区</v>
      </c>
      <c r="F15" s="12" t="str">
        <f>IFERROR(VLOOKUP(B15,DB!$H$2:$CC$1001,10,FALSE)&amp;"","")</f>
        <v>代表取締役</v>
      </c>
      <c r="G15" s="11" t="str">
        <f>IFERROR(VLOOKUP(B15,DB!$H$2:$CC$1001,11,FALSE)&amp;"","")</f>
        <v>畠山　仁</v>
      </c>
      <c r="H15" s="14" t="str">
        <f>IFERROR(IF(VLOOKUP(B15,DB!$H$2:$CC$1001,20,FALSE)&amp;""="","","○"),"")</f>
        <v>○</v>
      </c>
      <c r="I15" s="16" t="str">
        <f>IFERROR(VLOOKUP($B15,DB!$H$3:$BZ$1001,29,FALSE)&amp;"","　")</f>
        <v>◯</v>
      </c>
      <c r="J15" s="18" t="str">
        <f>IFERROR(VLOOKUP($B15,DB!$H$3:$BZ$1001,30,FALSE)&amp;"","　")</f>
        <v>◯</v>
      </c>
      <c r="K15" s="18" t="str">
        <f>IFERROR(VLOOKUP($B15,DB!$H$3:$BZ$1001,31,FALSE)&amp;"","　")</f>
        <v>◯</v>
      </c>
      <c r="L15" s="18" t="str">
        <f>IFERROR(VLOOKUP($B15,DB!$H$3:$BZ$1001,32,FALSE)&amp;"","　")</f>
        <v/>
      </c>
      <c r="M15" s="18" t="str">
        <f>IFERROR(VLOOKUP($B15,DB!$H$3:$BZ$1001,33,FALSE)&amp;"","　")</f>
        <v>◯</v>
      </c>
      <c r="N15" s="21" t="str">
        <f>IFERROR(VLOOKUP($B15,DB!$H$3:$BZ$1001,34,FALSE)&amp;"","　")</f>
        <v/>
      </c>
      <c r="O15" s="23" t="str">
        <f>IFERROR(VLOOKUP($B15,DB!$H$3:$BZ$1001,35,FALSE)&amp;"","　")</f>
        <v>◯</v>
      </c>
      <c r="P15" s="18" t="str">
        <f>IFERROR(VLOOKUP($B15,DB!$H$3:$BZ$1001,36,FALSE)&amp;"","　")</f>
        <v>◯</v>
      </c>
      <c r="Q15" s="18" t="str">
        <f>IFERROR(VLOOKUP($B15,DB!$H$3:$BZ$1001,37,FALSE)&amp;"","　")</f>
        <v/>
      </c>
      <c r="R15" s="18" t="str">
        <f>IFERROR(VLOOKUP($B15,DB!$H$3:$BZ$1001,38,FALSE)&amp;"","　")</f>
        <v>◯</v>
      </c>
      <c r="S15" s="18" t="str">
        <f>IFERROR(VLOOKUP($B15,DB!$H$3:$BZ$1001,39,FALSE)&amp;"","　")</f>
        <v/>
      </c>
      <c r="T15" s="18" t="str">
        <f>IFERROR(VLOOKUP($B15,DB!$H$3:$BZ$1001,40,FALSE)&amp;"","　")</f>
        <v>◯</v>
      </c>
      <c r="U15" s="18" t="str">
        <f>IFERROR(VLOOKUP($B15,DB!$H$3:$BZ$1001,41,FALSE)&amp;"","　")</f>
        <v>◯</v>
      </c>
      <c r="V15" s="18" t="str">
        <f>IFERROR(VLOOKUP($B15,DB!$H$3:$BZ$1001,42,FALSE)&amp;"","　")</f>
        <v>◯</v>
      </c>
      <c r="W15" s="18" t="str">
        <f>IFERROR(VLOOKUP($B15,DB!$H$3:$BZ$1001,43,FALSE)&amp;"","　")</f>
        <v>◯</v>
      </c>
      <c r="X15" s="18" t="str">
        <f>IFERROR(VLOOKUP($B15,DB!$H$3:$BZ$1001,44,FALSE)&amp;"","　")</f>
        <v/>
      </c>
      <c r="Y15" s="18" t="str">
        <f>IFERROR(VLOOKUP($B15,DB!$H$3:$BZ$1001,45,FALSE)&amp;"","　")</f>
        <v/>
      </c>
      <c r="Z15" s="18" t="str">
        <f>IFERROR(VLOOKUP($B15,DB!$H$3:$BZ$1001,46,FALSE)&amp;"","　")</f>
        <v>◯</v>
      </c>
      <c r="AA15" s="18" t="str">
        <f>IFERROR(VLOOKUP($B15,DB!$H$3:$BZ$1001,47,FALSE)&amp;"","　")</f>
        <v>◯</v>
      </c>
      <c r="AB15" s="18" t="str">
        <f>IFERROR(VLOOKUP($B15,DB!$H$3:$BZ$1001,48,FALSE)&amp;"","　")</f>
        <v>◯</v>
      </c>
      <c r="AC15" s="18" t="str">
        <f>IFERROR(VLOOKUP($B15,DB!$H$3:$BZ$1001,49,FALSE)&amp;"","　")</f>
        <v>◯</v>
      </c>
      <c r="AD15" s="18" t="str">
        <f>IFERROR(VLOOKUP($B15,DB!$H$3:$BZ$1001,50,FALSE)&amp;"","　")</f>
        <v>◯</v>
      </c>
      <c r="AE15" s="18" t="str">
        <f>IFERROR(VLOOKUP($B15,DB!$H$3:$BZ$1001,51,FALSE)&amp;"","　")</f>
        <v>◯</v>
      </c>
      <c r="AF15" s="18" t="str">
        <f>IFERROR(VLOOKUP($B15,DB!$H$3:$BZ$1001,52,FALSE)&amp;"","　")</f>
        <v>◯</v>
      </c>
      <c r="AG15" s="18" t="str">
        <f>IFERROR(VLOOKUP($B15,DB!$H$3:$BZ$1001,53,FALSE)&amp;"","　")</f>
        <v>◯</v>
      </c>
      <c r="AH15" s="18" t="str">
        <f>IFERROR(VLOOKUP($B15,DB!$H$3:$BZ$1001,54,FALSE)&amp;"","　")</f>
        <v/>
      </c>
      <c r="AI15" s="25" t="str">
        <f>IFERROR(VLOOKUP($B15,DB!$H$3:$BZ$1001,55,FALSE)&amp;"","　")</f>
        <v/>
      </c>
      <c r="AJ15" s="16" t="str">
        <f>IFERROR(VLOOKUP($B15,DB!$H$3:$BZ$1001,56,FALSE)&amp;"","　")</f>
        <v>◯</v>
      </c>
      <c r="AK15" s="18" t="str">
        <f>IFERROR(VLOOKUP($B15,DB!$H$3:$BZ$1001,57,FALSE)&amp;"","　")</f>
        <v/>
      </c>
      <c r="AL15" s="18" t="str">
        <f>IFERROR(VLOOKUP($B15,DB!$H$3:$BZ$1001,58,FALSE)&amp;"","　")</f>
        <v/>
      </c>
      <c r="AM15" s="18" t="str">
        <f>IFERROR(VLOOKUP($B15,DB!$H$3:$BZ$1001,59,FALSE)&amp;"","　")</f>
        <v/>
      </c>
      <c r="AN15" s="18" t="str">
        <f>IFERROR(VLOOKUP($B15,DB!$H$3:$BZ$1001,60,FALSE)&amp;"","　")</f>
        <v/>
      </c>
      <c r="AO15" s="18" t="str">
        <f>IFERROR(VLOOKUP($B15,DB!$H$3:$BZ$1001,61,FALSE)&amp;"","　")</f>
        <v/>
      </c>
      <c r="AP15" s="18" t="str">
        <f>IFERROR(VLOOKUP($B15,DB!$H$3:$BZ$1001,62,FALSE)&amp;"","　")</f>
        <v/>
      </c>
      <c r="AQ15" s="21" t="str">
        <f>IFERROR(VLOOKUP($B15,DB!$H$3:$BZ$1001,63,FALSE)&amp;"","　")</f>
        <v/>
      </c>
      <c r="AR15" s="23" t="str">
        <f>IFERROR(VLOOKUP($B15,DB!$H$3:$BZ$1001,64,FALSE)&amp;"","　")</f>
        <v/>
      </c>
      <c r="AS15" s="18" t="str">
        <f>IFERROR(VLOOKUP($B15,DB!$H$3:$BZ$1001,65,FALSE)&amp;"","　")</f>
        <v/>
      </c>
      <c r="AT15" s="18" t="str">
        <f>IFERROR(VLOOKUP($B15,DB!$H$3:$BZ$1001,66,FALSE)&amp;"","　")</f>
        <v/>
      </c>
      <c r="AU15" s="18" t="str">
        <f>IFERROR(VLOOKUP($B15,DB!$H$3:$BZ$1001,67,FALSE)&amp;"","　")</f>
        <v/>
      </c>
      <c r="AV15" s="18" t="str">
        <f>IFERROR(VLOOKUP($B15,DB!$H$3:$BZ$1001,68,FALSE)&amp;"","　")</f>
        <v/>
      </c>
      <c r="AW15" s="18" t="str">
        <f>IFERROR(VLOOKUP($B15,DB!$H$3:$BZ$1001,69,FALSE)&amp;"","　")</f>
        <v/>
      </c>
      <c r="AX15" s="18" t="str">
        <f>IFERROR(VLOOKUP($B15,DB!$H$3:$BZ$1001,70,FALSE)&amp;"","　")</f>
        <v>◯</v>
      </c>
      <c r="AY15" s="21" t="str">
        <f>IFERROR(VLOOKUP($B15,DB!$H$3:$BZ$1001,71,FALSE)&amp;"","　")</f>
        <v>◯</v>
      </c>
      <c r="AZ15" s="29"/>
    </row>
    <row r="16" spans="1:52" ht="20.100000000000001" customHeight="1">
      <c r="B16" s="6">
        <v>2112</v>
      </c>
      <c r="C16" s="8" t="str">
        <f>IFERROR(VLOOKUP(B16,DB!$H$3:$Y$1001,4,FALSE)&amp;"","")</f>
        <v>アド・エンジニアリング株式会社</v>
      </c>
      <c r="D16" s="10" t="str">
        <f>IFERROR(VLOOKUP(B16,DB!$H$2:$CC$1001,7,FALSE)&amp;"","")</f>
        <v>北海道</v>
      </c>
      <c r="E16" s="11" t="str">
        <f>IFERROR(VLOOKUP(B16,DB!$H$2:$CC$1001,8,FALSE)&amp;"","")</f>
        <v>札幌市中央区</v>
      </c>
      <c r="F16" s="12" t="str">
        <f>IFERROR(VLOOKUP(B16,DB!$H$2:$CC$1001,10,FALSE)&amp;"","")</f>
        <v>代表取締役</v>
      </c>
      <c r="G16" s="11" t="str">
        <f>IFERROR(VLOOKUP(B16,DB!$H$2:$CC$1001,11,FALSE)&amp;"","")</f>
        <v>熊谷　和行</v>
      </c>
      <c r="H16" s="14" t="str">
        <f>IFERROR(IF(VLOOKUP(B16,DB!$H$2:$CC$1001,20,FALSE)&amp;""="","","○"),"")</f>
        <v/>
      </c>
      <c r="I16" s="16" t="str">
        <f>IFERROR(VLOOKUP($B16,DB!$H$3:$BZ$1001,29,FALSE)&amp;"","　")</f>
        <v/>
      </c>
      <c r="J16" s="18" t="str">
        <f>IFERROR(VLOOKUP($B16,DB!$H$3:$BZ$1001,30,FALSE)&amp;"","　")</f>
        <v/>
      </c>
      <c r="K16" s="18" t="str">
        <f>IFERROR(VLOOKUP($B16,DB!$H$3:$BZ$1001,31,FALSE)&amp;"","　")</f>
        <v/>
      </c>
      <c r="L16" s="18" t="str">
        <f>IFERROR(VLOOKUP($B16,DB!$H$3:$BZ$1001,32,FALSE)&amp;"","　")</f>
        <v>◯</v>
      </c>
      <c r="M16" s="18" t="str">
        <f>IFERROR(VLOOKUP($B16,DB!$H$3:$BZ$1001,33,FALSE)&amp;"","　")</f>
        <v/>
      </c>
      <c r="N16" s="21" t="str">
        <f>IFERROR(VLOOKUP($B16,DB!$H$3:$BZ$1001,34,FALSE)&amp;"","　")</f>
        <v/>
      </c>
      <c r="O16" s="23" t="str">
        <f>IFERROR(VLOOKUP($B16,DB!$H$3:$BZ$1001,35,FALSE)&amp;"","　")</f>
        <v/>
      </c>
      <c r="P16" s="18" t="str">
        <f>IFERROR(VLOOKUP($B16,DB!$H$3:$BZ$1001,36,FALSE)&amp;"","　")</f>
        <v/>
      </c>
      <c r="Q16" s="18" t="str">
        <f>IFERROR(VLOOKUP($B16,DB!$H$3:$BZ$1001,37,FALSE)&amp;"","　")</f>
        <v/>
      </c>
      <c r="R16" s="18" t="str">
        <f>IFERROR(VLOOKUP($B16,DB!$H$3:$BZ$1001,38,FALSE)&amp;"","　")</f>
        <v/>
      </c>
      <c r="S16" s="18" t="str">
        <f>IFERROR(VLOOKUP($B16,DB!$H$3:$BZ$1001,39,FALSE)&amp;"","　")</f>
        <v/>
      </c>
      <c r="T16" s="18" t="str">
        <f>IFERROR(VLOOKUP($B16,DB!$H$3:$BZ$1001,40,FALSE)&amp;"","　")</f>
        <v/>
      </c>
      <c r="U16" s="18" t="str">
        <f>IFERROR(VLOOKUP($B16,DB!$H$3:$BZ$1001,41,FALSE)&amp;"","　")</f>
        <v/>
      </c>
      <c r="V16" s="18" t="str">
        <f>IFERROR(VLOOKUP($B16,DB!$H$3:$BZ$1001,42,FALSE)&amp;"","　")</f>
        <v/>
      </c>
      <c r="W16" s="18" t="str">
        <f>IFERROR(VLOOKUP($B16,DB!$H$3:$BZ$1001,43,FALSE)&amp;"","　")</f>
        <v/>
      </c>
      <c r="X16" s="18" t="str">
        <f>IFERROR(VLOOKUP($B16,DB!$H$3:$BZ$1001,44,FALSE)&amp;"","　")</f>
        <v/>
      </c>
      <c r="Y16" s="18" t="str">
        <f>IFERROR(VLOOKUP($B16,DB!$H$3:$BZ$1001,45,FALSE)&amp;"","　")</f>
        <v/>
      </c>
      <c r="Z16" s="18" t="str">
        <f>IFERROR(VLOOKUP($B16,DB!$H$3:$BZ$1001,46,FALSE)&amp;"","　")</f>
        <v/>
      </c>
      <c r="AA16" s="18" t="str">
        <f>IFERROR(VLOOKUP($B16,DB!$H$3:$BZ$1001,47,FALSE)&amp;"","　")</f>
        <v/>
      </c>
      <c r="AB16" s="18" t="str">
        <f>IFERROR(VLOOKUP($B16,DB!$H$3:$BZ$1001,48,FALSE)&amp;"","　")</f>
        <v/>
      </c>
      <c r="AC16" s="18" t="str">
        <f>IFERROR(VLOOKUP($B16,DB!$H$3:$BZ$1001,49,FALSE)&amp;"","　")</f>
        <v/>
      </c>
      <c r="AD16" s="18" t="str">
        <f>IFERROR(VLOOKUP($B16,DB!$H$3:$BZ$1001,50,FALSE)&amp;"","　")</f>
        <v/>
      </c>
      <c r="AE16" s="18" t="str">
        <f>IFERROR(VLOOKUP($B16,DB!$H$3:$BZ$1001,51,FALSE)&amp;"","　")</f>
        <v/>
      </c>
      <c r="AF16" s="18" t="str">
        <f>IFERROR(VLOOKUP($B16,DB!$H$3:$BZ$1001,52,FALSE)&amp;"","　")</f>
        <v/>
      </c>
      <c r="AG16" s="18" t="str">
        <f>IFERROR(VLOOKUP($B16,DB!$H$3:$BZ$1001,53,FALSE)&amp;"","　")</f>
        <v/>
      </c>
      <c r="AH16" s="18" t="str">
        <f>IFERROR(VLOOKUP($B16,DB!$H$3:$BZ$1001,54,FALSE)&amp;"","　")</f>
        <v/>
      </c>
      <c r="AI16" s="25" t="str">
        <f>IFERROR(VLOOKUP($B16,DB!$H$3:$BZ$1001,55,FALSE)&amp;"","　")</f>
        <v/>
      </c>
      <c r="AJ16" s="16" t="str">
        <f>IFERROR(VLOOKUP($B16,DB!$H$3:$BZ$1001,56,FALSE)&amp;"","　")</f>
        <v/>
      </c>
      <c r="AK16" s="18" t="str">
        <f>IFERROR(VLOOKUP($B16,DB!$H$3:$BZ$1001,57,FALSE)&amp;"","　")</f>
        <v/>
      </c>
      <c r="AL16" s="18" t="str">
        <f>IFERROR(VLOOKUP($B16,DB!$H$3:$BZ$1001,58,FALSE)&amp;"","　")</f>
        <v/>
      </c>
      <c r="AM16" s="18" t="str">
        <f>IFERROR(VLOOKUP($B16,DB!$H$3:$BZ$1001,59,FALSE)&amp;"","　")</f>
        <v/>
      </c>
      <c r="AN16" s="18" t="str">
        <f>IFERROR(VLOOKUP($B16,DB!$H$3:$BZ$1001,60,FALSE)&amp;"","　")</f>
        <v/>
      </c>
      <c r="AO16" s="18" t="str">
        <f>IFERROR(VLOOKUP($B16,DB!$H$3:$BZ$1001,61,FALSE)&amp;"","　")</f>
        <v/>
      </c>
      <c r="AP16" s="18" t="str">
        <f>IFERROR(VLOOKUP($B16,DB!$H$3:$BZ$1001,62,FALSE)&amp;"","　")</f>
        <v/>
      </c>
      <c r="AQ16" s="21" t="str">
        <f>IFERROR(VLOOKUP($B16,DB!$H$3:$BZ$1001,63,FALSE)&amp;"","　")</f>
        <v/>
      </c>
      <c r="AR16" s="23" t="str">
        <f>IFERROR(VLOOKUP($B16,DB!$H$3:$BZ$1001,64,FALSE)&amp;"","　")</f>
        <v/>
      </c>
      <c r="AS16" s="18" t="str">
        <f>IFERROR(VLOOKUP($B16,DB!$H$3:$BZ$1001,65,FALSE)&amp;"","　")</f>
        <v/>
      </c>
      <c r="AT16" s="18" t="str">
        <f>IFERROR(VLOOKUP($B16,DB!$H$3:$BZ$1001,66,FALSE)&amp;"","　")</f>
        <v/>
      </c>
      <c r="AU16" s="18" t="str">
        <f>IFERROR(VLOOKUP($B16,DB!$H$3:$BZ$1001,67,FALSE)&amp;"","　")</f>
        <v/>
      </c>
      <c r="AV16" s="18" t="str">
        <f>IFERROR(VLOOKUP($B16,DB!$H$3:$BZ$1001,68,FALSE)&amp;"","　")</f>
        <v/>
      </c>
      <c r="AW16" s="18" t="str">
        <f>IFERROR(VLOOKUP($B16,DB!$H$3:$BZ$1001,69,FALSE)&amp;"","　")</f>
        <v/>
      </c>
      <c r="AX16" s="18" t="str">
        <f>IFERROR(VLOOKUP($B16,DB!$H$3:$BZ$1001,70,FALSE)&amp;"","　")</f>
        <v/>
      </c>
      <c r="AY16" s="21" t="str">
        <f>IFERROR(VLOOKUP($B16,DB!$H$3:$BZ$1001,71,FALSE)&amp;"","　")</f>
        <v/>
      </c>
      <c r="AZ16" s="29"/>
    </row>
    <row r="17" spans="2:52" ht="20.100000000000001" customHeight="1">
      <c r="B17" s="6">
        <v>2113</v>
      </c>
      <c r="C17" s="8" t="str">
        <f>IFERROR(VLOOKUP(B17,DB!$H$3:$Y$1001,4,FALSE)&amp;"","")</f>
        <v>ＡＵＲＡＡＲＣＨＩＴＥＣＴＳ株式会社</v>
      </c>
      <c r="D17" s="10" t="str">
        <f>IFERROR(VLOOKUP(B17,DB!$H$2:$CC$1001,7,FALSE)&amp;"","")</f>
        <v>北海道</v>
      </c>
      <c r="E17" s="11" t="str">
        <f>IFERROR(VLOOKUP(B17,DB!$H$2:$CC$1001,8,FALSE)&amp;"","")</f>
        <v>札幌市厚別区</v>
      </c>
      <c r="F17" s="12" t="str">
        <f>IFERROR(VLOOKUP(B17,DB!$H$2:$CC$1001,10,FALSE)&amp;"","")</f>
        <v>代表取締役</v>
      </c>
      <c r="G17" s="11" t="str">
        <f>IFERROR(VLOOKUP(B17,DB!$H$2:$CC$1001,11,FALSE)&amp;"","")</f>
        <v>山本　謙一</v>
      </c>
      <c r="H17" s="14" t="str">
        <f>IFERROR(IF(VLOOKUP(B17,DB!$H$2:$CC$1001,20,FALSE)&amp;""="","","○"),"")</f>
        <v/>
      </c>
      <c r="I17" s="16" t="str">
        <f>IFERROR(VLOOKUP($B17,DB!$H$3:$BZ$1001,29,FALSE)&amp;"","　")</f>
        <v/>
      </c>
      <c r="J17" s="18" t="str">
        <f>IFERROR(VLOOKUP($B17,DB!$H$3:$BZ$1001,30,FALSE)&amp;"","　")</f>
        <v/>
      </c>
      <c r="K17" s="18" t="str">
        <f>IFERROR(VLOOKUP($B17,DB!$H$3:$BZ$1001,31,FALSE)&amp;"","　")</f>
        <v/>
      </c>
      <c r="L17" s="18" t="str">
        <f>IFERROR(VLOOKUP($B17,DB!$H$3:$BZ$1001,32,FALSE)&amp;"","　")</f>
        <v>◯</v>
      </c>
      <c r="M17" s="18" t="str">
        <f>IFERROR(VLOOKUP($B17,DB!$H$3:$BZ$1001,33,FALSE)&amp;"","　")</f>
        <v/>
      </c>
      <c r="N17" s="21" t="str">
        <f>IFERROR(VLOOKUP($B17,DB!$H$3:$BZ$1001,34,FALSE)&amp;"","　")</f>
        <v/>
      </c>
      <c r="O17" s="23" t="str">
        <f>IFERROR(VLOOKUP($B17,DB!$H$3:$BZ$1001,35,FALSE)&amp;"","　")</f>
        <v/>
      </c>
      <c r="P17" s="18" t="str">
        <f>IFERROR(VLOOKUP($B17,DB!$H$3:$BZ$1001,36,FALSE)&amp;"","　")</f>
        <v/>
      </c>
      <c r="Q17" s="18" t="str">
        <f>IFERROR(VLOOKUP($B17,DB!$H$3:$BZ$1001,37,FALSE)&amp;"","　")</f>
        <v/>
      </c>
      <c r="R17" s="18" t="str">
        <f>IFERROR(VLOOKUP($B17,DB!$H$3:$BZ$1001,38,FALSE)&amp;"","　")</f>
        <v/>
      </c>
      <c r="S17" s="18" t="str">
        <f>IFERROR(VLOOKUP($B17,DB!$H$3:$BZ$1001,39,FALSE)&amp;"","　")</f>
        <v/>
      </c>
      <c r="T17" s="18" t="str">
        <f>IFERROR(VLOOKUP($B17,DB!$H$3:$BZ$1001,40,FALSE)&amp;"","　")</f>
        <v/>
      </c>
      <c r="U17" s="18" t="str">
        <f>IFERROR(VLOOKUP($B17,DB!$H$3:$BZ$1001,41,FALSE)&amp;"","　")</f>
        <v/>
      </c>
      <c r="V17" s="18" t="str">
        <f>IFERROR(VLOOKUP($B17,DB!$H$3:$BZ$1001,42,FALSE)&amp;"","　")</f>
        <v/>
      </c>
      <c r="W17" s="18" t="str">
        <f>IFERROR(VLOOKUP($B17,DB!$H$3:$BZ$1001,43,FALSE)&amp;"","　")</f>
        <v/>
      </c>
      <c r="X17" s="18" t="str">
        <f>IFERROR(VLOOKUP($B17,DB!$H$3:$BZ$1001,44,FALSE)&amp;"","　")</f>
        <v/>
      </c>
      <c r="Y17" s="18" t="str">
        <f>IFERROR(VLOOKUP($B17,DB!$H$3:$BZ$1001,45,FALSE)&amp;"","　")</f>
        <v/>
      </c>
      <c r="Z17" s="18" t="str">
        <f>IFERROR(VLOOKUP($B17,DB!$H$3:$BZ$1001,46,FALSE)&amp;"","　")</f>
        <v/>
      </c>
      <c r="AA17" s="18" t="str">
        <f>IFERROR(VLOOKUP($B17,DB!$H$3:$BZ$1001,47,FALSE)&amp;"","　")</f>
        <v/>
      </c>
      <c r="AB17" s="18" t="str">
        <f>IFERROR(VLOOKUP($B17,DB!$H$3:$BZ$1001,48,FALSE)&amp;"","　")</f>
        <v/>
      </c>
      <c r="AC17" s="18" t="str">
        <f>IFERROR(VLOOKUP($B17,DB!$H$3:$BZ$1001,49,FALSE)&amp;"","　")</f>
        <v/>
      </c>
      <c r="AD17" s="18" t="str">
        <f>IFERROR(VLOOKUP($B17,DB!$H$3:$BZ$1001,50,FALSE)&amp;"","　")</f>
        <v/>
      </c>
      <c r="AE17" s="18" t="str">
        <f>IFERROR(VLOOKUP($B17,DB!$H$3:$BZ$1001,51,FALSE)&amp;"","　")</f>
        <v/>
      </c>
      <c r="AF17" s="18" t="str">
        <f>IFERROR(VLOOKUP($B17,DB!$H$3:$BZ$1001,52,FALSE)&amp;"","　")</f>
        <v/>
      </c>
      <c r="AG17" s="18" t="str">
        <f>IFERROR(VLOOKUP($B17,DB!$H$3:$BZ$1001,53,FALSE)&amp;"","　")</f>
        <v/>
      </c>
      <c r="AH17" s="18" t="str">
        <f>IFERROR(VLOOKUP($B17,DB!$H$3:$BZ$1001,54,FALSE)&amp;"","　")</f>
        <v/>
      </c>
      <c r="AI17" s="25" t="str">
        <f>IFERROR(VLOOKUP($B17,DB!$H$3:$BZ$1001,55,FALSE)&amp;"","　")</f>
        <v/>
      </c>
      <c r="AJ17" s="16" t="str">
        <f>IFERROR(VLOOKUP($B17,DB!$H$3:$BZ$1001,56,FALSE)&amp;"","　")</f>
        <v/>
      </c>
      <c r="AK17" s="18" t="str">
        <f>IFERROR(VLOOKUP($B17,DB!$H$3:$BZ$1001,57,FALSE)&amp;"","　")</f>
        <v/>
      </c>
      <c r="AL17" s="18" t="str">
        <f>IFERROR(VLOOKUP($B17,DB!$H$3:$BZ$1001,58,FALSE)&amp;"","　")</f>
        <v/>
      </c>
      <c r="AM17" s="18" t="str">
        <f>IFERROR(VLOOKUP($B17,DB!$H$3:$BZ$1001,59,FALSE)&amp;"","　")</f>
        <v/>
      </c>
      <c r="AN17" s="18" t="str">
        <f>IFERROR(VLOOKUP($B17,DB!$H$3:$BZ$1001,60,FALSE)&amp;"","　")</f>
        <v/>
      </c>
      <c r="AO17" s="18" t="str">
        <f>IFERROR(VLOOKUP($B17,DB!$H$3:$BZ$1001,61,FALSE)&amp;"","　")</f>
        <v/>
      </c>
      <c r="AP17" s="18" t="str">
        <f>IFERROR(VLOOKUP($B17,DB!$H$3:$BZ$1001,62,FALSE)&amp;"","　")</f>
        <v/>
      </c>
      <c r="AQ17" s="21" t="str">
        <f>IFERROR(VLOOKUP($B17,DB!$H$3:$BZ$1001,63,FALSE)&amp;"","　")</f>
        <v/>
      </c>
      <c r="AR17" s="23" t="str">
        <f>IFERROR(VLOOKUP($B17,DB!$H$3:$BZ$1001,64,FALSE)&amp;"","　")</f>
        <v/>
      </c>
      <c r="AS17" s="18" t="str">
        <f>IFERROR(VLOOKUP($B17,DB!$H$3:$BZ$1001,65,FALSE)&amp;"","　")</f>
        <v/>
      </c>
      <c r="AT17" s="18" t="str">
        <f>IFERROR(VLOOKUP($B17,DB!$H$3:$BZ$1001,66,FALSE)&amp;"","　")</f>
        <v/>
      </c>
      <c r="AU17" s="18" t="str">
        <f>IFERROR(VLOOKUP($B17,DB!$H$3:$BZ$1001,67,FALSE)&amp;"","　")</f>
        <v/>
      </c>
      <c r="AV17" s="18" t="str">
        <f>IFERROR(VLOOKUP($B17,DB!$H$3:$BZ$1001,68,FALSE)&amp;"","　")</f>
        <v/>
      </c>
      <c r="AW17" s="18" t="str">
        <f>IFERROR(VLOOKUP($B17,DB!$H$3:$BZ$1001,69,FALSE)&amp;"","　")</f>
        <v/>
      </c>
      <c r="AX17" s="18" t="str">
        <f>IFERROR(VLOOKUP($B17,DB!$H$3:$BZ$1001,70,FALSE)&amp;"","　")</f>
        <v/>
      </c>
      <c r="AY17" s="21" t="str">
        <f>IFERROR(VLOOKUP($B17,DB!$H$3:$BZ$1001,71,FALSE)&amp;"","　")</f>
        <v/>
      </c>
      <c r="AZ17" s="29"/>
    </row>
    <row r="18" spans="2:52" ht="20.100000000000001" customHeight="1">
      <c r="B18" s="6">
        <v>2139</v>
      </c>
      <c r="C18" s="8" t="str">
        <f>IFERROR(VLOOKUP(B18,DB!$H$3:$Y$1001,4,FALSE)&amp;"","")</f>
        <v>株式会社エーティック</v>
      </c>
      <c r="D18" s="10" t="str">
        <f>IFERROR(VLOOKUP(B18,DB!$H$2:$CC$1001,7,FALSE)&amp;"","")</f>
        <v>北海道</v>
      </c>
      <c r="E18" s="11" t="str">
        <f>IFERROR(VLOOKUP(B18,DB!$H$2:$CC$1001,8,FALSE)&amp;"","")</f>
        <v>札幌市西区</v>
      </c>
      <c r="F18" s="12" t="str">
        <f>IFERROR(VLOOKUP(B18,DB!$H$2:$CC$1001,10,FALSE)&amp;"","")</f>
        <v>代表取締役社長</v>
      </c>
      <c r="G18" s="11" t="str">
        <f>IFERROR(VLOOKUP(B18,DB!$H$2:$CC$1001,11,FALSE)&amp;"","")</f>
        <v>舟田　幸太郎</v>
      </c>
      <c r="H18" s="14" t="str">
        <f>IFERROR(IF(VLOOKUP(B18,DB!$H$2:$CC$1001,20,FALSE)&amp;""="","","○"),"")</f>
        <v/>
      </c>
      <c r="I18" s="16" t="str">
        <f>IFERROR(VLOOKUP($B18,DB!$H$3:$BZ$1001,29,FALSE)&amp;"","　")</f>
        <v>◯</v>
      </c>
      <c r="J18" s="18" t="str">
        <f>IFERROR(VLOOKUP($B18,DB!$H$3:$BZ$1001,30,FALSE)&amp;"","　")</f>
        <v>◯</v>
      </c>
      <c r="K18" s="18" t="str">
        <f>IFERROR(VLOOKUP($B18,DB!$H$3:$BZ$1001,31,FALSE)&amp;"","　")</f>
        <v>◯</v>
      </c>
      <c r="L18" s="18" t="str">
        <f>IFERROR(VLOOKUP($B18,DB!$H$3:$BZ$1001,32,FALSE)&amp;"","　")</f>
        <v/>
      </c>
      <c r="M18" s="18" t="str">
        <f>IFERROR(VLOOKUP($B18,DB!$H$3:$BZ$1001,33,FALSE)&amp;"","　")</f>
        <v>◯</v>
      </c>
      <c r="N18" s="21" t="str">
        <f>IFERROR(VLOOKUP($B18,DB!$H$3:$BZ$1001,34,FALSE)&amp;"","　")</f>
        <v/>
      </c>
      <c r="O18" s="23" t="str">
        <f>IFERROR(VLOOKUP($B18,DB!$H$3:$BZ$1001,35,FALSE)&amp;"","　")</f>
        <v>◯</v>
      </c>
      <c r="P18" s="18" t="str">
        <f>IFERROR(VLOOKUP($B18,DB!$H$3:$BZ$1001,36,FALSE)&amp;"","　")</f>
        <v/>
      </c>
      <c r="Q18" s="18" t="str">
        <f>IFERROR(VLOOKUP($B18,DB!$H$3:$BZ$1001,37,FALSE)&amp;"","　")</f>
        <v/>
      </c>
      <c r="R18" s="18" t="str">
        <f>IFERROR(VLOOKUP($B18,DB!$H$3:$BZ$1001,38,FALSE)&amp;"","　")</f>
        <v>◯</v>
      </c>
      <c r="S18" s="18" t="str">
        <f>IFERROR(VLOOKUP($B18,DB!$H$3:$BZ$1001,39,FALSE)&amp;"","　")</f>
        <v/>
      </c>
      <c r="T18" s="18" t="str">
        <f>IFERROR(VLOOKUP($B18,DB!$H$3:$BZ$1001,40,FALSE)&amp;"","　")</f>
        <v/>
      </c>
      <c r="U18" s="18" t="str">
        <f>IFERROR(VLOOKUP($B18,DB!$H$3:$BZ$1001,41,FALSE)&amp;"","　")</f>
        <v/>
      </c>
      <c r="V18" s="18" t="str">
        <f>IFERROR(VLOOKUP($B18,DB!$H$3:$BZ$1001,42,FALSE)&amp;"","　")</f>
        <v/>
      </c>
      <c r="W18" s="18" t="str">
        <f>IFERROR(VLOOKUP($B18,DB!$H$3:$BZ$1001,43,FALSE)&amp;"","　")</f>
        <v/>
      </c>
      <c r="X18" s="18" t="str">
        <f>IFERROR(VLOOKUP($B18,DB!$H$3:$BZ$1001,44,FALSE)&amp;"","　")</f>
        <v/>
      </c>
      <c r="Y18" s="18" t="str">
        <f>IFERROR(VLOOKUP($B18,DB!$H$3:$BZ$1001,45,FALSE)&amp;"","　")</f>
        <v/>
      </c>
      <c r="Z18" s="18" t="str">
        <f>IFERROR(VLOOKUP($B18,DB!$H$3:$BZ$1001,46,FALSE)&amp;"","　")</f>
        <v/>
      </c>
      <c r="AA18" s="18" t="str">
        <f>IFERROR(VLOOKUP($B18,DB!$H$3:$BZ$1001,47,FALSE)&amp;"","　")</f>
        <v/>
      </c>
      <c r="AB18" s="18" t="str">
        <f>IFERROR(VLOOKUP($B18,DB!$H$3:$BZ$1001,48,FALSE)&amp;"","　")</f>
        <v>◯</v>
      </c>
      <c r="AC18" s="18" t="str">
        <f>IFERROR(VLOOKUP($B18,DB!$H$3:$BZ$1001,49,FALSE)&amp;"","　")</f>
        <v>◯</v>
      </c>
      <c r="AD18" s="18" t="str">
        <f>IFERROR(VLOOKUP($B18,DB!$H$3:$BZ$1001,50,FALSE)&amp;"","　")</f>
        <v>◯</v>
      </c>
      <c r="AE18" s="18" t="str">
        <f>IFERROR(VLOOKUP($B18,DB!$H$3:$BZ$1001,51,FALSE)&amp;"","　")</f>
        <v>◯</v>
      </c>
      <c r="AF18" s="18" t="str">
        <f>IFERROR(VLOOKUP($B18,DB!$H$3:$BZ$1001,52,FALSE)&amp;"","　")</f>
        <v/>
      </c>
      <c r="AG18" s="18" t="str">
        <f>IFERROR(VLOOKUP($B18,DB!$H$3:$BZ$1001,53,FALSE)&amp;"","　")</f>
        <v>◯</v>
      </c>
      <c r="AH18" s="18" t="str">
        <f>IFERROR(VLOOKUP($B18,DB!$H$3:$BZ$1001,54,FALSE)&amp;"","　")</f>
        <v/>
      </c>
      <c r="AI18" s="25" t="str">
        <f>IFERROR(VLOOKUP($B18,DB!$H$3:$BZ$1001,55,FALSE)&amp;"","　")</f>
        <v/>
      </c>
      <c r="AJ18" s="16" t="str">
        <f>IFERROR(VLOOKUP($B18,DB!$H$3:$BZ$1001,56,FALSE)&amp;"","　")</f>
        <v/>
      </c>
      <c r="AK18" s="18" t="str">
        <f>IFERROR(VLOOKUP($B18,DB!$H$3:$BZ$1001,57,FALSE)&amp;"","　")</f>
        <v/>
      </c>
      <c r="AL18" s="18" t="str">
        <f>IFERROR(VLOOKUP($B18,DB!$H$3:$BZ$1001,58,FALSE)&amp;"","　")</f>
        <v/>
      </c>
      <c r="AM18" s="18" t="str">
        <f>IFERROR(VLOOKUP($B18,DB!$H$3:$BZ$1001,59,FALSE)&amp;"","　")</f>
        <v/>
      </c>
      <c r="AN18" s="18" t="str">
        <f>IFERROR(VLOOKUP($B18,DB!$H$3:$BZ$1001,60,FALSE)&amp;"","　")</f>
        <v/>
      </c>
      <c r="AO18" s="18" t="str">
        <f>IFERROR(VLOOKUP($B18,DB!$H$3:$BZ$1001,61,FALSE)&amp;"","　")</f>
        <v>◯</v>
      </c>
      <c r="AP18" s="18" t="str">
        <f>IFERROR(VLOOKUP($B18,DB!$H$3:$BZ$1001,62,FALSE)&amp;"","　")</f>
        <v/>
      </c>
      <c r="AQ18" s="21" t="str">
        <f>IFERROR(VLOOKUP($B18,DB!$H$3:$BZ$1001,63,FALSE)&amp;"","　")</f>
        <v/>
      </c>
      <c r="AR18" s="23" t="str">
        <f>IFERROR(VLOOKUP($B18,DB!$H$3:$BZ$1001,64,FALSE)&amp;"","　")</f>
        <v/>
      </c>
      <c r="AS18" s="18" t="str">
        <f>IFERROR(VLOOKUP($B18,DB!$H$3:$BZ$1001,65,FALSE)&amp;"","　")</f>
        <v/>
      </c>
      <c r="AT18" s="18" t="str">
        <f>IFERROR(VLOOKUP($B18,DB!$H$3:$BZ$1001,66,FALSE)&amp;"","　")</f>
        <v/>
      </c>
      <c r="AU18" s="18" t="str">
        <f>IFERROR(VLOOKUP($B18,DB!$H$3:$BZ$1001,67,FALSE)&amp;"","　")</f>
        <v/>
      </c>
      <c r="AV18" s="18" t="str">
        <f>IFERROR(VLOOKUP($B18,DB!$H$3:$BZ$1001,68,FALSE)&amp;"","　")</f>
        <v/>
      </c>
      <c r="AW18" s="18" t="str">
        <f>IFERROR(VLOOKUP($B18,DB!$H$3:$BZ$1001,69,FALSE)&amp;"","　")</f>
        <v/>
      </c>
      <c r="AX18" s="18" t="str">
        <f>IFERROR(VLOOKUP($B18,DB!$H$3:$BZ$1001,70,FALSE)&amp;"","　")</f>
        <v>◯</v>
      </c>
      <c r="AY18" s="21" t="str">
        <f>IFERROR(VLOOKUP($B18,DB!$H$3:$BZ$1001,71,FALSE)&amp;"","　")</f>
        <v>◯</v>
      </c>
      <c r="AZ18" s="29"/>
    </row>
    <row r="19" spans="2:52" ht="20.100000000000001" customHeight="1">
      <c r="B19" s="6">
        <v>2115</v>
      </c>
      <c r="C19" s="8" t="str">
        <f>IFERROR(VLOOKUP(B19,DB!$H$3:$Y$1001,4,FALSE)&amp;"","")</f>
        <v>株式会社アカサカシンイチロウアトリエ</v>
      </c>
      <c r="D19" s="10" t="str">
        <f>IFERROR(VLOOKUP(B19,DB!$H$2:$CC$1001,7,FALSE)&amp;"","")</f>
        <v>北海道</v>
      </c>
      <c r="E19" s="11" t="str">
        <f>IFERROR(VLOOKUP(B19,DB!$H$2:$CC$1001,8,FALSE)&amp;"","")</f>
        <v>札幌市中央区</v>
      </c>
      <c r="F19" s="12" t="str">
        <f>IFERROR(VLOOKUP(B19,DB!$H$2:$CC$1001,10,FALSE)&amp;"","")</f>
        <v>代表取締役</v>
      </c>
      <c r="G19" s="11" t="str">
        <f>IFERROR(VLOOKUP(B19,DB!$H$2:$CC$1001,11,FALSE)&amp;"","")</f>
        <v>赤坂　真一郎</v>
      </c>
      <c r="H19" s="14" t="str">
        <f>IFERROR(IF(VLOOKUP(B19,DB!$H$2:$CC$1001,20,FALSE)&amp;""="","","○"),"")</f>
        <v/>
      </c>
      <c r="I19" s="16" t="str">
        <f>IFERROR(VLOOKUP($B19,DB!$H$3:$BZ$1001,29,FALSE)&amp;"","　")</f>
        <v/>
      </c>
      <c r="J19" s="18" t="str">
        <f>IFERROR(VLOOKUP($B19,DB!$H$3:$BZ$1001,30,FALSE)&amp;"","　")</f>
        <v/>
      </c>
      <c r="K19" s="18" t="str">
        <f>IFERROR(VLOOKUP($B19,DB!$H$3:$BZ$1001,31,FALSE)&amp;"","　")</f>
        <v/>
      </c>
      <c r="L19" s="18" t="str">
        <f>IFERROR(VLOOKUP($B19,DB!$H$3:$BZ$1001,32,FALSE)&amp;"","　")</f>
        <v>◯</v>
      </c>
      <c r="M19" s="18" t="str">
        <f>IFERROR(VLOOKUP($B19,DB!$H$3:$BZ$1001,33,FALSE)&amp;"","　")</f>
        <v/>
      </c>
      <c r="N19" s="21" t="str">
        <f>IFERROR(VLOOKUP($B19,DB!$H$3:$BZ$1001,34,FALSE)&amp;"","　")</f>
        <v/>
      </c>
      <c r="O19" s="23" t="str">
        <f>IFERROR(VLOOKUP($B19,DB!$H$3:$BZ$1001,35,FALSE)&amp;"","　")</f>
        <v/>
      </c>
      <c r="P19" s="18" t="str">
        <f>IFERROR(VLOOKUP($B19,DB!$H$3:$BZ$1001,36,FALSE)&amp;"","　")</f>
        <v/>
      </c>
      <c r="Q19" s="18" t="str">
        <f>IFERROR(VLOOKUP($B19,DB!$H$3:$BZ$1001,37,FALSE)&amp;"","　")</f>
        <v/>
      </c>
      <c r="R19" s="18" t="str">
        <f>IFERROR(VLOOKUP($B19,DB!$H$3:$BZ$1001,38,FALSE)&amp;"","　")</f>
        <v/>
      </c>
      <c r="S19" s="18" t="str">
        <f>IFERROR(VLOOKUP($B19,DB!$H$3:$BZ$1001,39,FALSE)&amp;"","　")</f>
        <v/>
      </c>
      <c r="T19" s="18" t="str">
        <f>IFERROR(VLOOKUP($B19,DB!$H$3:$BZ$1001,40,FALSE)&amp;"","　")</f>
        <v/>
      </c>
      <c r="U19" s="18" t="str">
        <f>IFERROR(VLOOKUP($B19,DB!$H$3:$BZ$1001,41,FALSE)&amp;"","　")</f>
        <v/>
      </c>
      <c r="V19" s="18" t="str">
        <f>IFERROR(VLOOKUP($B19,DB!$H$3:$BZ$1001,42,FALSE)&amp;"","　")</f>
        <v/>
      </c>
      <c r="W19" s="18" t="str">
        <f>IFERROR(VLOOKUP($B19,DB!$H$3:$BZ$1001,43,FALSE)&amp;"","　")</f>
        <v/>
      </c>
      <c r="X19" s="18" t="str">
        <f>IFERROR(VLOOKUP($B19,DB!$H$3:$BZ$1001,44,FALSE)&amp;"","　")</f>
        <v/>
      </c>
      <c r="Y19" s="18" t="str">
        <f>IFERROR(VLOOKUP($B19,DB!$H$3:$BZ$1001,45,FALSE)&amp;"","　")</f>
        <v/>
      </c>
      <c r="Z19" s="18" t="str">
        <f>IFERROR(VLOOKUP($B19,DB!$H$3:$BZ$1001,46,FALSE)&amp;"","　")</f>
        <v/>
      </c>
      <c r="AA19" s="18" t="str">
        <f>IFERROR(VLOOKUP($B19,DB!$H$3:$BZ$1001,47,FALSE)&amp;"","　")</f>
        <v/>
      </c>
      <c r="AB19" s="18" t="str">
        <f>IFERROR(VLOOKUP($B19,DB!$H$3:$BZ$1001,48,FALSE)&amp;"","　")</f>
        <v/>
      </c>
      <c r="AC19" s="18" t="str">
        <f>IFERROR(VLOOKUP($B19,DB!$H$3:$BZ$1001,49,FALSE)&amp;"","　")</f>
        <v/>
      </c>
      <c r="AD19" s="18" t="str">
        <f>IFERROR(VLOOKUP($B19,DB!$H$3:$BZ$1001,50,FALSE)&amp;"","　")</f>
        <v/>
      </c>
      <c r="AE19" s="18" t="str">
        <f>IFERROR(VLOOKUP($B19,DB!$H$3:$BZ$1001,51,FALSE)&amp;"","　")</f>
        <v/>
      </c>
      <c r="AF19" s="18" t="str">
        <f>IFERROR(VLOOKUP($B19,DB!$H$3:$BZ$1001,52,FALSE)&amp;"","　")</f>
        <v/>
      </c>
      <c r="AG19" s="18" t="str">
        <f>IFERROR(VLOOKUP($B19,DB!$H$3:$BZ$1001,53,FALSE)&amp;"","　")</f>
        <v/>
      </c>
      <c r="AH19" s="18" t="str">
        <f>IFERROR(VLOOKUP($B19,DB!$H$3:$BZ$1001,54,FALSE)&amp;"","　")</f>
        <v/>
      </c>
      <c r="AI19" s="25" t="str">
        <f>IFERROR(VLOOKUP($B19,DB!$H$3:$BZ$1001,55,FALSE)&amp;"","　")</f>
        <v/>
      </c>
      <c r="AJ19" s="16" t="str">
        <f>IFERROR(VLOOKUP($B19,DB!$H$3:$BZ$1001,56,FALSE)&amp;"","　")</f>
        <v/>
      </c>
      <c r="AK19" s="18" t="str">
        <f>IFERROR(VLOOKUP($B19,DB!$H$3:$BZ$1001,57,FALSE)&amp;"","　")</f>
        <v/>
      </c>
      <c r="AL19" s="18" t="str">
        <f>IFERROR(VLOOKUP($B19,DB!$H$3:$BZ$1001,58,FALSE)&amp;"","　")</f>
        <v/>
      </c>
      <c r="AM19" s="18" t="str">
        <f>IFERROR(VLOOKUP($B19,DB!$H$3:$BZ$1001,59,FALSE)&amp;"","　")</f>
        <v/>
      </c>
      <c r="AN19" s="18" t="str">
        <f>IFERROR(VLOOKUP($B19,DB!$H$3:$BZ$1001,60,FALSE)&amp;"","　")</f>
        <v/>
      </c>
      <c r="AO19" s="18" t="str">
        <f>IFERROR(VLOOKUP($B19,DB!$H$3:$BZ$1001,61,FALSE)&amp;"","　")</f>
        <v/>
      </c>
      <c r="AP19" s="18" t="str">
        <f>IFERROR(VLOOKUP($B19,DB!$H$3:$BZ$1001,62,FALSE)&amp;"","　")</f>
        <v/>
      </c>
      <c r="AQ19" s="21" t="str">
        <f>IFERROR(VLOOKUP($B19,DB!$H$3:$BZ$1001,63,FALSE)&amp;"","　")</f>
        <v/>
      </c>
      <c r="AR19" s="23" t="str">
        <f>IFERROR(VLOOKUP($B19,DB!$H$3:$BZ$1001,64,FALSE)&amp;"","　")</f>
        <v/>
      </c>
      <c r="AS19" s="18" t="str">
        <f>IFERROR(VLOOKUP($B19,DB!$H$3:$BZ$1001,65,FALSE)&amp;"","　")</f>
        <v/>
      </c>
      <c r="AT19" s="18" t="str">
        <f>IFERROR(VLOOKUP($B19,DB!$H$3:$BZ$1001,66,FALSE)&amp;"","　")</f>
        <v/>
      </c>
      <c r="AU19" s="18" t="str">
        <f>IFERROR(VLOOKUP($B19,DB!$H$3:$BZ$1001,67,FALSE)&amp;"","　")</f>
        <v/>
      </c>
      <c r="AV19" s="18" t="str">
        <f>IFERROR(VLOOKUP($B19,DB!$H$3:$BZ$1001,68,FALSE)&amp;"","　")</f>
        <v/>
      </c>
      <c r="AW19" s="18" t="str">
        <f>IFERROR(VLOOKUP($B19,DB!$H$3:$BZ$1001,69,FALSE)&amp;"","　")</f>
        <v/>
      </c>
      <c r="AX19" s="18" t="str">
        <f>IFERROR(VLOOKUP($B19,DB!$H$3:$BZ$1001,70,FALSE)&amp;"","　")</f>
        <v/>
      </c>
      <c r="AY19" s="21" t="str">
        <f>IFERROR(VLOOKUP($B19,DB!$H$3:$BZ$1001,71,FALSE)&amp;"","　")</f>
        <v/>
      </c>
      <c r="AZ19" s="29"/>
    </row>
    <row r="20" spans="2:52" ht="20.100000000000001" customHeight="1">
      <c r="B20" s="6">
        <v>2116</v>
      </c>
      <c r="C20" s="8" t="str">
        <f>IFERROR(VLOOKUP(B20,DB!$H$3:$Y$1001,4,FALSE)&amp;"","")</f>
        <v>アクアコンサルタント株式会社</v>
      </c>
      <c r="D20" s="10" t="str">
        <f>IFERROR(VLOOKUP(B20,DB!$H$2:$CC$1001,7,FALSE)&amp;"","")</f>
        <v>北海道</v>
      </c>
      <c r="E20" s="11" t="str">
        <f>IFERROR(VLOOKUP(B20,DB!$H$2:$CC$1001,8,FALSE)&amp;"","")</f>
        <v>河東郡音更町</v>
      </c>
      <c r="F20" s="12" t="str">
        <f>IFERROR(VLOOKUP(B20,DB!$H$2:$CC$1001,10,FALSE)&amp;"","")</f>
        <v>代表取締役</v>
      </c>
      <c r="G20" s="11" t="str">
        <f>IFERROR(VLOOKUP(B20,DB!$H$2:$CC$1001,11,FALSE)&amp;"","")</f>
        <v>加藤　祐樹</v>
      </c>
      <c r="H20" s="14" t="str">
        <f>IFERROR(IF(VLOOKUP(B20,DB!$H$2:$CC$1001,20,FALSE)&amp;""="","","○"),"")</f>
        <v/>
      </c>
      <c r="I20" s="16" t="str">
        <f>IFERROR(VLOOKUP($B20,DB!$H$3:$BZ$1001,29,FALSE)&amp;"","　")</f>
        <v>◯</v>
      </c>
      <c r="J20" s="18" t="str">
        <f>IFERROR(VLOOKUP($B20,DB!$H$3:$BZ$1001,30,FALSE)&amp;"","　")</f>
        <v/>
      </c>
      <c r="K20" s="18" t="str">
        <f>IFERROR(VLOOKUP($B20,DB!$H$3:$BZ$1001,31,FALSE)&amp;"","　")</f>
        <v>◯</v>
      </c>
      <c r="L20" s="18" t="str">
        <f>IFERROR(VLOOKUP($B20,DB!$H$3:$BZ$1001,32,FALSE)&amp;"","　")</f>
        <v/>
      </c>
      <c r="M20" s="18" t="str">
        <f>IFERROR(VLOOKUP($B20,DB!$H$3:$BZ$1001,33,FALSE)&amp;"","　")</f>
        <v>◯</v>
      </c>
      <c r="N20" s="21" t="str">
        <f>IFERROR(VLOOKUP($B20,DB!$H$3:$BZ$1001,34,FALSE)&amp;"","　")</f>
        <v/>
      </c>
      <c r="O20" s="23" t="str">
        <f>IFERROR(VLOOKUP($B20,DB!$H$3:$BZ$1001,35,FALSE)&amp;"","　")</f>
        <v/>
      </c>
      <c r="P20" s="18" t="str">
        <f>IFERROR(VLOOKUP($B20,DB!$H$3:$BZ$1001,36,FALSE)&amp;"","　")</f>
        <v/>
      </c>
      <c r="Q20" s="18" t="str">
        <f>IFERROR(VLOOKUP($B20,DB!$H$3:$BZ$1001,37,FALSE)&amp;"","　")</f>
        <v/>
      </c>
      <c r="R20" s="18" t="str">
        <f>IFERROR(VLOOKUP($B20,DB!$H$3:$BZ$1001,38,FALSE)&amp;"","　")</f>
        <v/>
      </c>
      <c r="S20" s="18" t="str">
        <f>IFERROR(VLOOKUP($B20,DB!$H$3:$BZ$1001,39,FALSE)&amp;"","　")</f>
        <v/>
      </c>
      <c r="T20" s="18" t="str">
        <f>IFERROR(VLOOKUP($B20,DB!$H$3:$BZ$1001,40,FALSE)&amp;"","　")</f>
        <v>◯</v>
      </c>
      <c r="U20" s="18" t="str">
        <f>IFERROR(VLOOKUP($B20,DB!$H$3:$BZ$1001,41,FALSE)&amp;"","　")</f>
        <v/>
      </c>
      <c r="V20" s="18" t="str">
        <f>IFERROR(VLOOKUP($B20,DB!$H$3:$BZ$1001,42,FALSE)&amp;"","　")</f>
        <v/>
      </c>
      <c r="W20" s="18" t="str">
        <f>IFERROR(VLOOKUP($B20,DB!$H$3:$BZ$1001,43,FALSE)&amp;"","　")</f>
        <v/>
      </c>
      <c r="X20" s="18" t="str">
        <f>IFERROR(VLOOKUP($B20,DB!$H$3:$BZ$1001,44,FALSE)&amp;"","　")</f>
        <v/>
      </c>
      <c r="Y20" s="18" t="str">
        <f>IFERROR(VLOOKUP($B20,DB!$H$3:$BZ$1001,45,FALSE)&amp;"","　")</f>
        <v/>
      </c>
      <c r="Z20" s="18" t="str">
        <f>IFERROR(VLOOKUP($B20,DB!$H$3:$BZ$1001,46,FALSE)&amp;"","　")</f>
        <v/>
      </c>
      <c r="AA20" s="18" t="str">
        <f>IFERROR(VLOOKUP($B20,DB!$H$3:$BZ$1001,47,FALSE)&amp;"","　")</f>
        <v/>
      </c>
      <c r="AB20" s="18" t="str">
        <f>IFERROR(VLOOKUP($B20,DB!$H$3:$BZ$1001,48,FALSE)&amp;"","　")</f>
        <v/>
      </c>
      <c r="AC20" s="18" t="str">
        <f>IFERROR(VLOOKUP($B20,DB!$H$3:$BZ$1001,49,FALSE)&amp;"","　")</f>
        <v/>
      </c>
      <c r="AD20" s="18" t="str">
        <f>IFERROR(VLOOKUP($B20,DB!$H$3:$BZ$1001,50,FALSE)&amp;"","　")</f>
        <v/>
      </c>
      <c r="AE20" s="18" t="str">
        <f>IFERROR(VLOOKUP($B20,DB!$H$3:$BZ$1001,51,FALSE)&amp;"","　")</f>
        <v/>
      </c>
      <c r="AF20" s="18" t="str">
        <f>IFERROR(VLOOKUP($B20,DB!$H$3:$BZ$1001,52,FALSE)&amp;"","　")</f>
        <v/>
      </c>
      <c r="AG20" s="18" t="str">
        <f>IFERROR(VLOOKUP($B20,DB!$H$3:$BZ$1001,53,FALSE)&amp;"","　")</f>
        <v/>
      </c>
      <c r="AH20" s="18" t="str">
        <f>IFERROR(VLOOKUP($B20,DB!$H$3:$BZ$1001,54,FALSE)&amp;"","　")</f>
        <v/>
      </c>
      <c r="AI20" s="25" t="str">
        <f>IFERROR(VLOOKUP($B20,DB!$H$3:$BZ$1001,55,FALSE)&amp;"","　")</f>
        <v/>
      </c>
      <c r="AJ20" s="16" t="str">
        <f>IFERROR(VLOOKUP($B20,DB!$H$3:$BZ$1001,56,FALSE)&amp;"","　")</f>
        <v/>
      </c>
      <c r="AK20" s="18" t="str">
        <f>IFERROR(VLOOKUP($B20,DB!$H$3:$BZ$1001,57,FALSE)&amp;"","　")</f>
        <v/>
      </c>
      <c r="AL20" s="18" t="str">
        <f>IFERROR(VLOOKUP($B20,DB!$H$3:$BZ$1001,58,FALSE)&amp;"","　")</f>
        <v/>
      </c>
      <c r="AM20" s="18" t="str">
        <f>IFERROR(VLOOKUP($B20,DB!$H$3:$BZ$1001,59,FALSE)&amp;"","　")</f>
        <v/>
      </c>
      <c r="AN20" s="18" t="str">
        <f>IFERROR(VLOOKUP($B20,DB!$H$3:$BZ$1001,60,FALSE)&amp;"","　")</f>
        <v/>
      </c>
      <c r="AO20" s="18" t="str">
        <f>IFERROR(VLOOKUP($B20,DB!$H$3:$BZ$1001,61,FALSE)&amp;"","　")</f>
        <v/>
      </c>
      <c r="AP20" s="18" t="str">
        <f>IFERROR(VLOOKUP($B20,DB!$H$3:$BZ$1001,62,FALSE)&amp;"","　")</f>
        <v/>
      </c>
      <c r="AQ20" s="21" t="str">
        <f>IFERROR(VLOOKUP($B20,DB!$H$3:$BZ$1001,63,FALSE)&amp;"","　")</f>
        <v/>
      </c>
      <c r="AR20" s="23" t="str">
        <f>IFERROR(VLOOKUP($B20,DB!$H$3:$BZ$1001,64,FALSE)&amp;"","　")</f>
        <v/>
      </c>
      <c r="AS20" s="18" t="str">
        <f>IFERROR(VLOOKUP($B20,DB!$H$3:$BZ$1001,65,FALSE)&amp;"","　")</f>
        <v/>
      </c>
      <c r="AT20" s="18" t="str">
        <f>IFERROR(VLOOKUP($B20,DB!$H$3:$BZ$1001,66,FALSE)&amp;"","　")</f>
        <v/>
      </c>
      <c r="AU20" s="18" t="str">
        <f>IFERROR(VLOOKUP($B20,DB!$H$3:$BZ$1001,67,FALSE)&amp;"","　")</f>
        <v/>
      </c>
      <c r="AV20" s="18" t="str">
        <f>IFERROR(VLOOKUP($B20,DB!$H$3:$BZ$1001,68,FALSE)&amp;"","　")</f>
        <v/>
      </c>
      <c r="AW20" s="18" t="str">
        <f>IFERROR(VLOOKUP($B20,DB!$H$3:$BZ$1001,69,FALSE)&amp;"","　")</f>
        <v/>
      </c>
      <c r="AX20" s="18" t="str">
        <f>IFERROR(VLOOKUP($B20,DB!$H$3:$BZ$1001,70,FALSE)&amp;"","　")</f>
        <v/>
      </c>
      <c r="AY20" s="21" t="str">
        <f>IFERROR(VLOOKUP($B20,DB!$H$3:$BZ$1001,71,FALSE)&amp;"","　")</f>
        <v/>
      </c>
      <c r="AZ20" s="29"/>
    </row>
    <row r="21" spans="2:52" ht="20.100000000000001" customHeight="1">
      <c r="B21" s="6">
        <v>2117</v>
      </c>
      <c r="C21" s="8" t="str">
        <f>IFERROR(VLOOKUP(B21,DB!$H$3:$Y$1001,4,FALSE)&amp;"","")</f>
        <v>浅川通信株式会社</v>
      </c>
      <c r="D21" s="10" t="str">
        <f>IFERROR(VLOOKUP(B21,DB!$H$2:$CC$1001,7,FALSE)&amp;"","")</f>
        <v>北海道</v>
      </c>
      <c r="E21" s="11" t="str">
        <f>IFERROR(VLOOKUP(B21,DB!$H$2:$CC$1001,8,FALSE)&amp;"","")</f>
        <v>札幌市東区</v>
      </c>
      <c r="F21" s="12" t="str">
        <f>IFERROR(VLOOKUP(B21,DB!$H$2:$CC$1001,10,FALSE)&amp;"","")</f>
        <v>代表取締役</v>
      </c>
      <c r="G21" s="11" t="str">
        <f>IFERROR(VLOOKUP(B21,DB!$H$2:$CC$1001,11,FALSE)&amp;"","")</f>
        <v>矢部　孝治</v>
      </c>
      <c r="H21" s="14" t="str">
        <f>IFERROR(IF(VLOOKUP(B21,DB!$H$2:$CC$1001,20,FALSE)&amp;""="","","○"),"")</f>
        <v/>
      </c>
      <c r="I21" s="16" t="str">
        <f>IFERROR(VLOOKUP($B21,DB!$H$3:$BZ$1001,29,FALSE)&amp;"","　")</f>
        <v/>
      </c>
      <c r="J21" s="18" t="str">
        <f>IFERROR(VLOOKUP($B21,DB!$H$3:$BZ$1001,30,FALSE)&amp;"","　")</f>
        <v/>
      </c>
      <c r="K21" s="18" t="str">
        <f>IFERROR(VLOOKUP($B21,DB!$H$3:$BZ$1001,31,FALSE)&amp;"","　")</f>
        <v/>
      </c>
      <c r="L21" s="18" t="str">
        <f>IFERROR(VLOOKUP($B21,DB!$H$3:$BZ$1001,32,FALSE)&amp;"","　")</f>
        <v/>
      </c>
      <c r="M21" s="18" t="str">
        <f>IFERROR(VLOOKUP($B21,DB!$H$3:$BZ$1001,33,FALSE)&amp;"","　")</f>
        <v>◯</v>
      </c>
      <c r="N21" s="21" t="str">
        <f>IFERROR(VLOOKUP($B21,DB!$H$3:$BZ$1001,34,FALSE)&amp;"","　")</f>
        <v/>
      </c>
      <c r="O21" s="23" t="str">
        <f>IFERROR(VLOOKUP($B21,DB!$H$3:$BZ$1001,35,FALSE)&amp;"","　")</f>
        <v/>
      </c>
      <c r="P21" s="18" t="str">
        <f>IFERROR(VLOOKUP($B21,DB!$H$3:$BZ$1001,36,FALSE)&amp;"","　")</f>
        <v/>
      </c>
      <c r="Q21" s="18" t="str">
        <f>IFERROR(VLOOKUP($B21,DB!$H$3:$BZ$1001,37,FALSE)&amp;"","　")</f>
        <v/>
      </c>
      <c r="R21" s="18" t="str">
        <f>IFERROR(VLOOKUP($B21,DB!$H$3:$BZ$1001,38,FALSE)&amp;"","　")</f>
        <v/>
      </c>
      <c r="S21" s="18" t="str">
        <f>IFERROR(VLOOKUP($B21,DB!$H$3:$BZ$1001,39,FALSE)&amp;"","　")</f>
        <v/>
      </c>
      <c r="T21" s="18" t="str">
        <f>IFERROR(VLOOKUP($B21,DB!$H$3:$BZ$1001,40,FALSE)&amp;"","　")</f>
        <v/>
      </c>
      <c r="U21" s="18" t="str">
        <f>IFERROR(VLOOKUP($B21,DB!$H$3:$BZ$1001,41,FALSE)&amp;"","　")</f>
        <v/>
      </c>
      <c r="V21" s="18" t="str">
        <f>IFERROR(VLOOKUP($B21,DB!$H$3:$BZ$1001,42,FALSE)&amp;"","　")</f>
        <v/>
      </c>
      <c r="W21" s="18" t="str">
        <f>IFERROR(VLOOKUP($B21,DB!$H$3:$BZ$1001,43,FALSE)&amp;"","　")</f>
        <v/>
      </c>
      <c r="X21" s="18" t="str">
        <f>IFERROR(VLOOKUP($B21,DB!$H$3:$BZ$1001,44,FALSE)&amp;"","　")</f>
        <v/>
      </c>
      <c r="Y21" s="18" t="str">
        <f>IFERROR(VLOOKUP($B21,DB!$H$3:$BZ$1001,45,FALSE)&amp;"","　")</f>
        <v/>
      </c>
      <c r="Z21" s="18" t="str">
        <f>IFERROR(VLOOKUP($B21,DB!$H$3:$BZ$1001,46,FALSE)&amp;"","　")</f>
        <v/>
      </c>
      <c r="AA21" s="18" t="str">
        <f>IFERROR(VLOOKUP($B21,DB!$H$3:$BZ$1001,47,FALSE)&amp;"","　")</f>
        <v/>
      </c>
      <c r="AB21" s="18" t="str">
        <f>IFERROR(VLOOKUP($B21,DB!$H$3:$BZ$1001,48,FALSE)&amp;"","　")</f>
        <v/>
      </c>
      <c r="AC21" s="18" t="str">
        <f>IFERROR(VLOOKUP($B21,DB!$H$3:$BZ$1001,49,FALSE)&amp;"","　")</f>
        <v/>
      </c>
      <c r="AD21" s="18" t="str">
        <f>IFERROR(VLOOKUP($B21,DB!$H$3:$BZ$1001,50,FALSE)&amp;"","　")</f>
        <v/>
      </c>
      <c r="AE21" s="18" t="str">
        <f>IFERROR(VLOOKUP($B21,DB!$H$3:$BZ$1001,51,FALSE)&amp;"","　")</f>
        <v/>
      </c>
      <c r="AF21" s="18" t="str">
        <f>IFERROR(VLOOKUP($B21,DB!$H$3:$BZ$1001,52,FALSE)&amp;"","　")</f>
        <v/>
      </c>
      <c r="AG21" s="18" t="str">
        <f>IFERROR(VLOOKUP($B21,DB!$H$3:$BZ$1001,53,FALSE)&amp;"","　")</f>
        <v/>
      </c>
      <c r="AH21" s="18" t="str">
        <f>IFERROR(VLOOKUP($B21,DB!$H$3:$BZ$1001,54,FALSE)&amp;"","　")</f>
        <v/>
      </c>
      <c r="AI21" s="25" t="str">
        <f>IFERROR(VLOOKUP($B21,DB!$H$3:$BZ$1001,55,FALSE)&amp;"","　")</f>
        <v/>
      </c>
      <c r="AJ21" s="16" t="str">
        <f>IFERROR(VLOOKUP($B21,DB!$H$3:$BZ$1001,56,FALSE)&amp;"","　")</f>
        <v/>
      </c>
      <c r="AK21" s="18" t="str">
        <f>IFERROR(VLOOKUP($B21,DB!$H$3:$BZ$1001,57,FALSE)&amp;"","　")</f>
        <v/>
      </c>
      <c r="AL21" s="18" t="str">
        <f>IFERROR(VLOOKUP($B21,DB!$H$3:$BZ$1001,58,FALSE)&amp;"","　")</f>
        <v/>
      </c>
      <c r="AM21" s="18" t="str">
        <f>IFERROR(VLOOKUP($B21,DB!$H$3:$BZ$1001,59,FALSE)&amp;"","　")</f>
        <v/>
      </c>
      <c r="AN21" s="18" t="str">
        <f>IFERROR(VLOOKUP($B21,DB!$H$3:$BZ$1001,60,FALSE)&amp;"","　")</f>
        <v/>
      </c>
      <c r="AO21" s="18" t="str">
        <f>IFERROR(VLOOKUP($B21,DB!$H$3:$BZ$1001,61,FALSE)&amp;"","　")</f>
        <v/>
      </c>
      <c r="AP21" s="18" t="str">
        <f>IFERROR(VLOOKUP($B21,DB!$H$3:$BZ$1001,62,FALSE)&amp;"","　")</f>
        <v/>
      </c>
      <c r="AQ21" s="21" t="str">
        <f>IFERROR(VLOOKUP($B21,DB!$H$3:$BZ$1001,63,FALSE)&amp;"","　")</f>
        <v/>
      </c>
      <c r="AR21" s="23" t="str">
        <f>IFERROR(VLOOKUP($B21,DB!$H$3:$BZ$1001,64,FALSE)&amp;"","　")</f>
        <v/>
      </c>
      <c r="AS21" s="18" t="str">
        <f>IFERROR(VLOOKUP($B21,DB!$H$3:$BZ$1001,65,FALSE)&amp;"","　")</f>
        <v/>
      </c>
      <c r="AT21" s="18" t="str">
        <f>IFERROR(VLOOKUP($B21,DB!$H$3:$BZ$1001,66,FALSE)&amp;"","　")</f>
        <v/>
      </c>
      <c r="AU21" s="18" t="str">
        <f>IFERROR(VLOOKUP($B21,DB!$H$3:$BZ$1001,67,FALSE)&amp;"","　")</f>
        <v/>
      </c>
      <c r="AV21" s="18" t="str">
        <f>IFERROR(VLOOKUP($B21,DB!$H$3:$BZ$1001,68,FALSE)&amp;"","　")</f>
        <v/>
      </c>
      <c r="AW21" s="18" t="str">
        <f>IFERROR(VLOOKUP($B21,DB!$H$3:$BZ$1001,69,FALSE)&amp;"","　")</f>
        <v/>
      </c>
      <c r="AX21" s="18" t="str">
        <f>IFERROR(VLOOKUP($B21,DB!$H$3:$BZ$1001,70,FALSE)&amp;"","　")</f>
        <v/>
      </c>
      <c r="AY21" s="21" t="str">
        <f>IFERROR(VLOOKUP($B21,DB!$H$3:$BZ$1001,71,FALSE)&amp;"","　")</f>
        <v/>
      </c>
      <c r="AZ21" s="29"/>
    </row>
    <row r="22" spans="2:52" ht="20.100000000000001" customHeight="1">
      <c r="B22" s="6">
        <v>2118</v>
      </c>
      <c r="C22" s="8" t="str">
        <f>IFERROR(VLOOKUP(B22,DB!$H$3:$Y$1001,4,FALSE)&amp;"","")</f>
        <v>株式会社ＩＮＡ新建築研究所</v>
      </c>
      <c r="D22" s="10" t="str">
        <f>IFERROR(VLOOKUP(B22,DB!$H$2:$CC$1001,7,FALSE)&amp;"","")</f>
        <v>東京都</v>
      </c>
      <c r="E22" s="11" t="str">
        <f>IFERROR(VLOOKUP(B22,DB!$H$2:$CC$1001,8,FALSE)&amp;"","")</f>
        <v>文京区</v>
      </c>
      <c r="F22" s="12" t="str">
        <f>IFERROR(VLOOKUP(B22,DB!$H$2:$CC$1001,10,FALSE)&amp;"","")</f>
        <v>代表取締役社長</v>
      </c>
      <c r="G22" s="11" t="str">
        <f>IFERROR(VLOOKUP(B22,DB!$H$2:$CC$1001,11,FALSE)&amp;"","")</f>
        <v>加藤　朋行</v>
      </c>
      <c r="H22" s="14" t="str">
        <f>IFERROR(IF(VLOOKUP(B22,DB!$H$2:$CC$1001,20,FALSE)&amp;""="","","○"),"")</f>
        <v/>
      </c>
      <c r="I22" s="16" t="str">
        <f>IFERROR(VLOOKUP($B22,DB!$H$3:$BZ$1001,29,FALSE)&amp;"","　")</f>
        <v/>
      </c>
      <c r="J22" s="18" t="str">
        <f>IFERROR(VLOOKUP($B22,DB!$H$3:$BZ$1001,30,FALSE)&amp;"","　")</f>
        <v/>
      </c>
      <c r="K22" s="18" t="str">
        <f>IFERROR(VLOOKUP($B22,DB!$H$3:$BZ$1001,31,FALSE)&amp;"","　")</f>
        <v>◯</v>
      </c>
      <c r="L22" s="18" t="str">
        <f>IFERROR(VLOOKUP($B22,DB!$H$3:$BZ$1001,32,FALSE)&amp;"","　")</f>
        <v>◯</v>
      </c>
      <c r="M22" s="18" t="str">
        <f>IFERROR(VLOOKUP($B22,DB!$H$3:$BZ$1001,33,FALSE)&amp;"","　")</f>
        <v/>
      </c>
      <c r="N22" s="21" t="str">
        <f>IFERROR(VLOOKUP($B22,DB!$H$3:$BZ$1001,34,FALSE)&amp;"","　")</f>
        <v/>
      </c>
      <c r="O22" s="23" t="str">
        <f>IFERROR(VLOOKUP($B22,DB!$H$3:$BZ$1001,35,FALSE)&amp;"","　")</f>
        <v/>
      </c>
      <c r="P22" s="18" t="str">
        <f>IFERROR(VLOOKUP($B22,DB!$H$3:$BZ$1001,36,FALSE)&amp;"","　")</f>
        <v/>
      </c>
      <c r="Q22" s="18" t="str">
        <f>IFERROR(VLOOKUP($B22,DB!$H$3:$BZ$1001,37,FALSE)&amp;"","　")</f>
        <v/>
      </c>
      <c r="R22" s="18" t="str">
        <f>IFERROR(VLOOKUP($B22,DB!$H$3:$BZ$1001,38,FALSE)&amp;"","　")</f>
        <v/>
      </c>
      <c r="S22" s="18" t="str">
        <f>IFERROR(VLOOKUP($B22,DB!$H$3:$BZ$1001,39,FALSE)&amp;"","　")</f>
        <v/>
      </c>
      <c r="T22" s="18" t="str">
        <f>IFERROR(VLOOKUP($B22,DB!$H$3:$BZ$1001,40,FALSE)&amp;"","　")</f>
        <v/>
      </c>
      <c r="U22" s="18" t="str">
        <f>IFERROR(VLOOKUP($B22,DB!$H$3:$BZ$1001,41,FALSE)&amp;"","　")</f>
        <v/>
      </c>
      <c r="V22" s="18" t="str">
        <f>IFERROR(VLOOKUP($B22,DB!$H$3:$BZ$1001,42,FALSE)&amp;"","　")</f>
        <v/>
      </c>
      <c r="W22" s="18" t="str">
        <f>IFERROR(VLOOKUP($B22,DB!$H$3:$BZ$1001,43,FALSE)&amp;"","　")</f>
        <v/>
      </c>
      <c r="X22" s="18" t="str">
        <f>IFERROR(VLOOKUP($B22,DB!$H$3:$BZ$1001,44,FALSE)&amp;"","　")</f>
        <v/>
      </c>
      <c r="Y22" s="18" t="str">
        <f>IFERROR(VLOOKUP($B22,DB!$H$3:$BZ$1001,45,FALSE)&amp;"","　")</f>
        <v/>
      </c>
      <c r="Z22" s="18" t="str">
        <f>IFERROR(VLOOKUP($B22,DB!$H$3:$BZ$1001,46,FALSE)&amp;"","　")</f>
        <v/>
      </c>
      <c r="AA22" s="18" t="str">
        <f>IFERROR(VLOOKUP($B22,DB!$H$3:$BZ$1001,47,FALSE)&amp;"","　")</f>
        <v>◯</v>
      </c>
      <c r="AB22" s="18" t="str">
        <f>IFERROR(VLOOKUP($B22,DB!$H$3:$BZ$1001,48,FALSE)&amp;"","　")</f>
        <v/>
      </c>
      <c r="AC22" s="18" t="str">
        <f>IFERROR(VLOOKUP($B22,DB!$H$3:$BZ$1001,49,FALSE)&amp;"","　")</f>
        <v/>
      </c>
      <c r="AD22" s="18" t="str">
        <f>IFERROR(VLOOKUP($B22,DB!$H$3:$BZ$1001,50,FALSE)&amp;"","　")</f>
        <v/>
      </c>
      <c r="AE22" s="18" t="str">
        <f>IFERROR(VLOOKUP($B22,DB!$H$3:$BZ$1001,51,FALSE)&amp;"","　")</f>
        <v/>
      </c>
      <c r="AF22" s="18" t="str">
        <f>IFERROR(VLOOKUP($B22,DB!$H$3:$BZ$1001,52,FALSE)&amp;"","　")</f>
        <v/>
      </c>
      <c r="AG22" s="18" t="str">
        <f>IFERROR(VLOOKUP($B22,DB!$H$3:$BZ$1001,53,FALSE)&amp;"","　")</f>
        <v/>
      </c>
      <c r="AH22" s="18" t="str">
        <f>IFERROR(VLOOKUP($B22,DB!$H$3:$BZ$1001,54,FALSE)&amp;"","　")</f>
        <v/>
      </c>
      <c r="AI22" s="25" t="str">
        <f>IFERROR(VLOOKUP($B22,DB!$H$3:$BZ$1001,55,FALSE)&amp;"","　")</f>
        <v/>
      </c>
      <c r="AJ22" s="16" t="str">
        <f>IFERROR(VLOOKUP($B22,DB!$H$3:$BZ$1001,56,FALSE)&amp;"","　")</f>
        <v/>
      </c>
      <c r="AK22" s="18" t="str">
        <f>IFERROR(VLOOKUP($B22,DB!$H$3:$BZ$1001,57,FALSE)&amp;"","　")</f>
        <v/>
      </c>
      <c r="AL22" s="18" t="str">
        <f>IFERROR(VLOOKUP($B22,DB!$H$3:$BZ$1001,58,FALSE)&amp;"","　")</f>
        <v/>
      </c>
      <c r="AM22" s="18" t="str">
        <f>IFERROR(VLOOKUP($B22,DB!$H$3:$BZ$1001,59,FALSE)&amp;"","　")</f>
        <v/>
      </c>
      <c r="AN22" s="18" t="str">
        <f>IFERROR(VLOOKUP($B22,DB!$H$3:$BZ$1001,60,FALSE)&amp;"","　")</f>
        <v/>
      </c>
      <c r="AO22" s="18" t="str">
        <f>IFERROR(VLOOKUP($B22,DB!$H$3:$BZ$1001,61,FALSE)&amp;"","　")</f>
        <v/>
      </c>
      <c r="AP22" s="18" t="str">
        <f>IFERROR(VLOOKUP($B22,DB!$H$3:$BZ$1001,62,FALSE)&amp;"","　")</f>
        <v/>
      </c>
      <c r="AQ22" s="21" t="str">
        <f>IFERROR(VLOOKUP($B22,DB!$H$3:$BZ$1001,63,FALSE)&amp;"","　")</f>
        <v/>
      </c>
      <c r="AR22" s="23" t="str">
        <f>IFERROR(VLOOKUP($B22,DB!$H$3:$BZ$1001,64,FALSE)&amp;"","　")</f>
        <v/>
      </c>
      <c r="AS22" s="18" t="str">
        <f>IFERROR(VLOOKUP($B22,DB!$H$3:$BZ$1001,65,FALSE)&amp;"","　")</f>
        <v/>
      </c>
      <c r="AT22" s="18" t="str">
        <f>IFERROR(VLOOKUP($B22,DB!$H$3:$BZ$1001,66,FALSE)&amp;"","　")</f>
        <v/>
      </c>
      <c r="AU22" s="18" t="str">
        <f>IFERROR(VLOOKUP($B22,DB!$H$3:$BZ$1001,67,FALSE)&amp;"","　")</f>
        <v/>
      </c>
      <c r="AV22" s="18" t="str">
        <f>IFERROR(VLOOKUP($B22,DB!$H$3:$BZ$1001,68,FALSE)&amp;"","　")</f>
        <v/>
      </c>
      <c r="AW22" s="18" t="str">
        <f>IFERROR(VLOOKUP($B22,DB!$H$3:$BZ$1001,69,FALSE)&amp;"","　")</f>
        <v/>
      </c>
      <c r="AX22" s="18" t="str">
        <f>IFERROR(VLOOKUP($B22,DB!$H$3:$BZ$1001,70,FALSE)&amp;"","　")</f>
        <v/>
      </c>
      <c r="AY22" s="21" t="str">
        <f>IFERROR(VLOOKUP($B22,DB!$H$3:$BZ$1001,71,FALSE)&amp;"","　")</f>
        <v/>
      </c>
      <c r="AZ22" s="29"/>
    </row>
    <row r="23" spans="2:52" ht="20.100000000000001" customHeight="1">
      <c r="B23" s="6">
        <v>2119</v>
      </c>
      <c r="C23" s="8" t="str">
        <f>IFERROR(VLOOKUP(B23,DB!$H$3:$Y$1001,4,FALSE)&amp;"","")</f>
        <v>株式会社アイエイ研究所</v>
      </c>
      <c r="D23" s="10" t="str">
        <f>IFERROR(VLOOKUP(B23,DB!$H$2:$CC$1001,7,FALSE)&amp;"","")</f>
        <v>北海道</v>
      </c>
      <c r="E23" s="11" t="str">
        <f>IFERROR(VLOOKUP(B23,DB!$H$2:$CC$1001,8,FALSE)&amp;"","")</f>
        <v>旭川市</v>
      </c>
      <c r="F23" s="12" t="str">
        <f>IFERROR(VLOOKUP(B23,DB!$H$2:$CC$1001,10,FALSE)&amp;"","")</f>
        <v>代表取締役</v>
      </c>
      <c r="G23" s="11" t="str">
        <f>IFERROR(VLOOKUP(B23,DB!$H$2:$CC$1001,11,FALSE)&amp;"","")</f>
        <v>高橋　義光</v>
      </c>
      <c r="H23" s="14" t="str">
        <f>IFERROR(IF(VLOOKUP(B23,DB!$H$2:$CC$1001,20,FALSE)&amp;""="","","○"),"")</f>
        <v/>
      </c>
      <c r="I23" s="16" t="str">
        <f>IFERROR(VLOOKUP($B23,DB!$H$3:$BZ$1001,29,FALSE)&amp;"","　")</f>
        <v/>
      </c>
      <c r="J23" s="18" t="str">
        <f>IFERROR(VLOOKUP($B23,DB!$H$3:$BZ$1001,30,FALSE)&amp;"","　")</f>
        <v/>
      </c>
      <c r="K23" s="18" t="str">
        <f>IFERROR(VLOOKUP($B23,DB!$H$3:$BZ$1001,31,FALSE)&amp;"","　")</f>
        <v/>
      </c>
      <c r="L23" s="18" t="str">
        <f>IFERROR(VLOOKUP($B23,DB!$H$3:$BZ$1001,32,FALSE)&amp;"","　")</f>
        <v>◯</v>
      </c>
      <c r="M23" s="18" t="str">
        <f>IFERROR(VLOOKUP($B23,DB!$H$3:$BZ$1001,33,FALSE)&amp;"","　")</f>
        <v>◯</v>
      </c>
      <c r="N23" s="21" t="str">
        <f>IFERROR(VLOOKUP($B23,DB!$H$3:$BZ$1001,34,FALSE)&amp;"","　")</f>
        <v/>
      </c>
      <c r="O23" s="23" t="str">
        <f>IFERROR(VLOOKUP($B23,DB!$H$3:$BZ$1001,35,FALSE)&amp;"","　")</f>
        <v/>
      </c>
      <c r="P23" s="18" t="str">
        <f>IFERROR(VLOOKUP($B23,DB!$H$3:$BZ$1001,36,FALSE)&amp;"","　")</f>
        <v/>
      </c>
      <c r="Q23" s="18" t="str">
        <f>IFERROR(VLOOKUP($B23,DB!$H$3:$BZ$1001,37,FALSE)&amp;"","　")</f>
        <v/>
      </c>
      <c r="R23" s="18" t="str">
        <f>IFERROR(VLOOKUP($B23,DB!$H$3:$BZ$1001,38,FALSE)&amp;"","　")</f>
        <v/>
      </c>
      <c r="S23" s="18" t="str">
        <f>IFERROR(VLOOKUP($B23,DB!$H$3:$BZ$1001,39,FALSE)&amp;"","　")</f>
        <v/>
      </c>
      <c r="T23" s="18" t="str">
        <f>IFERROR(VLOOKUP($B23,DB!$H$3:$BZ$1001,40,FALSE)&amp;"","　")</f>
        <v/>
      </c>
      <c r="U23" s="18" t="str">
        <f>IFERROR(VLOOKUP($B23,DB!$H$3:$BZ$1001,41,FALSE)&amp;"","　")</f>
        <v/>
      </c>
      <c r="V23" s="18" t="str">
        <f>IFERROR(VLOOKUP($B23,DB!$H$3:$BZ$1001,42,FALSE)&amp;"","　")</f>
        <v/>
      </c>
      <c r="W23" s="18" t="str">
        <f>IFERROR(VLOOKUP($B23,DB!$H$3:$BZ$1001,43,FALSE)&amp;"","　")</f>
        <v/>
      </c>
      <c r="X23" s="18" t="str">
        <f>IFERROR(VLOOKUP($B23,DB!$H$3:$BZ$1001,44,FALSE)&amp;"","　")</f>
        <v/>
      </c>
      <c r="Y23" s="18" t="str">
        <f>IFERROR(VLOOKUP($B23,DB!$H$3:$BZ$1001,45,FALSE)&amp;"","　")</f>
        <v/>
      </c>
      <c r="Z23" s="18" t="str">
        <f>IFERROR(VLOOKUP($B23,DB!$H$3:$BZ$1001,46,FALSE)&amp;"","　")</f>
        <v/>
      </c>
      <c r="AA23" s="18" t="str">
        <f>IFERROR(VLOOKUP($B23,DB!$H$3:$BZ$1001,47,FALSE)&amp;"","　")</f>
        <v/>
      </c>
      <c r="AB23" s="18" t="str">
        <f>IFERROR(VLOOKUP($B23,DB!$H$3:$BZ$1001,48,FALSE)&amp;"","　")</f>
        <v/>
      </c>
      <c r="AC23" s="18" t="str">
        <f>IFERROR(VLOOKUP($B23,DB!$H$3:$BZ$1001,49,FALSE)&amp;"","　")</f>
        <v/>
      </c>
      <c r="AD23" s="18" t="str">
        <f>IFERROR(VLOOKUP($B23,DB!$H$3:$BZ$1001,50,FALSE)&amp;"","　")</f>
        <v/>
      </c>
      <c r="AE23" s="18" t="str">
        <f>IFERROR(VLOOKUP($B23,DB!$H$3:$BZ$1001,51,FALSE)&amp;"","　")</f>
        <v/>
      </c>
      <c r="AF23" s="18" t="str">
        <f>IFERROR(VLOOKUP($B23,DB!$H$3:$BZ$1001,52,FALSE)&amp;"","　")</f>
        <v/>
      </c>
      <c r="AG23" s="18" t="str">
        <f>IFERROR(VLOOKUP($B23,DB!$H$3:$BZ$1001,53,FALSE)&amp;"","　")</f>
        <v/>
      </c>
      <c r="AH23" s="18" t="str">
        <f>IFERROR(VLOOKUP($B23,DB!$H$3:$BZ$1001,54,FALSE)&amp;"","　")</f>
        <v/>
      </c>
      <c r="AI23" s="25" t="str">
        <f>IFERROR(VLOOKUP($B23,DB!$H$3:$BZ$1001,55,FALSE)&amp;"","　")</f>
        <v/>
      </c>
      <c r="AJ23" s="16" t="str">
        <f>IFERROR(VLOOKUP($B23,DB!$H$3:$BZ$1001,56,FALSE)&amp;"","　")</f>
        <v/>
      </c>
      <c r="AK23" s="18" t="str">
        <f>IFERROR(VLOOKUP($B23,DB!$H$3:$BZ$1001,57,FALSE)&amp;"","　")</f>
        <v/>
      </c>
      <c r="AL23" s="18" t="str">
        <f>IFERROR(VLOOKUP($B23,DB!$H$3:$BZ$1001,58,FALSE)&amp;"","　")</f>
        <v/>
      </c>
      <c r="AM23" s="18" t="str">
        <f>IFERROR(VLOOKUP($B23,DB!$H$3:$BZ$1001,59,FALSE)&amp;"","　")</f>
        <v/>
      </c>
      <c r="AN23" s="18" t="str">
        <f>IFERROR(VLOOKUP($B23,DB!$H$3:$BZ$1001,60,FALSE)&amp;"","　")</f>
        <v/>
      </c>
      <c r="AO23" s="18" t="str">
        <f>IFERROR(VLOOKUP($B23,DB!$H$3:$BZ$1001,61,FALSE)&amp;"","　")</f>
        <v/>
      </c>
      <c r="AP23" s="18" t="str">
        <f>IFERROR(VLOOKUP($B23,DB!$H$3:$BZ$1001,62,FALSE)&amp;"","　")</f>
        <v/>
      </c>
      <c r="AQ23" s="21" t="str">
        <f>IFERROR(VLOOKUP($B23,DB!$H$3:$BZ$1001,63,FALSE)&amp;"","　")</f>
        <v/>
      </c>
      <c r="AR23" s="23" t="str">
        <f>IFERROR(VLOOKUP($B23,DB!$H$3:$BZ$1001,64,FALSE)&amp;"","　")</f>
        <v/>
      </c>
      <c r="AS23" s="18" t="str">
        <f>IFERROR(VLOOKUP($B23,DB!$H$3:$BZ$1001,65,FALSE)&amp;"","　")</f>
        <v/>
      </c>
      <c r="AT23" s="18" t="str">
        <f>IFERROR(VLOOKUP($B23,DB!$H$3:$BZ$1001,66,FALSE)&amp;"","　")</f>
        <v/>
      </c>
      <c r="AU23" s="18" t="str">
        <f>IFERROR(VLOOKUP($B23,DB!$H$3:$BZ$1001,67,FALSE)&amp;"","　")</f>
        <v/>
      </c>
      <c r="AV23" s="18" t="str">
        <f>IFERROR(VLOOKUP($B23,DB!$H$3:$BZ$1001,68,FALSE)&amp;"","　")</f>
        <v/>
      </c>
      <c r="AW23" s="18" t="str">
        <f>IFERROR(VLOOKUP($B23,DB!$H$3:$BZ$1001,69,FALSE)&amp;"","　")</f>
        <v/>
      </c>
      <c r="AX23" s="18" t="str">
        <f>IFERROR(VLOOKUP($B23,DB!$H$3:$BZ$1001,70,FALSE)&amp;"","　")</f>
        <v/>
      </c>
      <c r="AY23" s="21" t="str">
        <f>IFERROR(VLOOKUP($B23,DB!$H$3:$BZ$1001,71,FALSE)&amp;"","　")</f>
        <v/>
      </c>
      <c r="AZ23" s="29"/>
    </row>
    <row r="24" spans="2:52" ht="20.100000000000001" customHeight="1">
      <c r="B24" s="6">
        <v>2120</v>
      </c>
      <c r="C24" s="8" t="str">
        <f>IFERROR(VLOOKUP(B24,DB!$H$3:$Y$1001,4,FALSE)&amp;"","")</f>
        <v>株式会社アサノ大成基礎エンジニアリング</v>
      </c>
      <c r="D24" s="10" t="str">
        <f>IFERROR(VLOOKUP(B24,DB!$H$2:$CC$1001,7,FALSE)&amp;"","")</f>
        <v>東京都</v>
      </c>
      <c r="E24" s="11" t="str">
        <f>IFERROR(VLOOKUP(B24,DB!$H$2:$CC$1001,8,FALSE)&amp;"","")</f>
        <v>台東区</v>
      </c>
      <c r="F24" s="12" t="str">
        <f>IFERROR(VLOOKUP(B24,DB!$H$2:$CC$1001,10,FALSE)&amp;"","")</f>
        <v>代表取締役</v>
      </c>
      <c r="G24" s="11" t="str">
        <f>IFERROR(VLOOKUP(B24,DB!$H$2:$CC$1001,11,FALSE)&amp;"","")</f>
        <v>遠藤　一郎</v>
      </c>
      <c r="H24" s="14" t="str">
        <f>IFERROR(IF(VLOOKUP(B24,DB!$H$2:$CC$1001,20,FALSE)&amp;""="","","○"),"")</f>
        <v>○</v>
      </c>
      <c r="I24" s="16" t="str">
        <f>IFERROR(VLOOKUP($B24,DB!$H$3:$BZ$1001,29,FALSE)&amp;"","　")</f>
        <v>◯</v>
      </c>
      <c r="J24" s="18" t="str">
        <f>IFERROR(VLOOKUP($B24,DB!$H$3:$BZ$1001,30,FALSE)&amp;"","　")</f>
        <v>◯</v>
      </c>
      <c r="K24" s="18" t="str">
        <f>IFERROR(VLOOKUP($B24,DB!$H$3:$BZ$1001,31,FALSE)&amp;"","　")</f>
        <v>◯</v>
      </c>
      <c r="L24" s="18" t="str">
        <f>IFERROR(VLOOKUP($B24,DB!$H$3:$BZ$1001,32,FALSE)&amp;"","　")</f>
        <v/>
      </c>
      <c r="M24" s="18" t="str">
        <f>IFERROR(VLOOKUP($B24,DB!$H$3:$BZ$1001,33,FALSE)&amp;"","　")</f>
        <v>◯</v>
      </c>
      <c r="N24" s="21" t="str">
        <f>IFERROR(VLOOKUP($B24,DB!$H$3:$BZ$1001,34,FALSE)&amp;"","　")</f>
        <v/>
      </c>
      <c r="O24" s="23" t="str">
        <f>IFERROR(VLOOKUP($B24,DB!$H$3:$BZ$1001,35,FALSE)&amp;"","　")</f>
        <v>◯</v>
      </c>
      <c r="P24" s="18" t="str">
        <f>IFERROR(VLOOKUP($B24,DB!$H$3:$BZ$1001,36,FALSE)&amp;"","　")</f>
        <v/>
      </c>
      <c r="Q24" s="18" t="str">
        <f>IFERROR(VLOOKUP($B24,DB!$H$3:$BZ$1001,37,FALSE)&amp;"","　")</f>
        <v/>
      </c>
      <c r="R24" s="18" t="str">
        <f>IFERROR(VLOOKUP($B24,DB!$H$3:$BZ$1001,38,FALSE)&amp;"","　")</f>
        <v>◯</v>
      </c>
      <c r="S24" s="18" t="str">
        <f>IFERROR(VLOOKUP($B24,DB!$H$3:$BZ$1001,39,FALSE)&amp;"","　")</f>
        <v/>
      </c>
      <c r="T24" s="18" t="str">
        <f>IFERROR(VLOOKUP($B24,DB!$H$3:$BZ$1001,40,FALSE)&amp;"","　")</f>
        <v/>
      </c>
      <c r="U24" s="18" t="str">
        <f>IFERROR(VLOOKUP($B24,DB!$H$3:$BZ$1001,41,FALSE)&amp;"","　")</f>
        <v>◯</v>
      </c>
      <c r="V24" s="18" t="str">
        <f>IFERROR(VLOOKUP($B24,DB!$H$3:$BZ$1001,42,FALSE)&amp;"","　")</f>
        <v/>
      </c>
      <c r="W24" s="18" t="str">
        <f>IFERROR(VLOOKUP($B24,DB!$H$3:$BZ$1001,43,FALSE)&amp;"","　")</f>
        <v/>
      </c>
      <c r="X24" s="18" t="str">
        <f>IFERROR(VLOOKUP($B24,DB!$H$3:$BZ$1001,44,FALSE)&amp;"","　")</f>
        <v/>
      </c>
      <c r="Y24" s="18" t="str">
        <f>IFERROR(VLOOKUP($B24,DB!$H$3:$BZ$1001,45,FALSE)&amp;"","　")</f>
        <v/>
      </c>
      <c r="Z24" s="18" t="str">
        <f>IFERROR(VLOOKUP($B24,DB!$H$3:$BZ$1001,46,FALSE)&amp;"","　")</f>
        <v/>
      </c>
      <c r="AA24" s="18" t="str">
        <f>IFERROR(VLOOKUP($B24,DB!$H$3:$BZ$1001,47,FALSE)&amp;"","　")</f>
        <v/>
      </c>
      <c r="AB24" s="18" t="str">
        <f>IFERROR(VLOOKUP($B24,DB!$H$3:$BZ$1001,48,FALSE)&amp;"","　")</f>
        <v>◯</v>
      </c>
      <c r="AC24" s="18" t="str">
        <f>IFERROR(VLOOKUP($B24,DB!$H$3:$BZ$1001,49,FALSE)&amp;"","　")</f>
        <v>◯</v>
      </c>
      <c r="AD24" s="18" t="str">
        <f>IFERROR(VLOOKUP($B24,DB!$H$3:$BZ$1001,50,FALSE)&amp;"","　")</f>
        <v>◯</v>
      </c>
      <c r="AE24" s="18" t="str">
        <f>IFERROR(VLOOKUP($B24,DB!$H$3:$BZ$1001,51,FALSE)&amp;"","　")</f>
        <v>◯</v>
      </c>
      <c r="AF24" s="18" t="str">
        <f>IFERROR(VLOOKUP($B24,DB!$H$3:$BZ$1001,52,FALSE)&amp;"","　")</f>
        <v>◯</v>
      </c>
      <c r="AG24" s="18" t="str">
        <f>IFERROR(VLOOKUP($B24,DB!$H$3:$BZ$1001,53,FALSE)&amp;"","　")</f>
        <v>◯</v>
      </c>
      <c r="AH24" s="18" t="str">
        <f>IFERROR(VLOOKUP($B24,DB!$H$3:$BZ$1001,54,FALSE)&amp;"","　")</f>
        <v/>
      </c>
      <c r="AI24" s="25" t="str">
        <f>IFERROR(VLOOKUP($B24,DB!$H$3:$BZ$1001,55,FALSE)&amp;"","　")</f>
        <v/>
      </c>
      <c r="AJ24" s="16" t="str">
        <f>IFERROR(VLOOKUP($B24,DB!$H$3:$BZ$1001,56,FALSE)&amp;"","　")</f>
        <v/>
      </c>
      <c r="AK24" s="18" t="str">
        <f>IFERROR(VLOOKUP($B24,DB!$H$3:$BZ$1001,57,FALSE)&amp;"","　")</f>
        <v/>
      </c>
      <c r="AL24" s="18" t="str">
        <f>IFERROR(VLOOKUP($B24,DB!$H$3:$BZ$1001,58,FALSE)&amp;"","　")</f>
        <v/>
      </c>
      <c r="AM24" s="18" t="str">
        <f>IFERROR(VLOOKUP($B24,DB!$H$3:$BZ$1001,59,FALSE)&amp;"","　")</f>
        <v/>
      </c>
      <c r="AN24" s="18" t="str">
        <f>IFERROR(VLOOKUP($B24,DB!$H$3:$BZ$1001,60,FALSE)&amp;"","　")</f>
        <v/>
      </c>
      <c r="AO24" s="18" t="str">
        <f>IFERROR(VLOOKUP($B24,DB!$H$3:$BZ$1001,61,FALSE)&amp;"","　")</f>
        <v/>
      </c>
      <c r="AP24" s="18" t="str">
        <f>IFERROR(VLOOKUP($B24,DB!$H$3:$BZ$1001,62,FALSE)&amp;"","　")</f>
        <v/>
      </c>
      <c r="AQ24" s="21" t="str">
        <f>IFERROR(VLOOKUP($B24,DB!$H$3:$BZ$1001,63,FALSE)&amp;"","　")</f>
        <v/>
      </c>
      <c r="AR24" s="23" t="str">
        <f>IFERROR(VLOOKUP($B24,DB!$H$3:$BZ$1001,64,FALSE)&amp;"","　")</f>
        <v/>
      </c>
      <c r="AS24" s="18" t="str">
        <f>IFERROR(VLOOKUP($B24,DB!$H$3:$BZ$1001,65,FALSE)&amp;"","　")</f>
        <v/>
      </c>
      <c r="AT24" s="18" t="str">
        <f>IFERROR(VLOOKUP($B24,DB!$H$3:$BZ$1001,66,FALSE)&amp;"","　")</f>
        <v/>
      </c>
      <c r="AU24" s="18" t="str">
        <f>IFERROR(VLOOKUP($B24,DB!$H$3:$BZ$1001,67,FALSE)&amp;"","　")</f>
        <v/>
      </c>
      <c r="AV24" s="18" t="str">
        <f>IFERROR(VLOOKUP($B24,DB!$H$3:$BZ$1001,68,FALSE)&amp;"","　")</f>
        <v/>
      </c>
      <c r="AW24" s="18" t="str">
        <f>IFERROR(VLOOKUP($B24,DB!$H$3:$BZ$1001,69,FALSE)&amp;"","　")</f>
        <v>◯</v>
      </c>
      <c r="AX24" s="18" t="str">
        <f>IFERROR(VLOOKUP($B24,DB!$H$3:$BZ$1001,70,FALSE)&amp;"","　")</f>
        <v>◯</v>
      </c>
      <c r="AY24" s="21" t="str">
        <f>IFERROR(VLOOKUP($B24,DB!$H$3:$BZ$1001,71,FALSE)&amp;"","　")</f>
        <v>◯</v>
      </c>
      <c r="AZ24" s="29"/>
    </row>
    <row r="25" spans="2:52" ht="20.100000000000001" customHeight="1">
      <c r="B25" s="6">
        <v>2121</v>
      </c>
      <c r="C25" s="8" t="str">
        <f>IFERROR(VLOOKUP(B25,DB!$H$3:$Y$1001,4,FALSE)&amp;"","")</f>
        <v>株式会社アリガプランニング</v>
      </c>
      <c r="D25" s="10" t="str">
        <f>IFERROR(VLOOKUP(B25,DB!$H$2:$CC$1001,7,FALSE)&amp;"","")</f>
        <v>北海道</v>
      </c>
      <c r="E25" s="11" t="str">
        <f>IFERROR(VLOOKUP(B25,DB!$H$2:$CC$1001,8,FALSE)&amp;"","")</f>
        <v>札幌市中央区</v>
      </c>
      <c r="F25" s="12" t="str">
        <f>IFERROR(VLOOKUP(B25,DB!$H$2:$CC$1001,10,FALSE)&amp;"","")</f>
        <v>代表取締役</v>
      </c>
      <c r="G25" s="11" t="str">
        <f>IFERROR(VLOOKUP(B25,DB!$H$2:$CC$1001,11,FALSE)&amp;"","")</f>
        <v>清水　俊明</v>
      </c>
      <c r="H25" s="14" t="str">
        <f>IFERROR(IF(VLOOKUP(B25,DB!$H$2:$CC$1001,20,FALSE)&amp;""="","","○"),"")</f>
        <v/>
      </c>
      <c r="I25" s="16" t="str">
        <f>IFERROR(VLOOKUP($B25,DB!$H$3:$BZ$1001,29,FALSE)&amp;"","　")</f>
        <v/>
      </c>
      <c r="J25" s="18" t="str">
        <f>IFERROR(VLOOKUP($B25,DB!$H$3:$BZ$1001,30,FALSE)&amp;"","　")</f>
        <v/>
      </c>
      <c r="K25" s="18" t="str">
        <f>IFERROR(VLOOKUP($B25,DB!$H$3:$BZ$1001,31,FALSE)&amp;"","　")</f>
        <v/>
      </c>
      <c r="L25" s="18" t="str">
        <f>IFERROR(VLOOKUP($B25,DB!$H$3:$BZ$1001,32,FALSE)&amp;"","　")</f>
        <v>◯</v>
      </c>
      <c r="M25" s="18" t="str">
        <f>IFERROR(VLOOKUP($B25,DB!$H$3:$BZ$1001,33,FALSE)&amp;"","　")</f>
        <v/>
      </c>
      <c r="N25" s="21" t="str">
        <f>IFERROR(VLOOKUP($B25,DB!$H$3:$BZ$1001,34,FALSE)&amp;"","　")</f>
        <v/>
      </c>
      <c r="O25" s="23" t="str">
        <f>IFERROR(VLOOKUP($B25,DB!$H$3:$BZ$1001,35,FALSE)&amp;"","　")</f>
        <v/>
      </c>
      <c r="P25" s="18" t="str">
        <f>IFERROR(VLOOKUP($B25,DB!$H$3:$BZ$1001,36,FALSE)&amp;"","　")</f>
        <v/>
      </c>
      <c r="Q25" s="18" t="str">
        <f>IFERROR(VLOOKUP($B25,DB!$H$3:$BZ$1001,37,FALSE)&amp;"","　")</f>
        <v/>
      </c>
      <c r="R25" s="18" t="str">
        <f>IFERROR(VLOOKUP($B25,DB!$H$3:$BZ$1001,38,FALSE)&amp;"","　")</f>
        <v/>
      </c>
      <c r="S25" s="18" t="str">
        <f>IFERROR(VLOOKUP($B25,DB!$H$3:$BZ$1001,39,FALSE)&amp;"","　")</f>
        <v/>
      </c>
      <c r="T25" s="18" t="str">
        <f>IFERROR(VLOOKUP($B25,DB!$H$3:$BZ$1001,40,FALSE)&amp;"","　")</f>
        <v/>
      </c>
      <c r="U25" s="18" t="str">
        <f>IFERROR(VLOOKUP($B25,DB!$H$3:$BZ$1001,41,FALSE)&amp;"","　")</f>
        <v/>
      </c>
      <c r="V25" s="18" t="str">
        <f>IFERROR(VLOOKUP($B25,DB!$H$3:$BZ$1001,42,FALSE)&amp;"","　")</f>
        <v/>
      </c>
      <c r="W25" s="18" t="str">
        <f>IFERROR(VLOOKUP($B25,DB!$H$3:$BZ$1001,43,FALSE)&amp;"","　")</f>
        <v/>
      </c>
      <c r="X25" s="18" t="str">
        <f>IFERROR(VLOOKUP($B25,DB!$H$3:$BZ$1001,44,FALSE)&amp;"","　")</f>
        <v/>
      </c>
      <c r="Y25" s="18" t="str">
        <f>IFERROR(VLOOKUP($B25,DB!$H$3:$BZ$1001,45,FALSE)&amp;"","　")</f>
        <v/>
      </c>
      <c r="Z25" s="18" t="str">
        <f>IFERROR(VLOOKUP($B25,DB!$H$3:$BZ$1001,46,FALSE)&amp;"","　")</f>
        <v/>
      </c>
      <c r="AA25" s="18" t="str">
        <f>IFERROR(VLOOKUP($B25,DB!$H$3:$BZ$1001,47,FALSE)&amp;"","　")</f>
        <v/>
      </c>
      <c r="AB25" s="18" t="str">
        <f>IFERROR(VLOOKUP($B25,DB!$H$3:$BZ$1001,48,FALSE)&amp;"","　")</f>
        <v/>
      </c>
      <c r="AC25" s="18" t="str">
        <f>IFERROR(VLOOKUP($B25,DB!$H$3:$BZ$1001,49,FALSE)&amp;"","　")</f>
        <v/>
      </c>
      <c r="AD25" s="18" t="str">
        <f>IFERROR(VLOOKUP($B25,DB!$H$3:$BZ$1001,50,FALSE)&amp;"","　")</f>
        <v/>
      </c>
      <c r="AE25" s="18" t="str">
        <f>IFERROR(VLOOKUP($B25,DB!$H$3:$BZ$1001,51,FALSE)&amp;"","　")</f>
        <v/>
      </c>
      <c r="AF25" s="18" t="str">
        <f>IFERROR(VLOOKUP($B25,DB!$H$3:$BZ$1001,52,FALSE)&amp;"","　")</f>
        <v/>
      </c>
      <c r="AG25" s="18" t="str">
        <f>IFERROR(VLOOKUP($B25,DB!$H$3:$BZ$1001,53,FALSE)&amp;"","　")</f>
        <v/>
      </c>
      <c r="AH25" s="18" t="str">
        <f>IFERROR(VLOOKUP($B25,DB!$H$3:$BZ$1001,54,FALSE)&amp;"","　")</f>
        <v/>
      </c>
      <c r="AI25" s="25" t="str">
        <f>IFERROR(VLOOKUP($B25,DB!$H$3:$BZ$1001,55,FALSE)&amp;"","　")</f>
        <v/>
      </c>
      <c r="AJ25" s="16" t="str">
        <f>IFERROR(VLOOKUP($B25,DB!$H$3:$BZ$1001,56,FALSE)&amp;"","　")</f>
        <v/>
      </c>
      <c r="AK25" s="18" t="str">
        <f>IFERROR(VLOOKUP($B25,DB!$H$3:$BZ$1001,57,FALSE)&amp;"","　")</f>
        <v/>
      </c>
      <c r="AL25" s="18" t="str">
        <f>IFERROR(VLOOKUP($B25,DB!$H$3:$BZ$1001,58,FALSE)&amp;"","　")</f>
        <v/>
      </c>
      <c r="AM25" s="18" t="str">
        <f>IFERROR(VLOOKUP($B25,DB!$H$3:$BZ$1001,59,FALSE)&amp;"","　")</f>
        <v/>
      </c>
      <c r="AN25" s="18" t="str">
        <f>IFERROR(VLOOKUP($B25,DB!$H$3:$BZ$1001,60,FALSE)&amp;"","　")</f>
        <v/>
      </c>
      <c r="AO25" s="18" t="str">
        <f>IFERROR(VLOOKUP($B25,DB!$H$3:$BZ$1001,61,FALSE)&amp;"","　")</f>
        <v/>
      </c>
      <c r="AP25" s="18" t="str">
        <f>IFERROR(VLOOKUP($B25,DB!$H$3:$BZ$1001,62,FALSE)&amp;"","　")</f>
        <v/>
      </c>
      <c r="AQ25" s="21" t="str">
        <f>IFERROR(VLOOKUP($B25,DB!$H$3:$BZ$1001,63,FALSE)&amp;"","　")</f>
        <v/>
      </c>
      <c r="AR25" s="23" t="str">
        <f>IFERROR(VLOOKUP($B25,DB!$H$3:$BZ$1001,64,FALSE)&amp;"","　")</f>
        <v/>
      </c>
      <c r="AS25" s="18" t="str">
        <f>IFERROR(VLOOKUP($B25,DB!$H$3:$BZ$1001,65,FALSE)&amp;"","　")</f>
        <v/>
      </c>
      <c r="AT25" s="18" t="str">
        <f>IFERROR(VLOOKUP($B25,DB!$H$3:$BZ$1001,66,FALSE)&amp;"","　")</f>
        <v/>
      </c>
      <c r="AU25" s="18" t="str">
        <f>IFERROR(VLOOKUP($B25,DB!$H$3:$BZ$1001,67,FALSE)&amp;"","　")</f>
        <v/>
      </c>
      <c r="AV25" s="18" t="str">
        <f>IFERROR(VLOOKUP($B25,DB!$H$3:$BZ$1001,68,FALSE)&amp;"","　")</f>
        <v/>
      </c>
      <c r="AW25" s="18" t="str">
        <f>IFERROR(VLOOKUP($B25,DB!$H$3:$BZ$1001,69,FALSE)&amp;"","　")</f>
        <v/>
      </c>
      <c r="AX25" s="18" t="str">
        <f>IFERROR(VLOOKUP($B25,DB!$H$3:$BZ$1001,70,FALSE)&amp;"","　")</f>
        <v/>
      </c>
      <c r="AY25" s="21" t="str">
        <f>IFERROR(VLOOKUP($B25,DB!$H$3:$BZ$1001,71,FALSE)&amp;"","　")</f>
        <v/>
      </c>
      <c r="AZ25" s="29"/>
    </row>
    <row r="26" spans="2:52" ht="20.100000000000001" customHeight="1">
      <c r="B26" s="6">
        <v>2122</v>
      </c>
      <c r="C26" s="8" t="str">
        <f>IFERROR(VLOOKUP(B26,DB!$H$3:$Y$1001,4,FALSE)&amp;"","")</f>
        <v>株式会社アトリエブンク</v>
      </c>
      <c r="D26" s="10" t="str">
        <f>IFERROR(VLOOKUP(B26,DB!$H$2:$CC$1001,7,FALSE)&amp;"","")</f>
        <v>北海道</v>
      </c>
      <c r="E26" s="11" t="str">
        <f>IFERROR(VLOOKUP(B26,DB!$H$2:$CC$1001,8,FALSE)&amp;"","")</f>
        <v>札幌市中央区</v>
      </c>
      <c r="F26" s="12" t="str">
        <f>IFERROR(VLOOKUP(B26,DB!$H$2:$CC$1001,10,FALSE)&amp;"","")</f>
        <v>代表取締役</v>
      </c>
      <c r="G26" s="11" t="str">
        <f>IFERROR(VLOOKUP(B26,DB!$H$2:$CC$1001,11,FALSE)&amp;"","")</f>
        <v>菅沼　秀樹</v>
      </c>
      <c r="H26" s="14" t="str">
        <f>IFERROR(IF(VLOOKUP(B26,DB!$H$2:$CC$1001,20,FALSE)&amp;""="","","○"),"")</f>
        <v/>
      </c>
      <c r="I26" s="16" t="str">
        <f>IFERROR(VLOOKUP($B26,DB!$H$3:$BZ$1001,29,FALSE)&amp;"","　")</f>
        <v/>
      </c>
      <c r="J26" s="18" t="str">
        <f>IFERROR(VLOOKUP($B26,DB!$H$3:$BZ$1001,30,FALSE)&amp;"","　")</f>
        <v>◯</v>
      </c>
      <c r="K26" s="18" t="str">
        <f>IFERROR(VLOOKUP($B26,DB!$H$3:$BZ$1001,31,FALSE)&amp;"","　")</f>
        <v>◯</v>
      </c>
      <c r="L26" s="18" t="str">
        <f>IFERROR(VLOOKUP($B26,DB!$H$3:$BZ$1001,32,FALSE)&amp;"","　")</f>
        <v>◯</v>
      </c>
      <c r="M26" s="18" t="str">
        <f>IFERROR(VLOOKUP($B26,DB!$H$3:$BZ$1001,33,FALSE)&amp;"","　")</f>
        <v>◯</v>
      </c>
      <c r="N26" s="21" t="str">
        <f>IFERROR(VLOOKUP($B26,DB!$H$3:$BZ$1001,34,FALSE)&amp;"","　")</f>
        <v/>
      </c>
      <c r="O26" s="23" t="str">
        <f>IFERROR(VLOOKUP($B26,DB!$H$3:$BZ$1001,35,FALSE)&amp;"","　")</f>
        <v/>
      </c>
      <c r="P26" s="18" t="str">
        <f>IFERROR(VLOOKUP($B26,DB!$H$3:$BZ$1001,36,FALSE)&amp;"","　")</f>
        <v/>
      </c>
      <c r="Q26" s="18" t="str">
        <f>IFERROR(VLOOKUP($B26,DB!$H$3:$BZ$1001,37,FALSE)&amp;"","　")</f>
        <v/>
      </c>
      <c r="R26" s="18" t="str">
        <f>IFERROR(VLOOKUP($B26,DB!$H$3:$BZ$1001,38,FALSE)&amp;"","　")</f>
        <v/>
      </c>
      <c r="S26" s="18" t="str">
        <f>IFERROR(VLOOKUP($B26,DB!$H$3:$BZ$1001,39,FALSE)&amp;"","　")</f>
        <v/>
      </c>
      <c r="T26" s="18" t="str">
        <f>IFERROR(VLOOKUP($B26,DB!$H$3:$BZ$1001,40,FALSE)&amp;"","　")</f>
        <v/>
      </c>
      <c r="U26" s="18" t="str">
        <f>IFERROR(VLOOKUP($B26,DB!$H$3:$BZ$1001,41,FALSE)&amp;"","　")</f>
        <v/>
      </c>
      <c r="V26" s="18" t="str">
        <f>IFERROR(VLOOKUP($B26,DB!$H$3:$BZ$1001,42,FALSE)&amp;"","　")</f>
        <v/>
      </c>
      <c r="W26" s="18" t="str">
        <f>IFERROR(VLOOKUP($B26,DB!$H$3:$BZ$1001,43,FALSE)&amp;"","　")</f>
        <v/>
      </c>
      <c r="X26" s="18" t="str">
        <f>IFERROR(VLOOKUP($B26,DB!$H$3:$BZ$1001,44,FALSE)&amp;"","　")</f>
        <v/>
      </c>
      <c r="Y26" s="18" t="str">
        <f>IFERROR(VLOOKUP($B26,DB!$H$3:$BZ$1001,45,FALSE)&amp;"","　")</f>
        <v/>
      </c>
      <c r="Z26" s="18" t="str">
        <f>IFERROR(VLOOKUP($B26,DB!$H$3:$BZ$1001,46,FALSE)&amp;"","　")</f>
        <v/>
      </c>
      <c r="AA26" s="18" t="str">
        <f>IFERROR(VLOOKUP($B26,DB!$H$3:$BZ$1001,47,FALSE)&amp;"","　")</f>
        <v>◯</v>
      </c>
      <c r="AB26" s="18" t="str">
        <f>IFERROR(VLOOKUP($B26,DB!$H$3:$BZ$1001,48,FALSE)&amp;"","　")</f>
        <v/>
      </c>
      <c r="AC26" s="18" t="str">
        <f>IFERROR(VLOOKUP($B26,DB!$H$3:$BZ$1001,49,FALSE)&amp;"","　")</f>
        <v/>
      </c>
      <c r="AD26" s="18" t="str">
        <f>IFERROR(VLOOKUP($B26,DB!$H$3:$BZ$1001,50,FALSE)&amp;"","　")</f>
        <v/>
      </c>
      <c r="AE26" s="18" t="str">
        <f>IFERROR(VLOOKUP($B26,DB!$H$3:$BZ$1001,51,FALSE)&amp;"","　")</f>
        <v/>
      </c>
      <c r="AF26" s="18" t="str">
        <f>IFERROR(VLOOKUP($B26,DB!$H$3:$BZ$1001,52,FALSE)&amp;"","　")</f>
        <v/>
      </c>
      <c r="AG26" s="18" t="str">
        <f>IFERROR(VLOOKUP($B26,DB!$H$3:$BZ$1001,53,FALSE)&amp;"","　")</f>
        <v/>
      </c>
      <c r="AH26" s="18" t="str">
        <f>IFERROR(VLOOKUP($B26,DB!$H$3:$BZ$1001,54,FALSE)&amp;"","　")</f>
        <v/>
      </c>
      <c r="AI26" s="25" t="str">
        <f>IFERROR(VLOOKUP($B26,DB!$H$3:$BZ$1001,55,FALSE)&amp;"","　")</f>
        <v/>
      </c>
      <c r="AJ26" s="16" t="str">
        <f>IFERROR(VLOOKUP($B26,DB!$H$3:$BZ$1001,56,FALSE)&amp;"","　")</f>
        <v/>
      </c>
      <c r="AK26" s="18" t="str">
        <f>IFERROR(VLOOKUP($B26,DB!$H$3:$BZ$1001,57,FALSE)&amp;"","　")</f>
        <v/>
      </c>
      <c r="AL26" s="18" t="str">
        <f>IFERROR(VLOOKUP($B26,DB!$H$3:$BZ$1001,58,FALSE)&amp;"","　")</f>
        <v/>
      </c>
      <c r="AM26" s="18" t="str">
        <f>IFERROR(VLOOKUP($B26,DB!$H$3:$BZ$1001,59,FALSE)&amp;"","　")</f>
        <v/>
      </c>
      <c r="AN26" s="18" t="str">
        <f>IFERROR(VLOOKUP($B26,DB!$H$3:$BZ$1001,60,FALSE)&amp;"","　")</f>
        <v/>
      </c>
      <c r="AO26" s="18" t="str">
        <f>IFERROR(VLOOKUP($B26,DB!$H$3:$BZ$1001,61,FALSE)&amp;"","　")</f>
        <v/>
      </c>
      <c r="AP26" s="18" t="str">
        <f>IFERROR(VLOOKUP($B26,DB!$H$3:$BZ$1001,62,FALSE)&amp;"","　")</f>
        <v/>
      </c>
      <c r="AQ26" s="21" t="str">
        <f>IFERROR(VLOOKUP($B26,DB!$H$3:$BZ$1001,63,FALSE)&amp;"","　")</f>
        <v/>
      </c>
      <c r="AR26" s="23" t="str">
        <f>IFERROR(VLOOKUP($B26,DB!$H$3:$BZ$1001,64,FALSE)&amp;"","　")</f>
        <v/>
      </c>
      <c r="AS26" s="18" t="str">
        <f>IFERROR(VLOOKUP($B26,DB!$H$3:$BZ$1001,65,FALSE)&amp;"","　")</f>
        <v/>
      </c>
      <c r="AT26" s="18" t="str">
        <f>IFERROR(VLOOKUP($B26,DB!$H$3:$BZ$1001,66,FALSE)&amp;"","　")</f>
        <v/>
      </c>
      <c r="AU26" s="18" t="str">
        <f>IFERROR(VLOOKUP($B26,DB!$H$3:$BZ$1001,67,FALSE)&amp;"","　")</f>
        <v/>
      </c>
      <c r="AV26" s="18" t="str">
        <f>IFERROR(VLOOKUP($B26,DB!$H$3:$BZ$1001,68,FALSE)&amp;"","　")</f>
        <v/>
      </c>
      <c r="AW26" s="18" t="str">
        <f>IFERROR(VLOOKUP($B26,DB!$H$3:$BZ$1001,69,FALSE)&amp;"","　")</f>
        <v/>
      </c>
      <c r="AX26" s="18" t="str">
        <f>IFERROR(VLOOKUP($B26,DB!$H$3:$BZ$1001,70,FALSE)&amp;"","　")</f>
        <v/>
      </c>
      <c r="AY26" s="21" t="str">
        <f>IFERROR(VLOOKUP($B26,DB!$H$3:$BZ$1001,71,FALSE)&amp;"","　")</f>
        <v/>
      </c>
      <c r="AZ26" s="29"/>
    </row>
    <row r="27" spans="2:52" ht="20.100000000000001" customHeight="1">
      <c r="B27" s="6">
        <v>2123</v>
      </c>
      <c r="C27" s="8" t="str">
        <f>IFERROR(VLOOKUP(B27,DB!$H$3:$Y$1001,4,FALSE)&amp;"","")</f>
        <v>株式会社有賀さく泉工業</v>
      </c>
      <c r="D27" s="10" t="str">
        <f>IFERROR(VLOOKUP(B27,DB!$H$2:$CC$1001,7,FALSE)&amp;"","")</f>
        <v>北海道</v>
      </c>
      <c r="E27" s="11" t="str">
        <f>IFERROR(VLOOKUP(B27,DB!$H$2:$CC$1001,8,FALSE)&amp;"","")</f>
        <v>帯広市</v>
      </c>
      <c r="F27" s="12" t="str">
        <f>IFERROR(VLOOKUP(B27,DB!$H$2:$CC$1001,10,FALSE)&amp;"","")</f>
        <v>代表取締役</v>
      </c>
      <c r="G27" s="11" t="str">
        <f>IFERROR(VLOOKUP(B27,DB!$H$2:$CC$1001,11,FALSE)&amp;"","")</f>
        <v>正木　謙三</v>
      </c>
      <c r="H27" s="14" t="str">
        <f>IFERROR(IF(VLOOKUP(B27,DB!$H$2:$CC$1001,20,FALSE)&amp;""="","","○"),"")</f>
        <v/>
      </c>
      <c r="I27" s="16" t="str">
        <f>IFERROR(VLOOKUP($B27,DB!$H$3:$BZ$1001,29,FALSE)&amp;"","　")</f>
        <v/>
      </c>
      <c r="J27" s="18" t="str">
        <f>IFERROR(VLOOKUP($B27,DB!$H$3:$BZ$1001,30,FALSE)&amp;"","　")</f>
        <v>◯</v>
      </c>
      <c r="K27" s="18" t="str">
        <f>IFERROR(VLOOKUP($B27,DB!$H$3:$BZ$1001,31,FALSE)&amp;"","　")</f>
        <v/>
      </c>
      <c r="L27" s="18" t="str">
        <f>IFERROR(VLOOKUP($B27,DB!$H$3:$BZ$1001,32,FALSE)&amp;"","　")</f>
        <v/>
      </c>
      <c r="M27" s="18" t="str">
        <f>IFERROR(VLOOKUP($B27,DB!$H$3:$BZ$1001,33,FALSE)&amp;"","　")</f>
        <v/>
      </c>
      <c r="N27" s="21" t="str">
        <f>IFERROR(VLOOKUP($B27,DB!$H$3:$BZ$1001,34,FALSE)&amp;"","　")</f>
        <v/>
      </c>
      <c r="O27" s="23" t="str">
        <f>IFERROR(VLOOKUP($B27,DB!$H$3:$BZ$1001,35,FALSE)&amp;"","　")</f>
        <v/>
      </c>
      <c r="P27" s="18" t="str">
        <f>IFERROR(VLOOKUP($B27,DB!$H$3:$BZ$1001,36,FALSE)&amp;"","　")</f>
        <v/>
      </c>
      <c r="Q27" s="18" t="str">
        <f>IFERROR(VLOOKUP($B27,DB!$H$3:$BZ$1001,37,FALSE)&amp;"","　")</f>
        <v/>
      </c>
      <c r="R27" s="18" t="str">
        <f>IFERROR(VLOOKUP($B27,DB!$H$3:$BZ$1001,38,FALSE)&amp;"","　")</f>
        <v/>
      </c>
      <c r="S27" s="18" t="str">
        <f>IFERROR(VLOOKUP($B27,DB!$H$3:$BZ$1001,39,FALSE)&amp;"","　")</f>
        <v/>
      </c>
      <c r="T27" s="18" t="str">
        <f>IFERROR(VLOOKUP($B27,DB!$H$3:$BZ$1001,40,FALSE)&amp;"","　")</f>
        <v/>
      </c>
      <c r="U27" s="18" t="str">
        <f>IFERROR(VLOOKUP($B27,DB!$H$3:$BZ$1001,41,FALSE)&amp;"","　")</f>
        <v/>
      </c>
      <c r="V27" s="18" t="str">
        <f>IFERROR(VLOOKUP($B27,DB!$H$3:$BZ$1001,42,FALSE)&amp;"","　")</f>
        <v/>
      </c>
      <c r="W27" s="18" t="str">
        <f>IFERROR(VLOOKUP($B27,DB!$H$3:$BZ$1001,43,FALSE)&amp;"","　")</f>
        <v/>
      </c>
      <c r="X27" s="18" t="str">
        <f>IFERROR(VLOOKUP($B27,DB!$H$3:$BZ$1001,44,FALSE)&amp;"","　")</f>
        <v/>
      </c>
      <c r="Y27" s="18" t="str">
        <f>IFERROR(VLOOKUP($B27,DB!$H$3:$BZ$1001,45,FALSE)&amp;"","　")</f>
        <v/>
      </c>
      <c r="Z27" s="18" t="str">
        <f>IFERROR(VLOOKUP($B27,DB!$H$3:$BZ$1001,46,FALSE)&amp;"","　")</f>
        <v/>
      </c>
      <c r="AA27" s="18" t="str">
        <f>IFERROR(VLOOKUP($B27,DB!$H$3:$BZ$1001,47,FALSE)&amp;"","　")</f>
        <v/>
      </c>
      <c r="AB27" s="18" t="str">
        <f>IFERROR(VLOOKUP($B27,DB!$H$3:$BZ$1001,48,FALSE)&amp;"","　")</f>
        <v/>
      </c>
      <c r="AC27" s="18" t="str">
        <f>IFERROR(VLOOKUP($B27,DB!$H$3:$BZ$1001,49,FALSE)&amp;"","　")</f>
        <v/>
      </c>
      <c r="AD27" s="18" t="str">
        <f>IFERROR(VLOOKUP($B27,DB!$H$3:$BZ$1001,50,FALSE)&amp;"","　")</f>
        <v/>
      </c>
      <c r="AE27" s="18" t="str">
        <f>IFERROR(VLOOKUP($B27,DB!$H$3:$BZ$1001,51,FALSE)&amp;"","　")</f>
        <v/>
      </c>
      <c r="AF27" s="18" t="str">
        <f>IFERROR(VLOOKUP($B27,DB!$H$3:$BZ$1001,52,FALSE)&amp;"","　")</f>
        <v/>
      </c>
      <c r="AG27" s="18" t="str">
        <f>IFERROR(VLOOKUP($B27,DB!$H$3:$BZ$1001,53,FALSE)&amp;"","　")</f>
        <v/>
      </c>
      <c r="AH27" s="18" t="str">
        <f>IFERROR(VLOOKUP($B27,DB!$H$3:$BZ$1001,54,FALSE)&amp;"","　")</f>
        <v/>
      </c>
      <c r="AI27" s="25" t="str">
        <f>IFERROR(VLOOKUP($B27,DB!$H$3:$BZ$1001,55,FALSE)&amp;"","　")</f>
        <v/>
      </c>
      <c r="AJ27" s="16" t="str">
        <f>IFERROR(VLOOKUP($B27,DB!$H$3:$BZ$1001,56,FALSE)&amp;"","　")</f>
        <v/>
      </c>
      <c r="AK27" s="18" t="str">
        <f>IFERROR(VLOOKUP($B27,DB!$H$3:$BZ$1001,57,FALSE)&amp;"","　")</f>
        <v/>
      </c>
      <c r="AL27" s="18" t="str">
        <f>IFERROR(VLOOKUP($B27,DB!$H$3:$BZ$1001,58,FALSE)&amp;"","　")</f>
        <v/>
      </c>
      <c r="AM27" s="18" t="str">
        <f>IFERROR(VLOOKUP($B27,DB!$H$3:$BZ$1001,59,FALSE)&amp;"","　")</f>
        <v/>
      </c>
      <c r="AN27" s="18" t="str">
        <f>IFERROR(VLOOKUP($B27,DB!$H$3:$BZ$1001,60,FALSE)&amp;"","　")</f>
        <v/>
      </c>
      <c r="AO27" s="18" t="str">
        <f>IFERROR(VLOOKUP($B27,DB!$H$3:$BZ$1001,61,FALSE)&amp;"","　")</f>
        <v/>
      </c>
      <c r="AP27" s="18" t="str">
        <f>IFERROR(VLOOKUP($B27,DB!$H$3:$BZ$1001,62,FALSE)&amp;"","　")</f>
        <v/>
      </c>
      <c r="AQ27" s="21" t="str">
        <f>IFERROR(VLOOKUP($B27,DB!$H$3:$BZ$1001,63,FALSE)&amp;"","　")</f>
        <v/>
      </c>
      <c r="AR27" s="23" t="str">
        <f>IFERROR(VLOOKUP($B27,DB!$H$3:$BZ$1001,64,FALSE)&amp;"","　")</f>
        <v/>
      </c>
      <c r="AS27" s="18" t="str">
        <f>IFERROR(VLOOKUP($B27,DB!$H$3:$BZ$1001,65,FALSE)&amp;"","　")</f>
        <v/>
      </c>
      <c r="AT27" s="18" t="str">
        <f>IFERROR(VLOOKUP($B27,DB!$H$3:$BZ$1001,66,FALSE)&amp;"","　")</f>
        <v/>
      </c>
      <c r="AU27" s="18" t="str">
        <f>IFERROR(VLOOKUP($B27,DB!$H$3:$BZ$1001,67,FALSE)&amp;"","　")</f>
        <v/>
      </c>
      <c r="AV27" s="18" t="str">
        <f>IFERROR(VLOOKUP($B27,DB!$H$3:$BZ$1001,68,FALSE)&amp;"","　")</f>
        <v/>
      </c>
      <c r="AW27" s="18" t="str">
        <f>IFERROR(VLOOKUP($B27,DB!$H$3:$BZ$1001,69,FALSE)&amp;"","　")</f>
        <v/>
      </c>
      <c r="AX27" s="18" t="str">
        <f>IFERROR(VLOOKUP($B27,DB!$H$3:$BZ$1001,70,FALSE)&amp;"","　")</f>
        <v/>
      </c>
      <c r="AY27" s="21" t="str">
        <f>IFERROR(VLOOKUP($B27,DB!$H$3:$BZ$1001,71,FALSE)&amp;"","　")</f>
        <v/>
      </c>
      <c r="AZ27" s="29"/>
    </row>
    <row r="28" spans="2:52" ht="20.100000000000001" customHeight="1">
      <c r="B28" s="6">
        <v>2124</v>
      </c>
      <c r="C28" s="8" t="str">
        <f>IFERROR(VLOOKUP(B28,DB!$H$3:$Y$1001,4,FALSE)&amp;"","")</f>
        <v>伊藤組土建株式会社</v>
      </c>
      <c r="D28" s="10" t="str">
        <f>IFERROR(VLOOKUP(B28,DB!$H$2:$CC$1001,7,FALSE)&amp;"","")</f>
        <v>北海道</v>
      </c>
      <c r="E28" s="11" t="str">
        <f>IFERROR(VLOOKUP(B28,DB!$H$2:$CC$1001,8,FALSE)&amp;"","")</f>
        <v>札幌市中央区</v>
      </c>
      <c r="F28" s="12" t="str">
        <f>IFERROR(VLOOKUP(B28,DB!$H$2:$CC$1001,10,FALSE)&amp;"","")</f>
        <v>代表取締役社長</v>
      </c>
      <c r="G28" s="11" t="str">
        <f>IFERROR(VLOOKUP(B28,DB!$H$2:$CC$1001,11,FALSE)&amp;"","")</f>
        <v>大谷　正則</v>
      </c>
      <c r="H28" s="14" t="str">
        <f>IFERROR(IF(VLOOKUP(B28,DB!$H$2:$CC$1001,20,FALSE)&amp;""="","","○"),"")</f>
        <v/>
      </c>
      <c r="I28" s="16" t="str">
        <f>IFERROR(VLOOKUP($B28,DB!$H$3:$BZ$1001,29,FALSE)&amp;"","　")</f>
        <v/>
      </c>
      <c r="J28" s="18" t="str">
        <f>IFERROR(VLOOKUP($B28,DB!$H$3:$BZ$1001,30,FALSE)&amp;"","　")</f>
        <v/>
      </c>
      <c r="K28" s="18" t="str">
        <f>IFERROR(VLOOKUP($B28,DB!$H$3:$BZ$1001,31,FALSE)&amp;"","　")</f>
        <v>◯</v>
      </c>
      <c r="L28" s="18" t="str">
        <f>IFERROR(VLOOKUP($B28,DB!$H$3:$BZ$1001,32,FALSE)&amp;"","　")</f>
        <v/>
      </c>
      <c r="M28" s="18" t="str">
        <f>IFERROR(VLOOKUP($B28,DB!$H$3:$BZ$1001,33,FALSE)&amp;"","　")</f>
        <v/>
      </c>
      <c r="N28" s="21" t="str">
        <f>IFERROR(VLOOKUP($B28,DB!$H$3:$BZ$1001,34,FALSE)&amp;"","　")</f>
        <v/>
      </c>
      <c r="O28" s="23" t="str">
        <f>IFERROR(VLOOKUP($B28,DB!$H$3:$BZ$1001,35,FALSE)&amp;"","　")</f>
        <v/>
      </c>
      <c r="P28" s="18" t="str">
        <f>IFERROR(VLOOKUP($B28,DB!$H$3:$BZ$1001,36,FALSE)&amp;"","　")</f>
        <v/>
      </c>
      <c r="Q28" s="18" t="str">
        <f>IFERROR(VLOOKUP($B28,DB!$H$3:$BZ$1001,37,FALSE)&amp;"","　")</f>
        <v/>
      </c>
      <c r="R28" s="18" t="str">
        <f>IFERROR(VLOOKUP($B28,DB!$H$3:$BZ$1001,38,FALSE)&amp;"","　")</f>
        <v/>
      </c>
      <c r="S28" s="18" t="str">
        <f>IFERROR(VLOOKUP($B28,DB!$H$3:$BZ$1001,39,FALSE)&amp;"","　")</f>
        <v/>
      </c>
      <c r="T28" s="18" t="str">
        <f>IFERROR(VLOOKUP($B28,DB!$H$3:$BZ$1001,40,FALSE)&amp;"","　")</f>
        <v/>
      </c>
      <c r="U28" s="18" t="str">
        <f>IFERROR(VLOOKUP($B28,DB!$H$3:$BZ$1001,41,FALSE)&amp;"","　")</f>
        <v/>
      </c>
      <c r="V28" s="18" t="str">
        <f>IFERROR(VLOOKUP($B28,DB!$H$3:$BZ$1001,42,FALSE)&amp;"","　")</f>
        <v/>
      </c>
      <c r="W28" s="18" t="str">
        <f>IFERROR(VLOOKUP($B28,DB!$H$3:$BZ$1001,43,FALSE)&amp;"","　")</f>
        <v/>
      </c>
      <c r="X28" s="18" t="str">
        <f>IFERROR(VLOOKUP($B28,DB!$H$3:$BZ$1001,44,FALSE)&amp;"","　")</f>
        <v/>
      </c>
      <c r="Y28" s="18" t="str">
        <f>IFERROR(VLOOKUP($B28,DB!$H$3:$BZ$1001,45,FALSE)&amp;"","　")</f>
        <v/>
      </c>
      <c r="Z28" s="18" t="str">
        <f>IFERROR(VLOOKUP($B28,DB!$H$3:$BZ$1001,46,FALSE)&amp;"","　")</f>
        <v/>
      </c>
      <c r="AA28" s="18" t="str">
        <f>IFERROR(VLOOKUP($B28,DB!$H$3:$BZ$1001,47,FALSE)&amp;"","　")</f>
        <v/>
      </c>
      <c r="AB28" s="18" t="str">
        <f>IFERROR(VLOOKUP($B28,DB!$H$3:$BZ$1001,48,FALSE)&amp;"","　")</f>
        <v/>
      </c>
      <c r="AC28" s="18" t="str">
        <f>IFERROR(VLOOKUP($B28,DB!$H$3:$BZ$1001,49,FALSE)&amp;"","　")</f>
        <v/>
      </c>
      <c r="AD28" s="18" t="str">
        <f>IFERROR(VLOOKUP($B28,DB!$H$3:$BZ$1001,50,FALSE)&amp;"","　")</f>
        <v/>
      </c>
      <c r="AE28" s="18" t="str">
        <f>IFERROR(VLOOKUP($B28,DB!$H$3:$BZ$1001,51,FALSE)&amp;"","　")</f>
        <v>◯</v>
      </c>
      <c r="AF28" s="18" t="str">
        <f>IFERROR(VLOOKUP($B28,DB!$H$3:$BZ$1001,52,FALSE)&amp;"","　")</f>
        <v>◯</v>
      </c>
      <c r="AG28" s="18" t="str">
        <f>IFERROR(VLOOKUP($B28,DB!$H$3:$BZ$1001,53,FALSE)&amp;"","　")</f>
        <v>◯</v>
      </c>
      <c r="AH28" s="18" t="str">
        <f>IFERROR(VLOOKUP($B28,DB!$H$3:$BZ$1001,54,FALSE)&amp;"","　")</f>
        <v/>
      </c>
      <c r="AI28" s="25" t="str">
        <f>IFERROR(VLOOKUP($B28,DB!$H$3:$BZ$1001,55,FALSE)&amp;"","　")</f>
        <v/>
      </c>
      <c r="AJ28" s="16" t="str">
        <f>IFERROR(VLOOKUP($B28,DB!$H$3:$BZ$1001,56,FALSE)&amp;"","　")</f>
        <v/>
      </c>
      <c r="AK28" s="18" t="str">
        <f>IFERROR(VLOOKUP($B28,DB!$H$3:$BZ$1001,57,FALSE)&amp;"","　")</f>
        <v/>
      </c>
      <c r="AL28" s="18" t="str">
        <f>IFERROR(VLOOKUP($B28,DB!$H$3:$BZ$1001,58,FALSE)&amp;"","　")</f>
        <v/>
      </c>
      <c r="AM28" s="18" t="str">
        <f>IFERROR(VLOOKUP($B28,DB!$H$3:$BZ$1001,59,FALSE)&amp;"","　")</f>
        <v/>
      </c>
      <c r="AN28" s="18" t="str">
        <f>IFERROR(VLOOKUP($B28,DB!$H$3:$BZ$1001,60,FALSE)&amp;"","　")</f>
        <v/>
      </c>
      <c r="AO28" s="18" t="str">
        <f>IFERROR(VLOOKUP($B28,DB!$H$3:$BZ$1001,61,FALSE)&amp;"","　")</f>
        <v/>
      </c>
      <c r="AP28" s="18" t="str">
        <f>IFERROR(VLOOKUP($B28,DB!$H$3:$BZ$1001,62,FALSE)&amp;"","　")</f>
        <v/>
      </c>
      <c r="AQ28" s="21" t="str">
        <f>IFERROR(VLOOKUP($B28,DB!$H$3:$BZ$1001,63,FALSE)&amp;"","　")</f>
        <v/>
      </c>
      <c r="AR28" s="23" t="str">
        <f>IFERROR(VLOOKUP($B28,DB!$H$3:$BZ$1001,64,FALSE)&amp;"","　")</f>
        <v/>
      </c>
      <c r="AS28" s="18" t="str">
        <f>IFERROR(VLOOKUP($B28,DB!$H$3:$BZ$1001,65,FALSE)&amp;"","　")</f>
        <v/>
      </c>
      <c r="AT28" s="18" t="str">
        <f>IFERROR(VLOOKUP($B28,DB!$H$3:$BZ$1001,66,FALSE)&amp;"","　")</f>
        <v/>
      </c>
      <c r="AU28" s="18" t="str">
        <f>IFERROR(VLOOKUP($B28,DB!$H$3:$BZ$1001,67,FALSE)&amp;"","　")</f>
        <v/>
      </c>
      <c r="AV28" s="18" t="str">
        <f>IFERROR(VLOOKUP($B28,DB!$H$3:$BZ$1001,68,FALSE)&amp;"","　")</f>
        <v/>
      </c>
      <c r="AW28" s="18" t="str">
        <f>IFERROR(VLOOKUP($B28,DB!$H$3:$BZ$1001,69,FALSE)&amp;"","　")</f>
        <v/>
      </c>
      <c r="AX28" s="18" t="str">
        <f>IFERROR(VLOOKUP($B28,DB!$H$3:$BZ$1001,70,FALSE)&amp;"","　")</f>
        <v/>
      </c>
      <c r="AY28" s="21" t="str">
        <f>IFERROR(VLOOKUP($B28,DB!$H$3:$BZ$1001,71,FALSE)&amp;"","　")</f>
        <v/>
      </c>
      <c r="AZ28" s="29"/>
    </row>
    <row r="29" spans="2:52" ht="20.100000000000001" customHeight="1">
      <c r="B29" s="6">
        <v>2125</v>
      </c>
      <c r="C29" s="8" t="str">
        <f>IFERROR(VLOOKUP(B29,DB!$H$3:$Y$1001,4,FALSE)&amp;"","")</f>
        <v>株式会社一寸房</v>
      </c>
      <c r="D29" s="10" t="str">
        <f>IFERROR(VLOOKUP(B29,DB!$H$2:$CC$1001,7,FALSE)&amp;"","")</f>
        <v>北海道</v>
      </c>
      <c r="E29" s="11" t="str">
        <f>IFERROR(VLOOKUP(B29,DB!$H$2:$CC$1001,8,FALSE)&amp;"","")</f>
        <v>札幌市中央区</v>
      </c>
      <c r="F29" s="12" t="str">
        <f>IFERROR(VLOOKUP(B29,DB!$H$2:$CC$1001,10,FALSE)&amp;"","")</f>
        <v>代表取締役</v>
      </c>
      <c r="G29" s="11" t="str">
        <f>IFERROR(VLOOKUP(B29,DB!$H$2:$CC$1001,11,FALSE)&amp;"","")</f>
        <v>上山　哲正</v>
      </c>
      <c r="H29" s="14" t="str">
        <f>IFERROR(IF(VLOOKUP(B29,DB!$H$2:$CC$1001,20,FALSE)&amp;""="","","○"),"")</f>
        <v/>
      </c>
      <c r="I29" s="16" t="str">
        <f>IFERROR(VLOOKUP($B29,DB!$H$3:$BZ$1001,29,FALSE)&amp;"","　")</f>
        <v>◯</v>
      </c>
      <c r="J29" s="18" t="str">
        <f>IFERROR(VLOOKUP($B29,DB!$H$3:$BZ$1001,30,FALSE)&amp;"","　")</f>
        <v/>
      </c>
      <c r="K29" s="18" t="str">
        <f>IFERROR(VLOOKUP($B29,DB!$H$3:$BZ$1001,31,FALSE)&amp;"","　")</f>
        <v/>
      </c>
      <c r="L29" s="18" t="str">
        <f>IFERROR(VLOOKUP($B29,DB!$H$3:$BZ$1001,32,FALSE)&amp;"","　")</f>
        <v>◯</v>
      </c>
      <c r="M29" s="18" t="str">
        <f>IFERROR(VLOOKUP($B29,DB!$H$3:$BZ$1001,33,FALSE)&amp;"","　")</f>
        <v/>
      </c>
      <c r="N29" s="21" t="str">
        <f>IFERROR(VLOOKUP($B29,DB!$H$3:$BZ$1001,34,FALSE)&amp;"","　")</f>
        <v/>
      </c>
      <c r="O29" s="23" t="str">
        <f>IFERROR(VLOOKUP($B29,DB!$H$3:$BZ$1001,35,FALSE)&amp;"","　")</f>
        <v/>
      </c>
      <c r="P29" s="18" t="str">
        <f>IFERROR(VLOOKUP($B29,DB!$H$3:$BZ$1001,36,FALSE)&amp;"","　")</f>
        <v/>
      </c>
      <c r="Q29" s="18" t="str">
        <f>IFERROR(VLOOKUP($B29,DB!$H$3:$BZ$1001,37,FALSE)&amp;"","　")</f>
        <v/>
      </c>
      <c r="R29" s="18" t="str">
        <f>IFERROR(VLOOKUP($B29,DB!$H$3:$BZ$1001,38,FALSE)&amp;"","　")</f>
        <v/>
      </c>
      <c r="S29" s="18" t="str">
        <f>IFERROR(VLOOKUP($B29,DB!$H$3:$BZ$1001,39,FALSE)&amp;"","　")</f>
        <v/>
      </c>
      <c r="T29" s="18" t="str">
        <f>IFERROR(VLOOKUP($B29,DB!$H$3:$BZ$1001,40,FALSE)&amp;"","　")</f>
        <v/>
      </c>
      <c r="U29" s="18" t="str">
        <f>IFERROR(VLOOKUP($B29,DB!$H$3:$BZ$1001,41,FALSE)&amp;"","　")</f>
        <v/>
      </c>
      <c r="V29" s="18" t="str">
        <f>IFERROR(VLOOKUP($B29,DB!$H$3:$BZ$1001,42,FALSE)&amp;"","　")</f>
        <v/>
      </c>
      <c r="W29" s="18" t="str">
        <f>IFERROR(VLOOKUP($B29,DB!$H$3:$BZ$1001,43,FALSE)&amp;"","　")</f>
        <v/>
      </c>
      <c r="X29" s="18" t="str">
        <f>IFERROR(VLOOKUP($B29,DB!$H$3:$BZ$1001,44,FALSE)&amp;"","　")</f>
        <v/>
      </c>
      <c r="Y29" s="18" t="str">
        <f>IFERROR(VLOOKUP($B29,DB!$H$3:$BZ$1001,45,FALSE)&amp;"","　")</f>
        <v/>
      </c>
      <c r="Z29" s="18" t="str">
        <f>IFERROR(VLOOKUP($B29,DB!$H$3:$BZ$1001,46,FALSE)&amp;"","　")</f>
        <v/>
      </c>
      <c r="AA29" s="18" t="str">
        <f>IFERROR(VLOOKUP($B29,DB!$H$3:$BZ$1001,47,FALSE)&amp;"","　")</f>
        <v/>
      </c>
      <c r="AB29" s="18" t="str">
        <f>IFERROR(VLOOKUP($B29,DB!$H$3:$BZ$1001,48,FALSE)&amp;"","　")</f>
        <v/>
      </c>
      <c r="AC29" s="18" t="str">
        <f>IFERROR(VLOOKUP($B29,DB!$H$3:$BZ$1001,49,FALSE)&amp;"","　")</f>
        <v/>
      </c>
      <c r="AD29" s="18" t="str">
        <f>IFERROR(VLOOKUP($B29,DB!$H$3:$BZ$1001,50,FALSE)&amp;"","　")</f>
        <v/>
      </c>
      <c r="AE29" s="18" t="str">
        <f>IFERROR(VLOOKUP($B29,DB!$H$3:$BZ$1001,51,FALSE)&amp;"","　")</f>
        <v/>
      </c>
      <c r="AF29" s="18" t="str">
        <f>IFERROR(VLOOKUP($B29,DB!$H$3:$BZ$1001,52,FALSE)&amp;"","　")</f>
        <v/>
      </c>
      <c r="AG29" s="18" t="str">
        <f>IFERROR(VLOOKUP($B29,DB!$H$3:$BZ$1001,53,FALSE)&amp;"","　")</f>
        <v/>
      </c>
      <c r="AH29" s="18" t="str">
        <f>IFERROR(VLOOKUP($B29,DB!$H$3:$BZ$1001,54,FALSE)&amp;"","　")</f>
        <v/>
      </c>
      <c r="AI29" s="25" t="str">
        <f>IFERROR(VLOOKUP($B29,DB!$H$3:$BZ$1001,55,FALSE)&amp;"","　")</f>
        <v/>
      </c>
      <c r="AJ29" s="16" t="str">
        <f>IFERROR(VLOOKUP($B29,DB!$H$3:$BZ$1001,56,FALSE)&amp;"","　")</f>
        <v/>
      </c>
      <c r="AK29" s="18" t="str">
        <f>IFERROR(VLOOKUP($B29,DB!$H$3:$BZ$1001,57,FALSE)&amp;"","　")</f>
        <v/>
      </c>
      <c r="AL29" s="18" t="str">
        <f>IFERROR(VLOOKUP($B29,DB!$H$3:$BZ$1001,58,FALSE)&amp;"","　")</f>
        <v/>
      </c>
      <c r="AM29" s="18" t="str">
        <f>IFERROR(VLOOKUP($B29,DB!$H$3:$BZ$1001,59,FALSE)&amp;"","　")</f>
        <v/>
      </c>
      <c r="AN29" s="18" t="str">
        <f>IFERROR(VLOOKUP($B29,DB!$H$3:$BZ$1001,60,FALSE)&amp;"","　")</f>
        <v/>
      </c>
      <c r="AO29" s="18" t="str">
        <f>IFERROR(VLOOKUP($B29,DB!$H$3:$BZ$1001,61,FALSE)&amp;"","　")</f>
        <v/>
      </c>
      <c r="AP29" s="18" t="str">
        <f>IFERROR(VLOOKUP($B29,DB!$H$3:$BZ$1001,62,FALSE)&amp;"","　")</f>
        <v/>
      </c>
      <c r="AQ29" s="21" t="str">
        <f>IFERROR(VLOOKUP($B29,DB!$H$3:$BZ$1001,63,FALSE)&amp;"","　")</f>
        <v/>
      </c>
      <c r="AR29" s="23" t="str">
        <f>IFERROR(VLOOKUP($B29,DB!$H$3:$BZ$1001,64,FALSE)&amp;"","　")</f>
        <v/>
      </c>
      <c r="AS29" s="18" t="str">
        <f>IFERROR(VLOOKUP($B29,DB!$H$3:$BZ$1001,65,FALSE)&amp;"","　")</f>
        <v/>
      </c>
      <c r="AT29" s="18" t="str">
        <f>IFERROR(VLOOKUP($B29,DB!$H$3:$BZ$1001,66,FALSE)&amp;"","　")</f>
        <v/>
      </c>
      <c r="AU29" s="18" t="str">
        <f>IFERROR(VLOOKUP($B29,DB!$H$3:$BZ$1001,67,FALSE)&amp;"","　")</f>
        <v/>
      </c>
      <c r="AV29" s="18" t="str">
        <f>IFERROR(VLOOKUP($B29,DB!$H$3:$BZ$1001,68,FALSE)&amp;"","　")</f>
        <v/>
      </c>
      <c r="AW29" s="18" t="str">
        <f>IFERROR(VLOOKUP($B29,DB!$H$3:$BZ$1001,69,FALSE)&amp;"","　")</f>
        <v/>
      </c>
      <c r="AX29" s="18" t="str">
        <f>IFERROR(VLOOKUP($B29,DB!$H$3:$BZ$1001,70,FALSE)&amp;"","　")</f>
        <v/>
      </c>
      <c r="AY29" s="21" t="str">
        <f>IFERROR(VLOOKUP($B29,DB!$H$3:$BZ$1001,71,FALSE)&amp;"","　")</f>
        <v/>
      </c>
      <c r="AZ29" s="29"/>
    </row>
    <row r="30" spans="2:52" ht="20.100000000000001" customHeight="1">
      <c r="B30" s="6">
        <v>2126</v>
      </c>
      <c r="C30" s="8" t="str">
        <f>IFERROR(VLOOKUP(B30,DB!$H$3:$Y$1001,4,FALSE)&amp;"","")</f>
        <v>株式会社石本建築事務所</v>
      </c>
      <c r="D30" s="10" t="str">
        <f>IFERROR(VLOOKUP(B30,DB!$H$2:$CC$1001,7,FALSE)&amp;"","")</f>
        <v>東京都</v>
      </c>
      <c r="E30" s="11" t="str">
        <f>IFERROR(VLOOKUP(B30,DB!$H$2:$CC$1001,8,FALSE)&amp;"","")</f>
        <v>千代田区</v>
      </c>
      <c r="F30" s="12" t="str">
        <f>IFERROR(VLOOKUP(B30,DB!$H$2:$CC$1001,10,FALSE)&amp;"","")</f>
        <v>代表取締役社長</v>
      </c>
      <c r="G30" s="11" t="str">
        <f>IFERROR(VLOOKUP(B30,DB!$H$2:$CC$1001,11,FALSE)&amp;"","")</f>
        <v>長尾　昌高</v>
      </c>
      <c r="H30" s="14" t="str">
        <f>IFERROR(IF(VLOOKUP(B30,DB!$H$2:$CC$1001,20,FALSE)&amp;""="","","○"),"")</f>
        <v>○</v>
      </c>
      <c r="I30" s="16" t="str">
        <f>IFERROR(VLOOKUP($B30,DB!$H$3:$BZ$1001,29,FALSE)&amp;"","　")</f>
        <v/>
      </c>
      <c r="J30" s="18" t="str">
        <f>IFERROR(VLOOKUP($B30,DB!$H$3:$BZ$1001,30,FALSE)&amp;"","　")</f>
        <v/>
      </c>
      <c r="K30" s="18" t="str">
        <f>IFERROR(VLOOKUP($B30,DB!$H$3:$BZ$1001,31,FALSE)&amp;"","　")</f>
        <v>◯</v>
      </c>
      <c r="L30" s="18" t="str">
        <f>IFERROR(VLOOKUP($B30,DB!$H$3:$BZ$1001,32,FALSE)&amp;"","　")</f>
        <v>◯</v>
      </c>
      <c r="M30" s="18" t="str">
        <f>IFERROR(VLOOKUP($B30,DB!$H$3:$BZ$1001,33,FALSE)&amp;"","　")</f>
        <v/>
      </c>
      <c r="N30" s="21" t="str">
        <f>IFERROR(VLOOKUP($B30,DB!$H$3:$BZ$1001,34,FALSE)&amp;"","　")</f>
        <v/>
      </c>
      <c r="O30" s="23" t="str">
        <f>IFERROR(VLOOKUP($B30,DB!$H$3:$BZ$1001,35,FALSE)&amp;"","　")</f>
        <v/>
      </c>
      <c r="P30" s="18" t="str">
        <f>IFERROR(VLOOKUP($B30,DB!$H$3:$BZ$1001,36,FALSE)&amp;"","　")</f>
        <v/>
      </c>
      <c r="Q30" s="18" t="str">
        <f>IFERROR(VLOOKUP($B30,DB!$H$3:$BZ$1001,37,FALSE)&amp;"","　")</f>
        <v/>
      </c>
      <c r="R30" s="18" t="str">
        <f>IFERROR(VLOOKUP($B30,DB!$H$3:$BZ$1001,38,FALSE)&amp;"","　")</f>
        <v/>
      </c>
      <c r="S30" s="18" t="str">
        <f>IFERROR(VLOOKUP($B30,DB!$H$3:$BZ$1001,39,FALSE)&amp;"","　")</f>
        <v/>
      </c>
      <c r="T30" s="18" t="str">
        <f>IFERROR(VLOOKUP($B30,DB!$H$3:$BZ$1001,40,FALSE)&amp;"","　")</f>
        <v/>
      </c>
      <c r="U30" s="18" t="str">
        <f>IFERROR(VLOOKUP($B30,DB!$H$3:$BZ$1001,41,FALSE)&amp;"","　")</f>
        <v/>
      </c>
      <c r="V30" s="18" t="str">
        <f>IFERROR(VLOOKUP($B30,DB!$H$3:$BZ$1001,42,FALSE)&amp;"","　")</f>
        <v/>
      </c>
      <c r="W30" s="18" t="str">
        <f>IFERROR(VLOOKUP($B30,DB!$H$3:$BZ$1001,43,FALSE)&amp;"","　")</f>
        <v/>
      </c>
      <c r="X30" s="18" t="str">
        <f>IFERROR(VLOOKUP($B30,DB!$H$3:$BZ$1001,44,FALSE)&amp;"","　")</f>
        <v/>
      </c>
      <c r="Y30" s="18" t="str">
        <f>IFERROR(VLOOKUP($B30,DB!$H$3:$BZ$1001,45,FALSE)&amp;"","　")</f>
        <v/>
      </c>
      <c r="Z30" s="18" t="str">
        <f>IFERROR(VLOOKUP($B30,DB!$H$3:$BZ$1001,46,FALSE)&amp;"","　")</f>
        <v/>
      </c>
      <c r="AA30" s="18" t="str">
        <f>IFERROR(VLOOKUP($B30,DB!$H$3:$BZ$1001,47,FALSE)&amp;"","　")</f>
        <v>◯</v>
      </c>
      <c r="AB30" s="18" t="str">
        <f>IFERROR(VLOOKUP($B30,DB!$H$3:$BZ$1001,48,FALSE)&amp;"","　")</f>
        <v/>
      </c>
      <c r="AC30" s="18" t="str">
        <f>IFERROR(VLOOKUP($B30,DB!$H$3:$BZ$1001,49,FALSE)&amp;"","　")</f>
        <v/>
      </c>
      <c r="AD30" s="18" t="str">
        <f>IFERROR(VLOOKUP($B30,DB!$H$3:$BZ$1001,50,FALSE)&amp;"","　")</f>
        <v/>
      </c>
      <c r="AE30" s="18" t="str">
        <f>IFERROR(VLOOKUP($B30,DB!$H$3:$BZ$1001,51,FALSE)&amp;"","　")</f>
        <v/>
      </c>
      <c r="AF30" s="18" t="str">
        <f>IFERROR(VLOOKUP($B30,DB!$H$3:$BZ$1001,52,FALSE)&amp;"","　")</f>
        <v/>
      </c>
      <c r="AG30" s="18" t="str">
        <f>IFERROR(VLOOKUP($B30,DB!$H$3:$BZ$1001,53,FALSE)&amp;"","　")</f>
        <v/>
      </c>
      <c r="AH30" s="18" t="str">
        <f>IFERROR(VLOOKUP($B30,DB!$H$3:$BZ$1001,54,FALSE)&amp;"","　")</f>
        <v/>
      </c>
      <c r="AI30" s="25" t="str">
        <f>IFERROR(VLOOKUP($B30,DB!$H$3:$BZ$1001,55,FALSE)&amp;"","　")</f>
        <v/>
      </c>
      <c r="AJ30" s="16" t="str">
        <f>IFERROR(VLOOKUP($B30,DB!$H$3:$BZ$1001,56,FALSE)&amp;"","　")</f>
        <v/>
      </c>
      <c r="AK30" s="18" t="str">
        <f>IFERROR(VLOOKUP($B30,DB!$H$3:$BZ$1001,57,FALSE)&amp;"","　")</f>
        <v/>
      </c>
      <c r="AL30" s="18" t="str">
        <f>IFERROR(VLOOKUP($B30,DB!$H$3:$BZ$1001,58,FALSE)&amp;"","　")</f>
        <v/>
      </c>
      <c r="AM30" s="18" t="str">
        <f>IFERROR(VLOOKUP($B30,DB!$H$3:$BZ$1001,59,FALSE)&amp;"","　")</f>
        <v/>
      </c>
      <c r="AN30" s="18" t="str">
        <f>IFERROR(VLOOKUP($B30,DB!$H$3:$BZ$1001,60,FALSE)&amp;"","　")</f>
        <v/>
      </c>
      <c r="AO30" s="18" t="str">
        <f>IFERROR(VLOOKUP($B30,DB!$H$3:$BZ$1001,61,FALSE)&amp;"","　")</f>
        <v/>
      </c>
      <c r="AP30" s="18" t="str">
        <f>IFERROR(VLOOKUP($B30,DB!$H$3:$BZ$1001,62,FALSE)&amp;"","　")</f>
        <v/>
      </c>
      <c r="AQ30" s="21" t="str">
        <f>IFERROR(VLOOKUP($B30,DB!$H$3:$BZ$1001,63,FALSE)&amp;"","　")</f>
        <v/>
      </c>
      <c r="AR30" s="23" t="str">
        <f>IFERROR(VLOOKUP($B30,DB!$H$3:$BZ$1001,64,FALSE)&amp;"","　")</f>
        <v/>
      </c>
      <c r="AS30" s="18" t="str">
        <f>IFERROR(VLOOKUP($B30,DB!$H$3:$BZ$1001,65,FALSE)&amp;"","　")</f>
        <v/>
      </c>
      <c r="AT30" s="18" t="str">
        <f>IFERROR(VLOOKUP($B30,DB!$H$3:$BZ$1001,66,FALSE)&amp;"","　")</f>
        <v/>
      </c>
      <c r="AU30" s="18" t="str">
        <f>IFERROR(VLOOKUP($B30,DB!$H$3:$BZ$1001,67,FALSE)&amp;"","　")</f>
        <v/>
      </c>
      <c r="AV30" s="18" t="str">
        <f>IFERROR(VLOOKUP($B30,DB!$H$3:$BZ$1001,68,FALSE)&amp;"","　")</f>
        <v/>
      </c>
      <c r="AW30" s="18" t="str">
        <f>IFERROR(VLOOKUP($B30,DB!$H$3:$BZ$1001,69,FALSE)&amp;"","　")</f>
        <v/>
      </c>
      <c r="AX30" s="18" t="str">
        <f>IFERROR(VLOOKUP($B30,DB!$H$3:$BZ$1001,70,FALSE)&amp;"","　")</f>
        <v/>
      </c>
      <c r="AY30" s="21" t="str">
        <f>IFERROR(VLOOKUP($B30,DB!$H$3:$BZ$1001,71,FALSE)&amp;"","　")</f>
        <v/>
      </c>
      <c r="AZ30" s="29"/>
    </row>
    <row r="31" spans="2:52" ht="20.100000000000001" customHeight="1">
      <c r="B31" s="6">
        <v>2141</v>
      </c>
      <c r="C31" s="8" t="str">
        <f>IFERROR(VLOOKUP(B31,DB!$H$3:$Y$1001,4,FALSE)&amp;"","")</f>
        <v>株式会社エル技術コンサルタント</v>
      </c>
      <c r="D31" s="10" t="str">
        <f>IFERROR(VLOOKUP(B31,DB!$H$2:$CC$1001,7,FALSE)&amp;"","")</f>
        <v>北海道</v>
      </c>
      <c r="E31" s="11" t="str">
        <f>IFERROR(VLOOKUP(B31,DB!$H$2:$CC$1001,8,FALSE)&amp;"","")</f>
        <v>札幌市中央区</v>
      </c>
      <c r="F31" s="12" t="str">
        <f>IFERROR(VLOOKUP(B31,DB!$H$2:$CC$1001,10,FALSE)&amp;"","")</f>
        <v>代表取締役</v>
      </c>
      <c r="G31" s="11" t="str">
        <f>IFERROR(VLOOKUP(B31,DB!$H$2:$CC$1001,11,FALSE)&amp;"","")</f>
        <v>深見　実男</v>
      </c>
      <c r="H31" s="14" t="str">
        <f>IFERROR(IF(VLOOKUP(B31,DB!$H$2:$CC$1001,20,FALSE)&amp;""="","","○"),"")</f>
        <v/>
      </c>
      <c r="I31" s="16" t="str">
        <f>IFERROR(VLOOKUP($B31,DB!$H$3:$BZ$1001,29,FALSE)&amp;"","　")</f>
        <v>◯</v>
      </c>
      <c r="J31" s="18" t="str">
        <f>IFERROR(VLOOKUP($B31,DB!$H$3:$BZ$1001,30,FALSE)&amp;"","　")</f>
        <v/>
      </c>
      <c r="K31" s="18" t="str">
        <f>IFERROR(VLOOKUP($B31,DB!$H$3:$BZ$1001,31,FALSE)&amp;"","　")</f>
        <v>◯</v>
      </c>
      <c r="L31" s="18" t="str">
        <f>IFERROR(VLOOKUP($B31,DB!$H$3:$BZ$1001,32,FALSE)&amp;"","　")</f>
        <v/>
      </c>
      <c r="M31" s="18" t="str">
        <f>IFERROR(VLOOKUP($B31,DB!$H$3:$BZ$1001,33,FALSE)&amp;"","　")</f>
        <v>◯</v>
      </c>
      <c r="N31" s="21" t="str">
        <f>IFERROR(VLOOKUP($B31,DB!$H$3:$BZ$1001,34,FALSE)&amp;"","　")</f>
        <v/>
      </c>
      <c r="O31" s="23" t="str">
        <f>IFERROR(VLOOKUP($B31,DB!$H$3:$BZ$1001,35,FALSE)&amp;"","　")</f>
        <v/>
      </c>
      <c r="P31" s="18" t="str">
        <f>IFERROR(VLOOKUP($B31,DB!$H$3:$BZ$1001,36,FALSE)&amp;"","　")</f>
        <v/>
      </c>
      <c r="Q31" s="18" t="str">
        <f>IFERROR(VLOOKUP($B31,DB!$H$3:$BZ$1001,37,FALSE)&amp;"","　")</f>
        <v/>
      </c>
      <c r="R31" s="18" t="str">
        <f>IFERROR(VLOOKUP($B31,DB!$H$3:$BZ$1001,38,FALSE)&amp;"","　")</f>
        <v>◯</v>
      </c>
      <c r="S31" s="18" t="str">
        <f>IFERROR(VLOOKUP($B31,DB!$H$3:$BZ$1001,39,FALSE)&amp;"","　")</f>
        <v/>
      </c>
      <c r="T31" s="18" t="str">
        <f>IFERROR(VLOOKUP($B31,DB!$H$3:$BZ$1001,40,FALSE)&amp;"","　")</f>
        <v/>
      </c>
      <c r="U31" s="18" t="str">
        <f>IFERROR(VLOOKUP($B31,DB!$H$3:$BZ$1001,41,FALSE)&amp;"","　")</f>
        <v>◯</v>
      </c>
      <c r="V31" s="18" t="str">
        <f>IFERROR(VLOOKUP($B31,DB!$H$3:$BZ$1001,42,FALSE)&amp;"","　")</f>
        <v/>
      </c>
      <c r="W31" s="18" t="str">
        <f>IFERROR(VLOOKUP($B31,DB!$H$3:$BZ$1001,43,FALSE)&amp;"","　")</f>
        <v/>
      </c>
      <c r="X31" s="18" t="str">
        <f>IFERROR(VLOOKUP($B31,DB!$H$3:$BZ$1001,44,FALSE)&amp;"","　")</f>
        <v/>
      </c>
      <c r="Y31" s="18" t="str">
        <f>IFERROR(VLOOKUP($B31,DB!$H$3:$BZ$1001,45,FALSE)&amp;"","　")</f>
        <v/>
      </c>
      <c r="Z31" s="18" t="str">
        <f>IFERROR(VLOOKUP($B31,DB!$H$3:$BZ$1001,46,FALSE)&amp;"","　")</f>
        <v/>
      </c>
      <c r="AA31" s="18" t="str">
        <f>IFERROR(VLOOKUP($B31,DB!$H$3:$BZ$1001,47,FALSE)&amp;"","　")</f>
        <v/>
      </c>
      <c r="AB31" s="18" t="str">
        <f>IFERROR(VLOOKUP($B31,DB!$H$3:$BZ$1001,48,FALSE)&amp;"","　")</f>
        <v/>
      </c>
      <c r="AC31" s="18" t="str">
        <f>IFERROR(VLOOKUP($B31,DB!$H$3:$BZ$1001,49,FALSE)&amp;"","　")</f>
        <v/>
      </c>
      <c r="AD31" s="18" t="str">
        <f>IFERROR(VLOOKUP($B31,DB!$H$3:$BZ$1001,50,FALSE)&amp;"","　")</f>
        <v>◯</v>
      </c>
      <c r="AE31" s="18" t="str">
        <f>IFERROR(VLOOKUP($B31,DB!$H$3:$BZ$1001,51,FALSE)&amp;"","　")</f>
        <v/>
      </c>
      <c r="AF31" s="18" t="str">
        <f>IFERROR(VLOOKUP($B31,DB!$H$3:$BZ$1001,52,FALSE)&amp;"","　")</f>
        <v/>
      </c>
      <c r="AG31" s="18" t="str">
        <f>IFERROR(VLOOKUP($B31,DB!$H$3:$BZ$1001,53,FALSE)&amp;"","　")</f>
        <v>◯</v>
      </c>
      <c r="AH31" s="18" t="str">
        <f>IFERROR(VLOOKUP($B31,DB!$H$3:$BZ$1001,54,FALSE)&amp;"","　")</f>
        <v/>
      </c>
      <c r="AI31" s="25" t="str">
        <f>IFERROR(VLOOKUP($B31,DB!$H$3:$BZ$1001,55,FALSE)&amp;"","　")</f>
        <v/>
      </c>
      <c r="AJ31" s="16" t="str">
        <f>IFERROR(VLOOKUP($B31,DB!$H$3:$BZ$1001,56,FALSE)&amp;"","　")</f>
        <v>◯</v>
      </c>
      <c r="AK31" s="18" t="str">
        <f>IFERROR(VLOOKUP($B31,DB!$H$3:$BZ$1001,57,FALSE)&amp;"","　")</f>
        <v>◯</v>
      </c>
      <c r="AL31" s="18" t="str">
        <f>IFERROR(VLOOKUP($B31,DB!$H$3:$BZ$1001,58,FALSE)&amp;"","　")</f>
        <v>◯</v>
      </c>
      <c r="AM31" s="18" t="str">
        <f>IFERROR(VLOOKUP($B31,DB!$H$3:$BZ$1001,59,FALSE)&amp;"","　")</f>
        <v>◯</v>
      </c>
      <c r="AN31" s="18" t="str">
        <f>IFERROR(VLOOKUP($B31,DB!$H$3:$BZ$1001,60,FALSE)&amp;"","　")</f>
        <v>◯</v>
      </c>
      <c r="AO31" s="18" t="str">
        <f>IFERROR(VLOOKUP($B31,DB!$H$3:$BZ$1001,61,FALSE)&amp;"","　")</f>
        <v>◯</v>
      </c>
      <c r="AP31" s="18" t="str">
        <f>IFERROR(VLOOKUP($B31,DB!$H$3:$BZ$1001,62,FALSE)&amp;"","　")</f>
        <v>◯</v>
      </c>
      <c r="AQ31" s="21" t="str">
        <f>IFERROR(VLOOKUP($B31,DB!$H$3:$BZ$1001,63,FALSE)&amp;"","　")</f>
        <v>◯</v>
      </c>
      <c r="AR31" s="23" t="str">
        <f>IFERROR(VLOOKUP($B31,DB!$H$3:$BZ$1001,64,FALSE)&amp;"","　")</f>
        <v/>
      </c>
      <c r="AS31" s="18" t="str">
        <f>IFERROR(VLOOKUP($B31,DB!$H$3:$BZ$1001,65,FALSE)&amp;"","　")</f>
        <v/>
      </c>
      <c r="AT31" s="18" t="str">
        <f>IFERROR(VLOOKUP($B31,DB!$H$3:$BZ$1001,66,FALSE)&amp;"","　")</f>
        <v/>
      </c>
      <c r="AU31" s="18" t="str">
        <f>IFERROR(VLOOKUP($B31,DB!$H$3:$BZ$1001,67,FALSE)&amp;"","　")</f>
        <v/>
      </c>
      <c r="AV31" s="18" t="str">
        <f>IFERROR(VLOOKUP($B31,DB!$H$3:$BZ$1001,68,FALSE)&amp;"","　")</f>
        <v/>
      </c>
      <c r="AW31" s="18" t="str">
        <f>IFERROR(VLOOKUP($B31,DB!$H$3:$BZ$1001,69,FALSE)&amp;"","　")</f>
        <v/>
      </c>
      <c r="AX31" s="18" t="str">
        <f>IFERROR(VLOOKUP($B31,DB!$H$3:$BZ$1001,70,FALSE)&amp;"","　")</f>
        <v>◯</v>
      </c>
      <c r="AY31" s="21" t="str">
        <f>IFERROR(VLOOKUP($B31,DB!$H$3:$BZ$1001,71,FALSE)&amp;"","　")</f>
        <v>◯</v>
      </c>
      <c r="AZ31" s="29"/>
    </row>
    <row r="32" spans="2:52" ht="20.100000000000001" customHeight="1">
      <c r="B32" s="6">
        <v>2128</v>
      </c>
      <c r="C32" s="8" t="str">
        <f>IFERROR(VLOOKUP(B32,DB!$H$3:$Y$1001,4,FALSE)&amp;"","")</f>
        <v>株式会社イーエス総合研究所</v>
      </c>
      <c r="D32" s="10" t="str">
        <f>IFERROR(VLOOKUP(B32,DB!$H$2:$CC$1001,7,FALSE)&amp;"","")</f>
        <v>北海道</v>
      </c>
      <c r="E32" s="11" t="str">
        <f>IFERROR(VLOOKUP(B32,DB!$H$2:$CC$1001,8,FALSE)&amp;"","")</f>
        <v>札幌市東区</v>
      </c>
      <c r="F32" s="12" t="str">
        <f>IFERROR(VLOOKUP(B32,DB!$H$2:$CC$1001,10,FALSE)&amp;"","")</f>
        <v>代表取締役</v>
      </c>
      <c r="G32" s="11" t="str">
        <f>IFERROR(VLOOKUP(B32,DB!$H$2:$CC$1001,11,FALSE)&amp;"","")</f>
        <v>伊藤　幸一</v>
      </c>
      <c r="H32" s="14" t="str">
        <f>IFERROR(IF(VLOOKUP(B32,DB!$H$2:$CC$1001,20,FALSE)&amp;""="","","○"),"")</f>
        <v/>
      </c>
      <c r="I32" s="16" t="str">
        <f>IFERROR(VLOOKUP($B32,DB!$H$3:$BZ$1001,29,FALSE)&amp;"","　")</f>
        <v>◯</v>
      </c>
      <c r="J32" s="18" t="str">
        <f>IFERROR(VLOOKUP($B32,DB!$H$3:$BZ$1001,30,FALSE)&amp;"","　")</f>
        <v>◯</v>
      </c>
      <c r="K32" s="18" t="str">
        <f>IFERROR(VLOOKUP($B32,DB!$H$3:$BZ$1001,31,FALSE)&amp;"","　")</f>
        <v>◯</v>
      </c>
      <c r="L32" s="18" t="str">
        <f>IFERROR(VLOOKUP($B32,DB!$H$3:$BZ$1001,32,FALSE)&amp;"","　")</f>
        <v/>
      </c>
      <c r="M32" s="18" t="str">
        <f>IFERROR(VLOOKUP($B32,DB!$H$3:$BZ$1001,33,FALSE)&amp;"","　")</f>
        <v>◯</v>
      </c>
      <c r="N32" s="21" t="str">
        <f>IFERROR(VLOOKUP($B32,DB!$H$3:$BZ$1001,34,FALSE)&amp;"","　")</f>
        <v/>
      </c>
      <c r="O32" s="23" t="str">
        <f>IFERROR(VLOOKUP($B32,DB!$H$3:$BZ$1001,35,FALSE)&amp;"","　")</f>
        <v/>
      </c>
      <c r="P32" s="18" t="str">
        <f>IFERROR(VLOOKUP($B32,DB!$H$3:$BZ$1001,36,FALSE)&amp;"","　")</f>
        <v/>
      </c>
      <c r="Q32" s="18" t="str">
        <f>IFERROR(VLOOKUP($B32,DB!$H$3:$BZ$1001,37,FALSE)&amp;"","　")</f>
        <v/>
      </c>
      <c r="R32" s="18" t="str">
        <f>IFERROR(VLOOKUP($B32,DB!$H$3:$BZ$1001,38,FALSE)&amp;"","　")</f>
        <v/>
      </c>
      <c r="S32" s="18" t="str">
        <f>IFERROR(VLOOKUP($B32,DB!$H$3:$BZ$1001,39,FALSE)&amp;"","　")</f>
        <v/>
      </c>
      <c r="T32" s="18" t="str">
        <f>IFERROR(VLOOKUP($B32,DB!$H$3:$BZ$1001,40,FALSE)&amp;"","　")</f>
        <v/>
      </c>
      <c r="U32" s="18" t="str">
        <f>IFERROR(VLOOKUP($B32,DB!$H$3:$BZ$1001,41,FALSE)&amp;"","　")</f>
        <v/>
      </c>
      <c r="V32" s="18" t="str">
        <f>IFERROR(VLOOKUP($B32,DB!$H$3:$BZ$1001,42,FALSE)&amp;"","　")</f>
        <v>◯</v>
      </c>
      <c r="W32" s="18" t="str">
        <f>IFERROR(VLOOKUP($B32,DB!$H$3:$BZ$1001,43,FALSE)&amp;"","　")</f>
        <v/>
      </c>
      <c r="X32" s="18" t="str">
        <f>IFERROR(VLOOKUP($B32,DB!$H$3:$BZ$1001,44,FALSE)&amp;"","　")</f>
        <v/>
      </c>
      <c r="Y32" s="18" t="str">
        <f>IFERROR(VLOOKUP($B32,DB!$H$3:$BZ$1001,45,FALSE)&amp;"","　")</f>
        <v/>
      </c>
      <c r="Z32" s="18" t="str">
        <f>IFERROR(VLOOKUP($B32,DB!$H$3:$BZ$1001,46,FALSE)&amp;"","　")</f>
        <v/>
      </c>
      <c r="AA32" s="18" t="str">
        <f>IFERROR(VLOOKUP($B32,DB!$H$3:$BZ$1001,47,FALSE)&amp;"","　")</f>
        <v/>
      </c>
      <c r="AB32" s="18" t="str">
        <f>IFERROR(VLOOKUP($B32,DB!$H$3:$BZ$1001,48,FALSE)&amp;"","　")</f>
        <v/>
      </c>
      <c r="AC32" s="18" t="str">
        <f>IFERROR(VLOOKUP($B32,DB!$H$3:$BZ$1001,49,FALSE)&amp;"","　")</f>
        <v>◯</v>
      </c>
      <c r="AD32" s="18" t="str">
        <f>IFERROR(VLOOKUP($B32,DB!$H$3:$BZ$1001,50,FALSE)&amp;"","　")</f>
        <v/>
      </c>
      <c r="AE32" s="18" t="str">
        <f>IFERROR(VLOOKUP($B32,DB!$H$3:$BZ$1001,51,FALSE)&amp;"","　")</f>
        <v/>
      </c>
      <c r="AF32" s="18" t="str">
        <f>IFERROR(VLOOKUP($B32,DB!$H$3:$BZ$1001,52,FALSE)&amp;"","　")</f>
        <v/>
      </c>
      <c r="AG32" s="18" t="str">
        <f>IFERROR(VLOOKUP($B32,DB!$H$3:$BZ$1001,53,FALSE)&amp;"","　")</f>
        <v>◯</v>
      </c>
      <c r="AH32" s="18" t="str">
        <f>IFERROR(VLOOKUP($B32,DB!$H$3:$BZ$1001,54,FALSE)&amp;"","　")</f>
        <v/>
      </c>
      <c r="AI32" s="25" t="str">
        <f>IFERROR(VLOOKUP($B32,DB!$H$3:$BZ$1001,55,FALSE)&amp;"","　")</f>
        <v/>
      </c>
      <c r="AJ32" s="16" t="str">
        <f>IFERROR(VLOOKUP($B32,DB!$H$3:$BZ$1001,56,FALSE)&amp;"","　")</f>
        <v/>
      </c>
      <c r="AK32" s="18" t="str">
        <f>IFERROR(VLOOKUP($B32,DB!$H$3:$BZ$1001,57,FALSE)&amp;"","　")</f>
        <v/>
      </c>
      <c r="AL32" s="18" t="str">
        <f>IFERROR(VLOOKUP($B32,DB!$H$3:$BZ$1001,58,FALSE)&amp;"","　")</f>
        <v/>
      </c>
      <c r="AM32" s="18" t="str">
        <f>IFERROR(VLOOKUP($B32,DB!$H$3:$BZ$1001,59,FALSE)&amp;"","　")</f>
        <v/>
      </c>
      <c r="AN32" s="18" t="str">
        <f>IFERROR(VLOOKUP($B32,DB!$H$3:$BZ$1001,60,FALSE)&amp;"","　")</f>
        <v/>
      </c>
      <c r="AO32" s="18" t="str">
        <f>IFERROR(VLOOKUP($B32,DB!$H$3:$BZ$1001,61,FALSE)&amp;"","　")</f>
        <v>◯</v>
      </c>
      <c r="AP32" s="18" t="str">
        <f>IFERROR(VLOOKUP($B32,DB!$H$3:$BZ$1001,62,FALSE)&amp;"","　")</f>
        <v/>
      </c>
      <c r="AQ32" s="21" t="str">
        <f>IFERROR(VLOOKUP($B32,DB!$H$3:$BZ$1001,63,FALSE)&amp;"","　")</f>
        <v/>
      </c>
      <c r="AR32" s="23" t="str">
        <f>IFERROR(VLOOKUP($B32,DB!$H$3:$BZ$1001,64,FALSE)&amp;"","　")</f>
        <v/>
      </c>
      <c r="AS32" s="18" t="str">
        <f>IFERROR(VLOOKUP($B32,DB!$H$3:$BZ$1001,65,FALSE)&amp;"","　")</f>
        <v/>
      </c>
      <c r="AT32" s="18" t="str">
        <f>IFERROR(VLOOKUP($B32,DB!$H$3:$BZ$1001,66,FALSE)&amp;"","　")</f>
        <v/>
      </c>
      <c r="AU32" s="18" t="str">
        <f>IFERROR(VLOOKUP($B32,DB!$H$3:$BZ$1001,67,FALSE)&amp;"","　")</f>
        <v/>
      </c>
      <c r="AV32" s="18" t="str">
        <f>IFERROR(VLOOKUP($B32,DB!$H$3:$BZ$1001,68,FALSE)&amp;"","　")</f>
        <v/>
      </c>
      <c r="AW32" s="18" t="str">
        <f>IFERROR(VLOOKUP($B32,DB!$H$3:$BZ$1001,69,FALSE)&amp;"","　")</f>
        <v>◯</v>
      </c>
      <c r="AX32" s="18" t="str">
        <f>IFERROR(VLOOKUP($B32,DB!$H$3:$BZ$1001,70,FALSE)&amp;"","　")</f>
        <v>◯</v>
      </c>
      <c r="AY32" s="21" t="str">
        <f>IFERROR(VLOOKUP($B32,DB!$H$3:$BZ$1001,71,FALSE)&amp;"","　")</f>
        <v>◯</v>
      </c>
      <c r="AZ32" s="29"/>
    </row>
    <row r="33" spans="2:52" ht="20.100000000000001" customHeight="1">
      <c r="B33" s="6">
        <v>2129</v>
      </c>
      <c r="C33" s="8" t="str">
        <f>IFERROR(VLOOKUP(B33,DB!$H$3:$Y$1001,4,FALSE)&amp;"","")</f>
        <v>株式会社イ・エス・エス</v>
      </c>
      <c r="D33" s="10" t="str">
        <f>IFERROR(VLOOKUP(B33,DB!$H$2:$CC$1001,7,FALSE)&amp;"","")</f>
        <v>東京都</v>
      </c>
      <c r="E33" s="11" t="str">
        <f>IFERROR(VLOOKUP(B33,DB!$H$2:$CC$1001,8,FALSE)&amp;"","")</f>
        <v>文京区</v>
      </c>
      <c r="F33" s="12" t="str">
        <f>IFERROR(VLOOKUP(B33,DB!$H$2:$CC$1001,10,FALSE)&amp;"","")</f>
        <v>代表取締役</v>
      </c>
      <c r="G33" s="11" t="str">
        <f>IFERROR(VLOOKUP(B33,DB!$H$2:$CC$1001,11,FALSE)&amp;"","")</f>
        <v>西谷　健</v>
      </c>
      <c r="H33" s="14" t="str">
        <f>IFERROR(IF(VLOOKUP(B33,DB!$H$2:$CC$1001,20,FALSE)&amp;""="","","○"),"")</f>
        <v/>
      </c>
      <c r="I33" s="16" t="str">
        <f>IFERROR(VLOOKUP($B33,DB!$H$3:$BZ$1001,29,FALSE)&amp;"","　")</f>
        <v/>
      </c>
      <c r="J33" s="18" t="str">
        <f>IFERROR(VLOOKUP($B33,DB!$H$3:$BZ$1001,30,FALSE)&amp;"","　")</f>
        <v/>
      </c>
      <c r="K33" s="18" t="str">
        <f>IFERROR(VLOOKUP($B33,DB!$H$3:$BZ$1001,31,FALSE)&amp;"","　")</f>
        <v>◯</v>
      </c>
      <c r="L33" s="18" t="str">
        <f>IFERROR(VLOOKUP($B33,DB!$H$3:$BZ$1001,32,FALSE)&amp;"","　")</f>
        <v/>
      </c>
      <c r="M33" s="18" t="str">
        <f>IFERROR(VLOOKUP($B33,DB!$H$3:$BZ$1001,33,FALSE)&amp;"","　")</f>
        <v/>
      </c>
      <c r="N33" s="21" t="str">
        <f>IFERROR(VLOOKUP($B33,DB!$H$3:$BZ$1001,34,FALSE)&amp;"","　")</f>
        <v/>
      </c>
      <c r="O33" s="23" t="str">
        <f>IFERROR(VLOOKUP($B33,DB!$H$3:$BZ$1001,35,FALSE)&amp;"","　")</f>
        <v/>
      </c>
      <c r="P33" s="18" t="str">
        <f>IFERROR(VLOOKUP($B33,DB!$H$3:$BZ$1001,36,FALSE)&amp;"","　")</f>
        <v/>
      </c>
      <c r="Q33" s="18" t="str">
        <f>IFERROR(VLOOKUP($B33,DB!$H$3:$BZ$1001,37,FALSE)&amp;"","　")</f>
        <v/>
      </c>
      <c r="R33" s="18" t="str">
        <f>IFERROR(VLOOKUP($B33,DB!$H$3:$BZ$1001,38,FALSE)&amp;"","　")</f>
        <v/>
      </c>
      <c r="S33" s="18" t="str">
        <f>IFERROR(VLOOKUP($B33,DB!$H$3:$BZ$1001,39,FALSE)&amp;"","　")</f>
        <v/>
      </c>
      <c r="T33" s="18" t="str">
        <f>IFERROR(VLOOKUP($B33,DB!$H$3:$BZ$1001,40,FALSE)&amp;"","　")</f>
        <v/>
      </c>
      <c r="U33" s="18" t="str">
        <f>IFERROR(VLOOKUP($B33,DB!$H$3:$BZ$1001,41,FALSE)&amp;"","　")</f>
        <v/>
      </c>
      <c r="V33" s="18" t="str">
        <f>IFERROR(VLOOKUP($B33,DB!$H$3:$BZ$1001,42,FALSE)&amp;"","　")</f>
        <v/>
      </c>
      <c r="W33" s="18" t="str">
        <f>IFERROR(VLOOKUP($B33,DB!$H$3:$BZ$1001,43,FALSE)&amp;"","　")</f>
        <v/>
      </c>
      <c r="X33" s="18" t="str">
        <f>IFERROR(VLOOKUP($B33,DB!$H$3:$BZ$1001,44,FALSE)&amp;"","　")</f>
        <v/>
      </c>
      <c r="Y33" s="18" t="str">
        <f>IFERROR(VLOOKUP($B33,DB!$H$3:$BZ$1001,45,FALSE)&amp;"","　")</f>
        <v/>
      </c>
      <c r="Z33" s="18" t="str">
        <f>IFERROR(VLOOKUP($B33,DB!$H$3:$BZ$1001,46,FALSE)&amp;"","　")</f>
        <v/>
      </c>
      <c r="AA33" s="18" t="str">
        <f>IFERROR(VLOOKUP($B33,DB!$H$3:$BZ$1001,47,FALSE)&amp;"","　")</f>
        <v/>
      </c>
      <c r="AB33" s="18" t="str">
        <f>IFERROR(VLOOKUP($B33,DB!$H$3:$BZ$1001,48,FALSE)&amp;"","　")</f>
        <v/>
      </c>
      <c r="AC33" s="18" t="str">
        <f>IFERROR(VLOOKUP($B33,DB!$H$3:$BZ$1001,49,FALSE)&amp;"","　")</f>
        <v/>
      </c>
      <c r="AD33" s="18" t="str">
        <f>IFERROR(VLOOKUP($B33,DB!$H$3:$BZ$1001,50,FALSE)&amp;"","　")</f>
        <v/>
      </c>
      <c r="AE33" s="18" t="str">
        <f>IFERROR(VLOOKUP($B33,DB!$H$3:$BZ$1001,51,FALSE)&amp;"","　")</f>
        <v/>
      </c>
      <c r="AF33" s="18" t="str">
        <f>IFERROR(VLOOKUP($B33,DB!$H$3:$BZ$1001,52,FALSE)&amp;"","　")</f>
        <v/>
      </c>
      <c r="AG33" s="18" t="str">
        <f>IFERROR(VLOOKUP($B33,DB!$H$3:$BZ$1001,53,FALSE)&amp;"","　")</f>
        <v/>
      </c>
      <c r="AH33" s="18" t="str">
        <f>IFERROR(VLOOKUP($B33,DB!$H$3:$BZ$1001,54,FALSE)&amp;"","　")</f>
        <v/>
      </c>
      <c r="AI33" s="25" t="str">
        <f>IFERROR(VLOOKUP($B33,DB!$H$3:$BZ$1001,55,FALSE)&amp;"","　")</f>
        <v>◯</v>
      </c>
      <c r="AJ33" s="16" t="str">
        <f>IFERROR(VLOOKUP($B33,DB!$H$3:$BZ$1001,56,FALSE)&amp;"","　")</f>
        <v/>
      </c>
      <c r="AK33" s="18" t="str">
        <f>IFERROR(VLOOKUP($B33,DB!$H$3:$BZ$1001,57,FALSE)&amp;"","　")</f>
        <v/>
      </c>
      <c r="AL33" s="18" t="str">
        <f>IFERROR(VLOOKUP($B33,DB!$H$3:$BZ$1001,58,FALSE)&amp;"","　")</f>
        <v/>
      </c>
      <c r="AM33" s="18" t="str">
        <f>IFERROR(VLOOKUP($B33,DB!$H$3:$BZ$1001,59,FALSE)&amp;"","　")</f>
        <v/>
      </c>
      <c r="AN33" s="18" t="str">
        <f>IFERROR(VLOOKUP($B33,DB!$H$3:$BZ$1001,60,FALSE)&amp;"","　")</f>
        <v/>
      </c>
      <c r="AO33" s="18" t="str">
        <f>IFERROR(VLOOKUP($B33,DB!$H$3:$BZ$1001,61,FALSE)&amp;"","　")</f>
        <v/>
      </c>
      <c r="AP33" s="18" t="str">
        <f>IFERROR(VLOOKUP($B33,DB!$H$3:$BZ$1001,62,FALSE)&amp;"","　")</f>
        <v/>
      </c>
      <c r="AQ33" s="21" t="str">
        <f>IFERROR(VLOOKUP($B33,DB!$H$3:$BZ$1001,63,FALSE)&amp;"","　")</f>
        <v/>
      </c>
      <c r="AR33" s="23" t="str">
        <f>IFERROR(VLOOKUP($B33,DB!$H$3:$BZ$1001,64,FALSE)&amp;"","　")</f>
        <v/>
      </c>
      <c r="AS33" s="18" t="str">
        <f>IFERROR(VLOOKUP($B33,DB!$H$3:$BZ$1001,65,FALSE)&amp;"","　")</f>
        <v/>
      </c>
      <c r="AT33" s="18" t="str">
        <f>IFERROR(VLOOKUP($B33,DB!$H$3:$BZ$1001,66,FALSE)&amp;"","　")</f>
        <v/>
      </c>
      <c r="AU33" s="18" t="str">
        <f>IFERROR(VLOOKUP($B33,DB!$H$3:$BZ$1001,67,FALSE)&amp;"","　")</f>
        <v/>
      </c>
      <c r="AV33" s="18" t="str">
        <f>IFERROR(VLOOKUP($B33,DB!$H$3:$BZ$1001,68,FALSE)&amp;"","　")</f>
        <v/>
      </c>
      <c r="AW33" s="18" t="str">
        <f>IFERROR(VLOOKUP($B33,DB!$H$3:$BZ$1001,69,FALSE)&amp;"","　")</f>
        <v/>
      </c>
      <c r="AX33" s="18" t="str">
        <f>IFERROR(VLOOKUP($B33,DB!$H$3:$BZ$1001,70,FALSE)&amp;"","　")</f>
        <v/>
      </c>
      <c r="AY33" s="21" t="str">
        <f>IFERROR(VLOOKUP($B33,DB!$H$3:$BZ$1001,71,FALSE)&amp;"","　")</f>
        <v/>
      </c>
      <c r="AZ33" s="29"/>
    </row>
    <row r="34" spans="2:52" ht="20.100000000000001" customHeight="1">
      <c r="B34" s="6">
        <v>2130</v>
      </c>
      <c r="C34" s="8" t="str">
        <f>IFERROR(VLOOKUP(B34,DB!$H$3:$Y$1001,4,FALSE)&amp;"","")</f>
        <v>株式会社岩見田・設計</v>
      </c>
      <c r="D34" s="10" t="str">
        <f>IFERROR(VLOOKUP(B34,DB!$H$2:$CC$1001,7,FALSE)&amp;"","")</f>
        <v>北海道</v>
      </c>
      <c r="E34" s="11" t="str">
        <f>IFERROR(VLOOKUP(B34,DB!$H$2:$CC$1001,8,FALSE)&amp;"","")</f>
        <v>札幌市中央区</v>
      </c>
      <c r="F34" s="12" t="str">
        <f>IFERROR(VLOOKUP(B34,DB!$H$2:$CC$1001,10,FALSE)&amp;"","")</f>
        <v>代表取締役社長</v>
      </c>
      <c r="G34" s="11" t="str">
        <f>IFERROR(VLOOKUP(B34,DB!$H$2:$CC$1001,11,FALSE)&amp;"","")</f>
        <v>石山　剛</v>
      </c>
      <c r="H34" s="14" t="str">
        <f>IFERROR(IF(VLOOKUP(B34,DB!$H$2:$CC$1001,20,FALSE)&amp;""="","","○"),"")</f>
        <v/>
      </c>
      <c r="I34" s="16" t="str">
        <f>IFERROR(VLOOKUP($B34,DB!$H$3:$BZ$1001,29,FALSE)&amp;"","　")</f>
        <v/>
      </c>
      <c r="J34" s="18" t="str">
        <f>IFERROR(VLOOKUP($B34,DB!$H$3:$BZ$1001,30,FALSE)&amp;"","　")</f>
        <v/>
      </c>
      <c r="K34" s="18" t="str">
        <f>IFERROR(VLOOKUP($B34,DB!$H$3:$BZ$1001,31,FALSE)&amp;"","　")</f>
        <v/>
      </c>
      <c r="L34" s="18" t="str">
        <f>IFERROR(VLOOKUP($B34,DB!$H$3:$BZ$1001,32,FALSE)&amp;"","　")</f>
        <v>◯</v>
      </c>
      <c r="M34" s="18" t="str">
        <f>IFERROR(VLOOKUP($B34,DB!$H$3:$BZ$1001,33,FALSE)&amp;"","　")</f>
        <v/>
      </c>
      <c r="N34" s="21" t="str">
        <f>IFERROR(VLOOKUP($B34,DB!$H$3:$BZ$1001,34,FALSE)&amp;"","　")</f>
        <v/>
      </c>
      <c r="O34" s="23" t="str">
        <f>IFERROR(VLOOKUP($B34,DB!$H$3:$BZ$1001,35,FALSE)&amp;"","　")</f>
        <v/>
      </c>
      <c r="P34" s="18" t="str">
        <f>IFERROR(VLOOKUP($B34,DB!$H$3:$BZ$1001,36,FALSE)&amp;"","　")</f>
        <v/>
      </c>
      <c r="Q34" s="18" t="str">
        <f>IFERROR(VLOOKUP($B34,DB!$H$3:$BZ$1001,37,FALSE)&amp;"","　")</f>
        <v/>
      </c>
      <c r="R34" s="18" t="str">
        <f>IFERROR(VLOOKUP($B34,DB!$H$3:$BZ$1001,38,FALSE)&amp;"","　")</f>
        <v/>
      </c>
      <c r="S34" s="18" t="str">
        <f>IFERROR(VLOOKUP($B34,DB!$H$3:$BZ$1001,39,FALSE)&amp;"","　")</f>
        <v/>
      </c>
      <c r="T34" s="18" t="str">
        <f>IFERROR(VLOOKUP($B34,DB!$H$3:$BZ$1001,40,FALSE)&amp;"","　")</f>
        <v/>
      </c>
      <c r="U34" s="18" t="str">
        <f>IFERROR(VLOOKUP($B34,DB!$H$3:$BZ$1001,41,FALSE)&amp;"","　")</f>
        <v/>
      </c>
      <c r="V34" s="18" t="str">
        <f>IFERROR(VLOOKUP($B34,DB!$H$3:$BZ$1001,42,FALSE)&amp;"","　")</f>
        <v/>
      </c>
      <c r="W34" s="18" t="str">
        <f>IFERROR(VLOOKUP($B34,DB!$H$3:$BZ$1001,43,FALSE)&amp;"","　")</f>
        <v/>
      </c>
      <c r="X34" s="18" t="str">
        <f>IFERROR(VLOOKUP($B34,DB!$H$3:$BZ$1001,44,FALSE)&amp;"","　")</f>
        <v/>
      </c>
      <c r="Y34" s="18" t="str">
        <f>IFERROR(VLOOKUP($B34,DB!$H$3:$BZ$1001,45,FALSE)&amp;"","　")</f>
        <v/>
      </c>
      <c r="Z34" s="18" t="str">
        <f>IFERROR(VLOOKUP($B34,DB!$H$3:$BZ$1001,46,FALSE)&amp;"","　")</f>
        <v/>
      </c>
      <c r="AA34" s="18" t="str">
        <f>IFERROR(VLOOKUP($B34,DB!$H$3:$BZ$1001,47,FALSE)&amp;"","　")</f>
        <v/>
      </c>
      <c r="AB34" s="18" t="str">
        <f>IFERROR(VLOOKUP($B34,DB!$H$3:$BZ$1001,48,FALSE)&amp;"","　")</f>
        <v/>
      </c>
      <c r="AC34" s="18" t="str">
        <f>IFERROR(VLOOKUP($B34,DB!$H$3:$BZ$1001,49,FALSE)&amp;"","　")</f>
        <v/>
      </c>
      <c r="AD34" s="18" t="str">
        <f>IFERROR(VLOOKUP($B34,DB!$H$3:$BZ$1001,50,FALSE)&amp;"","　")</f>
        <v/>
      </c>
      <c r="AE34" s="18" t="str">
        <f>IFERROR(VLOOKUP($B34,DB!$H$3:$BZ$1001,51,FALSE)&amp;"","　")</f>
        <v/>
      </c>
      <c r="AF34" s="18" t="str">
        <f>IFERROR(VLOOKUP($B34,DB!$H$3:$BZ$1001,52,FALSE)&amp;"","　")</f>
        <v/>
      </c>
      <c r="AG34" s="18" t="str">
        <f>IFERROR(VLOOKUP($B34,DB!$H$3:$BZ$1001,53,FALSE)&amp;"","　")</f>
        <v/>
      </c>
      <c r="AH34" s="18" t="str">
        <f>IFERROR(VLOOKUP($B34,DB!$H$3:$BZ$1001,54,FALSE)&amp;"","　")</f>
        <v/>
      </c>
      <c r="AI34" s="25" t="str">
        <f>IFERROR(VLOOKUP($B34,DB!$H$3:$BZ$1001,55,FALSE)&amp;"","　")</f>
        <v/>
      </c>
      <c r="AJ34" s="16" t="str">
        <f>IFERROR(VLOOKUP($B34,DB!$H$3:$BZ$1001,56,FALSE)&amp;"","　")</f>
        <v/>
      </c>
      <c r="AK34" s="18" t="str">
        <f>IFERROR(VLOOKUP($B34,DB!$H$3:$BZ$1001,57,FALSE)&amp;"","　")</f>
        <v/>
      </c>
      <c r="AL34" s="18" t="str">
        <f>IFERROR(VLOOKUP($B34,DB!$H$3:$BZ$1001,58,FALSE)&amp;"","　")</f>
        <v/>
      </c>
      <c r="AM34" s="18" t="str">
        <f>IFERROR(VLOOKUP($B34,DB!$H$3:$BZ$1001,59,FALSE)&amp;"","　")</f>
        <v/>
      </c>
      <c r="AN34" s="18" t="str">
        <f>IFERROR(VLOOKUP($B34,DB!$H$3:$BZ$1001,60,FALSE)&amp;"","　")</f>
        <v/>
      </c>
      <c r="AO34" s="18" t="str">
        <f>IFERROR(VLOOKUP($B34,DB!$H$3:$BZ$1001,61,FALSE)&amp;"","　")</f>
        <v/>
      </c>
      <c r="AP34" s="18" t="str">
        <f>IFERROR(VLOOKUP($B34,DB!$H$3:$BZ$1001,62,FALSE)&amp;"","　")</f>
        <v/>
      </c>
      <c r="AQ34" s="21" t="str">
        <f>IFERROR(VLOOKUP($B34,DB!$H$3:$BZ$1001,63,FALSE)&amp;"","　")</f>
        <v/>
      </c>
      <c r="AR34" s="23" t="str">
        <f>IFERROR(VLOOKUP($B34,DB!$H$3:$BZ$1001,64,FALSE)&amp;"","　")</f>
        <v/>
      </c>
      <c r="AS34" s="18" t="str">
        <f>IFERROR(VLOOKUP($B34,DB!$H$3:$BZ$1001,65,FALSE)&amp;"","　")</f>
        <v/>
      </c>
      <c r="AT34" s="18" t="str">
        <f>IFERROR(VLOOKUP($B34,DB!$H$3:$BZ$1001,66,FALSE)&amp;"","　")</f>
        <v/>
      </c>
      <c r="AU34" s="18" t="str">
        <f>IFERROR(VLOOKUP($B34,DB!$H$3:$BZ$1001,67,FALSE)&amp;"","　")</f>
        <v/>
      </c>
      <c r="AV34" s="18" t="str">
        <f>IFERROR(VLOOKUP($B34,DB!$H$3:$BZ$1001,68,FALSE)&amp;"","　")</f>
        <v/>
      </c>
      <c r="AW34" s="18" t="str">
        <f>IFERROR(VLOOKUP($B34,DB!$H$3:$BZ$1001,69,FALSE)&amp;"","　")</f>
        <v/>
      </c>
      <c r="AX34" s="18" t="str">
        <f>IFERROR(VLOOKUP($B34,DB!$H$3:$BZ$1001,70,FALSE)&amp;"","　")</f>
        <v/>
      </c>
      <c r="AY34" s="21" t="str">
        <f>IFERROR(VLOOKUP($B34,DB!$H$3:$BZ$1001,71,FALSE)&amp;"","　")</f>
        <v/>
      </c>
      <c r="AZ34" s="29"/>
    </row>
    <row r="35" spans="2:52" ht="20.100000000000001" customHeight="1">
      <c r="B35" s="6">
        <v>2131</v>
      </c>
      <c r="C35" s="8" t="str">
        <f>IFERROR(VLOOKUP(B35,DB!$H$3:$Y$1001,4,FALSE)&amp;"","")</f>
        <v>株式会社インデックスコンサルティング</v>
      </c>
      <c r="D35" s="10" t="str">
        <f>IFERROR(VLOOKUP(B35,DB!$H$2:$CC$1001,7,FALSE)&amp;"","")</f>
        <v>東京都</v>
      </c>
      <c r="E35" s="11" t="str">
        <f>IFERROR(VLOOKUP(B35,DB!$H$2:$CC$1001,8,FALSE)&amp;"","")</f>
        <v>港区</v>
      </c>
      <c r="F35" s="12" t="str">
        <f>IFERROR(VLOOKUP(B35,DB!$H$2:$CC$1001,10,FALSE)&amp;"","")</f>
        <v>代表取締役</v>
      </c>
      <c r="G35" s="11" t="str">
        <f>IFERROR(VLOOKUP(B35,DB!$H$2:$CC$1001,11,FALSE)&amp;"","")</f>
        <v>植村　公一</v>
      </c>
      <c r="H35" s="14" t="str">
        <f>IFERROR(IF(VLOOKUP(B35,DB!$H$2:$CC$1001,20,FALSE)&amp;""="","","○"),"")</f>
        <v/>
      </c>
      <c r="I35" s="16" t="str">
        <f>IFERROR(VLOOKUP($B35,DB!$H$3:$BZ$1001,29,FALSE)&amp;"","　")</f>
        <v/>
      </c>
      <c r="J35" s="18" t="str">
        <f>IFERROR(VLOOKUP($B35,DB!$H$3:$BZ$1001,30,FALSE)&amp;"","　")</f>
        <v/>
      </c>
      <c r="K35" s="18" t="str">
        <f>IFERROR(VLOOKUP($B35,DB!$H$3:$BZ$1001,31,FALSE)&amp;"","　")</f>
        <v/>
      </c>
      <c r="L35" s="18" t="str">
        <f>IFERROR(VLOOKUP($B35,DB!$H$3:$BZ$1001,32,FALSE)&amp;"","　")</f>
        <v>◯</v>
      </c>
      <c r="M35" s="18" t="str">
        <f>IFERROR(VLOOKUP($B35,DB!$H$3:$BZ$1001,33,FALSE)&amp;"","　")</f>
        <v/>
      </c>
      <c r="N35" s="21" t="str">
        <f>IFERROR(VLOOKUP($B35,DB!$H$3:$BZ$1001,34,FALSE)&amp;"","　")</f>
        <v/>
      </c>
      <c r="O35" s="23" t="str">
        <f>IFERROR(VLOOKUP($B35,DB!$H$3:$BZ$1001,35,FALSE)&amp;"","　")</f>
        <v/>
      </c>
      <c r="P35" s="18" t="str">
        <f>IFERROR(VLOOKUP($B35,DB!$H$3:$BZ$1001,36,FALSE)&amp;"","　")</f>
        <v/>
      </c>
      <c r="Q35" s="18" t="str">
        <f>IFERROR(VLOOKUP($B35,DB!$H$3:$BZ$1001,37,FALSE)&amp;"","　")</f>
        <v/>
      </c>
      <c r="R35" s="18" t="str">
        <f>IFERROR(VLOOKUP($B35,DB!$H$3:$BZ$1001,38,FALSE)&amp;"","　")</f>
        <v/>
      </c>
      <c r="S35" s="18" t="str">
        <f>IFERROR(VLOOKUP($B35,DB!$H$3:$BZ$1001,39,FALSE)&amp;"","　")</f>
        <v/>
      </c>
      <c r="T35" s="18" t="str">
        <f>IFERROR(VLOOKUP($B35,DB!$H$3:$BZ$1001,40,FALSE)&amp;"","　")</f>
        <v/>
      </c>
      <c r="U35" s="18" t="str">
        <f>IFERROR(VLOOKUP($B35,DB!$H$3:$BZ$1001,41,FALSE)&amp;"","　")</f>
        <v/>
      </c>
      <c r="V35" s="18" t="str">
        <f>IFERROR(VLOOKUP($B35,DB!$H$3:$BZ$1001,42,FALSE)&amp;"","　")</f>
        <v/>
      </c>
      <c r="W35" s="18" t="str">
        <f>IFERROR(VLOOKUP($B35,DB!$H$3:$BZ$1001,43,FALSE)&amp;"","　")</f>
        <v/>
      </c>
      <c r="X35" s="18" t="str">
        <f>IFERROR(VLOOKUP($B35,DB!$H$3:$BZ$1001,44,FALSE)&amp;"","　")</f>
        <v/>
      </c>
      <c r="Y35" s="18" t="str">
        <f>IFERROR(VLOOKUP($B35,DB!$H$3:$BZ$1001,45,FALSE)&amp;"","　")</f>
        <v/>
      </c>
      <c r="Z35" s="18" t="str">
        <f>IFERROR(VLOOKUP($B35,DB!$H$3:$BZ$1001,46,FALSE)&amp;"","　")</f>
        <v/>
      </c>
      <c r="AA35" s="18" t="str">
        <f>IFERROR(VLOOKUP($B35,DB!$H$3:$BZ$1001,47,FALSE)&amp;"","　")</f>
        <v/>
      </c>
      <c r="AB35" s="18" t="str">
        <f>IFERROR(VLOOKUP($B35,DB!$H$3:$BZ$1001,48,FALSE)&amp;"","　")</f>
        <v/>
      </c>
      <c r="AC35" s="18" t="str">
        <f>IFERROR(VLOOKUP($B35,DB!$H$3:$BZ$1001,49,FALSE)&amp;"","　")</f>
        <v/>
      </c>
      <c r="AD35" s="18" t="str">
        <f>IFERROR(VLOOKUP($B35,DB!$H$3:$BZ$1001,50,FALSE)&amp;"","　")</f>
        <v/>
      </c>
      <c r="AE35" s="18" t="str">
        <f>IFERROR(VLOOKUP($B35,DB!$H$3:$BZ$1001,51,FALSE)&amp;"","　")</f>
        <v/>
      </c>
      <c r="AF35" s="18" t="str">
        <f>IFERROR(VLOOKUP($B35,DB!$H$3:$BZ$1001,52,FALSE)&amp;"","　")</f>
        <v/>
      </c>
      <c r="AG35" s="18" t="str">
        <f>IFERROR(VLOOKUP($B35,DB!$H$3:$BZ$1001,53,FALSE)&amp;"","　")</f>
        <v/>
      </c>
      <c r="AH35" s="18" t="str">
        <f>IFERROR(VLOOKUP($B35,DB!$H$3:$BZ$1001,54,FALSE)&amp;"","　")</f>
        <v/>
      </c>
      <c r="AI35" s="25" t="str">
        <f>IFERROR(VLOOKUP($B35,DB!$H$3:$BZ$1001,55,FALSE)&amp;"","　")</f>
        <v/>
      </c>
      <c r="AJ35" s="16" t="str">
        <f>IFERROR(VLOOKUP($B35,DB!$H$3:$BZ$1001,56,FALSE)&amp;"","　")</f>
        <v/>
      </c>
      <c r="AK35" s="18" t="str">
        <f>IFERROR(VLOOKUP($B35,DB!$H$3:$BZ$1001,57,FALSE)&amp;"","　")</f>
        <v/>
      </c>
      <c r="AL35" s="18" t="str">
        <f>IFERROR(VLOOKUP($B35,DB!$H$3:$BZ$1001,58,FALSE)&amp;"","　")</f>
        <v/>
      </c>
      <c r="AM35" s="18" t="str">
        <f>IFERROR(VLOOKUP($B35,DB!$H$3:$BZ$1001,59,FALSE)&amp;"","　")</f>
        <v/>
      </c>
      <c r="AN35" s="18" t="str">
        <f>IFERROR(VLOOKUP($B35,DB!$H$3:$BZ$1001,60,FALSE)&amp;"","　")</f>
        <v/>
      </c>
      <c r="AO35" s="18" t="str">
        <f>IFERROR(VLOOKUP($B35,DB!$H$3:$BZ$1001,61,FALSE)&amp;"","　")</f>
        <v/>
      </c>
      <c r="AP35" s="18" t="str">
        <f>IFERROR(VLOOKUP($B35,DB!$H$3:$BZ$1001,62,FALSE)&amp;"","　")</f>
        <v/>
      </c>
      <c r="AQ35" s="21" t="str">
        <f>IFERROR(VLOOKUP($B35,DB!$H$3:$BZ$1001,63,FALSE)&amp;"","　")</f>
        <v/>
      </c>
      <c r="AR35" s="23" t="str">
        <f>IFERROR(VLOOKUP($B35,DB!$H$3:$BZ$1001,64,FALSE)&amp;"","　")</f>
        <v/>
      </c>
      <c r="AS35" s="18" t="str">
        <f>IFERROR(VLOOKUP($B35,DB!$H$3:$BZ$1001,65,FALSE)&amp;"","　")</f>
        <v/>
      </c>
      <c r="AT35" s="18" t="str">
        <f>IFERROR(VLOOKUP($B35,DB!$H$3:$BZ$1001,66,FALSE)&amp;"","　")</f>
        <v/>
      </c>
      <c r="AU35" s="18" t="str">
        <f>IFERROR(VLOOKUP($B35,DB!$H$3:$BZ$1001,67,FALSE)&amp;"","　")</f>
        <v/>
      </c>
      <c r="AV35" s="18" t="str">
        <f>IFERROR(VLOOKUP($B35,DB!$H$3:$BZ$1001,68,FALSE)&amp;"","　")</f>
        <v/>
      </c>
      <c r="AW35" s="18" t="str">
        <f>IFERROR(VLOOKUP($B35,DB!$H$3:$BZ$1001,69,FALSE)&amp;"","　")</f>
        <v/>
      </c>
      <c r="AX35" s="18" t="str">
        <f>IFERROR(VLOOKUP($B35,DB!$H$3:$BZ$1001,70,FALSE)&amp;"","　")</f>
        <v/>
      </c>
      <c r="AY35" s="21" t="str">
        <f>IFERROR(VLOOKUP($B35,DB!$H$3:$BZ$1001,71,FALSE)&amp;"","　")</f>
        <v/>
      </c>
      <c r="AZ35" s="29"/>
    </row>
    <row r="36" spans="2:52" ht="20.100000000000001" customHeight="1">
      <c r="B36" s="6">
        <v>2132</v>
      </c>
      <c r="C36" s="8" t="str">
        <f>IFERROR(VLOOKUP(B36,DB!$H$3:$Y$1001,4,FALSE)&amp;"","")</f>
        <v>株式会社石塚計画デザイン事務所</v>
      </c>
      <c r="D36" s="10" t="str">
        <f>IFERROR(VLOOKUP(B36,DB!$H$2:$CC$1001,7,FALSE)&amp;"","")</f>
        <v>北海道</v>
      </c>
      <c r="E36" s="11" t="str">
        <f>IFERROR(VLOOKUP(B36,DB!$H$2:$CC$1001,8,FALSE)&amp;"","")</f>
        <v>札幌市中央区</v>
      </c>
      <c r="F36" s="12" t="str">
        <f>IFERROR(VLOOKUP(B36,DB!$H$2:$CC$1001,10,FALSE)&amp;"","")</f>
        <v>代表取締役</v>
      </c>
      <c r="G36" s="11" t="str">
        <f>IFERROR(VLOOKUP(B36,DB!$H$2:$CC$1001,11,FALSE)&amp;"","")</f>
        <v>野渕　幹生</v>
      </c>
      <c r="H36" s="14" t="str">
        <f>IFERROR(IF(VLOOKUP(B36,DB!$H$2:$CC$1001,20,FALSE)&amp;""="","","○"),"")</f>
        <v/>
      </c>
      <c r="I36" s="16" t="str">
        <f>IFERROR(VLOOKUP($B36,DB!$H$3:$BZ$1001,29,FALSE)&amp;"","　")</f>
        <v/>
      </c>
      <c r="J36" s="18" t="str">
        <f>IFERROR(VLOOKUP($B36,DB!$H$3:$BZ$1001,30,FALSE)&amp;"","　")</f>
        <v/>
      </c>
      <c r="K36" s="18" t="str">
        <f>IFERROR(VLOOKUP($B36,DB!$H$3:$BZ$1001,31,FALSE)&amp;"","　")</f>
        <v/>
      </c>
      <c r="L36" s="18" t="str">
        <f>IFERROR(VLOOKUP($B36,DB!$H$3:$BZ$1001,32,FALSE)&amp;"","　")</f>
        <v/>
      </c>
      <c r="M36" s="18" t="str">
        <f>IFERROR(VLOOKUP($B36,DB!$H$3:$BZ$1001,33,FALSE)&amp;"","　")</f>
        <v>◯</v>
      </c>
      <c r="N36" s="21" t="str">
        <f>IFERROR(VLOOKUP($B36,DB!$H$3:$BZ$1001,34,FALSE)&amp;"","　")</f>
        <v/>
      </c>
      <c r="O36" s="23" t="str">
        <f>IFERROR(VLOOKUP($B36,DB!$H$3:$BZ$1001,35,FALSE)&amp;"","　")</f>
        <v/>
      </c>
      <c r="P36" s="18" t="str">
        <f>IFERROR(VLOOKUP($B36,DB!$H$3:$BZ$1001,36,FALSE)&amp;"","　")</f>
        <v/>
      </c>
      <c r="Q36" s="18" t="str">
        <f>IFERROR(VLOOKUP($B36,DB!$H$3:$BZ$1001,37,FALSE)&amp;"","　")</f>
        <v/>
      </c>
      <c r="R36" s="18" t="str">
        <f>IFERROR(VLOOKUP($B36,DB!$H$3:$BZ$1001,38,FALSE)&amp;"","　")</f>
        <v/>
      </c>
      <c r="S36" s="18" t="str">
        <f>IFERROR(VLOOKUP($B36,DB!$H$3:$BZ$1001,39,FALSE)&amp;"","　")</f>
        <v/>
      </c>
      <c r="T36" s="18" t="str">
        <f>IFERROR(VLOOKUP($B36,DB!$H$3:$BZ$1001,40,FALSE)&amp;"","　")</f>
        <v/>
      </c>
      <c r="U36" s="18" t="str">
        <f>IFERROR(VLOOKUP($B36,DB!$H$3:$BZ$1001,41,FALSE)&amp;"","　")</f>
        <v/>
      </c>
      <c r="V36" s="18" t="str">
        <f>IFERROR(VLOOKUP($B36,DB!$H$3:$BZ$1001,42,FALSE)&amp;"","　")</f>
        <v/>
      </c>
      <c r="W36" s="18" t="str">
        <f>IFERROR(VLOOKUP($B36,DB!$H$3:$BZ$1001,43,FALSE)&amp;"","　")</f>
        <v/>
      </c>
      <c r="X36" s="18" t="str">
        <f>IFERROR(VLOOKUP($B36,DB!$H$3:$BZ$1001,44,FALSE)&amp;"","　")</f>
        <v/>
      </c>
      <c r="Y36" s="18" t="str">
        <f>IFERROR(VLOOKUP($B36,DB!$H$3:$BZ$1001,45,FALSE)&amp;"","　")</f>
        <v/>
      </c>
      <c r="Z36" s="18" t="str">
        <f>IFERROR(VLOOKUP($B36,DB!$H$3:$BZ$1001,46,FALSE)&amp;"","　")</f>
        <v/>
      </c>
      <c r="AA36" s="18" t="str">
        <f>IFERROR(VLOOKUP($B36,DB!$H$3:$BZ$1001,47,FALSE)&amp;"","　")</f>
        <v>◯</v>
      </c>
      <c r="AB36" s="18" t="str">
        <f>IFERROR(VLOOKUP($B36,DB!$H$3:$BZ$1001,48,FALSE)&amp;"","　")</f>
        <v/>
      </c>
      <c r="AC36" s="18" t="str">
        <f>IFERROR(VLOOKUP($B36,DB!$H$3:$BZ$1001,49,FALSE)&amp;"","　")</f>
        <v/>
      </c>
      <c r="AD36" s="18" t="str">
        <f>IFERROR(VLOOKUP($B36,DB!$H$3:$BZ$1001,50,FALSE)&amp;"","　")</f>
        <v/>
      </c>
      <c r="AE36" s="18" t="str">
        <f>IFERROR(VLOOKUP($B36,DB!$H$3:$BZ$1001,51,FALSE)&amp;"","　")</f>
        <v/>
      </c>
      <c r="AF36" s="18" t="str">
        <f>IFERROR(VLOOKUP($B36,DB!$H$3:$BZ$1001,52,FALSE)&amp;"","　")</f>
        <v/>
      </c>
      <c r="AG36" s="18" t="str">
        <f>IFERROR(VLOOKUP($B36,DB!$H$3:$BZ$1001,53,FALSE)&amp;"","　")</f>
        <v/>
      </c>
      <c r="AH36" s="18" t="str">
        <f>IFERROR(VLOOKUP($B36,DB!$H$3:$BZ$1001,54,FALSE)&amp;"","　")</f>
        <v/>
      </c>
      <c r="AI36" s="25" t="str">
        <f>IFERROR(VLOOKUP($B36,DB!$H$3:$BZ$1001,55,FALSE)&amp;"","　")</f>
        <v/>
      </c>
      <c r="AJ36" s="16" t="str">
        <f>IFERROR(VLOOKUP($B36,DB!$H$3:$BZ$1001,56,FALSE)&amp;"","　")</f>
        <v/>
      </c>
      <c r="AK36" s="18" t="str">
        <f>IFERROR(VLOOKUP($B36,DB!$H$3:$BZ$1001,57,FALSE)&amp;"","　")</f>
        <v/>
      </c>
      <c r="AL36" s="18" t="str">
        <f>IFERROR(VLOOKUP($B36,DB!$H$3:$BZ$1001,58,FALSE)&amp;"","　")</f>
        <v/>
      </c>
      <c r="AM36" s="18" t="str">
        <f>IFERROR(VLOOKUP($B36,DB!$H$3:$BZ$1001,59,FALSE)&amp;"","　")</f>
        <v/>
      </c>
      <c r="AN36" s="18" t="str">
        <f>IFERROR(VLOOKUP($B36,DB!$H$3:$BZ$1001,60,FALSE)&amp;"","　")</f>
        <v/>
      </c>
      <c r="AO36" s="18" t="str">
        <f>IFERROR(VLOOKUP($B36,DB!$H$3:$BZ$1001,61,FALSE)&amp;"","　")</f>
        <v/>
      </c>
      <c r="AP36" s="18" t="str">
        <f>IFERROR(VLOOKUP($B36,DB!$H$3:$BZ$1001,62,FALSE)&amp;"","　")</f>
        <v/>
      </c>
      <c r="AQ36" s="21" t="str">
        <f>IFERROR(VLOOKUP($B36,DB!$H$3:$BZ$1001,63,FALSE)&amp;"","　")</f>
        <v/>
      </c>
      <c r="AR36" s="23" t="str">
        <f>IFERROR(VLOOKUP($B36,DB!$H$3:$BZ$1001,64,FALSE)&amp;"","　")</f>
        <v/>
      </c>
      <c r="AS36" s="18" t="str">
        <f>IFERROR(VLOOKUP($B36,DB!$H$3:$BZ$1001,65,FALSE)&amp;"","　")</f>
        <v/>
      </c>
      <c r="AT36" s="18" t="str">
        <f>IFERROR(VLOOKUP($B36,DB!$H$3:$BZ$1001,66,FALSE)&amp;"","　")</f>
        <v/>
      </c>
      <c r="AU36" s="18" t="str">
        <f>IFERROR(VLOOKUP($B36,DB!$H$3:$BZ$1001,67,FALSE)&amp;"","　")</f>
        <v/>
      </c>
      <c r="AV36" s="18" t="str">
        <f>IFERROR(VLOOKUP($B36,DB!$H$3:$BZ$1001,68,FALSE)&amp;"","　")</f>
        <v/>
      </c>
      <c r="AW36" s="18" t="str">
        <f>IFERROR(VLOOKUP($B36,DB!$H$3:$BZ$1001,69,FALSE)&amp;"","　")</f>
        <v/>
      </c>
      <c r="AX36" s="18" t="str">
        <f>IFERROR(VLOOKUP($B36,DB!$H$3:$BZ$1001,70,FALSE)&amp;"","　")</f>
        <v/>
      </c>
      <c r="AY36" s="21" t="str">
        <f>IFERROR(VLOOKUP($B36,DB!$H$3:$BZ$1001,71,FALSE)&amp;"","　")</f>
        <v/>
      </c>
      <c r="AZ36" s="29"/>
    </row>
    <row r="37" spans="2:52" ht="20.100000000000001" customHeight="1">
      <c r="B37" s="6">
        <v>2133</v>
      </c>
      <c r="C37" s="8" t="str">
        <f>IFERROR(VLOOKUP(B37,DB!$H$3:$Y$1001,4,FALSE)&amp;"","")</f>
        <v>株式会社イビソク</v>
      </c>
      <c r="D37" s="10" t="str">
        <f>IFERROR(VLOOKUP(B37,DB!$H$2:$CC$1001,7,FALSE)&amp;"","")</f>
        <v>岐阜県</v>
      </c>
      <c r="E37" s="11" t="str">
        <f>IFERROR(VLOOKUP(B37,DB!$H$2:$CC$1001,8,FALSE)&amp;"","")</f>
        <v>大垣市</v>
      </c>
      <c r="F37" s="12" t="str">
        <f>IFERROR(VLOOKUP(B37,DB!$H$2:$CC$1001,10,FALSE)&amp;"","")</f>
        <v>代表取締役</v>
      </c>
      <c r="G37" s="11" t="str">
        <f>IFERROR(VLOOKUP(B37,DB!$H$2:$CC$1001,11,FALSE)&amp;"","")</f>
        <v>森　允</v>
      </c>
      <c r="H37" s="14" t="str">
        <f>IFERROR(IF(VLOOKUP(B37,DB!$H$2:$CC$1001,20,FALSE)&amp;""="","","○"),"")</f>
        <v>○</v>
      </c>
      <c r="I37" s="16" t="str">
        <f>IFERROR(VLOOKUP($B37,DB!$H$3:$BZ$1001,29,FALSE)&amp;"","　")</f>
        <v>◯</v>
      </c>
      <c r="J37" s="18" t="str">
        <f>IFERROR(VLOOKUP($B37,DB!$H$3:$BZ$1001,30,FALSE)&amp;"","　")</f>
        <v/>
      </c>
      <c r="K37" s="18" t="str">
        <f>IFERROR(VLOOKUP($B37,DB!$H$3:$BZ$1001,31,FALSE)&amp;"","　")</f>
        <v>◯</v>
      </c>
      <c r="L37" s="18" t="str">
        <f>IFERROR(VLOOKUP($B37,DB!$H$3:$BZ$1001,32,FALSE)&amp;"","　")</f>
        <v/>
      </c>
      <c r="M37" s="18" t="str">
        <f>IFERROR(VLOOKUP($B37,DB!$H$3:$BZ$1001,33,FALSE)&amp;"","　")</f>
        <v>◯</v>
      </c>
      <c r="N37" s="21" t="str">
        <f>IFERROR(VLOOKUP($B37,DB!$H$3:$BZ$1001,34,FALSE)&amp;"","　")</f>
        <v/>
      </c>
      <c r="O37" s="23" t="str">
        <f>IFERROR(VLOOKUP($B37,DB!$H$3:$BZ$1001,35,FALSE)&amp;"","　")</f>
        <v>◯</v>
      </c>
      <c r="P37" s="18" t="str">
        <f>IFERROR(VLOOKUP($B37,DB!$H$3:$BZ$1001,36,FALSE)&amp;"","　")</f>
        <v/>
      </c>
      <c r="Q37" s="18" t="str">
        <f>IFERROR(VLOOKUP($B37,DB!$H$3:$BZ$1001,37,FALSE)&amp;"","　")</f>
        <v/>
      </c>
      <c r="R37" s="18" t="str">
        <f>IFERROR(VLOOKUP($B37,DB!$H$3:$BZ$1001,38,FALSE)&amp;"","　")</f>
        <v>◯</v>
      </c>
      <c r="S37" s="18" t="str">
        <f>IFERROR(VLOOKUP($B37,DB!$H$3:$BZ$1001,39,FALSE)&amp;"","　")</f>
        <v/>
      </c>
      <c r="T37" s="18" t="str">
        <f>IFERROR(VLOOKUP($B37,DB!$H$3:$BZ$1001,40,FALSE)&amp;"","　")</f>
        <v/>
      </c>
      <c r="U37" s="18" t="str">
        <f>IFERROR(VLOOKUP($B37,DB!$H$3:$BZ$1001,41,FALSE)&amp;"","　")</f>
        <v/>
      </c>
      <c r="V37" s="18" t="str">
        <f>IFERROR(VLOOKUP($B37,DB!$H$3:$BZ$1001,42,FALSE)&amp;"","　")</f>
        <v>◯</v>
      </c>
      <c r="W37" s="18" t="str">
        <f>IFERROR(VLOOKUP($B37,DB!$H$3:$BZ$1001,43,FALSE)&amp;"","　")</f>
        <v>◯</v>
      </c>
      <c r="X37" s="18" t="str">
        <f>IFERROR(VLOOKUP($B37,DB!$H$3:$BZ$1001,44,FALSE)&amp;"","　")</f>
        <v/>
      </c>
      <c r="Y37" s="18" t="str">
        <f>IFERROR(VLOOKUP($B37,DB!$H$3:$BZ$1001,45,FALSE)&amp;"","　")</f>
        <v/>
      </c>
      <c r="Z37" s="18" t="str">
        <f>IFERROR(VLOOKUP($B37,DB!$H$3:$BZ$1001,46,FALSE)&amp;"","　")</f>
        <v/>
      </c>
      <c r="AA37" s="18" t="str">
        <f>IFERROR(VLOOKUP($B37,DB!$H$3:$BZ$1001,47,FALSE)&amp;"","　")</f>
        <v>◯</v>
      </c>
      <c r="AB37" s="18" t="str">
        <f>IFERROR(VLOOKUP($B37,DB!$H$3:$BZ$1001,48,FALSE)&amp;"","　")</f>
        <v/>
      </c>
      <c r="AC37" s="18" t="str">
        <f>IFERROR(VLOOKUP($B37,DB!$H$3:$BZ$1001,49,FALSE)&amp;"","　")</f>
        <v>◯</v>
      </c>
      <c r="AD37" s="18" t="str">
        <f>IFERROR(VLOOKUP($B37,DB!$H$3:$BZ$1001,50,FALSE)&amp;"","　")</f>
        <v>◯</v>
      </c>
      <c r="AE37" s="18" t="str">
        <f>IFERROR(VLOOKUP($B37,DB!$H$3:$BZ$1001,51,FALSE)&amp;"","　")</f>
        <v/>
      </c>
      <c r="AF37" s="18" t="str">
        <f>IFERROR(VLOOKUP($B37,DB!$H$3:$BZ$1001,52,FALSE)&amp;"","　")</f>
        <v/>
      </c>
      <c r="AG37" s="18" t="str">
        <f>IFERROR(VLOOKUP($B37,DB!$H$3:$BZ$1001,53,FALSE)&amp;"","　")</f>
        <v/>
      </c>
      <c r="AH37" s="18" t="str">
        <f>IFERROR(VLOOKUP($B37,DB!$H$3:$BZ$1001,54,FALSE)&amp;"","　")</f>
        <v/>
      </c>
      <c r="AI37" s="25" t="str">
        <f>IFERROR(VLOOKUP($B37,DB!$H$3:$BZ$1001,55,FALSE)&amp;"","　")</f>
        <v/>
      </c>
      <c r="AJ37" s="16" t="str">
        <f>IFERROR(VLOOKUP($B37,DB!$H$3:$BZ$1001,56,FALSE)&amp;"","　")</f>
        <v>◯</v>
      </c>
      <c r="AK37" s="18" t="str">
        <f>IFERROR(VLOOKUP($B37,DB!$H$3:$BZ$1001,57,FALSE)&amp;"","　")</f>
        <v/>
      </c>
      <c r="AL37" s="18" t="str">
        <f>IFERROR(VLOOKUP($B37,DB!$H$3:$BZ$1001,58,FALSE)&amp;"","　")</f>
        <v>◯</v>
      </c>
      <c r="AM37" s="18" t="str">
        <f>IFERROR(VLOOKUP($B37,DB!$H$3:$BZ$1001,59,FALSE)&amp;"","　")</f>
        <v>◯</v>
      </c>
      <c r="AN37" s="18" t="str">
        <f>IFERROR(VLOOKUP($B37,DB!$H$3:$BZ$1001,60,FALSE)&amp;"","　")</f>
        <v>◯</v>
      </c>
      <c r="AO37" s="18" t="str">
        <f>IFERROR(VLOOKUP($B37,DB!$H$3:$BZ$1001,61,FALSE)&amp;"","　")</f>
        <v>◯</v>
      </c>
      <c r="AP37" s="18" t="str">
        <f>IFERROR(VLOOKUP($B37,DB!$H$3:$BZ$1001,62,FALSE)&amp;"","　")</f>
        <v>◯</v>
      </c>
      <c r="AQ37" s="21" t="str">
        <f>IFERROR(VLOOKUP($B37,DB!$H$3:$BZ$1001,63,FALSE)&amp;"","　")</f>
        <v/>
      </c>
      <c r="AR37" s="23" t="str">
        <f>IFERROR(VLOOKUP($B37,DB!$H$3:$BZ$1001,64,FALSE)&amp;"","　")</f>
        <v/>
      </c>
      <c r="AS37" s="18" t="str">
        <f>IFERROR(VLOOKUP($B37,DB!$H$3:$BZ$1001,65,FALSE)&amp;"","　")</f>
        <v/>
      </c>
      <c r="AT37" s="18" t="str">
        <f>IFERROR(VLOOKUP($B37,DB!$H$3:$BZ$1001,66,FALSE)&amp;"","　")</f>
        <v/>
      </c>
      <c r="AU37" s="18" t="str">
        <f>IFERROR(VLOOKUP($B37,DB!$H$3:$BZ$1001,67,FALSE)&amp;"","　")</f>
        <v/>
      </c>
      <c r="AV37" s="18" t="str">
        <f>IFERROR(VLOOKUP($B37,DB!$H$3:$BZ$1001,68,FALSE)&amp;"","　")</f>
        <v/>
      </c>
      <c r="AW37" s="18" t="str">
        <f>IFERROR(VLOOKUP($B37,DB!$H$3:$BZ$1001,69,FALSE)&amp;"","　")</f>
        <v/>
      </c>
      <c r="AX37" s="18" t="str">
        <f>IFERROR(VLOOKUP($B37,DB!$H$3:$BZ$1001,70,FALSE)&amp;"","　")</f>
        <v/>
      </c>
      <c r="AY37" s="21" t="str">
        <f>IFERROR(VLOOKUP($B37,DB!$H$3:$BZ$1001,71,FALSE)&amp;"","　")</f>
        <v/>
      </c>
      <c r="AZ37" s="29"/>
    </row>
    <row r="38" spans="2:52" ht="20.100000000000001" customHeight="1">
      <c r="B38" s="6">
        <v>2134</v>
      </c>
      <c r="C38" s="8" t="str">
        <f>IFERROR(VLOOKUP(B38,DB!$H$3:$Y$1001,4,FALSE)&amp;"","")</f>
        <v>上山試錐工業株式会社</v>
      </c>
      <c r="D38" s="10" t="str">
        <f>IFERROR(VLOOKUP(B38,DB!$H$2:$CC$1001,7,FALSE)&amp;"","")</f>
        <v>北海道</v>
      </c>
      <c r="E38" s="11" t="str">
        <f>IFERROR(VLOOKUP(B38,DB!$H$2:$CC$1001,8,FALSE)&amp;"","")</f>
        <v>札幌市中央区</v>
      </c>
      <c r="F38" s="12" t="str">
        <f>IFERROR(VLOOKUP(B38,DB!$H$2:$CC$1001,10,FALSE)&amp;"","")</f>
        <v>代表取締役社長</v>
      </c>
      <c r="G38" s="11" t="str">
        <f>IFERROR(VLOOKUP(B38,DB!$H$2:$CC$1001,11,FALSE)&amp;"","")</f>
        <v>渡邉　孝文</v>
      </c>
      <c r="H38" s="14" t="str">
        <f>IFERROR(IF(VLOOKUP(B38,DB!$H$2:$CC$1001,20,FALSE)&amp;""="","","○"),"")</f>
        <v/>
      </c>
      <c r="I38" s="16" t="str">
        <f>IFERROR(VLOOKUP($B38,DB!$H$3:$BZ$1001,29,FALSE)&amp;"","　")</f>
        <v>◯</v>
      </c>
      <c r="J38" s="18" t="str">
        <f>IFERROR(VLOOKUP($B38,DB!$H$3:$BZ$1001,30,FALSE)&amp;"","　")</f>
        <v>◯</v>
      </c>
      <c r="K38" s="18" t="str">
        <f>IFERROR(VLOOKUP($B38,DB!$H$3:$BZ$1001,31,FALSE)&amp;"","　")</f>
        <v>◯</v>
      </c>
      <c r="L38" s="18" t="str">
        <f>IFERROR(VLOOKUP($B38,DB!$H$3:$BZ$1001,32,FALSE)&amp;"","　")</f>
        <v/>
      </c>
      <c r="M38" s="18" t="str">
        <f>IFERROR(VLOOKUP($B38,DB!$H$3:$BZ$1001,33,FALSE)&amp;"","　")</f>
        <v>◯</v>
      </c>
      <c r="N38" s="21" t="str">
        <f>IFERROR(VLOOKUP($B38,DB!$H$3:$BZ$1001,34,FALSE)&amp;"","　")</f>
        <v/>
      </c>
      <c r="O38" s="23" t="str">
        <f>IFERROR(VLOOKUP($B38,DB!$H$3:$BZ$1001,35,FALSE)&amp;"","　")</f>
        <v/>
      </c>
      <c r="P38" s="18" t="str">
        <f>IFERROR(VLOOKUP($B38,DB!$H$3:$BZ$1001,36,FALSE)&amp;"","　")</f>
        <v/>
      </c>
      <c r="Q38" s="18" t="str">
        <f>IFERROR(VLOOKUP($B38,DB!$H$3:$BZ$1001,37,FALSE)&amp;"","　")</f>
        <v/>
      </c>
      <c r="R38" s="18" t="str">
        <f>IFERROR(VLOOKUP($B38,DB!$H$3:$BZ$1001,38,FALSE)&amp;"","　")</f>
        <v/>
      </c>
      <c r="S38" s="18" t="str">
        <f>IFERROR(VLOOKUP($B38,DB!$H$3:$BZ$1001,39,FALSE)&amp;"","　")</f>
        <v/>
      </c>
      <c r="T38" s="18" t="str">
        <f>IFERROR(VLOOKUP($B38,DB!$H$3:$BZ$1001,40,FALSE)&amp;"","　")</f>
        <v>◯</v>
      </c>
      <c r="U38" s="18" t="str">
        <f>IFERROR(VLOOKUP($B38,DB!$H$3:$BZ$1001,41,FALSE)&amp;"","　")</f>
        <v/>
      </c>
      <c r="V38" s="18" t="str">
        <f>IFERROR(VLOOKUP($B38,DB!$H$3:$BZ$1001,42,FALSE)&amp;"","　")</f>
        <v>◯</v>
      </c>
      <c r="W38" s="18" t="str">
        <f>IFERROR(VLOOKUP($B38,DB!$H$3:$BZ$1001,43,FALSE)&amp;"","　")</f>
        <v/>
      </c>
      <c r="X38" s="18" t="str">
        <f>IFERROR(VLOOKUP($B38,DB!$H$3:$BZ$1001,44,FALSE)&amp;"","　")</f>
        <v/>
      </c>
      <c r="Y38" s="18" t="str">
        <f>IFERROR(VLOOKUP($B38,DB!$H$3:$BZ$1001,45,FALSE)&amp;"","　")</f>
        <v/>
      </c>
      <c r="Z38" s="18" t="str">
        <f>IFERROR(VLOOKUP($B38,DB!$H$3:$BZ$1001,46,FALSE)&amp;"","　")</f>
        <v/>
      </c>
      <c r="AA38" s="18" t="str">
        <f>IFERROR(VLOOKUP($B38,DB!$H$3:$BZ$1001,47,FALSE)&amp;"","　")</f>
        <v/>
      </c>
      <c r="AB38" s="18" t="str">
        <f>IFERROR(VLOOKUP($B38,DB!$H$3:$BZ$1001,48,FALSE)&amp;"","　")</f>
        <v>◯</v>
      </c>
      <c r="AC38" s="18" t="str">
        <f>IFERROR(VLOOKUP($B38,DB!$H$3:$BZ$1001,49,FALSE)&amp;"","　")</f>
        <v>◯</v>
      </c>
      <c r="AD38" s="18" t="str">
        <f>IFERROR(VLOOKUP($B38,DB!$H$3:$BZ$1001,50,FALSE)&amp;"","　")</f>
        <v>◯</v>
      </c>
      <c r="AE38" s="18" t="str">
        <f>IFERROR(VLOOKUP($B38,DB!$H$3:$BZ$1001,51,FALSE)&amp;"","　")</f>
        <v/>
      </c>
      <c r="AF38" s="18" t="str">
        <f>IFERROR(VLOOKUP($B38,DB!$H$3:$BZ$1001,52,FALSE)&amp;"","　")</f>
        <v/>
      </c>
      <c r="AG38" s="18" t="str">
        <f>IFERROR(VLOOKUP($B38,DB!$H$3:$BZ$1001,53,FALSE)&amp;"","　")</f>
        <v/>
      </c>
      <c r="AH38" s="18" t="str">
        <f>IFERROR(VLOOKUP($B38,DB!$H$3:$BZ$1001,54,FALSE)&amp;"","　")</f>
        <v/>
      </c>
      <c r="AI38" s="25" t="str">
        <f>IFERROR(VLOOKUP($B38,DB!$H$3:$BZ$1001,55,FALSE)&amp;"","　")</f>
        <v/>
      </c>
      <c r="AJ38" s="16" t="str">
        <f>IFERROR(VLOOKUP($B38,DB!$H$3:$BZ$1001,56,FALSE)&amp;"","　")</f>
        <v/>
      </c>
      <c r="AK38" s="18" t="str">
        <f>IFERROR(VLOOKUP($B38,DB!$H$3:$BZ$1001,57,FALSE)&amp;"","　")</f>
        <v/>
      </c>
      <c r="AL38" s="18" t="str">
        <f>IFERROR(VLOOKUP($B38,DB!$H$3:$BZ$1001,58,FALSE)&amp;"","　")</f>
        <v/>
      </c>
      <c r="AM38" s="18" t="str">
        <f>IFERROR(VLOOKUP($B38,DB!$H$3:$BZ$1001,59,FALSE)&amp;"","　")</f>
        <v/>
      </c>
      <c r="AN38" s="18" t="str">
        <f>IFERROR(VLOOKUP($B38,DB!$H$3:$BZ$1001,60,FALSE)&amp;"","　")</f>
        <v/>
      </c>
      <c r="AO38" s="18" t="str">
        <f>IFERROR(VLOOKUP($B38,DB!$H$3:$BZ$1001,61,FALSE)&amp;"","　")</f>
        <v/>
      </c>
      <c r="AP38" s="18" t="str">
        <f>IFERROR(VLOOKUP($B38,DB!$H$3:$BZ$1001,62,FALSE)&amp;"","　")</f>
        <v/>
      </c>
      <c r="AQ38" s="21" t="str">
        <f>IFERROR(VLOOKUP($B38,DB!$H$3:$BZ$1001,63,FALSE)&amp;"","　")</f>
        <v/>
      </c>
      <c r="AR38" s="23" t="str">
        <f>IFERROR(VLOOKUP($B38,DB!$H$3:$BZ$1001,64,FALSE)&amp;"","　")</f>
        <v/>
      </c>
      <c r="AS38" s="18" t="str">
        <f>IFERROR(VLOOKUP($B38,DB!$H$3:$BZ$1001,65,FALSE)&amp;"","　")</f>
        <v/>
      </c>
      <c r="AT38" s="18" t="str">
        <f>IFERROR(VLOOKUP($B38,DB!$H$3:$BZ$1001,66,FALSE)&amp;"","　")</f>
        <v/>
      </c>
      <c r="AU38" s="18" t="str">
        <f>IFERROR(VLOOKUP($B38,DB!$H$3:$BZ$1001,67,FALSE)&amp;"","　")</f>
        <v/>
      </c>
      <c r="AV38" s="18" t="str">
        <f>IFERROR(VLOOKUP($B38,DB!$H$3:$BZ$1001,68,FALSE)&amp;"","　")</f>
        <v/>
      </c>
      <c r="AW38" s="18" t="str">
        <f>IFERROR(VLOOKUP($B38,DB!$H$3:$BZ$1001,69,FALSE)&amp;"","　")</f>
        <v/>
      </c>
      <c r="AX38" s="18" t="str">
        <f>IFERROR(VLOOKUP($B38,DB!$H$3:$BZ$1001,70,FALSE)&amp;"","　")</f>
        <v/>
      </c>
      <c r="AY38" s="21" t="str">
        <f>IFERROR(VLOOKUP($B38,DB!$H$3:$BZ$1001,71,FALSE)&amp;"","　")</f>
        <v/>
      </c>
      <c r="AZ38" s="29"/>
    </row>
    <row r="39" spans="2:52" ht="20.100000000000001" customHeight="1">
      <c r="B39" s="6">
        <v>2135</v>
      </c>
      <c r="C39" s="8" t="str">
        <f>IFERROR(VLOOKUP(B39,DB!$H$3:$Y$1001,4,FALSE)&amp;"","")</f>
        <v>株式会社エコニクス</v>
      </c>
      <c r="D39" s="10" t="str">
        <f>IFERROR(VLOOKUP(B39,DB!$H$2:$CC$1001,7,FALSE)&amp;"","")</f>
        <v>北海道</v>
      </c>
      <c r="E39" s="11" t="str">
        <f>IFERROR(VLOOKUP(B39,DB!$H$2:$CC$1001,8,FALSE)&amp;"","")</f>
        <v>札幌市厚別区</v>
      </c>
      <c r="F39" s="12" t="str">
        <f>IFERROR(VLOOKUP(B39,DB!$H$2:$CC$1001,10,FALSE)&amp;"","")</f>
        <v>代表取締役</v>
      </c>
      <c r="G39" s="11" t="str">
        <f>IFERROR(VLOOKUP(B39,DB!$H$2:$CC$1001,11,FALSE)&amp;"","")</f>
        <v>田中　禎孝</v>
      </c>
      <c r="H39" s="14" t="str">
        <f>IFERROR(IF(VLOOKUP(B39,DB!$H$2:$CC$1001,20,FALSE)&amp;""="","","○"),"")</f>
        <v/>
      </c>
      <c r="I39" s="16" t="str">
        <f>IFERROR(VLOOKUP($B39,DB!$H$3:$BZ$1001,29,FALSE)&amp;"","　")</f>
        <v>◯</v>
      </c>
      <c r="J39" s="18" t="str">
        <f>IFERROR(VLOOKUP($B39,DB!$H$3:$BZ$1001,30,FALSE)&amp;"","　")</f>
        <v/>
      </c>
      <c r="K39" s="18" t="str">
        <f>IFERROR(VLOOKUP($B39,DB!$H$3:$BZ$1001,31,FALSE)&amp;"","　")</f>
        <v>◯</v>
      </c>
      <c r="L39" s="18" t="str">
        <f>IFERROR(VLOOKUP($B39,DB!$H$3:$BZ$1001,32,FALSE)&amp;"","　")</f>
        <v/>
      </c>
      <c r="M39" s="18" t="str">
        <f>IFERROR(VLOOKUP($B39,DB!$H$3:$BZ$1001,33,FALSE)&amp;"","　")</f>
        <v>◯</v>
      </c>
      <c r="N39" s="21" t="str">
        <f>IFERROR(VLOOKUP($B39,DB!$H$3:$BZ$1001,34,FALSE)&amp;"","　")</f>
        <v/>
      </c>
      <c r="O39" s="23" t="str">
        <f>IFERROR(VLOOKUP($B39,DB!$H$3:$BZ$1001,35,FALSE)&amp;"","　")</f>
        <v>◯</v>
      </c>
      <c r="P39" s="18" t="str">
        <f>IFERROR(VLOOKUP($B39,DB!$H$3:$BZ$1001,36,FALSE)&amp;"","　")</f>
        <v/>
      </c>
      <c r="Q39" s="18" t="str">
        <f>IFERROR(VLOOKUP($B39,DB!$H$3:$BZ$1001,37,FALSE)&amp;"","　")</f>
        <v/>
      </c>
      <c r="R39" s="18" t="str">
        <f>IFERROR(VLOOKUP($B39,DB!$H$3:$BZ$1001,38,FALSE)&amp;"","　")</f>
        <v/>
      </c>
      <c r="S39" s="18" t="str">
        <f>IFERROR(VLOOKUP($B39,DB!$H$3:$BZ$1001,39,FALSE)&amp;"","　")</f>
        <v/>
      </c>
      <c r="T39" s="18" t="str">
        <f>IFERROR(VLOOKUP($B39,DB!$H$3:$BZ$1001,40,FALSE)&amp;"","　")</f>
        <v/>
      </c>
      <c r="U39" s="18" t="str">
        <f>IFERROR(VLOOKUP($B39,DB!$H$3:$BZ$1001,41,FALSE)&amp;"","　")</f>
        <v/>
      </c>
      <c r="V39" s="18" t="str">
        <f>IFERROR(VLOOKUP($B39,DB!$H$3:$BZ$1001,42,FALSE)&amp;"","　")</f>
        <v/>
      </c>
      <c r="W39" s="18" t="str">
        <f>IFERROR(VLOOKUP($B39,DB!$H$3:$BZ$1001,43,FALSE)&amp;"","　")</f>
        <v/>
      </c>
      <c r="X39" s="18" t="str">
        <f>IFERROR(VLOOKUP($B39,DB!$H$3:$BZ$1001,44,FALSE)&amp;"","　")</f>
        <v/>
      </c>
      <c r="Y39" s="18" t="str">
        <f>IFERROR(VLOOKUP($B39,DB!$H$3:$BZ$1001,45,FALSE)&amp;"","　")</f>
        <v/>
      </c>
      <c r="Z39" s="18" t="str">
        <f>IFERROR(VLOOKUP($B39,DB!$H$3:$BZ$1001,46,FALSE)&amp;"","　")</f>
        <v/>
      </c>
      <c r="AA39" s="18" t="str">
        <f>IFERROR(VLOOKUP($B39,DB!$H$3:$BZ$1001,47,FALSE)&amp;"","　")</f>
        <v/>
      </c>
      <c r="AB39" s="18" t="str">
        <f>IFERROR(VLOOKUP($B39,DB!$H$3:$BZ$1001,48,FALSE)&amp;"","　")</f>
        <v/>
      </c>
      <c r="AC39" s="18" t="str">
        <f>IFERROR(VLOOKUP($B39,DB!$H$3:$BZ$1001,49,FALSE)&amp;"","　")</f>
        <v/>
      </c>
      <c r="AD39" s="18" t="str">
        <f>IFERROR(VLOOKUP($B39,DB!$H$3:$BZ$1001,50,FALSE)&amp;"","　")</f>
        <v/>
      </c>
      <c r="AE39" s="18" t="str">
        <f>IFERROR(VLOOKUP($B39,DB!$H$3:$BZ$1001,51,FALSE)&amp;"","　")</f>
        <v/>
      </c>
      <c r="AF39" s="18" t="str">
        <f>IFERROR(VLOOKUP($B39,DB!$H$3:$BZ$1001,52,FALSE)&amp;"","　")</f>
        <v/>
      </c>
      <c r="AG39" s="18" t="str">
        <f>IFERROR(VLOOKUP($B39,DB!$H$3:$BZ$1001,53,FALSE)&amp;"","　")</f>
        <v>◯</v>
      </c>
      <c r="AH39" s="18" t="str">
        <f>IFERROR(VLOOKUP($B39,DB!$H$3:$BZ$1001,54,FALSE)&amp;"","　")</f>
        <v/>
      </c>
      <c r="AI39" s="25" t="str">
        <f>IFERROR(VLOOKUP($B39,DB!$H$3:$BZ$1001,55,FALSE)&amp;"","　")</f>
        <v/>
      </c>
      <c r="AJ39" s="16" t="str">
        <f>IFERROR(VLOOKUP($B39,DB!$H$3:$BZ$1001,56,FALSE)&amp;"","　")</f>
        <v/>
      </c>
      <c r="AK39" s="18" t="str">
        <f>IFERROR(VLOOKUP($B39,DB!$H$3:$BZ$1001,57,FALSE)&amp;"","　")</f>
        <v/>
      </c>
      <c r="AL39" s="18" t="str">
        <f>IFERROR(VLOOKUP($B39,DB!$H$3:$BZ$1001,58,FALSE)&amp;"","　")</f>
        <v/>
      </c>
      <c r="AM39" s="18" t="str">
        <f>IFERROR(VLOOKUP($B39,DB!$H$3:$BZ$1001,59,FALSE)&amp;"","　")</f>
        <v/>
      </c>
      <c r="AN39" s="18" t="str">
        <f>IFERROR(VLOOKUP($B39,DB!$H$3:$BZ$1001,60,FALSE)&amp;"","　")</f>
        <v/>
      </c>
      <c r="AO39" s="18" t="str">
        <f>IFERROR(VLOOKUP($B39,DB!$H$3:$BZ$1001,61,FALSE)&amp;"","　")</f>
        <v/>
      </c>
      <c r="AP39" s="18" t="str">
        <f>IFERROR(VLOOKUP($B39,DB!$H$3:$BZ$1001,62,FALSE)&amp;"","　")</f>
        <v/>
      </c>
      <c r="AQ39" s="21" t="str">
        <f>IFERROR(VLOOKUP($B39,DB!$H$3:$BZ$1001,63,FALSE)&amp;"","　")</f>
        <v/>
      </c>
      <c r="AR39" s="23" t="str">
        <f>IFERROR(VLOOKUP($B39,DB!$H$3:$BZ$1001,64,FALSE)&amp;"","　")</f>
        <v/>
      </c>
      <c r="AS39" s="18" t="str">
        <f>IFERROR(VLOOKUP($B39,DB!$H$3:$BZ$1001,65,FALSE)&amp;"","　")</f>
        <v/>
      </c>
      <c r="AT39" s="18" t="str">
        <f>IFERROR(VLOOKUP($B39,DB!$H$3:$BZ$1001,66,FALSE)&amp;"","　")</f>
        <v/>
      </c>
      <c r="AU39" s="18" t="str">
        <f>IFERROR(VLOOKUP($B39,DB!$H$3:$BZ$1001,67,FALSE)&amp;"","　")</f>
        <v/>
      </c>
      <c r="AV39" s="18" t="str">
        <f>IFERROR(VLOOKUP($B39,DB!$H$3:$BZ$1001,68,FALSE)&amp;"","　")</f>
        <v/>
      </c>
      <c r="AW39" s="18" t="str">
        <f>IFERROR(VLOOKUP($B39,DB!$H$3:$BZ$1001,69,FALSE)&amp;"","　")</f>
        <v>◯</v>
      </c>
      <c r="AX39" s="18" t="str">
        <f>IFERROR(VLOOKUP($B39,DB!$H$3:$BZ$1001,70,FALSE)&amp;"","　")</f>
        <v>◯</v>
      </c>
      <c r="AY39" s="21" t="str">
        <f>IFERROR(VLOOKUP($B39,DB!$H$3:$BZ$1001,71,FALSE)&amp;"","　")</f>
        <v>◯</v>
      </c>
      <c r="AZ39" s="29"/>
    </row>
    <row r="40" spans="2:52" ht="20.100000000000001" customHeight="1">
      <c r="B40" s="6">
        <v>2136</v>
      </c>
      <c r="C40" s="8" t="str">
        <f>IFERROR(VLOOKUP(B40,DB!$H$3:$Y$1001,4,FALSE)&amp;"","")</f>
        <v>株式会社ＮＴＴファシリティーズ</v>
      </c>
      <c r="D40" s="10" t="str">
        <f>IFERROR(VLOOKUP(B40,DB!$H$2:$CC$1001,7,FALSE)&amp;"","")</f>
        <v>東京都</v>
      </c>
      <c r="E40" s="11" t="str">
        <f>IFERROR(VLOOKUP(B40,DB!$H$2:$CC$1001,8,FALSE)&amp;"","")</f>
        <v>港区</v>
      </c>
      <c r="F40" s="12" t="str">
        <f>IFERROR(VLOOKUP(B40,DB!$H$2:$CC$1001,10,FALSE)&amp;"","")</f>
        <v>代表取締役社長</v>
      </c>
      <c r="G40" s="11" t="str">
        <f>IFERROR(VLOOKUP(B40,DB!$H$2:$CC$1001,11,FALSE)&amp;"","")</f>
        <v>川口　晋</v>
      </c>
      <c r="H40" s="14" t="str">
        <f>IFERROR(IF(VLOOKUP(B40,DB!$H$2:$CC$1001,20,FALSE)&amp;""="","","○"),"")</f>
        <v>○</v>
      </c>
      <c r="I40" s="16" t="str">
        <f>IFERROR(VLOOKUP($B40,DB!$H$3:$BZ$1001,29,FALSE)&amp;"","　")</f>
        <v/>
      </c>
      <c r="J40" s="18" t="str">
        <f>IFERROR(VLOOKUP($B40,DB!$H$3:$BZ$1001,30,FALSE)&amp;"","　")</f>
        <v/>
      </c>
      <c r="K40" s="18" t="str">
        <f>IFERROR(VLOOKUP($B40,DB!$H$3:$BZ$1001,31,FALSE)&amp;"","　")</f>
        <v/>
      </c>
      <c r="L40" s="18" t="str">
        <f>IFERROR(VLOOKUP($B40,DB!$H$3:$BZ$1001,32,FALSE)&amp;"","　")</f>
        <v>◯</v>
      </c>
      <c r="M40" s="18" t="str">
        <f>IFERROR(VLOOKUP($B40,DB!$H$3:$BZ$1001,33,FALSE)&amp;"","　")</f>
        <v>◯</v>
      </c>
      <c r="N40" s="21" t="str">
        <f>IFERROR(VLOOKUP($B40,DB!$H$3:$BZ$1001,34,FALSE)&amp;"","　")</f>
        <v/>
      </c>
      <c r="O40" s="23" t="str">
        <f>IFERROR(VLOOKUP($B40,DB!$H$3:$BZ$1001,35,FALSE)&amp;"","　")</f>
        <v/>
      </c>
      <c r="P40" s="18" t="str">
        <f>IFERROR(VLOOKUP($B40,DB!$H$3:$BZ$1001,36,FALSE)&amp;"","　")</f>
        <v/>
      </c>
      <c r="Q40" s="18" t="str">
        <f>IFERROR(VLOOKUP($B40,DB!$H$3:$BZ$1001,37,FALSE)&amp;"","　")</f>
        <v/>
      </c>
      <c r="R40" s="18" t="str">
        <f>IFERROR(VLOOKUP($B40,DB!$H$3:$BZ$1001,38,FALSE)&amp;"","　")</f>
        <v/>
      </c>
      <c r="S40" s="18" t="str">
        <f>IFERROR(VLOOKUP($B40,DB!$H$3:$BZ$1001,39,FALSE)&amp;"","　")</f>
        <v/>
      </c>
      <c r="T40" s="18" t="str">
        <f>IFERROR(VLOOKUP($B40,DB!$H$3:$BZ$1001,40,FALSE)&amp;"","　")</f>
        <v/>
      </c>
      <c r="U40" s="18" t="str">
        <f>IFERROR(VLOOKUP($B40,DB!$H$3:$BZ$1001,41,FALSE)&amp;"","　")</f>
        <v/>
      </c>
      <c r="V40" s="18" t="str">
        <f>IFERROR(VLOOKUP($B40,DB!$H$3:$BZ$1001,42,FALSE)&amp;"","　")</f>
        <v/>
      </c>
      <c r="W40" s="18" t="str">
        <f>IFERROR(VLOOKUP($B40,DB!$H$3:$BZ$1001,43,FALSE)&amp;"","　")</f>
        <v/>
      </c>
      <c r="X40" s="18" t="str">
        <f>IFERROR(VLOOKUP($B40,DB!$H$3:$BZ$1001,44,FALSE)&amp;"","　")</f>
        <v/>
      </c>
      <c r="Y40" s="18" t="str">
        <f>IFERROR(VLOOKUP($B40,DB!$H$3:$BZ$1001,45,FALSE)&amp;"","　")</f>
        <v/>
      </c>
      <c r="Z40" s="18" t="str">
        <f>IFERROR(VLOOKUP($B40,DB!$H$3:$BZ$1001,46,FALSE)&amp;"","　")</f>
        <v/>
      </c>
      <c r="AA40" s="18" t="str">
        <f>IFERROR(VLOOKUP($B40,DB!$H$3:$BZ$1001,47,FALSE)&amp;"","　")</f>
        <v>◯</v>
      </c>
      <c r="AB40" s="18" t="str">
        <f>IFERROR(VLOOKUP($B40,DB!$H$3:$BZ$1001,48,FALSE)&amp;"","　")</f>
        <v/>
      </c>
      <c r="AC40" s="18" t="str">
        <f>IFERROR(VLOOKUP($B40,DB!$H$3:$BZ$1001,49,FALSE)&amp;"","　")</f>
        <v/>
      </c>
      <c r="AD40" s="18" t="str">
        <f>IFERROR(VLOOKUP($B40,DB!$H$3:$BZ$1001,50,FALSE)&amp;"","　")</f>
        <v>◯</v>
      </c>
      <c r="AE40" s="18" t="str">
        <f>IFERROR(VLOOKUP($B40,DB!$H$3:$BZ$1001,51,FALSE)&amp;"","　")</f>
        <v/>
      </c>
      <c r="AF40" s="18" t="str">
        <f>IFERROR(VLOOKUP($B40,DB!$H$3:$BZ$1001,52,FALSE)&amp;"","　")</f>
        <v/>
      </c>
      <c r="AG40" s="18" t="str">
        <f>IFERROR(VLOOKUP($B40,DB!$H$3:$BZ$1001,53,FALSE)&amp;"","　")</f>
        <v/>
      </c>
      <c r="AH40" s="18" t="str">
        <f>IFERROR(VLOOKUP($B40,DB!$H$3:$BZ$1001,54,FALSE)&amp;"","　")</f>
        <v/>
      </c>
      <c r="AI40" s="25" t="str">
        <f>IFERROR(VLOOKUP($B40,DB!$H$3:$BZ$1001,55,FALSE)&amp;"","　")</f>
        <v/>
      </c>
      <c r="AJ40" s="16" t="str">
        <f>IFERROR(VLOOKUP($B40,DB!$H$3:$BZ$1001,56,FALSE)&amp;"","　")</f>
        <v/>
      </c>
      <c r="AK40" s="18" t="str">
        <f>IFERROR(VLOOKUP($B40,DB!$H$3:$BZ$1001,57,FALSE)&amp;"","　")</f>
        <v/>
      </c>
      <c r="AL40" s="18" t="str">
        <f>IFERROR(VLOOKUP($B40,DB!$H$3:$BZ$1001,58,FALSE)&amp;"","　")</f>
        <v/>
      </c>
      <c r="AM40" s="18" t="str">
        <f>IFERROR(VLOOKUP($B40,DB!$H$3:$BZ$1001,59,FALSE)&amp;"","　")</f>
        <v/>
      </c>
      <c r="AN40" s="18" t="str">
        <f>IFERROR(VLOOKUP($B40,DB!$H$3:$BZ$1001,60,FALSE)&amp;"","　")</f>
        <v/>
      </c>
      <c r="AO40" s="18" t="str">
        <f>IFERROR(VLOOKUP($B40,DB!$H$3:$BZ$1001,61,FALSE)&amp;"","　")</f>
        <v/>
      </c>
      <c r="AP40" s="18" t="str">
        <f>IFERROR(VLOOKUP($B40,DB!$H$3:$BZ$1001,62,FALSE)&amp;"","　")</f>
        <v/>
      </c>
      <c r="AQ40" s="21" t="str">
        <f>IFERROR(VLOOKUP($B40,DB!$H$3:$BZ$1001,63,FALSE)&amp;"","　")</f>
        <v/>
      </c>
      <c r="AR40" s="23" t="str">
        <f>IFERROR(VLOOKUP($B40,DB!$H$3:$BZ$1001,64,FALSE)&amp;"","　")</f>
        <v/>
      </c>
      <c r="AS40" s="18" t="str">
        <f>IFERROR(VLOOKUP($B40,DB!$H$3:$BZ$1001,65,FALSE)&amp;"","　")</f>
        <v/>
      </c>
      <c r="AT40" s="18" t="str">
        <f>IFERROR(VLOOKUP($B40,DB!$H$3:$BZ$1001,66,FALSE)&amp;"","　")</f>
        <v/>
      </c>
      <c r="AU40" s="18" t="str">
        <f>IFERROR(VLOOKUP($B40,DB!$H$3:$BZ$1001,67,FALSE)&amp;"","　")</f>
        <v/>
      </c>
      <c r="AV40" s="18" t="str">
        <f>IFERROR(VLOOKUP($B40,DB!$H$3:$BZ$1001,68,FALSE)&amp;"","　")</f>
        <v/>
      </c>
      <c r="AW40" s="18" t="str">
        <f>IFERROR(VLOOKUP($B40,DB!$H$3:$BZ$1001,69,FALSE)&amp;"","　")</f>
        <v/>
      </c>
      <c r="AX40" s="18" t="str">
        <f>IFERROR(VLOOKUP($B40,DB!$H$3:$BZ$1001,70,FALSE)&amp;"","　")</f>
        <v/>
      </c>
      <c r="AY40" s="21" t="str">
        <f>IFERROR(VLOOKUP($B40,DB!$H$3:$BZ$1001,71,FALSE)&amp;"","　")</f>
        <v/>
      </c>
      <c r="AZ40" s="29"/>
    </row>
    <row r="41" spans="2:52" ht="20.100000000000001" customHeight="1">
      <c r="B41" s="6">
        <v>2137</v>
      </c>
      <c r="C41" s="8" t="str">
        <f>IFERROR(VLOOKUP(B41,DB!$H$3:$Y$1001,4,FALSE)&amp;"","")</f>
        <v>ＮＴＣコンサルタンツ株式会社</v>
      </c>
      <c r="D41" s="10" t="str">
        <f>IFERROR(VLOOKUP(B41,DB!$H$2:$CC$1001,7,FALSE)&amp;"","")</f>
        <v>愛知県</v>
      </c>
      <c r="E41" s="11" t="str">
        <f>IFERROR(VLOOKUP(B41,DB!$H$2:$CC$1001,8,FALSE)&amp;"","")</f>
        <v>名古屋市中区</v>
      </c>
      <c r="F41" s="12" t="str">
        <f>IFERROR(VLOOKUP(B41,DB!$H$2:$CC$1001,10,FALSE)&amp;"","")</f>
        <v>代表取締役社長</v>
      </c>
      <c r="G41" s="11" t="str">
        <f>IFERROR(VLOOKUP(B41,DB!$H$2:$CC$1001,11,FALSE)&amp;"","")</f>
        <v>大村　仁</v>
      </c>
      <c r="H41" s="14" t="str">
        <f>IFERROR(IF(VLOOKUP(B41,DB!$H$2:$CC$1001,20,FALSE)&amp;""="","","○"),"")</f>
        <v>○</v>
      </c>
      <c r="I41" s="16" t="str">
        <f>IFERROR(VLOOKUP($B41,DB!$H$3:$BZ$1001,29,FALSE)&amp;"","　")</f>
        <v>◯</v>
      </c>
      <c r="J41" s="18" t="str">
        <f>IFERROR(VLOOKUP($B41,DB!$H$3:$BZ$1001,30,FALSE)&amp;"","　")</f>
        <v>◯</v>
      </c>
      <c r="K41" s="18" t="str">
        <f>IFERROR(VLOOKUP($B41,DB!$H$3:$BZ$1001,31,FALSE)&amp;"","　")</f>
        <v>◯</v>
      </c>
      <c r="L41" s="18" t="str">
        <f>IFERROR(VLOOKUP($B41,DB!$H$3:$BZ$1001,32,FALSE)&amp;"","　")</f>
        <v/>
      </c>
      <c r="M41" s="18" t="str">
        <f>IFERROR(VLOOKUP($B41,DB!$H$3:$BZ$1001,33,FALSE)&amp;"","　")</f>
        <v>◯</v>
      </c>
      <c r="N41" s="21" t="str">
        <f>IFERROR(VLOOKUP($B41,DB!$H$3:$BZ$1001,34,FALSE)&amp;"","　")</f>
        <v/>
      </c>
      <c r="O41" s="23" t="str">
        <f>IFERROR(VLOOKUP($B41,DB!$H$3:$BZ$1001,35,FALSE)&amp;"","　")</f>
        <v>◯</v>
      </c>
      <c r="P41" s="18" t="str">
        <f>IFERROR(VLOOKUP($B41,DB!$H$3:$BZ$1001,36,FALSE)&amp;"","　")</f>
        <v>◯</v>
      </c>
      <c r="Q41" s="18" t="str">
        <f>IFERROR(VLOOKUP($B41,DB!$H$3:$BZ$1001,37,FALSE)&amp;"","　")</f>
        <v>◯</v>
      </c>
      <c r="R41" s="18" t="str">
        <f>IFERROR(VLOOKUP($B41,DB!$H$3:$BZ$1001,38,FALSE)&amp;"","　")</f>
        <v>◯</v>
      </c>
      <c r="S41" s="18" t="str">
        <f>IFERROR(VLOOKUP($B41,DB!$H$3:$BZ$1001,39,FALSE)&amp;"","　")</f>
        <v/>
      </c>
      <c r="T41" s="18" t="str">
        <f>IFERROR(VLOOKUP($B41,DB!$H$3:$BZ$1001,40,FALSE)&amp;"","　")</f>
        <v>◯</v>
      </c>
      <c r="U41" s="18" t="str">
        <f>IFERROR(VLOOKUP($B41,DB!$H$3:$BZ$1001,41,FALSE)&amp;"","　")</f>
        <v>◯</v>
      </c>
      <c r="V41" s="18" t="str">
        <f>IFERROR(VLOOKUP($B41,DB!$H$3:$BZ$1001,42,FALSE)&amp;"","　")</f>
        <v>◯</v>
      </c>
      <c r="W41" s="18" t="str">
        <f>IFERROR(VLOOKUP($B41,DB!$H$3:$BZ$1001,43,FALSE)&amp;"","　")</f>
        <v/>
      </c>
      <c r="X41" s="18" t="str">
        <f>IFERROR(VLOOKUP($B41,DB!$H$3:$BZ$1001,44,FALSE)&amp;"","　")</f>
        <v/>
      </c>
      <c r="Y41" s="18" t="str">
        <f>IFERROR(VLOOKUP($B41,DB!$H$3:$BZ$1001,45,FALSE)&amp;"","　")</f>
        <v/>
      </c>
      <c r="Z41" s="18" t="str">
        <f>IFERROR(VLOOKUP($B41,DB!$H$3:$BZ$1001,46,FALSE)&amp;"","　")</f>
        <v>◯</v>
      </c>
      <c r="AA41" s="18" t="str">
        <f>IFERROR(VLOOKUP($B41,DB!$H$3:$BZ$1001,47,FALSE)&amp;"","　")</f>
        <v>◯</v>
      </c>
      <c r="AB41" s="18" t="str">
        <f>IFERROR(VLOOKUP($B41,DB!$H$3:$BZ$1001,48,FALSE)&amp;"","　")</f>
        <v>◯</v>
      </c>
      <c r="AC41" s="18" t="str">
        <f>IFERROR(VLOOKUP($B41,DB!$H$3:$BZ$1001,49,FALSE)&amp;"","　")</f>
        <v>◯</v>
      </c>
      <c r="AD41" s="18" t="str">
        <f>IFERROR(VLOOKUP($B41,DB!$H$3:$BZ$1001,50,FALSE)&amp;"","　")</f>
        <v>◯</v>
      </c>
      <c r="AE41" s="18" t="str">
        <f>IFERROR(VLOOKUP($B41,DB!$H$3:$BZ$1001,51,FALSE)&amp;"","　")</f>
        <v>◯</v>
      </c>
      <c r="AF41" s="18" t="str">
        <f>IFERROR(VLOOKUP($B41,DB!$H$3:$BZ$1001,52,FALSE)&amp;"","　")</f>
        <v>◯</v>
      </c>
      <c r="AG41" s="18" t="str">
        <f>IFERROR(VLOOKUP($B41,DB!$H$3:$BZ$1001,53,FALSE)&amp;"","　")</f>
        <v>◯</v>
      </c>
      <c r="AH41" s="18" t="str">
        <f>IFERROR(VLOOKUP($B41,DB!$H$3:$BZ$1001,54,FALSE)&amp;"","　")</f>
        <v/>
      </c>
      <c r="AI41" s="25" t="str">
        <f>IFERROR(VLOOKUP($B41,DB!$H$3:$BZ$1001,55,FALSE)&amp;"","　")</f>
        <v/>
      </c>
      <c r="AJ41" s="16" t="str">
        <f>IFERROR(VLOOKUP($B41,DB!$H$3:$BZ$1001,56,FALSE)&amp;"","　")</f>
        <v>◯</v>
      </c>
      <c r="AK41" s="18" t="str">
        <f>IFERROR(VLOOKUP($B41,DB!$H$3:$BZ$1001,57,FALSE)&amp;"","　")</f>
        <v/>
      </c>
      <c r="AL41" s="18" t="str">
        <f>IFERROR(VLOOKUP($B41,DB!$H$3:$BZ$1001,58,FALSE)&amp;"","　")</f>
        <v/>
      </c>
      <c r="AM41" s="18" t="str">
        <f>IFERROR(VLOOKUP($B41,DB!$H$3:$BZ$1001,59,FALSE)&amp;"","　")</f>
        <v/>
      </c>
      <c r="AN41" s="18" t="str">
        <f>IFERROR(VLOOKUP($B41,DB!$H$3:$BZ$1001,60,FALSE)&amp;"","　")</f>
        <v/>
      </c>
      <c r="AO41" s="18" t="str">
        <f>IFERROR(VLOOKUP($B41,DB!$H$3:$BZ$1001,61,FALSE)&amp;"","　")</f>
        <v/>
      </c>
      <c r="AP41" s="18" t="str">
        <f>IFERROR(VLOOKUP($B41,DB!$H$3:$BZ$1001,62,FALSE)&amp;"","　")</f>
        <v/>
      </c>
      <c r="AQ41" s="21" t="str">
        <f>IFERROR(VLOOKUP($B41,DB!$H$3:$BZ$1001,63,FALSE)&amp;"","　")</f>
        <v/>
      </c>
      <c r="AR41" s="23" t="str">
        <f>IFERROR(VLOOKUP($B41,DB!$H$3:$BZ$1001,64,FALSE)&amp;"","　")</f>
        <v/>
      </c>
      <c r="AS41" s="18" t="str">
        <f>IFERROR(VLOOKUP($B41,DB!$H$3:$BZ$1001,65,FALSE)&amp;"","　")</f>
        <v/>
      </c>
      <c r="AT41" s="18" t="str">
        <f>IFERROR(VLOOKUP($B41,DB!$H$3:$BZ$1001,66,FALSE)&amp;"","　")</f>
        <v/>
      </c>
      <c r="AU41" s="18" t="str">
        <f>IFERROR(VLOOKUP($B41,DB!$H$3:$BZ$1001,67,FALSE)&amp;"","　")</f>
        <v/>
      </c>
      <c r="AV41" s="18" t="str">
        <f>IFERROR(VLOOKUP($B41,DB!$H$3:$BZ$1001,68,FALSE)&amp;"","　")</f>
        <v/>
      </c>
      <c r="AW41" s="18" t="str">
        <f>IFERROR(VLOOKUP($B41,DB!$H$3:$BZ$1001,69,FALSE)&amp;"","　")</f>
        <v/>
      </c>
      <c r="AX41" s="18" t="str">
        <f>IFERROR(VLOOKUP($B41,DB!$H$3:$BZ$1001,70,FALSE)&amp;"","　")</f>
        <v/>
      </c>
      <c r="AY41" s="21" t="str">
        <f>IFERROR(VLOOKUP($B41,DB!$H$3:$BZ$1001,71,FALSE)&amp;"","　")</f>
        <v/>
      </c>
      <c r="AZ41" s="29"/>
    </row>
    <row r="42" spans="2:52" ht="20.100000000000001" customHeight="1">
      <c r="B42" s="6">
        <v>2138</v>
      </c>
      <c r="C42" s="8" t="str">
        <f>IFERROR(VLOOKUP(B42,DB!$H$3:$Y$1001,4,FALSE)&amp;"","")</f>
        <v>一般財団法人ＡＶＣＣ</v>
      </c>
      <c r="D42" s="10" t="str">
        <f>IFERROR(VLOOKUP(B42,DB!$H$2:$CC$1001,7,FALSE)&amp;"","")</f>
        <v>東京都</v>
      </c>
      <c r="E42" s="11" t="str">
        <f>IFERROR(VLOOKUP(B42,DB!$H$2:$CC$1001,8,FALSE)&amp;"","")</f>
        <v>千代田区</v>
      </c>
      <c r="F42" s="12" t="str">
        <f>IFERROR(VLOOKUP(B42,DB!$H$2:$CC$1001,10,FALSE)&amp;"","")</f>
        <v>理事長</v>
      </c>
      <c r="G42" s="11" t="str">
        <f>IFERROR(VLOOKUP(B42,DB!$H$2:$CC$1001,11,FALSE)&amp;"","")</f>
        <v>久保田　了司</v>
      </c>
      <c r="H42" s="14" t="str">
        <f>IFERROR(IF(VLOOKUP(B42,DB!$H$2:$CC$1001,20,FALSE)&amp;""="","","○"),"")</f>
        <v/>
      </c>
      <c r="I42" s="16" t="str">
        <f>IFERROR(VLOOKUP($B42,DB!$H$3:$BZ$1001,29,FALSE)&amp;"","　")</f>
        <v/>
      </c>
      <c r="J42" s="18" t="str">
        <f>IFERROR(VLOOKUP($B42,DB!$H$3:$BZ$1001,30,FALSE)&amp;"","　")</f>
        <v/>
      </c>
      <c r="K42" s="18" t="str">
        <f>IFERROR(VLOOKUP($B42,DB!$H$3:$BZ$1001,31,FALSE)&amp;"","　")</f>
        <v>◯</v>
      </c>
      <c r="L42" s="18" t="str">
        <f>IFERROR(VLOOKUP($B42,DB!$H$3:$BZ$1001,32,FALSE)&amp;"","　")</f>
        <v/>
      </c>
      <c r="M42" s="18" t="str">
        <f>IFERROR(VLOOKUP($B42,DB!$H$3:$BZ$1001,33,FALSE)&amp;"","　")</f>
        <v>◯</v>
      </c>
      <c r="N42" s="21" t="str">
        <f>IFERROR(VLOOKUP($B42,DB!$H$3:$BZ$1001,34,FALSE)&amp;"","　")</f>
        <v/>
      </c>
      <c r="O42" s="23" t="str">
        <f>IFERROR(VLOOKUP($B42,DB!$H$3:$BZ$1001,35,FALSE)&amp;"","　")</f>
        <v/>
      </c>
      <c r="P42" s="18" t="str">
        <f>IFERROR(VLOOKUP($B42,DB!$H$3:$BZ$1001,36,FALSE)&amp;"","　")</f>
        <v/>
      </c>
      <c r="Q42" s="18" t="str">
        <f>IFERROR(VLOOKUP($B42,DB!$H$3:$BZ$1001,37,FALSE)&amp;"","　")</f>
        <v/>
      </c>
      <c r="R42" s="18" t="str">
        <f>IFERROR(VLOOKUP($B42,DB!$H$3:$BZ$1001,38,FALSE)&amp;"","　")</f>
        <v/>
      </c>
      <c r="S42" s="18" t="str">
        <f>IFERROR(VLOOKUP($B42,DB!$H$3:$BZ$1001,39,FALSE)&amp;"","　")</f>
        <v/>
      </c>
      <c r="T42" s="18" t="str">
        <f>IFERROR(VLOOKUP($B42,DB!$H$3:$BZ$1001,40,FALSE)&amp;"","　")</f>
        <v/>
      </c>
      <c r="U42" s="18" t="str">
        <f>IFERROR(VLOOKUP($B42,DB!$H$3:$BZ$1001,41,FALSE)&amp;"","　")</f>
        <v/>
      </c>
      <c r="V42" s="18" t="str">
        <f>IFERROR(VLOOKUP($B42,DB!$H$3:$BZ$1001,42,FALSE)&amp;"","　")</f>
        <v/>
      </c>
      <c r="W42" s="18" t="str">
        <f>IFERROR(VLOOKUP($B42,DB!$H$3:$BZ$1001,43,FALSE)&amp;"","　")</f>
        <v/>
      </c>
      <c r="X42" s="18" t="str">
        <f>IFERROR(VLOOKUP($B42,DB!$H$3:$BZ$1001,44,FALSE)&amp;"","　")</f>
        <v/>
      </c>
      <c r="Y42" s="18" t="str">
        <f>IFERROR(VLOOKUP($B42,DB!$H$3:$BZ$1001,45,FALSE)&amp;"","　")</f>
        <v/>
      </c>
      <c r="Z42" s="18" t="str">
        <f>IFERROR(VLOOKUP($B42,DB!$H$3:$BZ$1001,46,FALSE)&amp;"","　")</f>
        <v/>
      </c>
      <c r="AA42" s="18" t="str">
        <f>IFERROR(VLOOKUP($B42,DB!$H$3:$BZ$1001,47,FALSE)&amp;"","　")</f>
        <v/>
      </c>
      <c r="AB42" s="18" t="str">
        <f>IFERROR(VLOOKUP($B42,DB!$H$3:$BZ$1001,48,FALSE)&amp;"","　")</f>
        <v/>
      </c>
      <c r="AC42" s="18" t="str">
        <f>IFERROR(VLOOKUP($B42,DB!$H$3:$BZ$1001,49,FALSE)&amp;"","　")</f>
        <v/>
      </c>
      <c r="AD42" s="18" t="str">
        <f>IFERROR(VLOOKUP($B42,DB!$H$3:$BZ$1001,50,FALSE)&amp;"","　")</f>
        <v/>
      </c>
      <c r="AE42" s="18" t="str">
        <f>IFERROR(VLOOKUP($B42,DB!$H$3:$BZ$1001,51,FALSE)&amp;"","　")</f>
        <v/>
      </c>
      <c r="AF42" s="18" t="str">
        <f>IFERROR(VLOOKUP($B42,DB!$H$3:$BZ$1001,52,FALSE)&amp;"","　")</f>
        <v/>
      </c>
      <c r="AG42" s="18" t="str">
        <f>IFERROR(VLOOKUP($B42,DB!$H$3:$BZ$1001,53,FALSE)&amp;"","　")</f>
        <v/>
      </c>
      <c r="AH42" s="18" t="str">
        <f>IFERROR(VLOOKUP($B42,DB!$H$3:$BZ$1001,54,FALSE)&amp;"","　")</f>
        <v/>
      </c>
      <c r="AI42" s="25" t="str">
        <f>IFERROR(VLOOKUP($B42,DB!$H$3:$BZ$1001,55,FALSE)&amp;"","　")</f>
        <v>◯</v>
      </c>
      <c r="AJ42" s="16" t="str">
        <f>IFERROR(VLOOKUP($B42,DB!$H$3:$BZ$1001,56,FALSE)&amp;"","　")</f>
        <v/>
      </c>
      <c r="AK42" s="18" t="str">
        <f>IFERROR(VLOOKUP($B42,DB!$H$3:$BZ$1001,57,FALSE)&amp;"","　")</f>
        <v/>
      </c>
      <c r="AL42" s="18" t="str">
        <f>IFERROR(VLOOKUP($B42,DB!$H$3:$BZ$1001,58,FALSE)&amp;"","　")</f>
        <v/>
      </c>
      <c r="AM42" s="18" t="str">
        <f>IFERROR(VLOOKUP($B42,DB!$H$3:$BZ$1001,59,FALSE)&amp;"","　")</f>
        <v/>
      </c>
      <c r="AN42" s="18" t="str">
        <f>IFERROR(VLOOKUP($B42,DB!$H$3:$BZ$1001,60,FALSE)&amp;"","　")</f>
        <v/>
      </c>
      <c r="AO42" s="18" t="str">
        <f>IFERROR(VLOOKUP($B42,DB!$H$3:$BZ$1001,61,FALSE)&amp;"","　")</f>
        <v/>
      </c>
      <c r="AP42" s="18" t="str">
        <f>IFERROR(VLOOKUP($B42,DB!$H$3:$BZ$1001,62,FALSE)&amp;"","　")</f>
        <v/>
      </c>
      <c r="AQ42" s="21" t="str">
        <f>IFERROR(VLOOKUP($B42,DB!$H$3:$BZ$1001,63,FALSE)&amp;"","　")</f>
        <v/>
      </c>
      <c r="AR42" s="23" t="str">
        <f>IFERROR(VLOOKUP($B42,DB!$H$3:$BZ$1001,64,FALSE)&amp;"","　")</f>
        <v/>
      </c>
      <c r="AS42" s="18" t="str">
        <f>IFERROR(VLOOKUP($B42,DB!$H$3:$BZ$1001,65,FALSE)&amp;"","　")</f>
        <v/>
      </c>
      <c r="AT42" s="18" t="str">
        <f>IFERROR(VLOOKUP($B42,DB!$H$3:$BZ$1001,66,FALSE)&amp;"","　")</f>
        <v/>
      </c>
      <c r="AU42" s="18" t="str">
        <f>IFERROR(VLOOKUP($B42,DB!$H$3:$BZ$1001,67,FALSE)&amp;"","　")</f>
        <v/>
      </c>
      <c r="AV42" s="18" t="str">
        <f>IFERROR(VLOOKUP($B42,DB!$H$3:$BZ$1001,68,FALSE)&amp;"","　")</f>
        <v/>
      </c>
      <c r="AW42" s="18" t="str">
        <f>IFERROR(VLOOKUP($B42,DB!$H$3:$BZ$1001,69,FALSE)&amp;"","　")</f>
        <v/>
      </c>
      <c r="AX42" s="18" t="str">
        <f>IFERROR(VLOOKUP($B42,DB!$H$3:$BZ$1001,70,FALSE)&amp;"","　")</f>
        <v/>
      </c>
      <c r="AY42" s="21" t="str">
        <f>IFERROR(VLOOKUP($B42,DB!$H$3:$BZ$1001,71,FALSE)&amp;"","　")</f>
        <v/>
      </c>
      <c r="AZ42" s="29"/>
    </row>
    <row r="43" spans="2:52" ht="20.100000000000001" customHeight="1">
      <c r="B43" s="6">
        <v>2144</v>
      </c>
      <c r="C43" s="8" t="str">
        <f>IFERROR(VLOOKUP(B43,DB!$H$3:$Y$1001,4,FALSE)&amp;"","")</f>
        <v>エヌエス環境株式会社</v>
      </c>
      <c r="D43" s="10" t="str">
        <f>IFERROR(VLOOKUP(B43,DB!$H$2:$CC$1001,7,FALSE)&amp;"","")</f>
        <v>東京都</v>
      </c>
      <c r="E43" s="11" t="str">
        <f>IFERROR(VLOOKUP(B43,DB!$H$2:$CC$1001,8,FALSE)&amp;"","")</f>
        <v>港区</v>
      </c>
      <c r="F43" s="12" t="str">
        <f>IFERROR(VLOOKUP(B43,DB!$H$2:$CC$1001,10,FALSE)&amp;"","")</f>
        <v>代表取締役</v>
      </c>
      <c r="G43" s="11" t="str">
        <f>IFERROR(VLOOKUP(B43,DB!$H$2:$CC$1001,11,FALSE)&amp;"","")</f>
        <v>鈴木　拓哉</v>
      </c>
      <c r="H43" s="14" t="str">
        <f>IFERROR(IF(VLOOKUP(B43,DB!$H$2:$CC$1001,20,FALSE)&amp;""="","","○"),"")</f>
        <v>○</v>
      </c>
      <c r="I43" s="16" t="str">
        <f>IFERROR(VLOOKUP($B43,DB!$H$3:$BZ$1001,29,FALSE)&amp;"","　")</f>
        <v>◯</v>
      </c>
      <c r="J43" s="18" t="str">
        <f>IFERROR(VLOOKUP($B43,DB!$H$3:$BZ$1001,30,FALSE)&amp;"","　")</f>
        <v>◯</v>
      </c>
      <c r="K43" s="18" t="str">
        <f>IFERROR(VLOOKUP($B43,DB!$H$3:$BZ$1001,31,FALSE)&amp;"","　")</f>
        <v>◯</v>
      </c>
      <c r="L43" s="18" t="str">
        <f>IFERROR(VLOOKUP($B43,DB!$H$3:$BZ$1001,32,FALSE)&amp;"","　")</f>
        <v/>
      </c>
      <c r="M43" s="18" t="str">
        <f>IFERROR(VLOOKUP($B43,DB!$H$3:$BZ$1001,33,FALSE)&amp;"","　")</f>
        <v>◯</v>
      </c>
      <c r="N43" s="21" t="str">
        <f>IFERROR(VLOOKUP($B43,DB!$H$3:$BZ$1001,34,FALSE)&amp;"","　")</f>
        <v/>
      </c>
      <c r="O43" s="23" t="str">
        <f>IFERROR(VLOOKUP($B43,DB!$H$3:$BZ$1001,35,FALSE)&amp;"","　")</f>
        <v/>
      </c>
      <c r="P43" s="18" t="str">
        <f>IFERROR(VLOOKUP($B43,DB!$H$3:$BZ$1001,36,FALSE)&amp;"","　")</f>
        <v/>
      </c>
      <c r="Q43" s="18" t="str">
        <f>IFERROR(VLOOKUP($B43,DB!$H$3:$BZ$1001,37,FALSE)&amp;"","　")</f>
        <v/>
      </c>
      <c r="R43" s="18" t="str">
        <f>IFERROR(VLOOKUP($B43,DB!$H$3:$BZ$1001,38,FALSE)&amp;"","　")</f>
        <v/>
      </c>
      <c r="S43" s="18" t="str">
        <f>IFERROR(VLOOKUP($B43,DB!$H$3:$BZ$1001,39,FALSE)&amp;"","　")</f>
        <v/>
      </c>
      <c r="T43" s="18" t="str">
        <f>IFERROR(VLOOKUP($B43,DB!$H$3:$BZ$1001,40,FALSE)&amp;"","　")</f>
        <v/>
      </c>
      <c r="U43" s="18" t="str">
        <f>IFERROR(VLOOKUP($B43,DB!$H$3:$BZ$1001,41,FALSE)&amp;"","　")</f>
        <v/>
      </c>
      <c r="V43" s="18" t="str">
        <f>IFERROR(VLOOKUP($B43,DB!$H$3:$BZ$1001,42,FALSE)&amp;"","　")</f>
        <v/>
      </c>
      <c r="W43" s="18" t="str">
        <f>IFERROR(VLOOKUP($B43,DB!$H$3:$BZ$1001,43,FALSE)&amp;"","　")</f>
        <v/>
      </c>
      <c r="X43" s="18" t="str">
        <f>IFERROR(VLOOKUP($B43,DB!$H$3:$BZ$1001,44,FALSE)&amp;"","　")</f>
        <v/>
      </c>
      <c r="Y43" s="18" t="str">
        <f>IFERROR(VLOOKUP($B43,DB!$H$3:$BZ$1001,45,FALSE)&amp;"","　")</f>
        <v>◯</v>
      </c>
      <c r="Z43" s="18" t="str">
        <f>IFERROR(VLOOKUP($B43,DB!$H$3:$BZ$1001,46,FALSE)&amp;"","　")</f>
        <v/>
      </c>
      <c r="AA43" s="18" t="str">
        <f>IFERROR(VLOOKUP($B43,DB!$H$3:$BZ$1001,47,FALSE)&amp;"","　")</f>
        <v/>
      </c>
      <c r="AB43" s="18" t="str">
        <f>IFERROR(VLOOKUP($B43,DB!$H$3:$BZ$1001,48,FALSE)&amp;"","　")</f>
        <v>◯</v>
      </c>
      <c r="AC43" s="18" t="str">
        <f>IFERROR(VLOOKUP($B43,DB!$H$3:$BZ$1001,49,FALSE)&amp;"","　")</f>
        <v/>
      </c>
      <c r="AD43" s="18" t="str">
        <f>IFERROR(VLOOKUP($B43,DB!$H$3:$BZ$1001,50,FALSE)&amp;"","　")</f>
        <v/>
      </c>
      <c r="AE43" s="18" t="str">
        <f>IFERROR(VLOOKUP($B43,DB!$H$3:$BZ$1001,51,FALSE)&amp;"","　")</f>
        <v/>
      </c>
      <c r="AF43" s="18" t="str">
        <f>IFERROR(VLOOKUP($B43,DB!$H$3:$BZ$1001,52,FALSE)&amp;"","　")</f>
        <v/>
      </c>
      <c r="AG43" s="18" t="str">
        <f>IFERROR(VLOOKUP($B43,DB!$H$3:$BZ$1001,53,FALSE)&amp;"","　")</f>
        <v>◯</v>
      </c>
      <c r="AH43" s="18" t="str">
        <f>IFERROR(VLOOKUP($B43,DB!$H$3:$BZ$1001,54,FALSE)&amp;"","　")</f>
        <v/>
      </c>
      <c r="AI43" s="25" t="str">
        <f>IFERROR(VLOOKUP($B43,DB!$H$3:$BZ$1001,55,FALSE)&amp;"","　")</f>
        <v/>
      </c>
      <c r="AJ43" s="16" t="str">
        <f>IFERROR(VLOOKUP($B43,DB!$H$3:$BZ$1001,56,FALSE)&amp;"","　")</f>
        <v/>
      </c>
      <c r="AK43" s="18" t="str">
        <f>IFERROR(VLOOKUP($B43,DB!$H$3:$BZ$1001,57,FALSE)&amp;"","　")</f>
        <v/>
      </c>
      <c r="AL43" s="18" t="str">
        <f>IFERROR(VLOOKUP($B43,DB!$H$3:$BZ$1001,58,FALSE)&amp;"","　")</f>
        <v/>
      </c>
      <c r="AM43" s="18" t="str">
        <f>IFERROR(VLOOKUP($B43,DB!$H$3:$BZ$1001,59,FALSE)&amp;"","　")</f>
        <v/>
      </c>
      <c r="AN43" s="18" t="str">
        <f>IFERROR(VLOOKUP($B43,DB!$H$3:$BZ$1001,60,FALSE)&amp;"","　")</f>
        <v/>
      </c>
      <c r="AO43" s="18" t="str">
        <f>IFERROR(VLOOKUP($B43,DB!$H$3:$BZ$1001,61,FALSE)&amp;"","　")</f>
        <v/>
      </c>
      <c r="AP43" s="18" t="str">
        <f>IFERROR(VLOOKUP($B43,DB!$H$3:$BZ$1001,62,FALSE)&amp;"","　")</f>
        <v/>
      </c>
      <c r="AQ43" s="21" t="str">
        <f>IFERROR(VLOOKUP($B43,DB!$H$3:$BZ$1001,63,FALSE)&amp;"","　")</f>
        <v/>
      </c>
      <c r="AR43" s="23" t="str">
        <f>IFERROR(VLOOKUP($B43,DB!$H$3:$BZ$1001,64,FALSE)&amp;"","　")</f>
        <v/>
      </c>
      <c r="AS43" s="18" t="str">
        <f>IFERROR(VLOOKUP($B43,DB!$H$3:$BZ$1001,65,FALSE)&amp;"","　")</f>
        <v/>
      </c>
      <c r="AT43" s="18" t="str">
        <f>IFERROR(VLOOKUP($B43,DB!$H$3:$BZ$1001,66,FALSE)&amp;"","　")</f>
        <v/>
      </c>
      <c r="AU43" s="18" t="str">
        <f>IFERROR(VLOOKUP($B43,DB!$H$3:$BZ$1001,67,FALSE)&amp;"","　")</f>
        <v/>
      </c>
      <c r="AV43" s="18" t="str">
        <f>IFERROR(VLOOKUP($B43,DB!$H$3:$BZ$1001,68,FALSE)&amp;"","　")</f>
        <v/>
      </c>
      <c r="AW43" s="18" t="str">
        <f>IFERROR(VLOOKUP($B43,DB!$H$3:$BZ$1001,69,FALSE)&amp;"","　")</f>
        <v>◯</v>
      </c>
      <c r="AX43" s="18" t="str">
        <f>IFERROR(VLOOKUP($B43,DB!$H$3:$BZ$1001,70,FALSE)&amp;"","　")</f>
        <v>◯</v>
      </c>
      <c r="AY43" s="21" t="str">
        <f>IFERROR(VLOOKUP($B43,DB!$H$3:$BZ$1001,71,FALSE)&amp;"","　")</f>
        <v>◯</v>
      </c>
      <c r="AZ43" s="29"/>
    </row>
    <row r="44" spans="2:52" ht="20.100000000000001" customHeight="1">
      <c r="B44" s="6">
        <v>2140</v>
      </c>
      <c r="C44" s="8" t="str">
        <f>IFERROR(VLOOKUP(B44,DB!$H$3:$Y$1001,4,FALSE)&amp;"","")</f>
        <v>SSKファシリティーズ株式会社</v>
      </c>
      <c r="D44" s="10" t="str">
        <f>IFERROR(VLOOKUP(B44,DB!$H$2:$CC$1001,7,FALSE)&amp;"","")</f>
        <v>北海道</v>
      </c>
      <c r="E44" s="11" t="str">
        <f>IFERROR(VLOOKUP(B44,DB!$H$2:$CC$1001,8,FALSE)&amp;"","")</f>
        <v>札幌市白石区</v>
      </c>
      <c r="F44" s="12" t="str">
        <f>IFERROR(VLOOKUP(B44,DB!$H$2:$CC$1001,10,FALSE)&amp;"","")</f>
        <v>代表取締役</v>
      </c>
      <c r="G44" s="11" t="str">
        <f>IFERROR(VLOOKUP(B44,DB!$H$2:$CC$1001,11,FALSE)&amp;"","")</f>
        <v>佐藤　博</v>
      </c>
      <c r="H44" s="14" t="str">
        <f>IFERROR(IF(VLOOKUP(B44,DB!$H$2:$CC$1001,20,FALSE)&amp;""="","","○"),"")</f>
        <v/>
      </c>
      <c r="I44" s="16" t="str">
        <f>IFERROR(VLOOKUP($B44,DB!$H$3:$BZ$1001,29,FALSE)&amp;"","　")</f>
        <v/>
      </c>
      <c r="J44" s="18" t="str">
        <f>IFERROR(VLOOKUP($B44,DB!$H$3:$BZ$1001,30,FALSE)&amp;"","　")</f>
        <v/>
      </c>
      <c r="K44" s="18" t="str">
        <f>IFERROR(VLOOKUP($B44,DB!$H$3:$BZ$1001,31,FALSE)&amp;"","　")</f>
        <v/>
      </c>
      <c r="L44" s="18" t="str">
        <f>IFERROR(VLOOKUP($B44,DB!$H$3:$BZ$1001,32,FALSE)&amp;"","　")</f>
        <v/>
      </c>
      <c r="M44" s="18" t="str">
        <f>IFERROR(VLOOKUP($B44,DB!$H$3:$BZ$1001,33,FALSE)&amp;"","　")</f>
        <v>◯</v>
      </c>
      <c r="N44" s="21" t="str">
        <f>IFERROR(VLOOKUP($B44,DB!$H$3:$BZ$1001,34,FALSE)&amp;"","　")</f>
        <v/>
      </c>
      <c r="O44" s="23" t="str">
        <f>IFERROR(VLOOKUP($B44,DB!$H$3:$BZ$1001,35,FALSE)&amp;"","　")</f>
        <v/>
      </c>
      <c r="P44" s="18" t="str">
        <f>IFERROR(VLOOKUP($B44,DB!$H$3:$BZ$1001,36,FALSE)&amp;"","　")</f>
        <v/>
      </c>
      <c r="Q44" s="18" t="str">
        <f>IFERROR(VLOOKUP($B44,DB!$H$3:$BZ$1001,37,FALSE)&amp;"","　")</f>
        <v/>
      </c>
      <c r="R44" s="18" t="str">
        <f>IFERROR(VLOOKUP($B44,DB!$H$3:$BZ$1001,38,FALSE)&amp;"","　")</f>
        <v/>
      </c>
      <c r="S44" s="18" t="str">
        <f>IFERROR(VLOOKUP($B44,DB!$H$3:$BZ$1001,39,FALSE)&amp;"","　")</f>
        <v/>
      </c>
      <c r="T44" s="18" t="str">
        <f>IFERROR(VLOOKUP($B44,DB!$H$3:$BZ$1001,40,FALSE)&amp;"","　")</f>
        <v/>
      </c>
      <c r="U44" s="18" t="str">
        <f>IFERROR(VLOOKUP($B44,DB!$H$3:$BZ$1001,41,FALSE)&amp;"","　")</f>
        <v/>
      </c>
      <c r="V44" s="18" t="str">
        <f>IFERROR(VLOOKUP($B44,DB!$H$3:$BZ$1001,42,FALSE)&amp;"","　")</f>
        <v/>
      </c>
      <c r="W44" s="18" t="str">
        <f>IFERROR(VLOOKUP($B44,DB!$H$3:$BZ$1001,43,FALSE)&amp;"","　")</f>
        <v/>
      </c>
      <c r="X44" s="18" t="str">
        <f>IFERROR(VLOOKUP($B44,DB!$H$3:$BZ$1001,44,FALSE)&amp;"","　")</f>
        <v/>
      </c>
      <c r="Y44" s="18" t="str">
        <f>IFERROR(VLOOKUP($B44,DB!$H$3:$BZ$1001,45,FALSE)&amp;"","　")</f>
        <v/>
      </c>
      <c r="Z44" s="18" t="str">
        <f>IFERROR(VLOOKUP($B44,DB!$H$3:$BZ$1001,46,FALSE)&amp;"","　")</f>
        <v/>
      </c>
      <c r="AA44" s="18" t="str">
        <f>IFERROR(VLOOKUP($B44,DB!$H$3:$BZ$1001,47,FALSE)&amp;"","　")</f>
        <v/>
      </c>
      <c r="AB44" s="18" t="str">
        <f>IFERROR(VLOOKUP($B44,DB!$H$3:$BZ$1001,48,FALSE)&amp;"","　")</f>
        <v/>
      </c>
      <c r="AC44" s="18" t="str">
        <f>IFERROR(VLOOKUP($B44,DB!$H$3:$BZ$1001,49,FALSE)&amp;"","　")</f>
        <v/>
      </c>
      <c r="AD44" s="18" t="str">
        <f>IFERROR(VLOOKUP($B44,DB!$H$3:$BZ$1001,50,FALSE)&amp;"","　")</f>
        <v/>
      </c>
      <c r="AE44" s="18" t="str">
        <f>IFERROR(VLOOKUP($B44,DB!$H$3:$BZ$1001,51,FALSE)&amp;"","　")</f>
        <v/>
      </c>
      <c r="AF44" s="18" t="str">
        <f>IFERROR(VLOOKUP($B44,DB!$H$3:$BZ$1001,52,FALSE)&amp;"","　")</f>
        <v/>
      </c>
      <c r="AG44" s="18" t="str">
        <f>IFERROR(VLOOKUP($B44,DB!$H$3:$BZ$1001,53,FALSE)&amp;"","　")</f>
        <v/>
      </c>
      <c r="AH44" s="18" t="str">
        <f>IFERROR(VLOOKUP($B44,DB!$H$3:$BZ$1001,54,FALSE)&amp;"","　")</f>
        <v/>
      </c>
      <c r="AI44" s="25" t="str">
        <f>IFERROR(VLOOKUP($B44,DB!$H$3:$BZ$1001,55,FALSE)&amp;"","　")</f>
        <v/>
      </c>
      <c r="AJ44" s="16" t="str">
        <f>IFERROR(VLOOKUP($B44,DB!$H$3:$BZ$1001,56,FALSE)&amp;"","　")</f>
        <v/>
      </c>
      <c r="AK44" s="18" t="str">
        <f>IFERROR(VLOOKUP($B44,DB!$H$3:$BZ$1001,57,FALSE)&amp;"","　")</f>
        <v/>
      </c>
      <c r="AL44" s="18" t="str">
        <f>IFERROR(VLOOKUP($B44,DB!$H$3:$BZ$1001,58,FALSE)&amp;"","　")</f>
        <v/>
      </c>
      <c r="AM44" s="18" t="str">
        <f>IFERROR(VLOOKUP($B44,DB!$H$3:$BZ$1001,59,FALSE)&amp;"","　")</f>
        <v/>
      </c>
      <c r="AN44" s="18" t="str">
        <f>IFERROR(VLOOKUP($B44,DB!$H$3:$BZ$1001,60,FALSE)&amp;"","　")</f>
        <v/>
      </c>
      <c r="AO44" s="18" t="str">
        <f>IFERROR(VLOOKUP($B44,DB!$H$3:$BZ$1001,61,FALSE)&amp;"","　")</f>
        <v/>
      </c>
      <c r="AP44" s="18" t="str">
        <f>IFERROR(VLOOKUP($B44,DB!$H$3:$BZ$1001,62,FALSE)&amp;"","　")</f>
        <v/>
      </c>
      <c r="AQ44" s="21" t="str">
        <f>IFERROR(VLOOKUP($B44,DB!$H$3:$BZ$1001,63,FALSE)&amp;"","　")</f>
        <v/>
      </c>
      <c r="AR44" s="23" t="str">
        <f>IFERROR(VLOOKUP($B44,DB!$H$3:$BZ$1001,64,FALSE)&amp;"","　")</f>
        <v/>
      </c>
      <c r="AS44" s="18" t="str">
        <f>IFERROR(VLOOKUP($B44,DB!$H$3:$BZ$1001,65,FALSE)&amp;"","　")</f>
        <v/>
      </c>
      <c r="AT44" s="18" t="str">
        <f>IFERROR(VLOOKUP($B44,DB!$H$3:$BZ$1001,66,FALSE)&amp;"","　")</f>
        <v/>
      </c>
      <c r="AU44" s="18" t="str">
        <f>IFERROR(VLOOKUP($B44,DB!$H$3:$BZ$1001,67,FALSE)&amp;"","　")</f>
        <v/>
      </c>
      <c r="AV44" s="18" t="str">
        <f>IFERROR(VLOOKUP($B44,DB!$H$3:$BZ$1001,68,FALSE)&amp;"","　")</f>
        <v/>
      </c>
      <c r="AW44" s="18" t="str">
        <f>IFERROR(VLOOKUP($B44,DB!$H$3:$BZ$1001,69,FALSE)&amp;"","　")</f>
        <v/>
      </c>
      <c r="AX44" s="18" t="str">
        <f>IFERROR(VLOOKUP($B44,DB!$H$3:$BZ$1001,70,FALSE)&amp;"","　")</f>
        <v/>
      </c>
      <c r="AY44" s="21" t="str">
        <f>IFERROR(VLOOKUP($B44,DB!$H$3:$BZ$1001,71,FALSE)&amp;"","　")</f>
        <v/>
      </c>
      <c r="AZ44" s="29"/>
    </row>
    <row r="45" spans="2:52" ht="20.100000000000001" customHeight="1">
      <c r="B45" s="6">
        <v>2146</v>
      </c>
      <c r="C45" s="8" t="str">
        <f>IFERROR(VLOOKUP(B45,DB!$H$3:$Y$1001,4,FALSE)&amp;"","")</f>
        <v>株式会社ＮＨＫテクノロジーズ</v>
      </c>
      <c r="D45" s="10" t="str">
        <f>IFERROR(VLOOKUP(B45,DB!$H$2:$CC$1001,7,FALSE)&amp;"","")</f>
        <v>東京都</v>
      </c>
      <c r="E45" s="11" t="str">
        <f>IFERROR(VLOOKUP(B45,DB!$H$2:$CC$1001,8,FALSE)&amp;"","")</f>
        <v>渋谷区</v>
      </c>
      <c r="F45" s="12" t="str">
        <f>IFERROR(VLOOKUP(B45,DB!$H$2:$CC$1001,10,FALSE)&amp;"","")</f>
        <v>代表取締役社長</v>
      </c>
      <c r="G45" s="11" t="str">
        <f>IFERROR(VLOOKUP(B45,DB!$H$2:$CC$1001,11,FALSE)&amp;"","")</f>
        <v>山口　太一</v>
      </c>
      <c r="H45" s="14" t="str">
        <f>IFERROR(IF(VLOOKUP(B45,DB!$H$2:$CC$1001,20,FALSE)&amp;""="","","○"),"")</f>
        <v/>
      </c>
      <c r="I45" s="16" t="str">
        <f>IFERROR(VLOOKUP($B45,DB!$H$3:$BZ$1001,29,FALSE)&amp;"","　")</f>
        <v/>
      </c>
      <c r="J45" s="18" t="str">
        <f>IFERROR(VLOOKUP($B45,DB!$H$3:$BZ$1001,30,FALSE)&amp;"","　")</f>
        <v/>
      </c>
      <c r="K45" s="18" t="str">
        <f>IFERROR(VLOOKUP($B45,DB!$H$3:$BZ$1001,31,FALSE)&amp;"","　")</f>
        <v/>
      </c>
      <c r="L45" s="18" t="str">
        <f>IFERROR(VLOOKUP($B45,DB!$H$3:$BZ$1001,32,FALSE)&amp;"","　")</f>
        <v>◯</v>
      </c>
      <c r="M45" s="18" t="str">
        <f>IFERROR(VLOOKUP($B45,DB!$H$3:$BZ$1001,33,FALSE)&amp;"","　")</f>
        <v>◯</v>
      </c>
      <c r="N45" s="21" t="str">
        <f>IFERROR(VLOOKUP($B45,DB!$H$3:$BZ$1001,34,FALSE)&amp;"","　")</f>
        <v/>
      </c>
      <c r="O45" s="23" t="str">
        <f>IFERROR(VLOOKUP($B45,DB!$H$3:$BZ$1001,35,FALSE)&amp;"","　")</f>
        <v/>
      </c>
      <c r="P45" s="18" t="str">
        <f>IFERROR(VLOOKUP($B45,DB!$H$3:$BZ$1001,36,FALSE)&amp;"","　")</f>
        <v/>
      </c>
      <c r="Q45" s="18" t="str">
        <f>IFERROR(VLOOKUP($B45,DB!$H$3:$BZ$1001,37,FALSE)&amp;"","　")</f>
        <v/>
      </c>
      <c r="R45" s="18" t="str">
        <f>IFERROR(VLOOKUP($B45,DB!$H$3:$BZ$1001,38,FALSE)&amp;"","　")</f>
        <v/>
      </c>
      <c r="S45" s="18" t="str">
        <f>IFERROR(VLOOKUP($B45,DB!$H$3:$BZ$1001,39,FALSE)&amp;"","　")</f>
        <v/>
      </c>
      <c r="T45" s="18" t="str">
        <f>IFERROR(VLOOKUP($B45,DB!$H$3:$BZ$1001,40,FALSE)&amp;"","　")</f>
        <v/>
      </c>
      <c r="U45" s="18" t="str">
        <f>IFERROR(VLOOKUP($B45,DB!$H$3:$BZ$1001,41,FALSE)&amp;"","　")</f>
        <v/>
      </c>
      <c r="V45" s="18" t="str">
        <f>IFERROR(VLOOKUP($B45,DB!$H$3:$BZ$1001,42,FALSE)&amp;"","　")</f>
        <v/>
      </c>
      <c r="W45" s="18" t="str">
        <f>IFERROR(VLOOKUP($B45,DB!$H$3:$BZ$1001,43,FALSE)&amp;"","　")</f>
        <v/>
      </c>
      <c r="X45" s="18" t="str">
        <f>IFERROR(VLOOKUP($B45,DB!$H$3:$BZ$1001,44,FALSE)&amp;"","　")</f>
        <v/>
      </c>
      <c r="Y45" s="18" t="str">
        <f>IFERROR(VLOOKUP($B45,DB!$H$3:$BZ$1001,45,FALSE)&amp;"","　")</f>
        <v/>
      </c>
      <c r="Z45" s="18" t="str">
        <f>IFERROR(VLOOKUP($B45,DB!$H$3:$BZ$1001,46,FALSE)&amp;"","　")</f>
        <v/>
      </c>
      <c r="AA45" s="18" t="str">
        <f>IFERROR(VLOOKUP($B45,DB!$H$3:$BZ$1001,47,FALSE)&amp;"","　")</f>
        <v/>
      </c>
      <c r="AB45" s="18" t="str">
        <f>IFERROR(VLOOKUP($B45,DB!$H$3:$BZ$1001,48,FALSE)&amp;"","　")</f>
        <v/>
      </c>
      <c r="AC45" s="18" t="str">
        <f>IFERROR(VLOOKUP($B45,DB!$H$3:$BZ$1001,49,FALSE)&amp;"","　")</f>
        <v/>
      </c>
      <c r="AD45" s="18" t="str">
        <f>IFERROR(VLOOKUP($B45,DB!$H$3:$BZ$1001,50,FALSE)&amp;"","　")</f>
        <v/>
      </c>
      <c r="AE45" s="18" t="str">
        <f>IFERROR(VLOOKUP($B45,DB!$H$3:$BZ$1001,51,FALSE)&amp;"","　")</f>
        <v/>
      </c>
      <c r="AF45" s="18" t="str">
        <f>IFERROR(VLOOKUP($B45,DB!$H$3:$BZ$1001,52,FALSE)&amp;"","　")</f>
        <v/>
      </c>
      <c r="AG45" s="18" t="str">
        <f>IFERROR(VLOOKUP($B45,DB!$H$3:$BZ$1001,53,FALSE)&amp;"","　")</f>
        <v/>
      </c>
      <c r="AH45" s="18" t="str">
        <f>IFERROR(VLOOKUP($B45,DB!$H$3:$BZ$1001,54,FALSE)&amp;"","　")</f>
        <v/>
      </c>
      <c r="AI45" s="25" t="str">
        <f>IFERROR(VLOOKUP($B45,DB!$H$3:$BZ$1001,55,FALSE)&amp;"","　")</f>
        <v/>
      </c>
      <c r="AJ45" s="16" t="str">
        <f>IFERROR(VLOOKUP($B45,DB!$H$3:$BZ$1001,56,FALSE)&amp;"","　")</f>
        <v/>
      </c>
      <c r="AK45" s="18" t="str">
        <f>IFERROR(VLOOKUP($B45,DB!$H$3:$BZ$1001,57,FALSE)&amp;"","　")</f>
        <v/>
      </c>
      <c r="AL45" s="18" t="str">
        <f>IFERROR(VLOOKUP($B45,DB!$H$3:$BZ$1001,58,FALSE)&amp;"","　")</f>
        <v/>
      </c>
      <c r="AM45" s="18" t="str">
        <f>IFERROR(VLOOKUP($B45,DB!$H$3:$BZ$1001,59,FALSE)&amp;"","　")</f>
        <v/>
      </c>
      <c r="AN45" s="18" t="str">
        <f>IFERROR(VLOOKUP($B45,DB!$H$3:$BZ$1001,60,FALSE)&amp;"","　")</f>
        <v/>
      </c>
      <c r="AO45" s="18" t="str">
        <f>IFERROR(VLOOKUP($B45,DB!$H$3:$BZ$1001,61,FALSE)&amp;"","　")</f>
        <v/>
      </c>
      <c r="AP45" s="18" t="str">
        <f>IFERROR(VLOOKUP($B45,DB!$H$3:$BZ$1001,62,FALSE)&amp;"","　")</f>
        <v/>
      </c>
      <c r="AQ45" s="21" t="str">
        <f>IFERROR(VLOOKUP($B45,DB!$H$3:$BZ$1001,63,FALSE)&amp;"","　")</f>
        <v/>
      </c>
      <c r="AR45" s="23" t="str">
        <f>IFERROR(VLOOKUP($B45,DB!$H$3:$BZ$1001,64,FALSE)&amp;"","　")</f>
        <v/>
      </c>
      <c r="AS45" s="18" t="str">
        <f>IFERROR(VLOOKUP($B45,DB!$H$3:$BZ$1001,65,FALSE)&amp;"","　")</f>
        <v/>
      </c>
      <c r="AT45" s="18" t="str">
        <f>IFERROR(VLOOKUP($B45,DB!$H$3:$BZ$1001,66,FALSE)&amp;"","　")</f>
        <v/>
      </c>
      <c r="AU45" s="18" t="str">
        <f>IFERROR(VLOOKUP($B45,DB!$H$3:$BZ$1001,67,FALSE)&amp;"","　")</f>
        <v/>
      </c>
      <c r="AV45" s="18" t="str">
        <f>IFERROR(VLOOKUP($B45,DB!$H$3:$BZ$1001,68,FALSE)&amp;"","　")</f>
        <v/>
      </c>
      <c r="AW45" s="18" t="str">
        <f>IFERROR(VLOOKUP($B45,DB!$H$3:$BZ$1001,69,FALSE)&amp;"","　")</f>
        <v/>
      </c>
      <c r="AX45" s="18" t="str">
        <f>IFERROR(VLOOKUP($B45,DB!$H$3:$BZ$1001,70,FALSE)&amp;"","　")</f>
        <v/>
      </c>
      <c r="AY45" s="21" t="str">
        <f>IFERROR(VLOOKUP($B45,DB!$H$3:$BZ$1001,71,FALSE)&amp;"","　")</f>
        <v/>
      </c>
      <c r="AZ45" s="29"/>
    </row>
    <row r="46" spans="2:52" ht="20.100000000000001" customHeight="1">
      <c r="B46" s="6">
        <v>2142</v>
      </c>
      <c r="C46" s="8" t="str">
        <f>IFERROR(VLOOKUP(B46,DB!$H$3:$Y$1001,4,FALSE)&amp;"","")</f>
        <v>エア・ウォーター・ラボアンドフーズ株式会社</v>
      </c>
      <c r="D46" s="10" t="str">
        <f>IFERROR(VLOOKUP(B46,DB!$H$2:$CC$1001,7,FALSE)&amp;"","")</f>
        <v>北海道</v>
      </c>
      <c r="E46" s="11" t="str">
        <f>IFERROR(VLOOKUP(B46,DB!$H$2:$CC$1001,8,FALSE)&amp;"","")</f>
        <v>函館市</v>
      </c>
      <c r="F46" s="12" t="str">
        <f>IFERROR(VLOOKUP(B46,DB!$H$2:$CC$1001,10,FALSE)&amp;"","")</f>
        <v>代表取締役社長</v>
      </c>
      <c r="G46" s="11" t="str">
        <f>IFERROR(VLOOKUP(B46,DB!$H$2:$CC$1001,11,FALSE)&amp;"","")</f>
        <v>又野　昌秀</v>
      </c>
      <c r="H46" s="14" t="str">
        <f>IFERROR(IF(VLOOKUP(B46,DB!$H$2:$CC$1001,20,FALSE)&amp;""="","","○"),"")</f>
        <v/>
      </c>
      <c r="I46" s="16" t="str">
        <f>IFERROR(VLOOKUP($B46,DB!$H$3:$BZ$1001,29,FALSE)&amp;"","　")</f>
        <v>◯</v>
      </c>
      <c r="J46" s="18" t="str">
        <f>IFERROR(VLOOKUP($B46,DB!$H$3:$BZ$1001,30,FALSE)&amp;"","　")</f>
        <v/>
      </c>
      <c r="K46" s="18" t="str">
        <f>IFERROR(VLOOKUP($B46,DB!$H$3:$BZ$1001,31,FALSE)&amp;"","　")</f>
        <v/>
      </c>
      <c r="L46" s="18" t="str">
        <f>IFERROR(VLOOKUP($B46,DB!$H$3:$BZ$1001,32,FALSE)&amp;"","　")</f>
        <v/>
      </c>
      <c r="M46" s="18" t="str">
        <f>IFERROR(VLOOKUP($B46,DB!$H$3:$BZ$1001,33,FALSE)&amp;"","　")</f>
        <v>◯</v>
      </c>
      <c r="N46" s="21" t="str">
        <f>IFERROR(VLOOKUP($B46,DB!$H$3:$BZ$1001,34,FALSE)&amp;"","　")</f>
        <v/>
      </c>
      <c r="O46" s="23" t="str">
        <f>IFERROR(VLOOKUP($B46,DB!$H$3:$BZ$1001,35,FALSE)&amp;"","　")</f>
        <v/>
      </c>
      <c r="P46" s="18" t="str">
        <f>IFERROR(VLOOKUP($B46,DB!$H$3:$BZ$1001,36,FALSE)&amp;"","　")</f>
        <v/>
      </c>
      <c r="Q46" s="18" t="str">
        <f>IFERROR(VLOOKUP($B46,DB!$H$3:$BZ$1001,37,FALSE)&amp;"","　")</f>
        <v/>
      </c>
      <c r="R46" s="18" t="str">
        <f>IFERROR(VLOOKUP($B46,DB!$H$3:$BZ$1001,38,FALSE)&amp;"","　")</f>
        <v/>
      </c>
      <c r="S46" s="18" t="str">
        <f>IFERROR(VLOOKUP($B46,DB!$H$3:$BZ$1001,39,FALSE)&amp;"","　")</f>
        <v/>
      </c>
      <c r="T46" s="18" t="str">
        <f>IFERROR(VLOOKUP($B46,DB!$H$3:$BZ$1001,40,FALSE)&amp;"","　")</f>
        <v/>
      </c>
      <c r="U46" s="18" t="str">
        <f>IFERROR(VLOOKUP($B46,DB!$H$3:$BZ$1001,41,FALSE)&amp;"","　")</f>
        <v/>
      </c>
      <c r="V46" s="18" t="str">
        <f>IFERROR(VLOOKUP($B46,DB!$H$3:$BZ$1001,42,FALSE)&amp;"","　")</f>
        <v/>
      </c>
      <c r="W46" s="18" t="str">
        <f>IFERROR(VLOOKUP($B46,DB!$H$3:$BZ$1001,43,FALSE)&amp;"","　")</f>
        <v/>
      </c>
      <c r="X46" s="18" t="str">
        <f>IFERROR(VLOOKUP($B46,DB!$H$3:$BZ$1001,44,FALSE)&amp;"","　")</f>
        <v/>
      </c>
      <c r="Y46" s="18" t="str">
        <f>IFERROR(VLOOKUP($B46,DB!$H$3:$BZ$1001,45,FALSE)&amp;"","　")</f>
        <v/>
      </c>
      <c r="Z46" s="18" t="str">
        <f>IFERROR(VLOOKUP($B46,DB!$H$3:$BZ$1001,46,FALSE)&amp;"","　")</f>
        <v/>
      </c>
      <c r="AA46" s="18" t="str">
        <f>IFERROR(VLOOKUP($B46,DB!$H$3:$BZ$1001,47,FALSE)&amp;"","　")</f>
        <v/>
      </c>
      <c r="AB46" s="18" t="str">
        <f>IFERROR(VLOOKUP($B46,DB!$H$3:$BZ$1001,48,FALSE)&amp;"","　")</f>
        <v/>
      </c>
      <c r="AC46" s="18" t="str">
        <f>IFERROR(VLOOKUP($B46,DB!$H$3:$BZ$1001,49,FALSE)&amp;"","　")</f>
        <v/>
      </c>
      <c r="AD46" s="18" t="str">
        <f>IFERROR(VLOOKUP($B46,DB!$H$3:$BZ$1001,50,FALSE)&amp;"","　")</f>
        <v/>
      </c>
      <c r="AE46" s="18" t="str">
        <f>IFERROR(VLOOKUP($B46,DB!$H$3:$BZ$1001,51,FALSE)&amp;"","　")</f>
        <v/>
      </c>
      <c r="AF46" s="18" t="str">
        <f>IFERROR(VLOOKUP($B46,DB!$H$3:$BZ$1001,52,FALSE)&amp;"","　")</f>
        <v/>
      </c>
      <c r="AG46" s="18" t="str">
        <f>IFERROR(VLOOKUP($B46,DB!$H$3:$BZ$1001,53,FALSE)&amp;"","　")</f>
        <v/>
      </c>
      <c r="AH46" s="18" t="str">
        <f>IFERROR(VLOOKUP($B46,DB!$H$3:$BZ$1001,54,FALSE)&amp;"","　")</f>
        <v/>
      </c>
      <c r="AI46" s="25" t="str">
        <f>IFERROR(VLOOKUP($B46,DB!$H$3:$BZ$1001,55,FALSE)&amp;"","　")</f>
        <v/>
      </c>
      <c r="AJ46" s="16" t="str">
        <f>IFERROR(VLOOKUP($B46,DB!$H$3:$BZ$1001,56,FALSE)&amp;"","　")</f>
        <v/>
      </c>
      <c r="AK46" s="18" t="str">
        <f>IFERROR(VLOOKUP($B46,DB!$H$3:$BZ$1001,57,FALSE)&amp;"","　")</f>
        <v/>
      </c>
      <c r="AL46" s="18" t="str">
        <f>IFERROR(VLOOKUP($B46,DB!$H$3:$BZ$1001,58,FALSE)&amp;"","　")</f>
        <v/>
      </c>
      <c r="AM46" s="18" t="str">
        <f>IFERROR(VLOOKUP($B46,DB!$H$3:$BZ$1001,59,FALSE)&amp;"","　")</f>
        <v/>
      </c>
      <c r="AN46" s="18" t="str">
        <f>IFERROR(VLOOKUP($B46,DB!$H$3:$BZ$1001,60,FALSE)&amp;"","　")</f>
        <v/>
      </c>
      <c r="AO46" s="18" t="str">
        <f>IFERROR(VLOOKUP($B46,DB!$H$3:$BZ$1001,61,FALSE)&amp;"","　")</f>
        <v/>
      </c>
      <c r="AP46" s="18" t="str">
        <f>IFERROR(VLOOKUP($B46,DB!$H$3:$BZ$1001,62,FALSE)&amp;"","　")</f>
        <v/>
      </c>
      <c r="AQ46" s="21" t="str">
        <f>IFERROR(VLOOKUP($B46,DB!$H$3:$BZ$1001,63,FALSE)&amp;"","　")</f>
        <v/>
      </c>
      <c r="AR46" s="23" t="str">
        <f>IFERROR(VLOOKUP($B46,DB!$H$3:$BZ$1001,64,FALSE)&amp;"","　")</f>
        <v/>
      </c>
      <c r="AS46" s="18" t="str">
        <f>IFERROR(VLOOKUP($B46,DB!$H$3:$BZ$1001,65,FALSE)&amp;"","　")</f>
        <v/>
      </c>
      <c r="AT46" s="18" t="str">
        <f>IFERROR(VLOOKUP($B46,DB!$H$3:$BZ$1001,66,FALSE)&amp;"","　")</f>
        <v/>
      </c>
      <c r="AU46" s="18" t="str">
        <f>IFERROR(VLOOKUP($B46,DB!$H$3:$BZ$1001,67,FALSE)&amp;"","　")</f>
        <v/>
      </c>
      <c r="AV46" s="18" t="str">
        <f>IFERROR(VLOOKUP($B46,DB!$H$3:$BZ$1001,68,FALSE)&amp;"","　")</f>
        <v/>
      </c>
      <c r="AW46" s="18" t="str">
        <f>IFERROR(VLOOKUP($B46,DB!$H$3:$BZ$1001,69,FALSE)&amp;"","　")</f>
        <v>◯</v>
      </c>
      <c r="AX46" s="18" t="str">
        <f>IFERROR(VLOOKUP($B46,DB!$H$3:$BZ$1001,70,FALSE)&amp;"","　")</f>
        <v>◯</v>
      </c>
      <c r="AY46" s="21" t="str">
        <f>IFERROR(VLOOKUP($B46,DB!$H$3:$BZ$1001,71,FALSE)&amp;"","　")</f>
        <v>◯</v>
      </c>
      <c r="AZ46" s="29"/>
    </row>
    <row r="47" spans="2:52" ht="20.100000000000001" customHeight="1">
      <c r="B47" s="6">
        <v>2143</v>
      </c>
      <c r="C47" s="8" t="str">
        <f>IFERROR(VLOOKUP(B47,DB!$H$3:$Y$1001,4,FALSE)&amp;"","")</f>
        <v>エヌ・エス株式会社</v>
      </c>
      <c r="D47" s="10" t="str">
        <f>IFERROR(VLOOKUP(B47,DB!$H$2:$CC$1001,7,FALSE)&amp;"","")</f>
        <v>北海道</v>
      </c>
      <c r="E47" s="11" t="str">
        <f>IFERROR(VLOOKUP(B47,DB!$H$2:$CC$1001,8,FALSE)&amp;"","")</f>
        <v>札幌市北区</v>
      </c>
      <c r="F47" s="12" t="str">
        <f>IFERROR(VLOOKUP(B47,DB!$H$2:$CC$1001,10,FALSE)&amp;"","")</f>
        <v>代表取締役</v>
      </c>
      <c r="G47" s="11" t="str">
        <f>IFERROR(VLOOKUP(B47,DB!$H$2:$CC$1001,11,FALSE)&amp;"","")</f>
        <v>池田　利夫</v>
      </c>
      <c r="H47" s="14" t="str">
        <f>IFERROR(IF(VLOOKUP(B47,DB!$H$2:$CC$1001,20,FALSE)&amp;""="","","○"),"")</f>
        <v/>
      </c>
      <c r="I47" s="16" t="str">
        <f>IFERROR(VLOOKUP($B47,DB!$H$3:$BZ$1001,29,FALSE)&amp;"","　")</f>
        <v/>
      </c>
      <c r="J47" s="18" t="str">
        <f>IFERROR(VLOOKUP($B47,DB!$H$3:$BZ$1001,30,FALSE)&amp;"","　")</f>
        <v/>
      </c>
      <c r="K47" s="18" t="str">
        <f>IFERROR(VLOOKUP($B47,DB!$H$3:$BZ$1001,31,FALSE)&amp;"","　")</f>
        <v/>
      </c>
      <c r="L47" s="18" t="str">
        <f>IFERROR(VLOOKUP($B47,DB!$H$3:$BZ$1001,32,FALSE)&amp;"","　")</f>
        <v/>
      </c>
      <c r="M47" s="18" t="str">
        <f>IFERROR(VLOOKUP($B47,DB!$H$3:$BZ$1001,33,FALSE)&amp;"","　")</f>
        <v>◯</v>
      </c>
      <c r="N47" s="21" t="str">
        <f>IFERROR(VLOOKUP($B47,DB!$H$3:$BZ$1001,34,FALSE)&amp;"","　")</f>
        <v/>
      </c>
      <c r="O47" s="23" t="str">
        <f>IFERROR(VLOOKUP($B47,DB!$H$3:$BZ$1001,35,FALSE)&amp;"","　")</f>
        <v/>
      </c>
      <c r="P47" s="18" t="str">
        <f>IFERROR(VLOOKUP($B47,DB!$H$3:$BZ$1001,36,FALSE)&amp;"","　")</f>
        <v/>
      </c>
      <c r="Q47" s="18" t="str">
        <f>IFERROR(VLOOKUP($B47,DB!$H$3:$BZ$1001,37,FALSE)&amp;"","　")</f>
        <v/>
      </c>
      <c r="R47" s="18" t="str">
        <f>IFERROR(VLOOKUP($B47,DB!$H$3:$BZ$1001,38,FALSE)&amp;"","　")</f>
        <v/>
      </c>
      <c r="S47" s="18" t="str">
        <f>IFERROR(VLOOKUP($B47,DB!$H$3:$BZ$1001,39,FALSE)&amp;"","　")</f>
        <v/>
      </c>
      <c r="T47" s="18" t="str">
        <f>IFERROR(VLOOKUP($B47,DB!$H$3:$BZ$1001,40,FALSE)&amp;"","　")</f>
        <v/>
      </c>
      <c r="U47" s="18" t="str">
        <f>IFERROR(VLOOKUP($B47,DB!$H$3:$BZ$1001,41,FALSE)&amp;"","　")</f>
        <v/>
      </c>
      <c r="V47" s="18" t="str">
        <f>IFERROR(VLOOKUP($B47,DB!$H$3:$BZ$1001,42,FALSE)&amp;"","　")</f>
        <v/>
      </c>
      <c r="W47" s="18" t="str">
        <f>IFERROR(VLOOKUP($B47,DB!$H$3:$BZ$1001,43,FALSE)&amp;"","　")</f>
        <v/>
      </c>
      <c r="X47" s="18" t="str">
        <f>IFERROR(VLOOKUP($B47,DB!$H$3:$BZ$1001,44,FALSE)&amp;"","　")</f>
        <v/>
      </c>
      <c r="Y47" s="18" t="str">
        <f>IFERROR(VLOOKUP($B47,DB!$H$3:$BZ$1001,45,FALSE)&amp;"","　")</f>
        <v/>
      </c>
      <c r="Z47" s="18" t="str">
        <f>IFERROR(VLOOKUP($B47,DB!$H$3:$BZ$1001,46,FALSE)&amp;"","　")</f>
        <v/>
      </c>
      <c r="AA47" s="18" t="str">
        <f>IFERROR(VLOOKUP($B47,DB!$H$3:$BZ$1001,47,FALSE)&amp;"","　")</f>
        <v/>
      </c>
      <c r="AB47" s="18" t="str">
        <f>IFERROR(VLOOKUP($B47,DB!$H$3:$BZ$1001,48,FALSE)&amp;"","　")</f>
        <v/>
      </c>
      <c r="AC47" s="18" t="str">
        <f>IFERROR(VLOOKUP($B47,DB!$H$3:$BZ$1001,49,FALSE)&amp;"","　")</f>
        <v/>
      </c>
      <c r="AD47" s="18" t="str">
        <f>IFERROR(VLOOKUP($B47,DB!$H$3:$BZ$1001,50,FALSE)&amp;"","　")</f>
        <v/>
      </c>
      <c r="AE47" s="18" t="str">
        <f>IFERROR(VLOOKUP($B47,DB!$H$3:$BZ$1001,51,FALSE)&amp;"","　")</f>
        <v/>
      </c>
      <c r="AF47" s="18" t="str">
        <f>IFERROR(VLOOKUP($B47,DB!$H$3:$BZ$1001,52,FALSE)&amp;"","　")</f>
        <v/>
      </c>
      <c r="AG47" s="18" t="str">
        <f>IFERROR(VLOOKUP($B47,DB!$H$3:$BZ$1001,53,FALSE)&amp;"","　")</f>
        <v/>
      </c>
      <c r="AH47" s="18" t="str">
        <f>IFERROR(VLOOKUP($B47,DB!$H$3:$BZ$1001,54,FALSE)&amp;"","　")</f>
        <v/>
      </c>
      <c r="AI47" s="25" t="str">
        <f>IFERROR(VLOOKUP($B47,DB!$H$3:$BZ$1001,55,FALSE)&amp;"","　")</f>
        <v/>
      </c>
      <c r="AJ47" s="16" t="str">
        <f>IFERROR(VLOOKUP($B47,DB!$H$3:$BZ$1001,56,FALSE)&amp;"","　")</f>
        <v/>
      </c>
      <c r="AK47" s="18" t="str">
        <f>IFERROR(VLOOKUP($B47,DB!$H$3:$BZ$1001,57,FALSE)&amp;"","　")</f>
        <v/>
      </c>
      <c r="AL47" s="18" t="str">
        <f>IFERROR(VLOOKUP($B47,DB!$H$3:$BZ$1001,58,FALSE)&amp;"","　")</f>
        <v/>
      </c>
      <c r="AM47" s="18" t="str">
        <f>IFERROR(VLOOKUP($B47,DB!$H$3:$BZ$1001,59,FALSE)&amp;"","　")</f>
        <v/>
      </c>
      <c r="AN47" s="18" t="str">
        <f>IFERROR(VLOOKUP($B47,DB!$H$3:$BZ$1001,60,FALSE)&amp;"","　")</f>
        <v/>
      </c>
      <c r="AO47" s="18" t="str">
        <f>IFERROR(VLOOKUP($B47,DB!$H$3:$BZ$1001,61,FALSE)&amp;"","　")</f>
        <v/>
      </c>
      <c r="AP47" s="18" t="str">
        <f>IFERROR(VLOOKUP($B47,DB!$H$3:$BZ$1001,62,FALSE)&amp;"","　")</f>
        <v/>
      </c>
      <c r="AQ47" s="21" t="str">
        <f>IFERROR(VLOOKUP($B47,DB!$H$3:$BZ$1001,63,FALSE)&amp;"","　")</f>
        <v/>
      </c>
      <c r="AR47" s="23" t="str">
        <f>IFERROR(VLOOKUP($B47,DB!$H$3:$BZ$1001,64,FALSE)&amp;"","　")</f>
        <v/>
      </c>
      <c r="AS47" s="18" t="str">
        <f>IFERROR(VLOOKUP($B47,DB!$H$3:$BZ$1001,65,FALSE)&amp;"","　")</f>
        <v/>
      </c>
      <c r="AT47" s="18" t="str">
        <f>IFERROR(VLOOKUP($B47,DB!$H$3:$BZ$1001,66,FALSE)&amp;"","　")</f>
        <v/>
      </c>
      <c r="AU47" s="18" t="str">
        <f>IFERROR(VLOOKUP($B47,DB!$H$3:$BZ$1001,67,FALSE)&amp;"","　")</f>
        <v/>
      </c>
      <c r="AV47" s="18" t="str">
        <f>IFERROR(VLOOKUP($B47,DB!$H$3:$BZ$1001,68,FALSE)&amp;"","　")</f>
        <v/>
      </c>
      <c r="AW47" s="18" t="str">
        <f>IFERROR(VLOOKUP($B47,DB!$H$3:$BZ$1001,69,FALSE)&amp;"","　")</f>
        <v>◯</v>
      </c>
      <c r="AX47" s="18" t="str">
        <f>IFERROR(VLOOKUP($B47,DB!$H$3:$BZ$1001,70,FALSE)&amp;"","　")</f>
        <v/>
      </c>
      <c r="AY47" s="21" t="str">
        <f>IFERROR(VLOOKUP($B47,DB!$H$3:$BZ$1001,71,FALSE)&amp;"","　")</f>
        <v/>
      </c>
      <c r="AZ47" s="29"/>
    </row>
    <row r="48" spans="2:52" ht="20.100000000000001" customHeight="1">
      <c r="B48" s="6">
        <v>2152</v>
      </c>
      <c r="C48" s="8" t="str">
        <f>IFERROR(VLOOKUP(B48,DB!$H$3:$Y$1001,4,FALSE)&amp;"","")</f>
        <v>株式会社エックス都市研究所</v>
      </c>
      <c r="D48" s="10" t="str">
        <f>IFERROR(VLOOKUP(B48,DB!$H$2:$CC$1001,7,FALSE)&amp;"","")</f>
        <v>東京都</v>
      </c>
      <c r="E48" s="11" t="str">
        <f>IFERROR(VLOOKUP(B48,DB!$H$2:$CC$1001,8,FALSE)&amp;"","")</f>
        <v>豊島区</v>
      </c>
      <c r="F48" s="12" t="str">
        <f>IFERROR(VLOOKUP(B48,DB!$H$2:$CC$1001,10,FALSE)&amp;"","")</f>
        <v>代表取締役</v>
      </c>
      <c r="G48" s="11" t="str">
        <f>IFERROR(VLOOKUP(B48,DB!$H$2:$CC$1001,11,FALSE)&amp;"","")</f>
        <v>大野　眞里</v>
      </c>
      <c r="H48" s="14" t="str">
        <f>IFERROR(IF(VLOOKUP(B48,DB!$H$2:$CC$1001,20,FALSE)&amp;""="","","○"),"")</f>
        <v>○</v>
      </c>
      <c r="I48" s="16" t="str">
        <f>IFERROR(VLOOKUP($B48,DB!$H$3:$BZ$1001,29,FALSE)&amp;"","　")</f>
        <v/>
      </c>
      <c r="J48" s="18" t="str">
        <f>IFERROR(VLOOKUP($B48,DB!$H$3:$BZ$1001,30,FALSE)&amp;"","　")</f>
        <v/>
      </c>
      <c r="K48" s="18" t="str">
        <f>IFERROR(VLOOKUP($B48,DB!$H$3:$BZ$1001,31,FALSE)&amp;"","　")</f>
        <v>◯</v>
      </c>
      <c r="L48" s="18" t="str">
        <f>IFERROR(VLOOKUP($B48,DB!$H$3:$BZ$1001,32,FALSE)&amp;"","　")</f>
        <v/>
      </c>
      <c r="M48" s="18" t="str">
        <f>IFERROR(VLOOKUP($B48,DB!$H$3:$BZ$1001,33,FALSE)&amp;"","　")</f>
        <v>◯</v>
      </c>
      <c r="N48" s="21" t="str">
        <f>IFERROR(VLOOKUP($B48,DB!$H$3:$BZ$1001,34,FALSE)&amp;"","　")</f>
        <v/>
      </c>
      <c r="O48" s="23" t="str">
        <f>IFERROR(VLOOKUP($B48,DB!$H$3:$BZ$1001,35,FALSE)&amp;"","　")</f>
        <v/>
      </c>
      <c r="P48" s="18" t="str">
        <f>IFERROR(VLOOKUP($B48,DB!$H$3:$BZ$1001,36,FALSE)&amp;"","　")</f>
        <v/>
      </c>
      <c r="Q48" s="18" t="str">
        <f>IFERROR(VLOOKUP($B48,DB!$H$3:$BZ$1001,37,FALSE)&amp;"","　")</f>
        <v/>
      </c>
      <c r="R48" s="18" t="str">
        <f>IFERROR(VLOOKUP($B48,DB!$H$3:$BZ$1001,38,FALSE)&amp;"","　")</f>
        <v/>
      </c>
      <c r="S48" s="18" t="str">
        <f>IFERROR(VLOOKUP($B48,DB!$H$3:$BZ$1001,39,FALSE)&amp;"","　")</f>
        <v/>
      </c>
      <c r="T48" s="18" t="str">
        <f>IFERROR(VLOOKUP($B48,DB!$H$3:$BZ$1001,40,FALSE)&amp;"","　")</f>
        <v/>
      </c>
      <c r="U48" s="18" t="str">
        <f>IFERROR(VLOOKUP($B48,DB!$H$3:$BZ$1001,41,FALSE)&amp;"","　")</f>
        <v>◯</v>
      </c>
      <c r="V48" s="18" t="str">
        <f>IFERROR(VLOOKUP($B48,DB!$H$3:$BZ$1001,42,FALSE)&amp;"","　")</f>
        <v/>
      </c>
      <c r="W48" s="18" t="str">
        <f>IFERROR(VLOOKUP($B48,DB!$H$3:$BZ$1001,43,FALSE)&amp;"","　")</f>
        <v/>
      </c>
      <c r="X48" s="18" t="str">
        <f>IFERROR(VLOOKUP($B48,DB!$H$3:$BZ$1001,44,FALSE)&amp;"","　")</f>
        <v/>
      </c>
      <c r="Y48" s="18" t="str">
        <f>IFERROR(VLOOKUP($B48,DB!$H$3:$BZ$1001,45,FALSE)&amp;"","　")</f>
        <v>◯</v>
      </c>
      <c r="Z48" s="18" t="str">
        <f>IFERROR(VLOOKUP($B48,DB!$H$3:$BZ$1001,46,FALSE)&amp;"","　")</f>
        <v/>
      </c>
      <c r="AA48" s="18" t="str">
        <f>IFERROR(VLOOKUP($B48,DB!$H$3:$BZ$1001,47,FALSE)&amp;"","　")</f>
        <v>◯</v>
      </c>
      <c r="AB48" s="18" t="str">
        <f>IFERROR(VLOOKUP($B48,DB!$H$3:$BZ$1001,48,FALSE)&amp;"","　")</f>
        <v/>
      </c>
      <c r="AC48" s="18" t="str">
        <f>IFERROR(VLOOKUP($B48,DB!$H$3:$BZ$1001,49,FALSE)&amp;"","　")</f>
        <v/>
      </c>
      <c r="AD48" s="18" t="str">
        <f>IFERROR(VLOOKUP($B48,DB!$H$3:$BZ$1001,50,FALSE)&amp;"","　")</f>
        <v/>
      </c>
      <c r="AE48" s="18" t="str">
        <f>IFERROR(VLOOKUP($B48,DB!$H$3:$BZ$1001,51,FALSE)&amp;"","　")</f>
        <v/>
      </c>
      <c r="AF48" s="18" t="str">
        <f>IFERROR(VLOOKUP($B48,DB!$H$3:$BZ$1001,52,FALSE)&amp;"","　")</f>
        <v/>
      </c>
      <c r="AG48" s="18" t="str">
        <f>IFERROR(VLOOKUP($B48,DB!$H$3:$BZ$1001,53,FALSE)&amp;"","　")</f>
        <v>◯</v>
      </c>
      <c r="AH48" s="18" t="str">
        <f>IFERROR(VLOOKUP($B48,DB!$H$3:$BZ$1001,54,FALSE)&amp;"","　")</f>
        <v/>
      </c>
      <c r="AI48" s="25" t="str">
        <f>IFERROR(VLOOKUP($B48,DB!$H$3:$BZ$1001,55,FALSE)&amp;"","　")</f>
        <v/>
      </c>
      <c r="AJ48" s="16" t="str">
        <f>IFERROR(VLOOKUP($B48,DB!$H$3:$BZ$1001,56,FALSE)&amp;"","　")</f>
        <v/>
      </c>
      <c r="AK48" s="18" t="str">
        <f>IFERROR(VLOOKUP($B48,DB!$H$3:$BZ$1001,57,FALSE)&amp;"","　")</f>
        <v/>
      </c>
      <c r="AL48" s="18" t="str">
        <f>IFERROR(VLOOKUP($B48,DB!$H$3:$BZ$1001,58,FALSE)&amp;"","　")</f>
        <v/>
      </c>
      <c r="AM48" s="18" t="str">
        <f>IFERROR(VLOOKUP($B48,DB!$H$3:$BZ$1001,59,FALSE)&amp;"","　")</f>
        <v/>
      </c>
      <c r="AN48" s="18" t="str">
        <f>IFERROR(VLOOKUP($B48,DB!$H$3:$BZ$1001,60,FALSE)&amp;"","　")</f>
        <v/>
      </c>
      <c r="AO48" s="18" t="str">
        <f>IFERROR(VLOOKUP($B48,DB!$H$3:$BZ$1001,61,FALSE)&amp;"","　")</f>
        <v/>
      </c>
      <c r="AP48" s="18" t="str">
        <f>IFERROR(VLOOKUP($B48,DB!$H$3:$BZ$1001,62,FALSE)&amp;"","　")</f>
        <v/>
      </c>
      <c r="AQ48" s="21" t="str">
        <f>IFERROR(VLOOKUP($B48,DB!$H$3:$BZ$1001,63,FALSE)&amp;"","　")</f>
        <v/>
      </c>
      <c r="AR48" s="23" t="str">
        <f>IFERROR(VLOOKUP($B48,DB!$H$3:$BZ$1001,64,FALSE)&amp;"","　")</f>
        <v/>
      </c>
      <c r="AS48" s="18" t="str">
        <f>IFERROR(VLOOKUP($B48,DB!$H$3:$BZ$1001,65,FALSE)&amp;"","　")</f>
        <v/>
      </c>
      <c r="AT48" s="18" t="str">
        <f>IFERROR(VLOOKUP($B48,DB!$H$3:$BZ$1001,66,FALSE)&amp;"","　")</f>
        <v/>
      </c>
      <c r="AU48" s="18" t="str">
        <f>IFERROR(VLOOKUP($B48,DB!$H$3:$BZ$1001,67,FALSE)&amp;"","　")</f>
        <v/>
      </c>
      <c r="AV48" s="18" t="str">
        <f>IFERROR(VLOOKUP($B48,DB!$H$3:$BZ$1001,68,FALSE)&amp;"","　")</f>
        <v/>
      </c>
      <c r="AW48" s="18" t="str">
        <f>IFERROR(VLOOKUP($B48,DB!$H$3:$BZ$1001,69,FALSE)&amp;"","　")</f>
        <v/>
      </c>
      <c r="AX48" s="18" t="str">
        <f>IFERROR(VLOOKUP($B48,DB!$H$3:$BZ$1001,70,FALSE)&amp;"","　")</f>
        <v/>
      </c>
      <c r="AY48" s="21" t="str">
        <f>IFERROR(VLOOKUP($B48,DB!$H$3:$BZ$1001,71,FALSE)&amp;"","　")</f>
        <v/>
      </c>
      <c r="AZ48" s="29"/>
    </row>
    <row r="49" spans="2:52" ht="20.100000000000001" customHeight="1">
      <c r="B49" s="6">
        <v>2145</v>
      </c>
      <c r="C49" s="8" t="str">
        <f>IFERROR(VLOOKUP(B49,DB!$H$3:$Y$1001,4,FALSE)&amp;"","")</f>
        <v>株式会社エイト設計</v>
      </c>
      <c r="D49" s="10" t="str">
        <f>IFERROR(VLOOKUP(B49,DB!$H$2:$CC$1001,7,FALSE)&amp;"","")</f>
        <v>北海道</v>
      </c>
      <c r="E49" s="11" t="str">
        <f>IFERROR(VLOOKUP(B49,DB!$H$2:$CC$1001,8,FALSE)&amp;"","")</f>
        <v>札幌市中央区</v>
      </c>
      <c r="F49" s="12" t="str">
        <f>IFERROR(VLOOKUP(B49,DB!$H$2:$CC$1001,10,FALSE)&amp;"","")</f>
        <v>代表取締役</v>
      </c>
      <c r="G49" s="11" t="str">
        <f>IFERROR(VLOOKUP(B49,DB!$H$2:$CC$1001,11,FALSE)&amp;"","")</f>
        <v>高橋　忠明</v>
      </c>
      <c r="H49" s="14" t="str">
        <f>IFERROR(IF(VLOOKUP(B49,DB!$H$2:$CC$1001,20,FALSE)&amp;""="","","○"),"")</f>
        <v/>
      </c>
      <c r="I49" s="16" t="str">
        <f>IFERROR(VLOOKUP($B49,DB!$H$3:$BZ$1001,29,FALSE)&amp;"","　")</f>
        <v/>
      </c>
      <c r="J49" s="18" t="str">
        <f>IFERROR(VLOOKUP($B49,DB!$H$3:$BZ$1001,30,FALSE)&amp;"","　")</f>
        <v/>
      </c>
      <c r="K49" s="18" t="str">
        <f>IFERROR(VLOOKUP($B49,DB!$H$3:$BZ$1001,31,FALSE)&amp;"","　")</f>
        <v/>
      </c>
      <c r="L49" s="18" t="str">
        <f>IFERROR(VLOOKUP($B49,DB!$H$3:$BZ$1001,32,FALSE)&amp;"","　")</f>
        <v>◯</v>
      </c>
      <c r="M49" s="18" t="str">
        <f>IFERROR(VLOOKUP($B49,DB!$H$3:$BZ$1001,33,FALSE)&amp;"","　")</f>
        <v/>
      </c>
      <c r="N49" s="21" t="str">
        <f>IFERROR(VLOOKUP($B49,DB!$H$3:$BZ$1001,34,FALSE)&amp;"","　")</f>
        <v/>
      </c>
      <c r="O49" s="23" t="str">
        <f>IFERROR(VLOOKUP($B49,DB!$H$3:$BZ$1001,35,FALSE)&amp;"","　")</f>
        <v/>
      </c>
      <c r="P49" s="18" t="str">
        <f>IFERROR(VLOOKUP($B49,DB!$H$3:$BZ$1001,36,FALSE)&amp;"","　")</f>
        <v/>
      </c>
      <c r="Q49" s="18" t="str">
        <f>IFERROR(VLOOKUP($B49,DB!$H$3:$BZ$1001,37,FALSE)&amp;"","　")</f>
        <v/>
      </c>
      <c r="R49" s="18" t="str">
        <f>IFERROR(VLOOKUP($B49,DB!$H$3:$BZ$1001,38,FALSE)&amp;"","　")</f>
        <v/>
      </c>
      <c r="S49" s="18" t="str">
        <f>IFERROR(VLOOKUP($B49,DB!$H$3:$BZ$1001,39,FALSE)&amp;"","　")</f>
        <v/>
      </c>
      <c r="T49" s="18" t="str">
        <f>IFERROR(VLOOKUP($B49,DB!$H$3:$BZ$1001,40,FALSE)&amp;"","　")</f>
        <v/>
      </c>
      <c r="U49" s="18" t="str">
        <f>IFERROR(VLOOKUP($B49,DB!$H$3:$BZ$1001,41,FALSE)&amp;"","　")</f>
        <v/>
      </c>
      <c r="V49" s="18" t="str">
        <f>IFERROR(VLOOKUP($B49,DB!$H$3:$BZ$1001,42,FALSE)&amp;"","　")</f>
        <v/>
      </c>
      <c r="W49" s="18" t="str">
        <f>IFERROR(VLOOKUP($B49,DB!$H$3:$BZ$1001,43,FALSE)&amp;"","　")</f>
        <v/>
      </c>
      <c r="X49" s="18" t="str">
        <f>IFERROR(VLOOKUP($B49,DB!$H$3:$BZ$1001,44,FALSE)&amp;"","　")</f>
        <v/>
      </c>
      <c r="Y49" s="18" t="str">
        <f>IFERROR(VLOOKUP($B49,DB!$H$3:$BZ$1001,45,FALSE)&amp;"","　")</f>
        <v/>
      </c>
      <c r="Z49" s="18" t="str">
        <f>IFERROR(VLOOKUP($B49,DB!$H$3:$BZ$1001,46,FALSE)&amp;"","　")</f>
        <v/>
      </c>
      <c r="AA49" s="18" t="str">
        <f>IFERROR(VLOOKUP($B49,DB!$H$3:$BZ$1001,47,FALSE)&amp;"","　")</f>
        <v/>
      </c>
      <c r="AB49" s="18" t="str">
        <f>IFERROR(VLOOKUP($B49,DB!$H$3:$BZ$1001,48,FALSE)&amp;"","　")</f>
        <v/>
      </c>
      <c r="AC49" s="18" t="str">
        <f>IFERROR(VLOOKUP($B49,DB!$H$3:$BZ$1001,49,FALSE)&amp;"","　")</f>
        <v/>
      </c>
      <c r="AD49" s="18" t="str">
        <f>IFERROR(VLOOKUP($B49,DB!$H$3:$BZ$1001,50,FALSE)&amp;"","　")</f>
        <v/>
      </c>
      <c r="AE49" s="18" t="str">
        <f>IFERROR(VLOOKUP($B49,DB!$H$3:$BZ$1001,51,FALSE)&amp;"","　")</f>
        <v/>
      </c>
      <c r="AF49" s="18" t="str">
        <f>IFERROR(VLOOKUP($B49,DB!$H$3:$BZ$1001,52,FALSE)&amp;"","　")</f>
        <v/>
      </c>
      <c r="AG49" s="18" t="str">
        <f>IFERROR(VLOOKUP($B49,DB!$H$3:$BZ$1001,53,FALSE)&amp;"","　")</f>
        <v/>
      </c>
      <c r="AH49" s="18" t="str">
        <f>IFERROR(VLOOKUP($B49,DB!$H$3:$BZ$1001,54,FALSE)&amp;"","　")</f>
        <v/>
      </c>
      <c r="AI49" s="25" t="str">
        <f>IFERROR(VLOOKUP($B49,DB!$H$3:$BZ$1001,55,FALSE)&amp;"","　")</f>
        <v/>
      </c>
      <c r="AJ49" s="16" t="str">
        <f>IFERROR(VLOOKUP($B49,DB!$H$3:$BZ$1001,56,FALSE)&amp;"","　")</f>
        <v/>
      </c>
      <c r="AK49" s="18" t="str">
        <f>IFERROR(VLOOKUP($B49,DB!$H$3:$BZ$1001,57,FALSE)&amp;"","　")</f>
        <v/>
      </c>
      <c r="AL49" s="18" t="str">
        <f>IFERROR(VLOOKUP($B49,DB!$H$3:$BZ$1001,58,FALSE)&amp;"","　")</f>
        <v/>
      </c>
      <c r="AM49" s="18" t="str">
        <f>IFERROR(VLOOKUP($B49,DB!$H$3:$BZ$1001,59,FALSE)&amp;"","　")</f>
        <v/>
      </c>
      <c r="AN49" s="18" t="str">
        <f>IFERROR(VLOOKUP($B49,DB!$H$3:$BZ$1001,60,FALSE)&amp;"","　")</f>
        <v/>
      </c>
      <c r="AO49" s="18" t="str">
        <f>IFERROR(VLOOKUP($B49,DB!$H$3:$BZ$1001,61,FALSE)&amp;"","　")</f>
        <v/>
      </c>
      <c r="AP49" s="18" t="str">
        <f>IFERROR(VLOOKUP($B49,DB!$H$3:$BZ$1001,62,FALSE)&amp;"","　")</f>
        <v/>
      </c>
      <c r="AQ49" s="21" t="str">
        <f>IFERROR(VLOOKUP($B49,DB!$H$3:$BZ$1001,63,FALSE)&amp;"","　")</f>
        <v/>
      </c>
      <c r="AR49" s="23" t="str">
        <f>IFERROR(VLOOKUP($B49,DB!$H$3:$BZ$1001,64,FALSE)&amp;"","　")</f>
        <v/>
      </c>
      <c r="AS49" s="18" t="str">
        <f>IFERROR(VLOOKUP($B49,DB!$H$3:$BZ$1001,65,FALSE)&amp;"","　")</f>
        <v/>
      </c>
      <c r="AT49" s="18" t="str">
        <f>IFERROR(VLOOKUP($B49,DB!$H$3:$BZ$1001,66,FALSE)&amp;"","　")</f>
        <v/>
      </c>
      <c r="AU49" s="18" t="str">
        <f>IFERROR(VLOOKUP($B49,DB!$H$3:$BZ$1001,67,FALSE)&amp;"","　")</f>
        <v/>
      </c>
      <c r="AV49" s="18" t="str">
        <f>IFERROR(VLOOKUP($B49,DB!$H$3:$BZ$1001,68,FALSE)&amp;"","　")</f>
        <v/>
      </c>
      <c r="AW49" s="18" t="str">
        <f>IFERROR(VLOOKUP($B49,DB!$H$3:$BZ$1001,69,FALSE)&amp;"","　")</f>
        <v/>
      </c>
      <c r="AX49" s="18" t="str">
        <f>IFERROR(VLOOKUP($B49,DB!$H$3:$BZ$1001,70,FALSE)&amp;"","　")</f>
        <v/>
      </c>
      <c r="AY49" s="21" t="str">
        <f>IFERROR(VLOOKUP($B49,DB!$H$3:$BZ$1001,71,FALSE)&amp;"","　")</f>
        <v/>
      </c>
      <c r="AZ49" s="29"/>
    </row>
    <row r="50" spans="2:52" ht="20.100000000000001" customHeight="1">
      <c r="B50" s="6">
        <v>2180</v>
      </c>
      <c r="C50" s="8" t="str">
        <f>IFERROR(VLOOKUP(B50,DB!$H$3:$Y$1001,4,FALSE)&amp;"","")</f>
        <v>株式会社アクト</v>
      </c>
      <c r="D50" s="10" t="str">
        <f>IFERROR(VLOOKUP(B50,DB!$H$2:$CC$1001,7,FALSE)&amp;"","")</f>
        <v>北海道</v>
      </c>
      <c r="E50" s="11" t="str">
        <f>IFERROR(VLOOKUP(B50,DB!$H$2:$CC$1001,8,FALSE)&amp;"","")</f>
        <v>帯広市市</v>
      </c>
      <c r="F50" s="12" t="str">
        <f>IFERROR(VLOOKUP(B50,DB!$H$2:$CC$1001,10,FALSE)&amp;"","")</f>
        <v>代表取締役</v>
      </c>
      <c r="G50" s="11" t="str">
        <f>IFERROR(VLOOKUP(B50,DB!$H$2:$CC$1001,11,FALSE)&amp;"","")</f>
        <v>内海　洋</v>
      </c>
      <c r="H50" s="14" t="str">
        <f>IFERROR(IF(VLOOKUP(B50,DB!$H$2:$CC$1001,20,FALSE)&amp;""="","","○"),"")</f>
        <v/>
      </c>
      <c r="I50" s="16" t="str">
        <f>IFERROR(VLOOKUP($B50,DB!$H$3:$BZ$1001,29,FALSE)&amp;"","　")</f>
        <v/>
      </c>
      <c r="J50" s="18" t="str">
        <f>IFERROR(VLOOKUP($B50,DB!$H$3:$BZ$1001,30,FALSE)&amp;"","　")</f>
        <v/>
      </c>
      <c r="K50" s="18" t="str">
        <f>IFERROR(VLOOKUP($B50,DB!$H$3:$BZ$1001,31,FALSE)&amp;"","　")</f>
        <v/>
      </c>
      <c r="L50" s="18" t="str">
        <f>IFERROR(VLOOKUP($B50,DB!$H$3:$BZ$1001,32,FALSE)&amp;"","　")</f>
        <v/>
      </c>
      <c r="M50" s="18" t="str">
        <f>IFERROR(VLOOKUP($B50,DB!$H$3:$BZ$1001,33,FALSE)&amp;"","　")</f>
        <v/>
      </c>
      <c r="N50" s="21" t="str">
        <f>IFERROR(VLOOKUP($B50,DB!$H$3:$BZ$1001,34,FALSE)&amp;"","　")</f>
        <v/>
      </c>
      <c r="O50" s="23" t="str">
        <f>IFERROR(VLOOKUP($B50,DB!$H$3:$BZ$1001,35,FALSE)&amp;"","　")</f>
        <v/>
      </c>
      <c r="P50" s="18" t="str">
        <f>IFERROR(VLOOKUP($B50,DB!$H$3:$BZ$1001,36,FALSE)&amp;"","　")</f>
        <v/>
      </c>
      <c r="Q50" s="18" t="str">
        <f>IFERROR(VLOOKUP($B50,DB!$H$3:$BZ$1001,37,FALSE)&amp;"","　")</f>
        <v/>
      </c>
      <c r="R50" s="18" t="str">
        <f>IFERROR(VLOOKUP($B50,DB!$H$3:$BZ$1001,38,FALSE)&amp;"","　")</f>
        <v>◯</v>
      </c>
      <c r="S50" s="18" t="str">
        <f>IFERROR(VLOOKUP($B50,DB!$H$3:$BZ$1001,39,FALSE)&amp;"","　")</f>
        <v/>
      </c>
      <c r="T50" s="18" t="str">
        <f>IFERROR(VLOOKUP($B50,DB!$H$3:$BZ$1001,40,FALSE)&amp;"","　")</f>
        <v/>
      </c>
      <c r="U50" s="18" t="str">
        <f>IFERROR(VLOOKUP($B50,DB!$H$3:$BZ$1001,41,FALSE)&amp;"","　")</f>
        <v/>
      </c>
      <c r="V50" s="18" t="str">
        <f>IFERROR(VLOOKUP($B50,DB!$H$3:$BZ$1001,42,FALSE)&amp;"","　")</f>
        <v/>
      </c>
      <c r="W50" s="18" t="str">
        <f>IFERROR(VLOOKUP($B50,DB!$H$3:$BZ$1001,43,FALSE)&amp;"","　")</f>
        <v/>
      </c>
      <c r="X50" s="18" t="str">
        <f>IFERROR(VLOOKUP($B50,DB!$H$3:$BZ$1001,44,FALSE)&amp;"","　")</f>
        <v/>
      </c>
      <c r="Y50" s="18" t="str">
        <f>IFERROR(VLOOKUP($B50,DB!$H$3:$BZ$1001,45,FALSE)&amp;"","　")</f>
        <v/>
      </c>
      <c r="Z50" s="18" t="str">
        <f>IFERROR(VLOOKUP($B50,DB!$H$3:$BZ$1001,46,FALSE)&amp;"","　")</f>
        <v/>
      </c>
      <c r="AA50" s="18" t="str">
        <f>IFERROR(VLOOKUP($B50,DB!$H$3:$BZ$1001,47,FALSE)&amp;"","　")</f>
        <v/>
      </c>
      <c r="AB50" s="18" t="str">
        <f>IFERROR(VLOOKUP($B50,DB!$H$3:$BZ$1001,48,FALSE)&amp;"","　")</f>
        <v/>
      </c>
      <c r="AC50" s="18" t="str">
        <f>IFERROR(VLOOKUP($B50,DB!$H$3:$BZ$1001,49,FALSE)&amp;"","　")</f>
        <v/>
      </c>
      <c r="AD50" s="18" t="str">
        <f>IFERROR(VLOOKUP($B50,DB!$H$3:$BZ$1001,50,FALSE)&amp;"","　")</f>
        <v/>
      </c>
      <c r="AE50" s="18" t="str">
        <f>IFERROR(VLOOKUP($B50,DB!$H$3:$BZ$1001,51,FALSE)&amp;"","　")</f>
        <v/>
      </c>
      <c r="AF50" s="18" t="str">
        <f>IFERROR(VLOOKUP($B50,DB!$H$3:$BZ$1001,52,FALSE)&amp;"","　")</f>
        <v/>
      </c>
      <c r="AG50" s="18" t="str">
        <f>IFERROR(VLOOKUP($B50,DB!$H$3:$BZ$1001,53,FALSE)&amp;"","　")</f>
        <v/>
      </c>
      <c r="AH50" s="18" t="str">
        <f>IFERROR(VLOOKUP($B50,DB!$H$3:$BZ$1001,54,FALSE)&amp;"","　")</f>
        <v/>
      </c>
      <c r="AI50" s="25" t="str">
        <f>IFERROR(VLOOKUP($B50,DB!$H$3:$BZ$1001,55,FALSE)&amp;"","　")</f>
        <v/>
      </c>
      <c r="AJ50" s="16" t="str">
        <f>IFERROR(VLOOKUP($B50,DB!$H$3:$BZ$1001,56,FALSE)&amp;"","　")</f>
        <v/>
      </c>
      <c r="AK50" s="18" t="str">
        <f>IFERROR(VLOOKUP($B50,DB!$H$3:$BZ$1001,57,FALSE)&amp;"","　")</f>
        <v/>
      </c>
      <c r="AL50" s="18" t="str">
        <f>IFERROR(VLOOKUP($B50,DB!$H$3:$BZ$1001,58,FALSE)&amp;"","　")</f>
        <v/>
      </c>
      <c r="AM50" s="18" t="str">
        <f>IFERROR(VLOOKUP($B50,DB!$H$3:$BZ$1001,59,FALSE)&amp;"","　")</f>
        <v/>
      </c>
      <c r="AN50" s="18" t="str">
        <f>IFERROR(VLOOKUP($B50,DB!$H$3:$BZ$1001,60,FALSE)&amp;"","　")</f>
        <v/>
      </c>
      <c r="AO50" s="18" t="str">
        <f>IFERROR(VLOOKUP($B50,DB!$H$3:$BZ$1001,61,FALSE)&amp;"","　")</f>
        <v/>
      </c>
      <c r="AP50" s="18" t="str">
        <f>IFERROR(VLOOKUP($B50,DB!$H$3:$BZ$1001,62,FALSE)&amp;"","　")</f>
        <v/>
      </c>
      <c r="AQ50" s="21" t="str">
        <f>IFERROR(VLOOKUP($B50,DB!$H$3:$BZ$1001,63,FALSE)&amp;"","　")</f>
        <v/>
      </c>
      <c r="AR50" s="23" t="str">
        <f>IFERROR(VLOOKUP($B50,DB!$H$3:$BZ$1001,64,FALSE)&amp;"","　")</f>
        <v/>
      </c>
      <c r="AS50" s="18" t="str">
        <f>IFERROR(VLOOKUP($B50,DB!$H$3:$BZ$1001,65,FALSE)&amp;"","　")</f>
        <v/>
      </c>
      <c r="AT50" s="18" t="str">
        <f>IFERROR(VLOOKUP($B50,DB!$H$3:$BZ$1001,66,FALSE)&amp;"","　")</f>
        <v/>
      </c>
      <c r="AU50" s="18" t="str">
        <f>IFERROR(VLOOKUP($B50,DB!$H$3:$BZ$1001,67,FALSE)&amp;"","　")</f>
        <v/>
      </c>
      <c r="AV50" s="18" t="str">
        <f>IFERROR(VLOOKUP($B50,DB!$H$3:$BZ$1001,68,FALSE)&amp;"","　")</f>
        <v/>
      </c>
      <c r="AW50" s="18" t="str">
        <f>IFERROR(VLOOKUP($B50,DB!$H$3:$BZ$1001,69,FALSE)&amp;"","　")</f>
        <v/>
      </c>
      <c r="AX50" s="18" t="str">
        <f>IFERROR(VLOOKUP($B50,DB!$H$3:$BZ$1001,70,FALSE)&amp;"","　")</f>
        <v/>
      </c>
      <c r="AY50" s="21" t="str">
        <f>IFERROR(VLOOKUP($B50,DB!$H$3:$BZ$1001,71,FALSE)&amp;"","　")</f>
        <v/>
      </c>
      <c r="AZ50" s="29"/>
    </row>
    <row r="51" spans="2:52" ht="20.100000000000001" customHeight="1">
      <c r="B51" s="6">
        <v>2147</v>
      </c>
      <c r="C51" s="8" t="str">
        <f>IFERROR(VLOOKUP(B51,DB!$H$3:$Y$1001,4,FALSE)&amp;"","")</f>
        <v>株式会社ＮＪＳ</v>
      </c>
      <c r="D51" s="10" t="str">
        <f>IFERROR(VLOOKUP(B51,DB!$H$2:$CC$1001,7,FALSE)&amp;"","")</f>
        <v>東京都</v>
      </c>
      <c r="E51" s="11" t="str">
        <f>IFERROR(VLOOKUP(B51,DB!$H$2:$CC$1001,8,FALSE)&amp;"","")</f>
        <v>港区</v>
      </c>
      <c r="F51" s="12" t="str">
        <f>IFERROR(VLOOKUP(B51,DB!$H$2:$CC$1001,10,FALSE)&amp;"","")</f>
        <v>代表取締役社長</v>
      </c>
      <c r="G51" s="11" t="str">
        <f>IFERROR(VLOOKUP(B51,DB!$H$2:$CC$1001,11,FALSE)&amp;"","")</f>
        <v>村上　雅亮</v>
      </c>
      <c r="H51" s="14" t="str">
        <f>IFERROR(IF(VLOOKUP(B51,DB!$H$2:$CC$1001,20,FALSE)&amp;""="","","○"),"")</f>
        <v>○</v>
      </c>
      <c r="I51" s="16" t="str">
        <f>IFERROR(VLOOKUP($B51,DB!$H$3:$BZ$1001,29,FALSE)&amp;"","　")</f>
        <v>◯</v>
      </c>
      <c r="J51" s="18" t="str">
        <f>IFERROR(VLOOKUP($B51,DB!$H$3:$BZ$1001,30,FALSE)&amp;"","　")</f>
        <v>◯</v>
      </c>
      <c r="K51" s="18" t="str">
        <f>IFERROR(VLOOKUP($B51,DB!$H$3:$BZ$1001,31,FALSE)&amp;"","　")</f>
        <v>◯</v>
      </c>
      <c r="L51" s="18" t="str">
        <f>IFERROR(VLOOKUP($B51,DB!$H$3:$BZ$1001,32,FALSE)&amp;"","　")</f>
        <v>◯</v>
      </c>
      <c r="M51" s="18" t="str">
        <f>IFERROR(VLOOKUP($B51,DB!$H$3:$BZ$1001,33,FALSE)&amp;"","　")</f>
        <v>◯</v>
      </c>
      <c r="N51" s="21" t="str">
        <f>IFERROR(VLOOKUP($B51,DB!$H$3:$BZ$1001,34,FALSE)&amp;"","　")</f>
        <v/>
      </c>
      <c r="O51" s="23" t="str">
        <f>IFERROR(VLOOKUP($B51,DB!$H$3:$BZ$1001,35,FALSE)&amp;"","　")</f>
        <v>◯</v>
      </c>
      <c r="P51" s="18" t="str">
        <f>IFERROR(VLOOKUP($B51,DB!$H$3:$BZ$1001,36,FALSE)&amp;"","　")</f>
        <v/>
      </c>
      <c r="Q51" s="18" t="str">
        <f>IFERROR(VLOOKUP($B51,DB!$H$3:$BZ$1001,37,FALSE)&amp;"","　")</f>
        <v/>
      </c>
      <c r="R51" s="18" t="str">
        <f>IFERROR(VLOOKUP($B51,DB!$H$3:$BZ$1001,38,FALSE)&amp;"","　")</f>
        <v/>
      </c>
      <c r="S51" s="18" t="str">
        <f>IFERROR(VLOOKUP($B51,DB!$H$3:$BZ$1001,39,FALSE)&amp;"","　")</f>
        <v/>
      </c>
      <c r="T51" s="18" t="str">
        <f>IFERROR(VLOOKUP($B51,DB!$H$3:$BZ$1001,40,FALSE)&amp;"","　")</f>
        <v>◯</v>
      </c>
      <c r="U51" s="18" t="str">
        <f>IFERROR(VLOOKUP($B51,DB!$H$3:$BZ$1001,41,FALSE)&amp;"","　")</f>
        <v>◯</v>
      </c>
      <c r="V51" s="18" t="str">
        <f>IFERROR(VLOOKUP($B51,DB!$H$3:$BZ$1001,42,FALSE)&amp;"","　")</f>
        <v/>
      </c>
      <c r="W51" s="18" t="str">
        <f>IFERROR(VLOOKUP($B51,DB!$H$3:$BZ$1001,43,FALSE)&amp;"","　")</f>
        <v/>
      </c>
      <c r="X51" s="18" t="str">
        <f>IFERROR(VLOOKUP($B51,DB!$H$3:$BZ$1001,44,FALSE)&amp;"","　")</f>
        <v/>
      </c>
      <c r="Y51" s="18" t="str">
        <f>IFERROR(VLOOKUP($B51,DB!$H$3:$BZ$1001,45,FALSE)&amp;"","　")</f>
        <v>◯</v>
      </c>
      <c r="Z51" s="18" t="str">
        <f>IFERROR(VLOOKUP($B51,DB!$H$3:$BZ$1001,46,FALSE)&amp;"","　")</f>
        <v/>
      </c>
      <c r="AA51" s="18" t="str">
        <f>IFERROR(VLOOKUP($B51,DB!$H$3:$BZ$1001,47,FALSE)&amp;"","　")</f>
        <v/>
      </c>
      <c r="AB51" s="18" t="str">
        <f>IFERROR(VLOOKUP($B51,DB!$H$3:$BZ$1001,48,FALSE)&amp;"","　")</f>
        <v/>
      </c>
      <c r="AC51" s="18" t="str">
        <f>IFERROR(VLOOKUP($B51,DB!$H$3:$BZ$1001,49,FALSE)&amp;"","　")</f>
        <v>◯</v>
      </c>
      <c r="AD51" s="18" t="str">
        <f>IFERROR(VLOOKUP($B51,DB!$H$3:$BZ$1001,50,FALSE)&amp;"","　")</f>
        <v>◯</v>
      </c>
      <c r="AE51" s="18" t="str">
        <f>IFERROR(VLOOKUP($B51,DB!$H$3:$BZ$1001,51,FALSE)&amp;"","　")</f>
        <v>◯</v>
      </c>
      <c r="AF51" s="18" t="str">
        <f>IFERROR(VLOOKUP($B51,DB!$H$3:$BZ$1001,52,FALSE)&amp;"","　")</f>
        <v/>
      </c>
      <c r="AG51" s="18" t="str">
        <f>IFERROR(VLOOKUP($B51,DB!$H$3:$BZ$1001,53,FALSE)&amp;"","　")</f>
        <v>◯</v>
      </c>
      <c r="AH51" s="18" t="str">
        <f>IFERROR(VLOOKUP($B51,DB!$H$3:$BZ$1001,54,FALSE)&amp;"","　")</f>
        <v/>
      </c>
      <c r="AI51" s="25" t="str">
        <f>IFERROR(VLOOKUP($B51,DB!$H$3:$BZ$1001,55,FALSE)&amp;"","　")</f>
        <v>◯</v>
      </c>
      <c r="AJ51" s="16" t="str">
        <f>IFERROR(VLOOKUP($B51,DB!$H$3:$BZ$1001,56,FALSE)&amp;"","　")</f>
        <v>◯</v>
      </c>
      <c r="AK51" s="18" t="str">
        <f>IFERROR(VLOOKUP($B51,DB!$H$3:$BZ$1001,57,FALSE)&amp;"","　")</f>
        <v/>
      </c>
      <c r="AL51" s="18" t="str">
        <f>IFERROR(VLOOKUP($B51,DB!$H$3:$BZ$1001,58,FALSE)&amp;"","　")</f>
        <v/>
      </c>
      <c r="AM51" s="18" t="str">
        <f>IFERROR(VLOOKUP($B51,DB!$H$3:$BZ$1001,59,FALSE)&amp;"","　")</f>
        <v/>
      </c>
      <c r="AN51" s="18" t="str">
        <f>IFERROR(VLOOKUP($B51,DB!$H$3:$BZ$1001,60,FALSE)&amp;"","　")</f>
        <v/>
      </c>
      <c r="AO51" s="18" t="str">
        <f>IFERROR(VLOOKUP($B51,DB!$H$3:$BZ$1001,61,FALSE)&amp;"","　")</f>
        <v/>
      </c>
      <c r="AP51" s="18" t="str">
        <f>IFERROR(VLOOKUP($B51,DB!$H$3:$BZ$1001,62,FALSE)&amp;"","　")</f>
        <v/>
      </c>
      <c r="AQ51" s="21" t="str">
        <f>IFERROR(VLOOKUP($B51,DB!$H$3:$BZ$1001,63,FALSE)&amp;"","　")</f>
        <v/>
      </c>
      <c r="AR51" s="23" t="str">
        <f>IFERROR(VLOOKUP($B51,DB!$H$3:$BZ$1001,64,FALSE)&amp;"","　")</f>
        <v/>
      </c>
      <c r="AS51" s="18" t="str">
        <f>IFERROR(VLOOKUP($B51,DB!$H$3:$BZ$1001,65,FALSE)&amp;"","　")</f>
        <v/>
      </c>
      <c r="AT51" s="18" t="str">
        <f>IFERROR(VLOOKUP($B51,DB!$H$3:$BZ$1001,66,FALSE)&amp;"","　")</f>
        <v/>
      </c>
      <c r="AU51" s="18" t="str">
        <f>IFERROR(VLOOKUP($B51,DB!$H$3:$BZ$1001,67,FALSE)&amp;"","　")</f>
        <v/>
      </c>
      <c r="AV51" s="18" t="str">
        <f>IFERROR(VLOOKUP($B51,DB!$H$3:$BZ$1001,68,FALSE)&amp;"","　")</f>
        <v/>
      </c>
      <c r="AW51" s="18" t="str">
        <f>IFERROR(VLOOKUP($B51,DB!$H$3:$BZ$1001,69,FALSE)&amp;"","　")</f>
        <v/>
      </c>
      <c r="AX51" s="18" t="str">
        <f>IFERROR(VLOOKUP($B51,DB!$H$3:$BZ$1001,70,FALSE)&amp;"","　")</f>
        <v/>
      </c>
      <c r="AY51" s="21" t="str">
        <f>IFERROR(VLOOKUP($B51,DB!$H$3:$BZ$1001,71,FALSE)&amp;"","　")</f>
        <v/>
      </c>
      <c r="AZ51" s="29"/>
    </row>
    <row r="52" spans="2:52" ht="20.100000000000001" customHeight="1">
      <c r="B52" s="6">
        <v>2148</v>
      </c>
      <c r="C52" s="8" t="str">
        <f>IFERROR(VLOOKUP(B52,DB!$H$3:$Y$1001,4,FALSE)&amp;"","")</f>
        <v>株式会社遠藤建築アトリエ</v>
      </c>
      <c r="D52" s="10" t="str">
        <f>IFERROR(VLOOKUP(B52,DB!$H$2:$CC$1001,7,FALSE)&amp;"","")</f>
        <v>北海道</v>
      </c>
      <c r="E52" s="11" t="str">
        <f>IFERROR(VLOOKUP(B52,DB!$H$2:$CC$1001,8,FALSE)&amp;"","")</f>
        <v>札幌市中央区</v>
      </c>
      <c r="F52" s="12" t="str">
        <f>IFERROR(VLOOKUP(B52,DB!$H$2:$CC$1001,10,FALSE)&amp;"","")</f>
        <v>代表取締役</v>
      </c>
      <c r="G52" s="11" t="str">
        <f>IFERROR(VLOOKUP(B52,DB!$H$2:$CC$1001,11,FALSE)&amp;"","")</f>
        <v>遠藤　謙一良</v>
      </c>
      <c r="H52" s="14" t="str">
        <f>IFERROR(IF(VLOOKUP(B52,DB!$H$2:$CC$1001,20,FALSE)&amp;""="","","○"),"")</f>
        <v/>
      </c>
      <c r="I52" s="16" t="str">
        <f>IFERROR(VLOOKUP($B52,DB!$H$3:$BZ$1001,29,FALSE)&amp;"","　")</f>
        <v/>
      </c>
      <c r="J52" s="18" t="str">
        <f>IFERROR(VLOOKUP($B52,DB!$H$3:$BZ$1001,30,FALSE)&amp;"","　")</f>
        <v/>
      </c>
      <c r="K52" s="18" t="str">
        <f>IFERROR(VLOOKUP($B52,DB!$H$3:$BZ$1001,31,FALSE)&amp;"","　")</f>
        <v/>
      </c>
      <c r="L52" s="18" t="str">
        <f>IFERROR(VLOOKUP($B52,DB!$H$3:$BZ$1001,32,FALSE)&amp;"","　")</f>
        <v>◯</v>
      </c>
      <c r="M52" s="18" t="str">
        <f>IFERROR(VLOOKUP($B52,DB!$H$3:$BZ$1001,33,FALSE)&amp;"","　")</f>
        <v/>
      </c>
      <c r="N52" s="21" t="str">
        <f>IFERROR(VLOOKUP($B52,DB!$H$3:$BZ$1001,34,FALSE)&amp;"","　")</f>
        <v/>
      </c>
      <c r="O52" s="23" t="str">
        <f>IFERROR(VLOOKUP($B52,DB!$H$3:$BZ$1001,35,FALSE)&amp;"","　")</f>
        <v/>
      </c>
      <c r="P52" s="18" t="str">
        <f>IFERROR(VLOOKUP($B52,DB!$H$3:$BZ$1001,36,FALSE)&amp;"","　")</f>
        <v/>
      </c>
      <c r="Q52" s="18" t="str">
        <f>IFERROR(VLOOKUP($B52,DB!$H$3:$BZ$1001,37,FALSE)&amp;"","　")</f>
        <v/>
      </c>
      <c r="R52" s="18" t="str">
        <f>IFERROR(VLOOKUP($B52,DB!$H$3:$BZ$1001,38,FALSE)&amp;"","　")</f>
        <v/>
      </c>
      <c r="S52" s="18" t="str">
        <f>IFERROR(VLOOKUP($B52,DB!$H$3:$BZ$1001,39,FALSE)&amp;"","　")</f>
        <v/>
      </c>
      <c r="T52" s="18" t="str">
        <f>IFERROR(VLOOKUP($B52,DB!$H$3:$BZ$1001,40,FALSE)&amp;"","　")</f>
        <v/>
      </c>
      <c r="U52" s="18" t="str">
        <f>IFERROR(VLOOKUP($B52,DB!$H$3:$BZ$1001,41,FALSE)&amp;"","　")</f>
        <v/>
      </c>
      <c r="V52" s="18" t="str">
        <f>IFERROR(VLOOKUP($B52,DB!$H$3:$BZ$1001,42,FALSE)&amp;"","　")</f>
        <v/>
      </c>
      <c r="W52" s="18" t="str">
        <f>IFERROR(VLOOKUP($B52,DB!$H$3:$BZ$1001,43,FALSE)&amp;"","　")</f>
        <v/>
      </c>
      <c r="X52" s="18" t="str">
        <f>IFERROR(VLOOKUP($B52,DB!$H$3:$BZ$1001,44,FALSE)&amp;"","　")</f>
        <v/>
      </c>
      <c r="Y52" s="18" t="str">
        <f>IFERROR(VLOOKUP($B52,DB!$H$3:$BZ$1001,45,FALSE)&amp;"","　")</f>
        <v/>
      </c>
      <c r="Z52" s="18" t="str">
        <f>IFERROR(VLOOKUP($B52,DB!$H$3:$BZ$1001,46,FALSE)&amp;"","　")</f>
        <v/>
      </c>
      <c r="AA52" s="18" t="str">
        <f>IFERROR(VLOOKUP($B52,DB!$H$3:$BZ$1001,47,FALSE)&amp;"","　")</f>
        <v/>
      </c>
      <c r="AB52" s="18" t="str">
        <f>IFERROR(VLOOKUP($B52,DB!$H$3:$BZ$1001,48,FALSE)&amp;"","　")</f>
        <v/>
      </c>
      <c r="AC52" s="18" t="str">
        <f>IFERROR(VLOOKUP($B52,DB!$H$3:$BZ$1001,49,FALSE)&amp;"","　")</f>
        <v/>
      </c>
      <c r="AD52" s="18" t="str">
        <f>IFERROR(VLOOKUP($B52,DB!$H$3:$BZ$1001,50,FALSE)&amp;"","　")</f>
        <v/>
      </c>
      <c r="AE52" s="18" t="str">
        <f>IFERROR(VLOOKUP($B52,DB!$H$3:$BZ$1001,51,FALSE)&amp;"","　")</f>
        <v/>
      </c>
      <c r="AF52" s="18" t="str">
        <f>IFERROR(VLOOKUP($B52,DB!$H$3:$BZ$1001,52,FALSE)&amp;"","　")</f>
        <v/>
      </c>
      <c r="AG52" s="18" t="str">
        <f>IFERROR(VLOOKUP($B52,DB!$H$3:$BZ$1001,53,FALSE)&amp;"","　")</f>
        <v/>
      </c>
      <c r="AH52" s="18" t="str">
        <f>IFERROR(VLOOKUP($B52,DB!$H$3:$BZ$1001,54,FALSE)&amp;"","　")</f>
        <v/>
      </c>
      <c r="AI52" s="25" t="str">
        <f>IFERROR(VLOOKUP($B52,DB!$H$3:$BZ$1001,55,FALSE)&amp;"","　")</f>
        <v/>
      </c>
      <c r="AJ52" s="16" t="str">
        <f>IFERROR(VLOOKUP($B52,DB!$H$3:$BZ$1001,56,FALSE)&amp;"","　")</f>
        <v/>
      </c>
      <c r="AK52" s="18" t="str">
        <f>IFERROR(VLOOKUP($B52,DB!$H$3:$BZ$1001,57,FALSE)&amp;"","　")</f>
        <v/>
      </c>
      <c r="AL52" s="18" t="str">
        <f>IFERROR(VLOOKUP($B52,DB!$H$3:$BZ$1001,58,FALSE)&amp;"","　")</f>
        <v/>
      </c>
      <c r="AM52" s="18" t="str">
        <f>IFERROR(VLOOKUP($B52,DB!$H$3:$BZ$1001,59,FALSE)&amp;"","　")</f>
        <v/>
      </c>
      <c r="AN52" s="18" t="str">
        <f>IFERROR(VLOOKUP($B52,DB!$H$3:$BZ$1001,60,FALSE)&amp;"","　")</f>
        <v/>
      </c>
      <c r="AO52" s="18" t="str">
        <f>IFERROR(VLOOKUP($B52,DB!$H$3:$BZ$1001,61,FALSE)&amp;"","　")</f>
        <v/>
      </c>
      <c r="AP52" s="18" t="str">
        <f>IFERROR(VLOOKUP($B52,DB!$H$3:$BZ$1001,62,FALSE)&amp;"","　")</f>
        <v/>
      </c>
      <c r="AQ52" s="21" t="str">
        <f>IFERROR(VLOOKUP($B52,DB!$H$3:$BZ$1001,63,FALSE)&amp;"","　")</f>
        <v/>
      </c>
      <c r="AR52" s="23" t="str">
        <f>IFERROR(VLOOKUP($B52,DB!$H$3:$BZ$1001,64,FALSE)&amp;"","　")</f>
        <v/>
      </c>
      <c r="AS52" s="18" t="str">
        <f>IFERROR(VLOOKUP($B52,DB!$H$3:$BZ$1001,65,FALSE)&amp;"","　")</f>
        <v/>
      </c>
      <c r="AT52" s="18" t="str">
        <f>IFERROR(VLOOKUP($B52,DB!$H$3:$BZ$1001,66,FALSE)&amp;"","　")</f>
        <v/>
      </c>
      <c r="AU52" s="18" t="str">
        <f>IFERROR(VLOOKUP($B52,DB!$H$3:$BZ$1001,67,FALSE)&amp;"","　")</f>
        <v/>
      </c>
      <c r="AV52" s="18" t="str">
        <f>IFERROR(VLOOKUP($B52,DB!$H$3:$BZ$1001,68,FALSE)&amp;"","　")</f>
        <v/>
      </c>
      <c r="AW52" s="18" t="str">
        <f>IFERROR(VLOOKUP($B52,DB!$H$3:$BZ$1001,69,FALSE)&amp;"","　")</f>
        <v/>
      </c>
      <c r="AX52" s="18" t="str">
        <f>IFERROR(VLOOKUP($B52,DB!$H$3:$BZ$1001,70,FALSE)&amp;"","　")</f>
        <v/>
      </c>
      <c r="AY52" s="21" t="str">
        <f>IFERROR(VLOOKUP($B52,DB!$H$3:$BZ$1001,71,FALSE)&amp;"","　")</f>
        <v/>
      </c>
      <c r="AZ52" s="29"/>
    </row>
    <row r="53" spans="2:52" ht="20.100000000000001" customHeight="1">
      <c r="B53" s="6">
        <v>2149</v>
      </c>
      <c r="C53" s="8" t="str">
        <f>IFERROR(VLOOKUP(B53,DB!$H$3:$Y$1001,4,FALSE)&amp;"","")</f>
        <v>株式会社遠藤克彦建築研究所</v>
      </c>
      <c r="D53" s="10" t="str">
        <f>IFERROR(VLOOKUP(B53,DB!$H$2:$CC$1001,7,FALSE)&amp;"","")</f>
        <v>東京都</v>
      </c>
      <c r="E53" s="11" t="str">
        <f>IFERROR(VLOOKUP(B53,DB!$H$2:$CC$1001,8,FALSE)&amp;"","")</f>
        <v>中央区</v>
      </c>
      <c r="F53" s="12" t="str">
        <f>IFERROR(VLOOKUP(B53,DB!$H$2:$CC$1001,10,FALSE)&amp;"","")</f>
        <v>代表取締役</v>
      </c>
      <c r="G53" s="11" t="str">
        <f>IFERROR(VLOOKUP(B53,DB!$H$2:$CC$1001,11,FALSE)&amp;"","")</f>
        <v>遠藤　克彦</v>
      </c>
      <c r="H53" s="14" t="str">
        <f>IFERROR(IF(VLOOKUP(B53,DB!$H$2:$CC$1001,20,FALSE)&amp;""="","","○"),"")</f>
        <v/>
      </c>
      <c r="I53" s="16" t="str">
        <f>IFERROR(VLOOKUP($B53,DB!$H$3:$BZ$1001,29,FALSE)&amp;"","　")</f>
        <v/>
      </c>
      <c r="J53" s="18" t="str">
        <f>IFERROR(VLOOKUP($B53,DB!$H$3:$BZ$1001,30,FALSE)&amp;"","　")</f>
        <v/>
      </c>
      <c r="K53" s="18" t="str">
        <f>IFERROR(VLOOKUP($B53,DB!$H$3:$BZ$1001,31,FALSE)&amp;"","　")</f>
        <v/>
      </c>
      <c r="L53" s="18" t="str">
        <f>IFERROR(VLOOKUP($B53,DB!$H$3:$BZ$1001,32,FALSE)&amp;"","　")</f>
        <v>◯</v>
      </c>
      <c r="M53" s="18" t="str">
        <f>IFERROR(VLOOKUP($B53,DB!$H$3:$BZ$1001,33,FALSE)&amp;"","　")</f>
        <v/>
      </c>
      <c r="N53" s="21" t="str">
        <f>IFERROR(VLOOKUP($B53,DB!$H$3:$BZ$1001,34,FALSE)&amp;"","　")</f>
        <v/>
      </c>
      <c r="O53" s="23" t="str">
        <f>IFERROR(VLOOKUP($B53,DB!$H$3:$BZ$1001,35,FALSE)&amp;"","　")</f>
        <v/>
      </c>
      <c r="P53" s="18" t="str">
        <f>IFERROR(VLOOKUP($B53,DB!$H$3:$BZ$1001,36,FALSE)&amp;"","　")</f>
        <v/>
      </c>
      <c r="Q53" s="18" t="str">
        <f>IFERROR(VLOOKUP($B53,DB!$H$3:$BZ$1001,37,FALSE)&amp;"","　")</f>
        <v/>
      </c>
      <c r="R53" s="18" t="str">
        <f>IFERROR(VLOOKUP($B53,DB!$H$3:$BZ$1001,38,FALSE)&amp;"","　")</f>
        <v/>
      </c>
      <c r="S53" s="18" t="str">
        <f>IFERROR(VLOOKUP($B53,DB!$H$3:$BZ$1001,39,FALSE)&amp;"","　")</f>
        <v/>
      </c>
      <c r="T53" s="18" t="str">
        <f>IFERROR(VLOOKUP($B53,DB!$H$3:$BZ$1001,40,FALSE)&amp;"","　")</f>
        <v/>
      </c>
      <c r="U53" s="18" t="str">
        <f>IFERROR(VLOOKUP($B53,DB!$H$3:$BZ$1001,41,FALSE)&amp;"","　")</f>
        <v/>
      </c>
      <c r="V53" s="18" t="str">
        <f>IFERROR(VLOOKUP($B53,DB!$H$3:$BZ$1001,42,FALSE)&amp;"","　")</f>
        <v/>
      </c>
      <c r="W53" s="18" t="str">
        <f>IFERROR(VLOOKUP($B53,DB!$H$3:$BZ$1001,43,FALSE)&amp;"","　")</f>
        <v/>
      </c>
      <c r="X53" s="18" t="str">
        <f>IFERROR(VLOOKUP($B53,DB!$H$3:$BZ$1001,44,FALSE)&amp;"","　")</f>
        <v/>
      </c>
      <c r="Y53" s="18" t="str">
        <f>IFERROR(VLOOKUP($B53,DB!$H$3:$BZ$1001,45,FALSE)&amp;"","　")</f>
        <v/>
      </c>
      <c r="Z53" s="18" t="str">
        <f>IFERROR(VLOOKUP($B53,DB!$H$3:$BZ$1001,46,FALSE)&amp;"","　")</f>
        <v/>
      </c>
      <c r="AA53" s="18" t="str">
        <f>IFERROR(VLOOKUP($B53,DB!$H$3:$BZ$1001,47,FALSE)&amp;"","　")</f>
        <v/>
      </c>
      <c r="AB53" s="18" t="str">
        <f>IFERROR(VLOOKUP($B53,DB!$H$3:$BZ$1001,48,FALSE)&amp;"","　")</f>
        <v/>
      </c>
      <c r="AC53" s="18" t="str">
        <f>IFERROR(VLOOKUP($B53,DB!$H$3:$BZ$1001,49,FALSE)&amp;"","　")</f>
        <v/>
      </c>
      <c r="AD53" s="18" t="str">
        <f>IFERROR(VLOOKUP($B53,DB!$H$3:$BZ$1001,50,FALSE)&amp;"","　")</f>
        <v/>
      </c>
      <c r="AE53" s="18" t="str">
        <f>IFERROR(VLOOKUP($B53,DB!$H$3:$BZ$1001,51,FALSE)&amp;"","　")</f>
        <v/>
      </c>
      <c r="AF53" s="18" t="str">
        <f>IFERROR(VLOOKUP($B53,DB!$H$3:$BZ$1001,52,FALSE)&amp;"","　")</f>
        <v/>
      </c>
      <c r="AG53" s="18" t="str">
        <f>IFERROR(VLOOKUP($B53,DB!$H$3:$BZ$1001,53,FALSE)&amp;"","　")</f>
        <v/>
      </c>
      <c r="AH53" s="18" t="str">
        <f>IFERROR(VLOOKUP($B53,DB!$H$3:$BZ$1001,54,FALSE)&amp;"","　")</f>
        <v/>
      </c>
      <c r="AI53" s="25" t="str">
        <f>IFERROR(VLOOKUP($B53,DB!$H$3:$BZ$1001,55,FALSE)&amp;"","　")</f>
        <v/>
      </c>
      <c r="AJ53" s="16" t="str">
        <f>IFERROR(VLOOKUP($B53,DB!$H$3:$BZ$1001,56,FALSE)&amp;"","　")</f>
        <v/>
      </c>
      <c r="AK53" s="18" t="str">
        <f>IFERROR(VLOOKUP($B53,DB!$H$3:$BZ$1001,57,FALSE)&amp;"","　")</f>
        <v/>
      </c>
      <c r="AL53" s="18" t="str">
        <f>IFERROR(VLOOKUP($B53,DB!$H$3:$BZ$1001,58,FALSE)&amp;"","　")</f>
        <v/>
      </c>
      <c r="AM53" s="18" t="str">
        <f>IFERROR(VLOOKUP($B53,DB!$H$3:$BZ$1001,59,FALSE)&amp;"","　")</f>
        <v/>
      </c>
      <c r="AN53" s="18" t="str">
        <f>IFERROR(VLOOKUP($B53,DB!$H$3:$BZ$1001,60,FALSE)&amp;"","　")</f>
        <v/>
      </c>
      <c r="AO53" s="18" t="str">
        <f>IFERROR(VLOOKUP($B53,DB!$H$3:$BZ$1001,61,FALSE)&amp;"","　")</f>
        <v/>
      </c>
      <c r="AP53" s="18" t="str">
        <f>IFERROR(VLOOKUP($B53,DB!$H$3:$BZ$1001,62,FALSE)&amp;"","　")</f>
        <v/>
      </c>
      <c r="AQ53" s="21" t="str">
        <f>IFERROR(VLOOKUP($B53,DB!$H$3:$BZ$1001,63,FALSE)&amp;"","　")</f>
        <v/>
      </c>
      <c r="AR53" s="23" t="str">
        <f>IFERROR(VLOOKUP($B53,DB!$H$3:$BZ$1001,64,FALSE)&amp;"","　")</f>
        <v/>
      </c>
      <c r="AS53" s="18" t="str">
        <f>IFERROR(VLOOKUP($B53,DB!$H$3:$BZ$1001,65,FALSE)&amp;"","　")</f>
        <v/>
      </c>
      <c r="AT53" s="18" t="str">
        <f>IFERROR(VLOOKUP($B53,DB!$H$3:$BZ$1001,66,FALSE)&amp;"","　")</f>
        <v/>
      </c>
      <c r="AU53" s="18" t="str">
        <f>IFERROR(VLOOKUP($B53,DB!$H$3:$BZ$1001,67,FALSE)&amp;"","　")</f>
        <v/>
      </c>
      <c r="AV53" s="18" t="str">
        <f>IFERROR(VLOOKUP($B53,DB!$H$3:$BZ$1001,68,FALSE)&amp;"","　")</f>
        <v/>
      </c>
      <c r="AW53" s="18" t="str">
        <f>IFERROR(VLOOKUP($B53,DB!$H$3:$BZ$1001,69,FALSE)&amp;"","　")</f>
        <v/>
      </c>
      <c r="AX53" s="18" t="str">
        <f>IFERROR(VLOOKUP($B53,DB!$H$3:$BZ$1001,70,FALSE)&amp;"","　")</f>
        <v/>
      </c>
      <c r="AY53" s="21" t="str">
        <f>IFERROR(VLOOKUP($B53,DB!$H$3:$BZ$1001,71,FALSE)&amp;"","　")</f>
        <v/>
      </c>
      <c r="AZ53" s="29"/>
    </row>
    <row r="54" spans="2:52" ht="20.100000000000001" customHeight="1">
      <c r="B54" s="6">
        <v>2150</v>
      </c>
      <c r="C54" s="8" t="str">
        <f>IFERROR(VLOOKUP(B54,DB!$H$3:$Y$1001,4,FALSE)&amp;"","")</f>
        <v>株式会社エイト日本技術開発</v>
      </c>
      <c r="D54" s="10" t="str">
        <f>IFERROR(VLOOKUP(B54,DB!$H$2:$CC$1001,7,FALSE)&amp;"","")</f>
        <v>岡山県</v>
      </c>
      <c r="E54" s="11" t="str">
        <f>IFERROR(VLOOKUP(B54,DB!$H$2:$CC$1001,8,FALSE)&amp;"","")</f>
        <v>岡山市北区</v>
      </c>
      <c r="F54" s="12" t="str">
        <f>IFERROR(VLOOKUP(B54,DB!$H$2:$CC$1001,10,FALSE)&amp;"","")</f>
        <v>代表取締役</v>
      </c>
      <c r="G54" s="11" t="str">
        <f>IFERROR(VLOOKUP(B54,DB!$H$2:$CC$1001,11,FALSE)&amp;"","")</f>
        <v>金　声漢</v>
      </c>
      <c r="H54" s="14" t="str">
        <f>IFERROR(IF(VLOOKUP(B54,DB!$H$2:$CC$1001,20,FALSE)&amp;""="","","○"),"")</f>
        <v>○</v>
      </c>
      <c r="I54" s="16" t="str">
        <f>IFERROR(VLOOKUP($B54,DB!$H$3:$BZ$1001,29,FALSE)&amp;"","　")</f>
        <v/>
      </c>
      <c r="J54" s="18" t="str">
        <f>IFERROR(VLOOKUP($B54,DB!$H$3:$BZ$1001,30,FALSE)&amp;"","　")</f>
        <v>◯</v>
      </c>
      <c r="K54" s="18" t="str">
        <f>IFERROR(VLOOKUP($B54,DB!$H$3:$BZ$1001,31,FALSE)&amp;"","　")</f>
        <v>◯</v>
      </c>
      <c r="L54" s="18" t="str">
        <f>IFERROR(VLOOKUP($B54,DB!$H$3:$BZ$1001,32,FALSE)&amp;"","　")</f>
        <v/>
      </c>
      <c r="M54" s="18" t="str">
        <f>IFERROR(VLOOKUP($B54,DB!$H$3:$BZ$1001,33,FALSE)&amp;"","　")</f>
        <v>◯</v>
      </c>
      <c r="N54" s="21" t="str">
        <f>IFERROR(VLOOKUP($B54,DB!$H$3:$BZ$1001,34,FALSE)&amp;"","　")</f>
        <v/>
      </c>
      <c r="O54" s="23" t="str">
        <f>IFERROR(VLOOKUP($B54,DB!$H$3:$BZ$1001,35,FALSE)&amp;"","　")</f>
        <v>◯</v>
      </c>
      <c r="P54" s="18" t="str">
        <f>IFERROR(VLOOKUP($B54,DB!$H$3:$BZ$1001,36,FALSE)&amp;"","　")</f>
        <v>◯</v>
      </c>
      <c r="Q54" s="18" t="str">
        <f>IFERROR(VLOOKUP($B54,DB!$H$3:$BZ$1001,37,FALSE)&amp;"","　")</f>
        <v/>
      </c>
      <c r="R54" s="18" t="str">
        <f>IFERROR(VLOOKUP($B54,DB!$H$3:$BZ$1001,38,FALSE)&amp;"","　")</f>
        <v>◯</v>
      </c>
      <c r="S54" s="18" t="str">
        <f>IFERROR(VLOOKUP($B54,DB!$H$3:$BZ$1001,39,FALSE)&amp;"","　")</f>
        <v>◯</v>
      </c>
      <c r="T54" s="18" t="str">
        <f>IFERROR(VLOOKUP($B54,DB!$H$3:$BZ$1001,40,FALSE)&amp;"","　")</f>
        <v>◯</v>
      </c>
      <c r="U54" s="18" t="str">
        <f>IFERROR(VLOOKUP($B54,DB!$H$3:$BZ$1001,41,FALSE)&amp;"","　")</f>
        <v>◯</v>
      </c>
      <c r="V54" s="18" t="str">
        <f>IFERROR(VLOOKUP($B54,DB!$H$3:$BZ$1001,42,FALSE)&amp;"","　")</f>
        <v>◯</v>
      </c>
      <c r="W54" s="18" t="str">
        <f>IFERROR(VLOOKUP($B54,DB!$H$3:$BZ$1001,43,FALSE)&amp;"","　")</f>
        <v>◯</v>
      </c>
      <c r="X54" s="18" t="str">
        <f>IFERROR(VLOOKUP($B54,DB!$H$3:$BZ$1001,44,FALSE)&amp;"","　")</f>
        <v>◯</v>
      </c>
      <c r="Y54" s="18" t="str">
        <f>IFERROR(VLOOKUP($B54,DB!$H$3:$BZ$1001,45,FALSE)&amp;"","　")</f>
        <v>◯</v>
      </c>
      <c r="Z54" s="18" t="str">
        <f>IFERROR(VLOOKUP($B54,DB!$H$3:$BZ$1001,46,FALSE)&amp;"","　")</f>
        <v>◯</v>
      </c>
      <c r="AA54" s="18" t="str">
        <f>IFERROR(VLOOKUP($B54,DB!$H$3:$BZ$1001,47,FALSE)&amp;"","　")</f>
        <v>◯</v>
      </c>
      <c r="AB54" s="18" t="str">
        <f>IFERROR(VLOOKUP($B54,DB!$H$3:$BZ$1001,48,FALSE)&amp;"","　")</f>
        <v>◯</v>
      </c>
      <c r="AC54" s="18" t="str">
        <f>IFERROR(VLOOKUP($B54,DB!$H$3:$BZ$1001,49,FALSE)&amp;"","　")</f>
        <v>◯</v>
      </c>
      <c r="AD54" s="18" t="str">
        <f>IFERROR(VLOOKUP($B54,DB!$H$3:$BZ$1001,50,FALSE)&amp;"","　")</f>
        <v>◯</v>
      </c>
      <c r="AE54" s="18" t="str">
        <f>IFERROR(VLOOKUP($B54,DB!$H$3:$BZ$1001,51,FALSE)&amp;"","　")</f>
        <v>◯</v>
      </c>
      <c r="AF54" s="18" t="str">
        <f>IFERROR(VLOOKUP($B54,DB!$H$3:$BZ$1001,52,FALSE)&amp;"","　")</f>
        <v>◯</v>
      </c>
      <c r="AG54" s="18" t="str">
        <f>IFERROR(VLOOKUP($B54,DB!$H$3:$BZ$1001,53,FALSE)&amp;"","　")</f>
        <v>◯</v>
      </c>
      <c r="AH54" s="18" t="str">
        <f>IFERROR(VLOOKUP($B54,DB!$H$3:$BZ$1001,54,FALSE)&amp;"","　")</f>
        <v/>
      </c>
      <c r="AI54" s="25" t="str">
        <f>IFERROR(VLOOKUP($B54,DB!$H$3:$BZ$1001,55,FALSE)&amp;"","　")</f>
        <v>◯</v>
      </c>
      <c r="AJ54" s="16" t="str">
        <f>IFERROR(VLOOKUP($B54,DB!$H$3:$BZ$1001,56,FALSE)&amp;"","　")</f>
        <v>◯</v>
      </c>
      <c r="AK54" s="18" t="str">
        <f>IFERROR(VLOOKUP($B54,DB!$H$3:$BZ$1001,57,FALSE)&amp;"","　")</f>
        <v>◯</v>
      </c>
      <c r="AL54" s="18" t="str">
        <f>IFERROR(VLOOKUP($B54,DB!$H$3:$BZ$1001,58,FALSE)&amp;"","　")</f>
        <v>◯</v>
      </c>
      <c r="AM54" s="18" t="str">
        <f>IFERROR(VLOOKUP($B54,DB!$H$3:$BZ$1001,59,FALSE)&amp;"","　")</f>
        <v>◯</v>
      </c>
      <c r="AN54" s="18" t="str">
        <f>IFERROR(VLOOKUP($B54,DB!$H$3:$BZ$1001,60,FALSE)&amp;"","　")</f>
        <v>◯</v>
      </c>
      <c r="AO54" s="18" t="str">
        <f>IFERROR(VLOOKUP($B54,DB!$H$3:$BZ$1001,61,FALSE)&amp;"","　")</f>
        <v>◯</v>
      </c>
      <c r="AP54" s="18" t="str">
        <f>IFERROR(VLOOKUP($B54,DB!$H$3:$BZ$1001,62,FALSE)&amp;"","　")</f>
        <v>◯</v>
      </c>
      <c r="AQ54" s="21" t="str">
        <f>IFERROR(VLOOKUP($B54,DB!$H$3:$BZ$1001,63,FALSE)&amp;"","　")</f>
        <v>◯</v>
      </c>
      <c r="AR54" s="23" t="str">
        <f>IFERROR(VLOOKUP($B54,DB!$H$3:$BZ$1001,64,FALSE)&amp;"","　")</f>
        <v/>
      </c>
      <c r="AS54" s="18" t="str">
        <f>IFERROR(VLOOKUP($B54,DB!$H$3:$BZ$1001,65,FALSE)&amp;"","　")</f>
        <v/>
      </c>
      <c r="AT54" s="18" t="str">
        <f>IFERROR(VLOOKUP($B54,DB!$H$3:$BZ$1001,66,FALSE)&amp;"","　")</f>
        <v/>
      </c>
      <c r="AU54" s="18" t="str">
        <f>IFERROR(VLOOKUP($B54,DB!$H$3:$BZ$1001,67,FALSE)&amp;"","　")</f>
        <v/>
      </c>
      <c r="AV54" s="18" t="str">
        <f>IFERROR(VLOOKUP($B54,DB!$H$3:$BZ$1001,68,FALSE)&amp;"","　")</f>
        <v/>
      </c>
      <c r="AW54" s="18" t="str">
        <f>IFERROR(VLOOKUP($B54,DB!$H$3:$BZ$1001,69,FALSE)&amp;"","　")</f>
        <v/>
      </c>
      <c r="AX54" s="18" t="str">
        <f>IFERROR(VLOOKUP($B54,DB!$H$3:$BZ$1001,70,FALSE)&amp;"","　")</f>
        <v>◯</v>
      </c>
      <c r="AY54" s="21" t="str">
        <f>IFERROR(VLOOKUP($B54,DB!$H$3:$BZ$1001,71,FALSE)&amp;"","　")</f>
        <v>◯</v>
      </c>
      <c r="AZ54" s="29"/>
    </row>
    <row r="55" spans="2:52" ht="20.100000000000001" customHeight="1">
      <c r="B55" s="6">
        <v>2151</v>
      </c>
      <c r="C55" s="8" t="str">
        <f>IFERROR(VLOOKUP(B55,DB!$H$3:$Y$1001,4,FALSE)&amp;"","")</f>
        <v>越前屋試錐工業株式会社</v>
      </c>
      <c r="D55" s="10" t="str">
        <f>IFERROR(VLOOKUP(B55,DB!$H$2:$CC$1001,7,FALSE)&amp;"","")</f>
        <v>北海道</v>
      </c>
      <c r="E55" s="11" t="str">
        <f>IFERROR(VLOOKUP(B55,DB!$H$2:$CC$1001,8,FALSE)&amp;"","")</f>
        <v>札幌市白石区</v>
      </c>
      <c r="F55" s="12" t="str">
        <f>IFERROR(VLOOKUP(B55,DB!$H$2:$CC$1001,10,FALSE)&amp;"","")</f>
        <v>代表取締役</v>
      </c>
      <c r="G55" s="11" t="str">
        <f>IFERROR(VLOOKUP(B55,DB!$H$2:$CC$1001,11,FALSE)&amp;"","")</f>
        <v>牧野　良基</v>
      </c>
      <c r="H55" s="14" t="str">
        <f>IFERROR(IF(VLOOKUP(B55,DB!$H$2:$CC$1001,20,FALSE)&amp;""="","","○"),"")</f>
        <v/>
      </c>
      <c r="I55" s="16" t="str">
        <f>IFERROR(VLOOKUP($B55,DB!$H$3:$BZ$1001,29,FALSE)&amp;"","　")</f>
        <v>◯</v>
      </c>
      <c r="J55" s="18" t="str">
        <f>IFERROR(VLOOKUP($B55,DB!$H$3:$BZ$1001,30,FALSE)&amp;"","　")</f>
        <v>◯</v>
      </c>
      <c r="K55" s="18" t="str">
        <f>IFERROR(VLOOKUP($B55,DB!$H$3:$BZ$1001,31,FALSE)&amp;"","　")</f>
        <v>◯</v>
      </c>
      <c r="L55" s="18" t="str">
        <f>IFERROR(VLOOKUP($B55,DB!$H$3:$BZ$1001,32,FALSE)&amp;"","　")</f>
        <v/>
      </c>
      <c r="M55" s="18" t="str">
        <f>IFERROR(VLOOKUP($B55,DB!$H$3:$BZ$1001,33,FALSE)&amp;"","　")</f>
        <v>◯</v>
      </c>
      <c r="N55" s="21" t="str">
        <f>IFERROR(VLOOKUP($B55,DB!$H$3:$BZ$1001,34,FALSE)&amp;"","　")</f>
        <v/>
      </c>
      <c r="O55" s="23" t="str">
        <f>IFERROR(VLOOKUP($B55,DB!$H$3:$BZ$1001,35,FALSE)&amp;"","　")</f>
        <v/>
      </c>
      <c r="P55" s="18" t="str">
        <f>IFERROR(VLOOKUP($B55,DB!$H$3:$BZ$1001,36,FALSE)&amp;"","　")</f>
        <v/>
      </c>
      <c r="Q55" s="18" t="str">
        <f>IFERROR(VLOOKUP($B55,DB!$H$3:$BZ$1001,37,FALSE)&amp;"","　")</f>
        <v/>
      </c>
      <c r="R55" s="18" t="str">
        <f>IFERROR(VLOOKUP($B55,DB!$H$3:$BZ$1001,38,FALSE)&amp;"","　")</f>
        <v>◯</v>
      </c>
      <c r="S55" s="18" t="str">
        <f>IFERROR(VLOOKUP($B55,DB!$H$3:$BZ$1001,39,FALSE)&amp;"","　")</f>
        <v/>
      </c>
      <c r="T55" s="18" t="str">
        <f>IFERROR(VLOOKUP($B55,DB!$H$3:$BZ$1001,40,FALSE)&amp;"","　")</f>
        <v/>
      </c>
      <c r="U55" s="18" t="str">
        <f>IFERROR(VLOOKUP($B55,DB!$H$3:$BZ$1001,41,FALSE)&amp;"","　")</f>
        <v/>
      </c>
      <c r="V55" s="18" t="str">
        <f>IFERROR(VLOOKUP($B55,DB!$H$3:$BZ$1001,42,FALSE)&amp;"","　")</f>
        <v/>
      </c>
      <c r="W55" s="18" t="str">
        <f>IFERROR(VLOOKUP($B55,DB!$H$3:$BZ$1001,43,FALSE)&amp;"","　")</f>
        <v/>
      </c>
      <c r="X55" s="18" t="str">
        <f>IFERROR(VLOOKUP($B55,DB!$H$3:$BZ$1001,44,FALSE)&amp;"","　")</f>
        <v/>
      </c>
      <c r="Y55" s="18" t="str">
        <f>IFERROR(VLOOKUP($B55,DB!$H$3:$BZ$1001,45,FALSE)&amp;"","　")</f>
        <v/>
      </c>
      <c r="Z55" s="18" t="str">
        <f>IFERROR(VLOOKUP($B55,DB!$H$3:$BZ$1001,46,FALSE)&amp;"","　")</f>
        <v/>
      </c>
      <c r="AA55" s="18" t="str">
        <f>IFERROR(VLOOKUP($B55,DB!$H$3:$BZ$1001,47,FALSE)&amp;"","　")</f>
        <v/>
      </c>
      <c r="AB55" s="18" t="str">
        <f>IFERROR(VLOOKUP($B55,DB!$H$3:$BZ$1001,48,FALSE)&amp;"","　")</f>
        <v/>
      </c>
      <c r="AC55" s="18" t="str">
        <f>IFERROR(VLOOKUP($B55,DB!$H$3:$BZ$1001,49,FALSE)&amp;"","　")</f>
        <v>◯</v>
      </c>
      <c r="AD55" s="18" t="str">
        <f>IFERROR(VLOOKUP($B55,DB!$H$3:$BZ$1001,50,FALSE)&amp;"","　")</f>
        <v/>
      </c>
      <c r="AE55" s="18" t="str">
        <f>IFERROR(VLOOKUP($B55,DB!$H$3:$BZ$1001,51,FALSE)&amp;"","　")</f>
        <v/>
      </c>
      <c r="AF55" s="18" t="str">
        <f>IFERROR(VLOOKUP($B55,DB!$H$3:$BZ$1001,52,FALSE)&amp;"","　")</f>
        <v/>
      </c>
      <c r="AG55" s="18" t="str">
        <f>IFERROR(VLOOKUP($B55,DB!$H$3:$BZ$1001,53,FALSE)&amp;"","　")</f>
        <v/>
      </c>
      <c r="AH55" s="18" t="str">
        <f>IFERROR(VLOOKUP($B55,DB!$H$3:$BZ$1001,54,FALSE)&amp;"","　")</f>
        <v/>
      </c>
      <c r="AI55" s="25" t="str">
        <f>IFERROR(VLOOKUP($B55,DB!$H$3:$BZ$1001,55,FALSE)&amp;"","　")</f>
        <v/>
      </c>
      <c r="AJ55" s="16" t="str">
        <f>IFERROR(VLOOKUP($B55,DB!$H$3:$BZ$1001,56,FALSE)&amp;"","　")</f>
        <v/>
      </c>
      <c r="AK55" s="18" t="str">
        <f>IFERROR(VLOOKUP($B55,DB!$H$3:$BZ$1001,57,FALSE)&amp;"","　")</f>
        <v/>
      </c>
      <c r="AL55" s="18" t="str">
        <f>IFERROR(VLOOKUP($B55,DB!$H$3:$BZ$1001,58,FALSE)&amp;"","　")</f>
        <v/>
      </c>
      <c r="AM55" s="18" t="str">
        <f>IFERROR(VLOOKUP($B55,DB!$H$3:$BZ$1001,59,FALSE)&amp;"","　")</f>
        <v/>
      </c>
      <c r="AN55" s="18" t="str">
        <f>IFERROR(VLOOKUP($B55,DB!$H$3:$BZ$1001,60,FALSE)&amp;"","　")</f>
        <v/>
      </c>
      <c r="AO55" s="18" t="str">
        <f>IFERROR(VLOOKUP($B55,DB!$H$3:$BZ$1001,61,FALSE)&amp;"","　")</f>
        <v/>
      </c>
      <c r="AP55" s="18" t="str">
        <f>IFERROR(VLOOKUP($B55,DB!$H$3:$BZ$1001,62,FALSE)&amp;"","　")</f>
        <v/>
      </c>
      <c r="AQ55" s="21" t="str">
        <f>IFERROR(VLOOKUP($B55,DB!$H$3:$BZ$1001,63,FALSE)&amp;"","　")</f>
        <v/>
      </c>
      <c r="AR55" s="23" t="str">
        <f>IFERROR(VLOOKUP($B55,DB!$H$3:$BZ$1001,64,FALSE)&amp;"","　")</f>
        <v/>
      </c>
      <c r="AS55" s="18" t="str">
        <f>IFERROR(VLOOKUP($B55,DB!$H$3:$BZ$1001,65,FALSE)&amp;"","　")</f>
        <v/>
      </c>
      <c r="AT55" s="18" t="str">
        <f>IFERROR(VLOOKUP($B55,DB!$H$3:$BZ$1001,66,FALSE)&amp;"","　")</f>
        <v/>
      </c>
      <c r="AU55" s="18" t="str">
        <f>IFERROR(VLOOKUP($B55,DB!$H$3:$BZ$1001,67,FALSE)&amp;"","　")</f>
        <v/>
      </c>
      <c r="AV55" s="18" t="str">
        <f>IFERROR(VLOOKUP($B55,DB!$H$3:$BZ$1001,68,FALSE)&amp;"","　")</f>
        <v/>
      </c>
      <c r="AW55" s="18" t="str">
        <f>IFERROR(VLOOKUP($B55,DB!$H$3:$BZ$1001,69,FALSE)&amp;"","　")</f>
        <v/>
      </c>
      <c r="AX55" s="18" t="str">
        <f>IFERROR(VLOOKUP($B55,DB!$H$3:$BZ$1001,70,FALSE)&amp;"","　")</f>
        <v/>
      </c>
      <c r="AY55" s="21" t="str">
        <f>IFERROR(VLOOKUP($B55,DB!$H$3:$BZ$1001,71,FALSE)&amp;"","　")</f>
        <v/>
      </c>
      <c r="AZ55" s="29"/>
    </row>
    <row r="56" spans="2:52" ht="20.100000000000001" customHeight="1">
      <c r="B56" s="6">
        <v>2229</v>
      </c>
      <c r="C56" s="8" t="str">
        <f>IFERROR(VLOOKUP(B56,DB!$H$3:$Y$1001,4,FALSE)&amp;"","")</f>
        <v>国際航業株式会社</v>
      </c>
      <c r="D56" s="10" t="str">
        <f>IFERROR(VLOOKUP(B56,DB!$H$2:$CC$1001,7,FALSE)&amp;"","")</f>
        <v>東京都</v>
      </c>
      <c r="E56" s="11" t="str">
        <f>IFERROR(VLOOKUP(B56,DB!$H$2:$CC$1001,8,FALSE)&amp;"","")</f>
        <v>新宿区</v>
      </c>
      <c r="F56" s="12" t="str">
        <f>IFERROR(VLOOKUP(B56,DB!$H$2:$CC$1001,10,FALSE)&amp;"","")</f>
        <v>代表取締役社長</v>
      </c>
      <c r="G56" s="11" t="str">
        <f>IFERROR(VLOOKUP(B56,DB!$H$2:$CC$1001,11,FALSE)&amp;"","")</f>
        <v>藤原　協</v>
      </c>
      <c r="H56" s="14" t="str">
        <f>IFERROR(IF(VLOOKUP(B56,DB!$H$2:$CC$1001,20,FALSE)&amp;""="","","○"),"")</f>
        <v>○</v>
      </c>
      <c r="I56" s="16" t="str">
        <f>IFERROR(VLOOKUP($B56,DB!$H$3:$BZ$1001,29,FALSE)&amp;"","　")</f>
        <v>◯</v>
      </c>
      <c r="J56" s="18" t="str">
        <f>IFERROR(VLOOKUP($B56,DB!$H$3:$BZ$1001,30,FALSE)&amp;"","　")</f>
        <v>◯</v>
      </c>
      <c r="K56" s="18" t="str">
        <f>IFERROR(VLOOKUP($B56,DB!$H$3:$BZ$1001,31,FALSE)&amp;"","　")</f>
        <v>◯</v>
      </c>
      <c r="L56" s="18" t="str">
        <f>IFERROR(VLOOKUP($B56,DB!$H$3:$BZ$1001,32,FALSE)&amp;"","　")</f>
        <v/>
      </c>
      <c r="M56" s="18" t="str">
        <f>IFERROR(VLOOKUP($B56,DB!$H$3:$BZ$1001,33,FALSE)&amp;"","　")</f>
        <v>◯</v>
      </c>
      <c r="N56" s="21" t="str">
        <f>IFERROR(VLOOKUP($B56,DB!$H$3:$BZ$1001,34,FALSE)&amp;"","　")</f>
        <v/>
      </c>
      <c r="O56" s="23" t="str">
        <f>IFERROR(VLOOKUP($B56,DB!$H$3:$BZ$1001,35,FALSE)&amp;"","　")</f>
        <v>◯</v>
      </c>
      <c r="P56" s="18" t="str">
        <f>IFERROR(VLOOKUP($B56,DB!$H$3:$BZ$1001,36,FALSE)&amp;"","　")</f>
        <v>◯</v>
      </c>
      <c r="Q56" s="18" t="str">
        <f>IFERROR(VLOOKUP($B56,DB!$H$3:$BZ$1001,37,FALSE)&amp;"","　")</f>
        <v/>
      </c>
      <c r="R56" s="18" t="str">
        <f>IFERROR(VLOOKUP($B56,DB!$H$3:$BZ$1001,38,FALSE)&amp;"","　")</f>
        <v>◯</v>
      </c>
      <c r="S56" s="18" t="str">
        <f>IFERROR(VLOOKUP($B56,DB!$H$3:$BZ$1001,39,FALSE)&amp;"","　")</f>
        <v>◯</v>
      </c>
      <c r="T56" s="18" t="str">
        <f>IFERROR(VLOOKUP($B56,DB!$H$3:$BZ$1001,40,FALSE)&amp;"","　")</f>
        <v>◯</v>
      </c>
      <c r="U56" s="18" t="str">
        <f>IFERROR(VLOOKUP($B56,DB!$H$3:$BZ$1001,41,FALSE)&amp;"","　")</f>
        <v>◯</v>
      </c>
      <c r="V56" s="18" t="str">
        <f>IFERROR(VLOOKUP($B56,DB!$H$3:$BZ$1001,42,FALSE)&amp;"","　")</f>
        <v>◯</v>
      </c>
      <c r="W56" s="18" t="str">
        <f>IFERROR(VLOOKUP($B56,DB!$H$3:$BZ$1001,43,FALSE)&amp;"","　")</f>
        <v>◯</v>
      </c>
      <c r="X56" s="18" t="str">
        <f>IFERROR(VLOOKUP($B56,DB!$H$3:$BZ$1001,44,FALSE)&amp;"","　")</f>
        <v>◯</v>
      </c>
      <c r="Y56" s="18" t="str">
        <f>IFERROR(VLOOKUP($B56,DB!$H$3:$BZ$1001,45,FALSE)&amp;"","　")</f>
        <v>◯</v>
      </c>
      <c r="Z56" s="18" t="str">
        <f>IFERROR(VLOOKUP($B56,DB!$H$3:$BZ$1001,46,FALSE)&amp;"","　")</f>
        <v>◯</v>
      </c>
      <c r="AA56" s="18" t="str">
        <f>IFERROR(VLOOKUP($B56,DB!$H$3:$BZ$1001,47,FALSE)&amp;"","　")</f>
        <v>◯</v>
      </c>
      <c r="AB56" s="18" t="str">
        <f>IFERROR(VLOOKUP($B56,DB!$H$3:$BZ$1001,48,FALSE)&amp;"","　")</f>
        <v>◯</v>
      </c>
      <c r="AC56" s="18" t="str">
        <f>IFERROR(VLOOKUP($B56,DB!$H$3:$BZ$1001,49,FALSE)&amp;"","　")</f>
        <v>◯</v>
      </c>
      <c r="AD56" s="18" t="str">
        <f>IFERROR(VLOOKUP($B56,DB!$H$3:$BZ$1001,50,FALSE)&amp;"","　")</f>
        <v>◯</v>
      </c>
      <c r="AE56" s="18" t="str">
        <f>IFERROR(VLOOKUP($B56,DB!$H$3:$BZ$1001,51,FALSE)&amp;"","　")</f>
        <v>◯</v>
      </c>
      <c r="AF56" s="18" t="str">
        <f>IFERROR(VLOOKUP($B56,DB!$H$3:$BZ$1001,52,FALSE)&amp;"","　")</f>
        <v>◯</v>
      </c>
      <c r="AG56" s="18" t="str">
        <f>IFERROR(VLOOKUP($B56,DB!$H$3:$BZ$1001,53,FALSE)&amp;"","　")</f>
        <v>◯</v>
      </c>
      <c r="AH56" s="18" t="str">
        <f>IFERROR(VLOOKUP($B56,DB!$H$3:$BZ$1001,54,FALSE)&amp;"","　")</f>
        <v/>
      </c>
      <c r="AI56" s="25" t="str">
        <f>IFERROR(VLOOKUP($B56,DB!$H$3:$BZ$1001,55,FALSE)&amp;"","　")</f>
        <v>◯</v>
      </c>
      <c r="AJ56" s="16" t="str">
        <f>IFERROR(VLOOKUP($B56,DB!$H$3:$BZ$1001,56,FALSE)&amp;"","　")</f>
        <v>◯</v>
      </c>
      <c r="AK56" s="18" t="str">
        <f>IFERROR(VLOOKUP($B56,DB!$H$3:$BZ$1001,57,FALSE)&amp;"","　")</f>
        <v/>
      </c>
      <c r="AL56" s="18" t="str">
        <f>IFERROR(VLOOKUP($B56,DB!$H$3:$BZ$1001,58,FALSE)&amp;"","　")</f>
        <v/>
      </c>
      <c r="AM56" s="18" t="str">
        <f>IFERROR(VLOOKUP($B56,DB!$H$3:$BZ$1001,59,FALSE)&amp;"","　")</f>
        <v/>
      </c>
      <c r="AN56" s="18" t="str">
        <f>IFERROR(VLOOKUP($B56,DB!$H$3:$BZ$1001,60,FALSE)&amp;"","　")</f>
        <v/>
      </c>
      <c r="AO56" s="18" t="str">
        <f>IFERROR(VLOOKUP($B56,DB!$H$3:$BZ$1001,61,FALSE)&amp;"","　")</f>
        <v/>
      </c>
      <c r="AP56" s="18" t="str">
        <f>IFERROR(VLOOKUP($B56,DB!$H$3:$BZ$1001,62,FALSE)&amp;"","　")</f>
        <v/>
      </c>
      <c r="AQ56" s="21" t="str">
        <f>IFERROR(VLOOKUP($B56,DB!$H$3:$BZ$1001,63,FALSE)&amp;"","　")</f>
        <v/>
      </c>
      <c r="AR56" s="23" t="str">
        <f>IFERROR(VLOOKUP($B56,DB!$H$3:$BZ$1001,64,FALSE)&amp;"","　")</f>
        <v/>
      </c>
      <c r="AS56" s="18" t="str">
        <f>IFERROR(VLOOKUP($B56,DB!$H$3:$BZ$1001,65,FALSE)&amp;"","　")</f>
        <v/>
      </c>
      <c r="AT56" s="18" t="str">
        <f>IFERROR(VLOOKUP($B56,DB!$H$3:$BZ$1001,66,FALSE)&amp;"","　")</f>
        <v/>
      </c>
      <c r="AU56" s="18" t="str">
        <f>IFERROR(VLOOKUP($B56,DB!$H$3:$BZ$1001,67,FALSE)&amp;"","　")</f>
        <v/>
      </c>
      <c r="AV56" s="18" t="str">
        <f>IFERROR(VLOOKUP($B56,DB!$H$3:$BZ$1001,68,FALSE)&amp;"","　")</f>
        <v/>
      </c>
      <c r="AW56" s="18" t="str">
        <f>IFERROR(VLOOKUP($B56,DB!$H$3:$BZ$1001,69,FALSE)&amp;"","　")</f>
        <v/>
      </c>
      <c r="AX56" s="18" t="str">
        <f>IFERROR(VLOOKUP($B56,DB!$H$3:$BZ$1001,70,FALSE)&amp;"","　")</f>
        <v>◯</v>
      </c>
      <c r="AY56" s="21" t="str">
        <f>IFERROR(VLOOKUP($B56,DB!$H$3:$BZ$1001,71,FALSE)&amp;"","　")</f>
        <v>◯</v>
      </c>
      <c r="AZ56" s="29"/>
    </row>
    <row r="57" spans="2:52" ht="20.100000000000001" customHeight="1">
      <c r="B57" s="6">
        <v>2153</v>
      </c>
      <c r="C57" s="8" t="str">
        <f>IFERROR(VLOOKUP(B57,DB!$H$3:$Y$1001,4,FALSE)&amp;"","")</f>
        <v>株式会社エイアンドティ建築研究所</v>
      </c>
      <c r="D57" s="10" t="str">
        <f>IFERROR(VLOOKUP(B57,DB!$H$2:$CC$1001,7,FALSE)&amp;"","")</f>
        <v>東京都</v>
      </c>
      <c r="E57" s="11" t="str">
        <f>IFERROR(VLOOKUP(B57,DB!$H$2:$CC$1001,8,FALSE)&amp;"","")</f>
        <v>新宿区</v>
      </c>
      <c r="F57" s="12" t="str">
        <f>IFERROR(VLOOKUP(B57,DB!$H$2:$CC$1001,10,FALSE)&amp;"","")</f>
        <v>代表取締役</v>
      </c>
      <c r="G57" s="11" t="str">
        <f>IFERROR(VLOOKUP(B57,DB!$H$2:$CC$1001,11,FALSE)&amp;"","")</f>
        <v>増田　裕康</v>
      </c>
      <c r="H57" s="14" t="str">
        <f>IFERROR(IF(VLOOKUP(B57,DB!$H$2:$CC$1001,20,FALSE)&amp;""="","","○"),"")</f>
        <v/>
      </c>
      <c r="I57" s="16" t="str">
        <f>IFERROR(VLOOKUP($B57,DB!$H$3:$BZ$1001,29,FALSE)&amp;"","　")</f>
        <v/>
      </c>
      <c r="J57" s="18" t="str">
        <f>IFERROR(VLOOKUP($B57,DB!$H$3:$BZ$1001,30,FALSE)&amp;"","　")</f>
        <v/>
      </c>
      <c r="K57" s="18" t="str">
        <f>IFERROR(VLOOKUP($B57,DB!$H$3:$BZ$1001,31,FALSE)&amp;"","　")</f>
        <v/>
      </c>
      <c r="L57" s="18" t="str">
        <f>IFERROR(VLOOKUP($B57,DB!$H$3:$BZ$1001,32,FALSE)&amp;"","　")</f>
        <v>◯</v>
      </c>
      <c r="M57" s="18" t="str">
        <f>IFERROR(VLOOKUP($B57,DB!$H$3:$BZ$1001,33,FALSE)&amp;"","　")</f>
        <v/>
      </c>
      <c r="N57" s="21" t="str">
        <f>IFERROR(VLOOKUP($B57,DB!$H$3:$BZ$1001,34,FALSE)&amp;"","　")</f>
        <v/>
      </c>
      <c r="O57" s="23" t="str">
        <f>IFERROR(VLOOKUP($B57,DB!$H$3:$BZ$1001,35,FALSE)&amp;"","　")</f>
        <v/>
      </c>
      <c r="P57" s="18" t="str">
        <f>IFERROR(VLOOKUP($B57,DB!$H$3:$BZ$1001,36,FALSE)&amp;"","　")</f>
        <v/>
      </c>
      <c r="Q57" s="18" t="str">
        <f>IFERROR(VLOOKUP($B57,DB!$H$3:$BZ$1001,37,FALSE)&amp;"","　")</f>
        <v/>
      </c>
      <c r="R57" s="18" t="str">
        <f>IFERROR(VLOOKUP($B57,DB!$H$3:$BZ$1001,38,FALSE)&amp;"","　")</f>
        <v/>
      </c>
      <c r="S57" s="18" t="str">
        <f>IFERROR(VLOOKUP($B57,DB!$H$3:$BZ$1001,39,FALSE)&amp;"","　")</f>
        <v/>
      </c>
      <c r="T57" s="18" t="str">
        <f>IFERROR(VLOOKUP($B57,DB!$H$3:$BZ$1001,40,FALSE)&amp;"","　")</f>
        <v/>
      </c>
      <c r="U57" s="18" t="str">
        <f>IFERROR(VLOOKUP($B57,DB!$H$3:$BZ$1001,41,FALSE)&amp;"","　")</f>
        <v/>
      </c>
      <c r="V57" s="18" t="str">
        <f>IFERROR(VLOOKUP($B57,DB!$H$3:$BZ$1001,42,FALSE)&amp;"","　")</f>
        <v/>
      </c>
      <c r="W57" s="18" t="str">
        <f>IFERROR(VLOOKUP($B57,DB!$H$3:$BZ$1001,43,FALSE)&amp;"","　")</f>
        <v/>
      </c>
      <c r="X57" s="18" t="str">
        <f>IFERROR(VLOOKUP($B57,DB!$H$3:$BZ$1001,44,FALSE)&amp;"","　")</f>
        <v/>
      </c>
      <c r="Y57" s="18" t="str">
        <f>IFERROR(VLOOKUP($B57,DB!$H$3:$BZ$1001,45,FALSE)&amp;"","　")</f>
        <v/>
      </c>
      <c r="Z57" s="18" t="str">
        <f>IFERROR(VLOOKUP($B57,DB!$H$3:$BZ$1001,46,FALSE)&amp;"","　")</f>
        <v/>
      </c>
      <c r="AA57" s="18" t="str">
        <f>IFERROR(VLOOKUP($B57,DB!$H$3:$BZ$1001,47,FALSE)&amp;"","　")</f>
        <v/>
      </c>
      <c r="AB57" s="18" t="str">
        <f>IFERROR(VLOOKUP($B57,DB!$H$3:$BZ$1001,48,FALSE)&amp;"","　")</f>
        <v/>
      </c>
      <c r="AC57" s="18" t="str">
        <f>IFERROR(VLOOKUP($B57,DB!$H$3:$BZ$1001,49,FALSE)&amp;"","　")</f>
        <v/>
      </c>
      <c r="AD57" s="18" t="str">
        <f>IFERROR(VLOOKUP($B57,DB!$H$3:$BZ$1001,50,FALSE)&amp;"","　")</f>
        <v/>
      </c>
      <c r="AE57" s="18" t="str">
        <f>IFERROR(VLOOKUP($B57,DB!$H$3:$BZ$1001,51,FALSE)&amp;"","　")</f>
        <v/>
      </c>
      <c r="AF57" s="18" t="str">
        <f>IFERROR(VLOOKUP($B57,DB!$H$3:$BZ$1001,52,FALSE)&amp;"","　")</f>
        <v/>
      </c>
      <c r="AG57" s="18" t="str">
        <f>IFERROR(VLOOKUP($B57,DB!$H$3:$BZ$1001,53,FALSE)&amp;"","　")</f>
        <v/>
      </c>
      <c r="AH57" s="18" t="str">
        <f>IFERROR(VLOOKUP($B57,DB!$H$3:$BZ$1001,54,FALSE)&amp;"","　")</f>
        <v/>
      </c>
      <c r="AI57" s="25" t="str">
        <f>IFERROR(VLOOKUP($B57,DB!$H$3:$BZ$1001,55,FALSE)&amp;"","　")</f>
        <v/>
      </c>
      <c r="AJ57" s="16" t="str">
        <f>IFERROR(VLOOKUP($B57,DB!$H$3:$BZ$1001,56,FALSE)&amp;"","　")</f>
        <v/>
      </c>
      <c r="AK57" s="18" t="str">
        <f>IFERROR(VLOOKUP($B57,DB!$H$3:$BZ$1001,57,FALSE)&amp;"","　")</f>
        <v/>
      </c>
      <c r="AL57" s="18" t="str">
        <f>IFERROR(VLOOKUP($B57,DB!$H$3:$BZ$1001,58,FALSE)&amp;"","　")</f>
        <v/>
      </c>
      <c r="AM57" s="18" t="str">
        <f>IFERROR(VLOOKUP($B57,DB!$H$3:$BZ$1001,59,FALSE)&amp;"","　")</f>
        <v/>
      </c>
      <c r="AN57" s="18" t="str">
        <f>IFERROR(VLOOKUP($B57,DB!$H$3:$BZ$1001,60,FALSE)&amp;"","　")</f>
        <v/>
      </c>
      <c r="AO57" s="18" t="str">
        <f>IFERROR(VLOOKUP($B57,DB!$H$3:$BZ$1001,61,FALSE)&amp;"","　")</f>
        <v/>
      </c>
      <c r="AP57" s="18" t="str">
        <f>IFERROR(VLOOKUP($B57,DB!$H$3:$BZ$1001,62,FALSE)&amp;"","　")</f>
        <v/>
      </c>
      <c r="AQ57" s="21" t="str">
        <f>IFERROR(VLOOKUP($B57,DB!$H$3:$BZ$1001,63,FALSE)&amp;"","　")</f>
        <v/>
      </c>
      <c r="AR57" s="23" t="str">
        <f>IFERROR(VLOOKUP($B57,DB!$H$3:$BZ$1001,64,FALSE)&amp;"","　")</f>
        <v/>
      </c>
      <c r="AS57" s="18" t="str">
        <f>IFERROR(VLOOKUP($B57,DB!$H$3:$BZ$1001,65,FALSE)&amp;"","　")</f>
        <v/>
      </c>
      <c r="AT57" s="18" t="str">
        <f>IFERROR(VLOOKUP($B57,DB!$H$3:$BZ$1001,66,FALSE)&amp;"","　")</f>
        <v/>
      </c>
      <c r="AU57" s="18" t="str">
        <f>IFERROR(VLOOKUP($B57,DB!$H$3:$BZ$1001,67,FALSE)&amp;"","　")</f>
        <v/>
      </c>
      <c r="AV57" s="18" t="str">
        <f>IFERROR(VLOOKUP($B57,DB!$H$3:$BZ$1001,68,FALSE)&amp;"","　")</f>
        <v/>
      </c>
      <c r="AW57" s="18" t="str">
        <f>IFERROR(VLOOKUP($B57,DB!$H$3:$BZ$1001,69,FALSE)&amp;"","　")</f>
        <v/>
      </c>
      <c r="AX57" s="18" t="str">
        <f>IFERROR(VLOOKUP($B57,DB!$H$3:$BZ$1001,70,FALSE)&amp;"","　")</f>
        <v/>
      </c>
      <c r="AY57" s="21" t="str">
        <f>IFERROR(VLOOKUP($B57,DB!$H$3:$BZ$1001,71,FALSE)&amp;"","　")</f>
        <v/>
      </c>
      <c r="AZ57" s="29"/>
    </row>
    <row r="58" spans="2:52" ht="20.100000000000001" customHeight="1">
      <c r="B58" s="6">
        <v>2154</v>
      </c>
      <c r="C58" s="8" t="str">
        <f>IFERROR(VLOOKUP(B58,DB!$H$3:$Y$1001,4,FALSE)&amp;"","")</f>
        <v>株式会社岡田設計</v>
      </c>
      <c r="D58" s="10" t="str">
        <f>IFERROR(VLOOKUP(B58,DB!$H$2:$CC$1001,7,FALSE)&amp;"","")</f>
        <v>北海道</v>
      </c>
      <c r="E58" s="11" t="str">
        <f>IFERROR(VLOOKUP(B58,DB!$H$2:$CC$1001,8,FALSE)&amp;"","")</f>
        <v>札幌市中央区</v>
      </c>
      <c r="F58" s="12" t="str">
        <f>IFERROR(VLOOKUP(B58,DB!$H$2:$CC$1001,10,FALSE)&amp;"","")</f>
        <v>代表取締役社長</v>
      </c>
      <c r="G58" s="11" t="str">
        <f>IFERROR(VLOOKUP(B58,DB!$H$2:$CC$1001,11,FALSE)&amp;"","")</f>
        <v>岡田　幸生</v>
      </c>
      <c r="H58" s="14" t="str">
        <f>IFERROR(IF(VLOOKUP(B58,DB!$H$2:$CC$1001,20,FALSE)&amp;""="","","○"),"")</f>
        <v/>
      </c>
      <c r="I58" s="16" t="str">
        <f>IFERROR(VLOOKUP($B58,DB!$H$3:$BZ$1001,29,FALSE)&amp;"","　")</f>
        <v/>
      </c>
      <c r="J58" s="18" t="str">
        <f>IFERROR(VLOOKUP($B58,DB!$H$3:$BZ$1001,30,FALSE)&amp;"","　")</f>
        <v/>
      </c>
      <c r="K58" s="18" t="str">
        <f>IFERROR(VLOOKUP($B58,DB!$H$3:$BZ$1001,31,FALSE)&amp;"","　")</f>
        <v/>
      </c>
      <c r="L58" s="18" t="str">
        <f>IFERROR(VLOOKUP($B58,DB!$H$3:$BZ$1001,32,FALSE)&amp;"","　")</f>
        <v>◯</v>
      </c>
      <c r="M58" s="18" t="str">
        <f>IFERROR(VLOOKUP($B58,DB!$H$3:$BZ$1001,33,FALSE)&amp;"","　")</f>
        <v/>
      </c>
      <c r="N58" s="21" t="str">
        <f>IFERROR(VLOOKUP($B58,DB!$H$3:$BZ$1001,34,FALSE)&amp;"","　")</f>
        <v/>
      </c>
      <c r="O58" s="23" t="str">
        <f>IFERROR(VLOOKUP($B58,DB!$H$3:$BZ$1001,35,FALSE)&amp;"","　")</f>
        <v/>
      </c>
      <c r="P58" s="18" t="str">
        <f>IFERROR(VLOOKUP($B58,DB!$H$3:$BZ$1001,36,FALSE)&amp;"","　")</f>
        <v/>
      </c>
      <c r="Q58" s="18" t="str">
        <f>IFERROR(VLOOKUP($B58,DB!$H$3:$BZ$1001,37,FALSE)&amp;"","　")</f>
        <v/>
      </c>
      <c r="R58" s="18" t="str">
        <f>IFERROR(VLOOKUP($B58,DB!$H$3:$BZ$1001,38,FALSE)&amp;"","　")</f>
        <v/>
      </c>
      <c r="S58" s="18" t="str">
        <f>IFERROR(VLOOKUP($B58,DB!$H$3:$BZ$1001,39,FALSE)&amp;"","　")</f>
        <v/>
      </c>
      <c r="T58" s="18" t="str">
        <f>IFERROR(VLOOKUP($B58,DB!$H$3:$BZ$1001,40,FALSE)&amp;"","　")</f>
        <v/>
      </c>
      <c r="U58" s="18" t="str">
        <f>IFERROR(VLOOKUP($B58,DB!$H$3:$BZ$1001,41,FALSE)&amp;"","　")</f>
        <v/>
      </c>
      <c r="V58" s="18" t="str">
        <f>IFERROR(VLOOKUP($B58,DB!$H$3:$BZ$1001,42,FALSE)&amp;"","　")</f>
        <v/>
      </c>
      <c r="W58" s="18" t="str">
        <f>IFERROR(VLOOKUP($B58,DB!$H$3:$BZ$1001,43,FALSE)&amp;"","　")</f>
        <v/>
      </c>
      <c r="X58" s="18" t="str">
        <f>IFERROR(VLOOKUP($B58,DB!$H$3:$BZ$1001,44,FALSE)&amp;"","　")</f>
        <v/>
      </c>
      <c r="Y58" s="18" t="str">
        <f>IFERROR(VLOOKUP($B58,DB!$H$3:$BZ$1001,45,FALSE)&amp;"","　")</f>
        <v/>
      </c>
      <c r="Z58" s="18" t="str">
        <f>IFERROR(VLOOKUP($B58,DB!$H$3:$BZ$1001,46,FALSE)&amp;"","　")</f>
        <v/>
      </c>
      <c r="AA58" s="18" t="str">
        <f>IFERROR(VLOOKUP($B58,DB!$H$3:$BZ$1001,47,FALSE)&amp;"","　")</f>
        <v/>
      </c>
      <c r="AB58" s="18" t="str">
        <f>IFERROR(VLOOKUP($B58,DB!$H$3:$BZ$1001,48,FALSE)&amp;"","　")</f>
        <v/>
      </c>
      <c r="AC58" s="18" t="str">
        <f>IFERROR(VLOOKUP($B58,DB!$H$3:$BZ$1001,49,FALSE)&amp;"","　")</f>
        <v/>
      </c>
      <c r="AD58" s="18" t="str">
        <f>IFERROR(VLOOKUP($B58,DB!$H$3:$BZ$1001,50,FALSE)&amp;"","　")</f>
        <v/>
      </c>
      <c r="AE58" s="18" t="str">
        <f>IFERROR(VLOOKUP($B58,DB!$H$3:$BZ$1001,51,FALSE)&amp;"","　")</f>
        <v/>
      </c>
      <c r="AF58" s="18" t="str">
        <f>IFERROR(VLOOKUP($B58,DB!$H$3:$BZ$1001,52,FALSE)&amp;"","　")</f>
        <v/>
      </c>
      <c r="AG58" s="18" t="str">
        <f>IFERROR(VLOOKUP($B58,DB!$H$3:$BZ$1001,53,FALSE)&amp;"","　")</f>
        <v/>
      </c>
      <c r="AH58" s="18" t="str">
        <f>IFERROR(VLOOKUP($B58,DB!$H$3:$BZ$1001,54,FALSE)&amp;"","　")</f>
        <v/>
      </c>
      <c r="AI58" s="25" t="str">
        <f>IFERROR(VLOOKUP($B58,DB!$H$3:$BZ$1001,55,FALSE)&amp;"","　")</f>
        <v/>
      </c>
      <c r="AJ58" s="16" t="str">
        <f>IFERROR(VLOOKUP($B58,DB!$H$3:$BZ$1001,56,FALSE)&amp;"","　")</f>
        <v/>
      </c>
      <c r="AK58" s="18" t="str">
        <f>IFERROR(VLOOKUP($B58,DB!$H$3:$BZ$1001,57,FALSE)&amp;"","　")</f>
        <v/>
      </c>
      <c r="AL58" s="18" t="str">
        <f>IFERROR(VLOOKUP($B58,DB!$H$3:$BZ$1001,58,FALSE)&amp;"","　")</f>
        <v/>
      </c>
      <c r="AM58" s="18" t="str">
        <f>IFERROR(VLOOKUP($B58,DB!$H$3:$BZ$1001,59,FALSE)&amp;"","　")</f>
        <v/>
      </c>
      <c r="AN58" s="18" t="str">
        <f>IFERROR(VLOOKUP($B58,DB!$H$3:$BZ$1001,60,FALSE)&amp;"","　")</f>
        <v/>
      </c>
      <c r="AO58" s="18" t="str">
        <f>IFERROR(VLOOKUP($B58,DB!$H$3:$BZ$1001,61,FALSE)&amp;"","　")</f>
        <v/>
      </c>
      <c r="AP58" s="18" t="str">
        <f>IFERROR(VLOOKUP($B58,DB!$H$3:$BZ$1001,62,FALSE)&amp;"","　")</f>
        <v/>
      </c>
      <c r="AQ58" s="21" t="str">
        <f>IFERROR(VLOOKUP($B58,DB!$H$3:$BZ$1001,63,FALSE)&amp;"","　")</f>
        <v/>
      </c>
      <c r="AR58" s="23" t="str">
        <f>IFERROR(VLOOKUP($B58,DB!$H$3:$BZ$1001,64,FALSE)&amp;"","　")</f>
        <v/>
      </c>
      <c r="AS58" s="18" t="str">
        <f>IFERROR(VLOOKUP($B58,DB!$H$3:$BZ$1001,65,FALSE)&amp;"","　")</f>
        <v/>
      </c>
      <c r="AT58" s="18" t="str">
        <f>IFERROR(VLOOKUP($B58,DB!$H$3:$BZ$1001,66,FALSE)&amp;"","　")</f>
        <v/>
      </c>
      <c r="AU58" s="18" t="str">
        <f>IFERROR(VLOOKUP($B58,DB!$H$3:$BZ$1001,67,FALSE)&amp;"","　")</f>
        <v/>
      </c>
      <c r="AV58" s="18" t="str">
        <f>IFERROR(VLOOKUP($B58,DB!$H$3:$BZ$1001,68,FALSE)&amp;"","　")</f>
        <v/>
      </c>
      <c r="AW58" s="18" t="str">
        <f>IFERROR(VLOOKUP($B58,DB!$H$3:$BZ$1001,69,FALSE)&amp;"","　")</f>
        <v/>
      </c>
      <c r="AX58" s="18" t="str">
        <f>IFERROR(VLOOKUP($B58,DB!$H$3:$BZ$1001,70,FALSE)&amp;"","　")</f>
        <v/>
      </c>
      <c r="AY58" s="21" t="str">
        <f>IFERROR(VLOOKUP($B58,DB!$H$3:$BZ$1001,71,FALSE)&amp;"","　")</f>
        <v/>
      </c>
      <c r="AZ58" s="29"/>
    </row>
    <row r="59" spans="2:52" ht="20.100000000000001" customHeight="1">
      <c r="B59" s="6">
        <v>2155</v>
      </c>
      <c r="C59" s="8" t="str">
        <f>IFERROR(VLOOKUP(B59,DB!$H$3:$Y$1001,4,FALSE)&amp;"","")</f>
        <v>株式会社オリエンタルコンサルタンツ</v>
      </c>
      <c r="D59" s="10" t="str">
        <f>IFERROR(VLOOKUP(B59,DB!$H$2:$CC$1001,7,FALSE)&amp;"","")</f>
        <v>東京都</v>
      </c>
      <c r="E59" s="11" t="str">
        <f>IFERROR(VLOOKUP(B59,DB!$H$2:$CC$1001,8,FALSE)&amp;"","")</f>
        <v>渋谷区</v>
      </c>
      <c r="F59" s="12" t="str">
        <f>IFERROR(VLOOKUP(B59,DB!$H$2:$CC$1001,10,FALSE)&amp;"","")</f>
        <v>代表取締役社長</v>
      </c>
      <c r="G59" s="11" t="str">
        <f>IFERROR(VLOOKUP(B59,DB!$H$2:$CC$1001,11,FALSE)&amp;"","")</f>
        <v>野崎　秀則</v>
      </c>
      <c r="H59" s="14" t="str">
        <f>IFERROR(IF(VLOOKUP(B59,DB!$H$2:$CC$1001,20,FALSE)&amp;""="","","○"),"")</f>
        <v>○</v>
      </c>
      <c r="I59" s="16" t="str">
        <f>IFERROR(VLOOKUP($B59,DB!$H$3:$BZ$1001,29,FALSE)&amp;"","　")</f>
        <v/>
      </c>
      <c r="J59" s="18" t="str">
        <f>IFERROR(VLOOKUP($B59,DB!$H$3:$BZ$1001,30,FALSE)&amp;"","　")</f>
        <v>◯</v>
      </c>
      <c r="K59" s="18" t="str">
        <f>IFERROR(VLOOKUP($B59,DB!$H$3:$BZ$1001,31,FALSE)&amp;"","　")</f>
        <v>◯</v>
      </c>
      <c r="L59" s="18" t="str">
        <f>IFERROR(VLOOKUP($B59,DB!$H$3:$BZ$1001,32,FALSE)&amp;"","　")</f>
        <v/>
      </c>
      <c r="M59" s="18" t="str">
        <f>IFERROR(VLOOKUP($B59,DB!$H$3:$BZ$1001,33,FALSE)&amp;"","　")</f>
        <v>◯</v>
      </c>
      <c r="N59" s="21" t="str">
        <f>IFERROR(VLOOKUP($B59,DB!$H$3:$BZ$1001,34,FALSE)&amp;"","　")</f>
        <v/>
      </c>
      <c r="O59" s="23" t="str">
        <f>IFERROR(VLOOKUP($B59,DB!$H$3:$BZ$1001,35,FALSE)&amp;"","　")</f>
        <v>◯</v>
      </c>
      <c r="P59" s="18" t="str">
        <f>IFERROR(VLOOKUP($B59,DB!$H$3:$BZ$1001,36,FALSE)&amp;"","　")</f>
        <v>◯</v>
      </c>
      <c r="Q59" s="18" t="str">
        <f>IFERROR(VLOOKUP($B59,DB!$H$3:$BZ$1001,37,FALSE)&amp;"","　")</f>
        <v/>
      </c>
      <c r="R59" s="18" t="str">
        <f>IFERROR(VLOOKUP($B59,DB!$H$3:$BZ$1001,38,FALSE)&amp;"","　")</f>
        <v>◯</v>
      </c>
      <c r="S59" s="18" t="str">
        <f>IFERROR(VLOOKUP($B59,DB!$H$3:$BZ$1001,39,FALSE)&amp;"","　")</f>
        <v>◯</v>
      </c>
      <c r="T59" s="18" t="str">
        <f>IFERROR(VLOOKUP($B59,DB!$H$3:$BZ$1001,40,FALSE)&amp;"","　")</f>
        <v>◯</v>
      </c>
      <c r="U59" s="18" t="str">
        <f>IFERROR(VLOOKUP($B59,DB!$H$3:$BZ$1001,41,FALSE)&amp;"","　")</f>
        <v>◯</v>
      </c>
      <c r="V59" s="18" t="str">
        <f>IFERROR(VLOOKUP($B59,DB!$H$3:$BZ$1001,42,FALSE)&amp;"","　")</f>
        <v/>
      </c>
      <c r="W59" s="18" t="str">
        <f>IFERROR(VLOOKUP($B59,DB!$H$3:$BZ$1001,43,FALSE)&amp;"","　")</f>
        <v>◯</v>
      </c>
      <c r="X59" s="18" t="str">
        <f>IFERROR(VLOOKUP($B59,DB!$H$3:$BZ$1001,44,FALSE)&amp;"","　")</f>
        <v>◯</v>
      </c>
      <c r="Y59" s="18" t="str">
        <f>IFERROR(VLOOKUP($B59,DB!$H$3:$BZ$1001,45,FALSE)&amp;"","　")</f>
        <v/>
      </c>
      <c r="Z59" s="18" t="str">
        <f>IFERROR(VLOOKUP($B59,DB!$H$3:$BZ$1001,46,FALSE)&amp;"","　")</f>
        <v>◯</v>
      </c>
      <c r="AA59" s="18" t="str">
        <f>IFERROR(VLOOKUP($B59,DB!$H$3:$BZ$1001,47,FALSE)&amp;"","　")</f>
        <v>◯</v>
      </c>
      <c r="AB59" s="18" t="str">
        <f>IFERROR(VLOOKUP($B59,DB!$H$3:$BZ$1001,48,FALSE)&amp;"","　")</f>
        <v>◯</v>
      </c>
      <c r="AC59" s="18" t="str">
        <f>IFERROR(VLOOKUP($B59,DB!$H$3:$BZ$1001,49,FALSE)&amp;"","　")</f>
        <v>◯</v>
      </c>
      <c r="AD59" s="18" t="str">
        <f>IFERROR(VLOOKUP($B59,DB!$H$3:$BZ$1001,50,FALSE)&amp;"","　")</f>
        <v>◯</v>
      </c>
      <c r="AE59" s="18" t="str">
        <f>IFERROR(VLOOKUP($B59,DB!$H$3:$BZ$1001,51,FALSE)&amp;"","　")</f>
        <v>◯</v>
      </c>
      <c r="AF59" s="18" t="str">
        <f>IFERROR(VLOOKUP($B59,DB!$H$3:$BZ$1001,52,FALSE)&amp;"","　")</f>
        <v>◯</v>
      </c>
      <c r="AG59" s="18" t="str">
        <f>IFERROR(VLOOKUP($B59,DB!$H$3:$BZ$1001,53,FALSE)&amp;"","　")</f>
        <v>◯</v>
      </c>
      <c r="AH59" s="18" t="str">
        <f>IFERROR(VLOOKUP($B59,DB!$H$3:$BZ$1001,54,FALSE)&amp;"","　")</f>
        <v/>
      </c>
      <c r="AI59" s="25" t="str">
        <f>IFERROR(VLOOKUP($B59,DB!$H$3:$BZ$1001,55,FALSE)&amp;"","　")</f>
        <v>◯</v>
      </c>
      <c r="AJ59" s="16" t="str">
        <f>IFERROR(VLOOKUP($B59,DB!$H$3:$BZ$1001,56,FALSE)&amp;"","　")</f>
        <v/>
      </c>
      <c r="AK59" s="18" t="str">
        <f>IFERROR(VLOOKUP($B59,DB!$H$3:$BZ$1001,57,FALSE)&amp;"","　")</f>
        <v/>
      </c>
      <c r="AL59" s="18" t="str">
        <f>IFERROR(VLOOKUP($B59,DB!$H$3:$BZ$1001,58,FALSE)&amp;"","　")</f>
        <v/>
      </c>
      <c r="AM59" s="18" t="str">
        <f>IFERROR(VLOOKUP($B59,DB!$H$3:$BZ$1001,59,FALSE)&amp;"","　")</f>
        <v/>
      </c>
      <c r="AN59" s="18" t="str">
        <f>IFERROR(VLOOKUP($B59,DB!$H$3:$BZ$1001,60,FALSE)&amp;"","　")</f>
        <v/>
      </c>
      <c r="AO59" s="18" t="str">
        <f>IFERROR(VLOOKUP($B59,DB!$H$3:$BZ$1001,61,FALSE)&amp;"","　")</f>
        <v/>
      </c>
      <c r="AP59" s="18" t="str">
        <f>IFERROR(VLOOKUP($B59,DB!$H$3:$BZ$1001,62,FALSE)&amp;"","　")</f>
        <v/>
      </c>
      <c r="AQ59" s="21" t="str">
        <f>IFERROR(VLOOKUP($B59,DB!$H$3:$BZ$1001,63,FALSE)&amp;"","　")</f>
        <v/>
      </c>
      <c r="AR59" s="23" t="str">
        <f>IFERROR(VLOOKUP($B59,DB!$H$3:$BZ$1001,64,FALSE)&amp;"","　")</f>
        <v/>
      </c>
      <c r="AS59" s="18" t="str">
        <f>IFERROR(VLOOKUP($B59,DB!$H$3:$BZ$1001,65,FALSE)&amp;"","　")</f>
        <v/>
      </c>
      <c r="AT59" s="18" t="str">
        <f>IFERROR(VLOOKUP($B59,DB!$H$3:$BZ$1001,66,FALSE)&amp;"","　")</f>
        <v/>
      </c>
      <c r="AU59" s="18" t="str">
        <f>IFERROR(VLOOKUP($B59,DB!$H$3:$BZ$1001,67,FALSE)&amp;"","　")</f>
        <v/>
      </c>
      <c r="AV59" s="18" t="str">
        <f>IFERROR(VLOOKUP($B59,DB!$H$3:$BZ$1001,68,FALSE)&amp;"","　")</f>
        <v/>
      </c>
      <c r="AW59" s="18" t="str">
        <f>IFERROR(VLOOKUP($B59,DB!$H$3:$BZ$1001,69,FALSE)&amp;"","　")</f>
        <v>◯</v>
      </c>
      <c r="AX59" s="18" t="str">
        <f>IFERROR(VLOOKUP($B59,DB!$H$3:$BZ$1001,70,FALSE)&amp;"","　")</f>
        <v>◯</v>
      </c>
      <c r="AY59" s="21" t="str">
        <f>IFERROR(VLOOKUP($B59,DB!$H$3:$BZ$1001,71,FALSE)&amp;"","　")</f>
        <v>◯</v>
      </c>
      <c r="AZ59" s="29"/>
    </row>
    <row r="60" spans="2:52" ht="20.100000000000001" customHeight="1">
      <c r="B60" s="6">
        <v>2156</v>
      </c>
      <c r="C60" s="8" t="str">
        <f>IFERROR(VLOOKUP(B60,DB!$H$3:$Y$1001,4,FALSE)&amp;"","")</f>
        <v>株式会社オオバ</v>
      </c>
      <c r="D60" s="10" t="str">
        <f>IFERROR(VLOOKUP(B60,DB!$H$2:$CC$1001,7,FALSE)&amp;"","")</f>
        <v>東京都</v>
      </c>
      <c r="E60" s="11" t="str">
        <f>IFERROR(VLOOKUP(B60,DB!$H$2:$CC$1001,8,FALSE)&amp;"","")</f>
        <v>千代田区</v>
      </c>
      <c r="F60" s="12" t="str">
        <f>IFERROR(VLOOKUP(B60,DB!$H$2:$CC$1001,10,FALSE)&amp;"","")</f>
        <v>代表取締役</v>
      </c>
      <c r="G60" s="11" t="str">
        <f>IFERROR(VLOOKUP(B60,DB!$H$2:$CC$1001,11,FALSE)&amp;"","")</f>
        <v>辻本　茂</v>
      </c>
      <c r="H60" s="14" t="str">
        <f>IFERROR(IF(VLOOKUP(B60,DB!$H$2:$CC$1001,20,FALSE)&amp;""="","","○"),"")</f>
        <v>○</v>
      </c>
      <c r="I60" s="16" t="str">
        <f>IFERROR(VLOOKUP($B60,DB!$H$3:$BZ$1001,29,FALSE)&amp;"","　")</f>
        <v>◯</v>
      </c>
      <c r="J60" s="18" t="str">
        <f>IFERROR(VLOOKUP($B60,DB!$H$3:$BZ$1001,30,FALSE)&amp;"","　")</f>
        <v>◯</v>
      </c>
      <c r="K60" s="18" t="str">
        <f>IFERROR(VLOOKUP($B60,DB!$H$3:$BZ$1001,31,FALSE)&amp;"","　")</f>
        <v>◯</v>
      </c>
      <c r="L60" s="18" t="str">
        <f>IFERROR(VLOOKUP($B60,DB!$H$3:$BZ$1001,32,FALSE)&amp;"","　")</f>
        <v>◯</v>
      </c>
      <c r="M60" s="18" t="str">
        <f>IFERROR(VLOOKUP($B60,DB!$H$3:$BZ$1001,33,FALSE)&amp;"","　")</f>
        <v>◯</v>
      </c>
      <c r="N60" s="21" t="str">
        <f>IFERROR(VLOOKUP($B60,DB!$H$3:$BZ$1001,34,FALSE)&amp;"","　")</f>
        <v/>
      </c>
      <c r="O60" s="23" t="str">
        <f>IFERROR(VLOOKUP($B60,DB!$H$3:$BZ$1001,35,FALSE)&amp;"","　")</f>
        <v>◯</v>
      </c>
      <c r="P60" s="18" t="str">
        <f>IFERROR(VLOOKUP($B60,DB!$H$3:$BZ$1001,36,FALSE)&amp;"","　")</f>
        <v/>
      </c>
      <c r="Q60" s="18" t="str">
        <f>IFERROR(VLOOKUP($B60,DB!$H$3:$BZ$1001,37,FALSE)&amp;"","　")</f>
        <v/>
      </c>
      <c r="R60" s="18" t="str">
        <f>IFERROR(VLOOKUP($B60,DB!$H$3:$BZ$1001,38,FALSE)&amp;"","　")</f>
        <v>◯</v>
      </c>
      <c r="S60" s="18" t="str">
        <f>IFERROR(VLOOKUP($B60,DB!$H$3:$BZ$1001,39,FALSE)&amp;"","　")</f>
        <v/>
      </c>
      <c r="T60" s="18" t="str">
        <f>IFERROR(VLOOKUP($B60,DB!$H$3:$BZ$1001,40,FALSE)&amp;"","　")</f>
        <v>◯</v>
      </c>
      <c r="U60" s="18" t="str">
        <f>IFERROR(VLOOKUP($B60,DB!$H$3:$BZ$1001,41,FALSE)&amp;"","　")</f>
        <v>◯</v>
      </c>
      <c r="V60" s="18" t="str">
        <f>IFERROR(VLOOKUP($B60,DB!$H$3:$BZ$1001,42,FALSE)&amp;"","　")</f>
        <v/>
      </c>
      <c r="W60" s="18" t="str">
        <f>IFERROR(VLOOKUP($B60,DB!$H$3:$BZ$1001,43,FALSE)&amp;"","　")</f>
        <v/>
      </c>
      <c r="X60" s="18" t="str">
        <f>IFERROR(VLOOKUP($B60,DB!$H$3:$BZ$1001,44,FALSE)&amp;"","　")</f>
        <v/>
      </c>
      <c r="Y60" s="18" t="str">
        <f>IFERROR(VLOOKUP($B60,DB!$H$3:$BZ$1001,45,FALSE)&amp;"","　")</f>
        <v>◯</v>
      </c>
      <c r="Z60" s="18" t="str">
        <f>IFERROR(VLOOKUP($B60,DB!$H$3:$BZ$1001,46,FALSE)&amp;"","　")</f>
        <v>◯</v>
      </c>
      <c r="AA60" s="18" t="str">
        <f>IFERROR(VLOOKUP($B60,DB!$H$3:$BZ$1001,47,FALSE)&amp;"","　")</f>
        <v>◯</v>
      </c>
      <c r="AB60" s="18" t="str">
        <f>IFERROR(VLOOKUP($B60,DB!$H$3:$BZ$1001,48,FALSE)&amp;"","　")</f>
        <v/>
      </c>
      <c r="AC60" s="18" t="str">
        <f>IFERROR(VLOOKUP($B60,DB!$H$3:$BZ$1001,49,FALSE)&amp;"","　")</f>
        <v>◯</v>
      </c>
      <c r="AD60" s="18" t="str">
        <f>IFERROR(VLOOKUP($B60,DB!$H$3:$BZ$1001,50,FALSE)&amp;"","　")</f>
        <v>◯</v>
      </c>
      <c r="AE60" s="18" t="str">
        <f>IFERROR(VLOOKUP($B60,DB!$H$3:$BZ$1001,51,FALSE)&amp;"","　")</f>
        <v/>
      </c>
      <c r="AF60" s="18" t="str">
        <f>IFERROR(VLOOKUP($B60,DB!$H$3:$BZ$1001,52,FALSE)&amp;"","　")</f>
        <v>◯</v>
      </c>
      <c r="AG60" s="18" t="str">
        <f>IFERROR(VLOOKUP($B60,DB!$H$3:$BZ$1001,53,FALSE)&amp;"","　")</f>
        <v>◯</v>
      </c>
      <c r="AH60" s="18" t="str">
        <f>IFERROR(VLOOKUP($B60,DB!$H$3:$BZ$1001,54,FALSE)&amp;"","　")</f>
        <v/>
      </c>
      <c r="AI60" s="25" t="str">
        <f>IFERROR(VLOOKUP($B60,DB!$H$3:$BZ$1001,55,FALSE)&amp;"","　")</f>
        <v/>
      </c>
      <c r="AJ60" s="16" t="str">
        <f>IFERROR(VLOOKUP($B60,DB!$H$3:$BZ$1001,56,FALSE)&amp;"","　")</f>
        <v>◯</v>
      </c>
      <c r="AK60" s="18" t="str">
        <f>IFERROR(VLOOKUP($B60,DB!$H$3:$BZ$1001,57,FALSE)&amp;"","　")</f>
        <v>◯</v>
      </c>
      <c r="AL60" s="18" t="str">
        <f>IFERROR(VLOOKUP($B60,DB!$H$3:$BZ$1001,58,FALSE)&amp;"","　")</f>
        <v>◯</v>
      </c>
      <c r="AM60" s="18" t="str">
        <f>IFERROR(VLOOKUP($B60,DB!$H$3:$BZ$1001,59,FALSE)&amp;"","　")</f>
        <v>◯</v>
      </c>
      <c r="AN60" s="18" t="str">
        <f>IFERROR(VLOOKUP($B60,DB!$H$3:$BZ$1001,60,FALSE)&amp;"","　")</f>
        <v>◯</v>
      </c>
      <c r="AO60" s="18" t="str">
        <f>IFERROR(VLOOKUP($B60,DB!$H$3:$BZ$1001,61,FALSE)&amp;"","　")</f>
        <v>◯</v>
      </c>
      <c r="AP60" s="18" t="str">
        <f>IFERROR(VLOOKUP($B60,DB!$H$3:$BZ$1001,62,FALSE)&amp;"","　")</f>
        <v>◯</v>
      </c>
      <c r="AQ60" s="21" t="str">
        <f>IFERROR(VLOOKUP($B60,DB!$H$3:$BZ$1001,63,FALSE)&amp;"","　")</f>
        <v>◯</v>
      </c>
      <c r="AR60" s="23" t="str">
        <f>IFERROR(VLOOKUP($B60,DB!$H$3:$BZ$1001,64,FALSE)&amp;"","　")</f>
        <v/>
      </c>
      <c r="AS60" s="18" t="str">
        <f>IFERROR(VLOOKUP($B60,DB!$H$3:$BZ$1001,65,FALSE)&amp;"","　")</f>
        <v/>
      </c>
      <c r="AT60" s="18" t="str">
        <f>IFERROR(VLOOKUP($B60,DB!$H$3:$BZ$1001,66,FALSE)&amp;"","　")</f>
        <v/>
      </c>
      <c r="AU60" s="18" t="str">
        <f>IFERROR(VLOOKUP($B60,DB!$H$3:$BZ$1001,67,FALSE)&amp;"","　")</f>
        <v/>
      </c>
      <c r="AV60" s="18" t="str">
        <f>IFERROR(VLOOKUP($B60,DB!$H$3:$BZ$1001,68,FALSE)&amp;"","　")</f>
        <v/>
      </c>
      <c r="AW60" s="18" t="str">
        <f>IFERROR(VLOOKUP($B60,DB!$H$3:$BZ$1001,69,FALSE)&amp;"","　")</f>
        <v/>
      </c>
      <c r="AX60" s="18" t="str">
        <f>IFERROR(VLOOKUP($B60,DB!$H$3:$BZ$1001,70,FALSE)&amp;"","　")</f>
        <v>◯</v>
      </c>
      <c r="AY60" s="21" t="str">
        <f>IFERROR(VLOOKUP($B60,DB!$H$3:$BZ$1001,71,FALSE)&amp;"","　")</f>
        <v>◯</v>
      </c>
      <c r="AZ60" s="29"/>
    </row>
    <row r="61" spans="2:52" ht="20.100000000000001" customHeight="1">
      <c r="B61" s="6">
        <v>2157</v>
      </c>
      <c r="C61" s="8" t="str">
        <f>IFERROR(VLOOKUP(B61,DB!$H$3:$Y$1001,4,FALSE)&amp;"","")</f>
        <v>応用地質株式会社</v>
      </c>
      <c r="D61" s="10" t="str">
        <f>IFERROR(VLOOKUP(B61,DB!$H$2:$CC$1001,7,FALSE)&amp;"","")</f>
        <v/>
      </c>
      <c r="E61" s="11" t="str">
        <f>IFERROR(VLOOKUP(B61,DB!$H$2:$CC$1001,8,FALSE)&amp;"","")</f>
        <v/>
      </c>
      <c r="F61" s="12" t="str">
        <f>IFERROR(VLOOKUP(B61,DB!$H$2:$CC$1001,10,FALSE)&amp;"","")</f>
        <v>代表取締役</v>
      </c>
      <c r="G61" s="11" t="str">
        <f>IFERROR(VLOOKUP(B61,DB!$H$2:$CC$1001,11,FALSE)&amp;"","")</f>
        <v>天野　洋文</v>
      </c>
      <c r="H61" s="14" t="str">
        <f>IFERROR(IF(VLOOKUP(B61,DB!$H$2:$CC$1001,20,FALSE)&amp;""="","","○"),"")</f>
        <v>○</v>
      </c>
      <c r="I61" s="16" t="str">
        <f>IFERROR(VLOOKUP($B61,DB!$H$3:$BZ$1001,29,FALSE)&amp;"","　")</f>
        <v/>
      </c>
      <c r="J61" s="18" t="str">
        <f>IFERROR(VLOOKUP($B61,DB!$H$3:$BZ$1001,30,FALSE)&amp;"","　")</f>
        <v>◯</v>
      </c>
      <c r="K61" s="18" t="str">
        <f>IFERROR(VLOOKUP($B61,DB!$H$3:$BZ$1001,31,FALSE)&amp;"","　")</f>
        <v>◯</v>
      </c>
      <c r="L61" s="18" t="str">
        <f>IFERROR(VLOOKUP($B61,DB!$H$3:$BZ$1001,32,FALSE)&amp;"","　")</f>
        <v/>
      </c>
      <c r="M61" s="18" t="str">
        <f>IFERROR(VLOOKUP($B61,DB!$H$3:$BZ$1001,33,FALSE)&amp;"","　")</f>
        <v>◯</v>
      </c>
      <c r="N61" s="21" t="str">
        <f>IFERROR(VLOOKUP($B61,DB!$H$3:$BZ$1001,34,FALSE)&amp;"","　")</f>
        <v/>
      </c>
      <c r="O61" s="23" t="str">
        <f>IFERROR(VLOOKUP($B61,DB!$H$3:$BZ$1001,35,FALSE)&amp;"","　")</f>
        <v>◯</v>
      </c>
      <c r="P61" s="18" t="str">
        <f>IFERROR(VLOOKUP($B61,DB!$H$3:$BZ$1001,36,FALSE)&amp;"","　")</f>
        <v>◯</v>
      </c>
      <c r="Q61" s="18" t="str">
        <f>IFERROR(VLOOKUP($B61,DB!$H$3:$BZ$1001,37,FALSE)&amp;"","　")</f>
        <v/>
      </c>
      <c r="R61" s="18" t="str">
        <f>IFERROR(VLOOKUP($B61,DB!$H$3:$BZ$1001,38,FALSE)&amp;"","　")</f>
        <v>◯</v>
      </c>
      <c r="S61" s="18" t="str">
        <f>IFERROR(VLOOKUP($B61,DB!$H$3:$BZ$1001,39,FALSE)&amp;"","　")</f>
        <v/>
      </c>
      <c r="T61" s="18" t="str">
        <f>IFERROR(VLOOKUP($B61,DB!$H$3:$BZ$1001,40,FALSE)&amp;"","　")</f>
        <v>◯</v>
      </c>
      <c r="U61" s="18" t="str">
        <f>IFERROR(VLOOKUP($B61,DB!$H$3:$BZ$1001,41,FALSE)&amp;"","　")</f>
        <v>◯</v>
      </c>
      <c r="V61" s="18" t="str">
        <f>IFERROR(VLOOKUP($B61,DB!$H$3:$BZ$1001,42,FALSE)&amp;"","　")</f>
        <v>◯</v>
      </c>
      <c r="W61" s="18" t="str">
        <f>IFERROR(VLOOKUP($B61,DB!$H$3:$BZ$1001,43,FALSE)&amp;"","　")</f>
        <v>◯</v>
      </c>
      <c r="X61" s="18" t="str">
        <f>IFERROR(VLOOKUP($B61,DB!$H$3:$BZ$1001,44,FALSE)&amp;"","　")</f>
        <v/>
      </c>
      <c r="Y61" s="18" t="str">
        <f>IFERROR(VLOOKUP($B61,DB!$H$3:$BZ$1001,45,FALSE)&amp;"","　")</f>
        <v>◯</v>
      </c>
      <c r="Z61" s="18" t="str">
        <f>IFERROR(VLOOKUP($B61,DB!$H$3:$BZ$1001,46,FALSE)&amp;"","　")</f>
        <v/>
      </c>
      <c r="AA61" s="18" t="str">
        <f>IFERROR(VLOOKUP($B61,DB!$H$3:$BZ$1001,47,FALSE)&amp;"","　")</f>
        <v>◯</v>
      </c>
      <c r="AB61" s="18" t="str">
        <f>IFERROR(VLOOKUP($B61,DB!$H$3:$BZ$1001,48,FALSE)&amp;"","　")</f>
        <v>◯</v>
      </c>
      <c r="AC61" s="18" t="str">
        <f>IFERROR(VLOOKUP($B61,DB!$H$3:$BZ$1001,49,FALSE)&amp;"","　")</f>
        <v>◯</v>
      </c>
      <c r="AD61" s="18" t="str">
        <f>IFERROR(VLOOKUP($B61,DB!$H$3:$BZ$1001,50,FALSE)&amp;"","　")</f>
        <v>◯</v>
      </c>
      <c r="AE61" s="18" t="str">
        <f>IFERROR(VLOOKUP($B61,DB!$H$3:$BZ$1001,51,FALSE)&amp;"","　")</f>
        <v>◯</v>
      </c>
      <c r="AF61" s="18" t="str">
        <f>IFERROR(VLOOKUP($B61,DB!$H$3:$BZ$1001,52,FALSE)&amp;"","　")</f>
        <v/>
      </c>
      <c r="AG61" s="18" t="str">
        <f>IFERROR(VLOOKUP($B61,DB!$H$3:$BZ$1001,53,FALSE)&amp;"","　")</f>
        <v>◯</v>
      </c>
      <c r="AH61" s="18" t="str">
        <f>IFERROR(VLOOKUP($B61,DB!$H$3:$BZ$1001,54,FALSE)&amp;"","　")</f>
        <v/>
      </c>
      <c r="AI61" s="25" t="str">
        <f>IFERROR(VLOOKUP($B61,DB!$H$3:$BZ$1001,55,FALSE)&amp;"","　")</f>
        <v>◯</v>
      </c>
      <c r="AJ61" s="16" t="str">
        <f>IFERROR(VLOOKUP($B61,DB!$H$3:$BZ$1001,56,FALSE)&amp;"","　")</f>
        <v/>
      </c>
      <c r="AK61" s="18" t="str">
        <f>IFERROR(VLOOKUP($B61,DB!$H$3:$BZ$1001,57,FALSE)&amp;"","　")</f>
        <v/>
      </c>
      <c r="AL61" s="18" t="str">
        <f>IFERROR(VLOOKUP($B61,DB!$H$3:$BZ$1001,58,FALSE)&amp;"","　")</f>
        <v/>
      </c>
      <c r="AM61" s="18" t="str">
        <f>IFERROR(VLOOKUP($B61,DB!$H$3:$BZ$1001,59,FALSE)&amp;"","　")</f>
        <v/>
      </c>
      <c r="AN61" s="18" t="str">
        <f>IFERROR(VLOOKUP($B61,DB!$H$3:$BZ$1001,60,FALSE)&amp;"","　")</f>
        <v/>
      </c>
      <c r="AO61" s="18" t="str">
        <f>IFERROR(VLOOKUP($B61,DB!$H$3:$BZ$1001,61,FALSE)&amp;"","　")</f>
        <v/>
      </c>
      <c r="AP61" s="18" t="str">
        <f>IFERROR(VLOOKUP($B61,DB!$H$3:$BZ$1001,62,FALSE)&amp;"","　")</f>
        <v/>
      </c>
      <c r="AQ61" s="21" t="str">
        <f>IFERROR(VLOOKUP($B61,DB!$H$3:$BZ$1001,63,FALSE)&amp;"","　")</f>
        <v/>
      </c>
      <c r="AR61" s="23" t="str">
        <f>IFERROR(VLOOKUP($B61,DB!$H$3:$BZ$1001,64,FALSE)&amp;"","　")</f>
        <v/>
      </c>
      <c r="AS61" s="18" t="str">
        <f>IFERROR(VLOOKUP($B61,DB!$H$3:$BZ$1001,65,FALSE)&amp;"","　")</f>
        <v/>
      </c>
      <c r="AT61" s="18" t="str">
        <f>IFERROR(VLOOKUP($B61,DB!$H$3:$BZ$1001,66,FALSE)&amp;"","　")</f>
        <v/>
      </c>
      <c r="AU61" s="18" t="str">
        <f>IFERROR(VLOOKUP($B61,DB!$H$3:$BZ$1001,67,FALSE)&amp;"","　")</f>
        <v/>
      </c>
      <c r="AV61" s="18" t="str">
        <f>IFERROR(VLOOKUP($B61,DB!$H$3:$BZ$1001,68,FALSE)&amp;"","　")</f>
        <v/>
      </c>
      <c r="AW61" s="18" t="str">
        <f>IFERROR(VLOOKUP($B61,DB!$H$3:$BZ$1001,69,FALSE)&amp;"","　")</f>
        <v>◯</v>
      </c>
      <c r="AX61" s="18" t="str">
        <f>IFERROR(VLOOKUP($B61,DB!$H$3:$BZ$1001,70,FALSE)&amp;"","　")</f>
        <v/>
      </c>
      <c r="AY61" s="21" t="str">
        <f>IFERROR(VLOOKUP($B61,DB!$H$3:$BZ$1001,71,FALSE)&amp;"","　")</f>
        <v/>
      </c>
      <c r="AZ61" s="29"/>
    </row>
    <row r="62" spans="2:52" ht="20.100000000000001" customHeight="1">
      <c r="B62" s="6">
        <v>2406</v>
      </c>
      <c r="C62" s="8" t="str">
        <f>IFERROR(VLOOKUP(B62,DB!$H$3:$Y$1001,4,FALSE)&amp;"","")</f>
        <v>株式会社高岡建築設計事務所</v>
      </c>
      <c r="D62" s="10" t="str">
        <f>IFERROR(VLOOKUP(B62,DB!$H$2:$CC$1001,7,FALSE)&amp;"","")</f>
        <v>北海道</v>
      </c>
      <c r="E62" s="11" t="str">
        <f>IFERROR(VLOOKUP(B62,DB!$H$2:$CC$1001,8,FALSE)&amp;"","")</f>
        <v>札幌市中央区</v>
      </c>
      <c r="F62" s="12" t="str">
        <f>IFERROR(VLOOKUP(B62,DB!$H$2:$CC$1001,10,FALSE)&amp;"","")</f>
        <v>代表取締役</v>
      </c>
      <c r="G62" s="11" t="str">
        <f>IFERROR(VLOOKUP(B62,DB!$H$2:$CC$1001,11,FALSE)&amp;"","")</f>
        <v>増田　悟志</v>
      </c>
      <c r="H62" s="14" t="str">
        <f>IFERROR(IF(VLOOKUP(B62,DB!$H$2:$CC$1001,20,FALSE)&amp;""="","","○"),"")</f>
        <v/>
      </c>
      <c r="I62" s="16" t="str">
        <f>IFERROR(VLOOKUP($B62,DB!$H$3:$BZ$1001,29,FALSE)&amp;"","　")</f>
        <v/>
      </c>
      <c r="J62" s="18" t="str">
        <f>IFERROR(VLOOKUP($B62,DB!$H$3:$BZ$1001,30,FALSE)&amp;"","　")</f>
        <v/>
      </c>
      <c r="K62" s="18" t="str">
        <f>IFERROR(VLOOKUP($B62,DB!$H$3:$BZ$1001,31,FALSE)&amp;"","　")</f>
        <v/>
      </c>
      <c r="L62" s="18" t="str">
        <f>IFERROR(VLOOKUP($B62,DB!$H$3:$BZ$1001,32,FALSE)&amp;"","　")</f>
        <v>◯</v>
      </c>
      <c r="M62" s="18" t="str">
        <f>IFERROR(VLOOKUP($B62,DB!$H$3:$BZ$1001,33,FALSE)&amp;"","　")</f>
        <v/>
      </c>
      <c r="N62" s="21" t="str">
        <f>IFERROR(VLOOKUP($B62,DB!$H$3:$BZ$1001,34,FALSE)&amp;"","　")</f>
        <v/>
      </c>
      <c r="O62" s="23" t="str">
        <f>IFERROR(VLOOKUP($B62,DB!$H$3:$BZ$1001,35,FALSE)&amp;"","　")</f>
        <v/>
      </c>
      <c r="P62" s="18" t="str">
        <f>IFERROR(VLOOKUP($B62,DB!$H$3:$BZ$1001,36,FALSE)&amp;"","　")</f>
        <v/>
      </c>
      <c r="Q62" s="18" t="str">
        <f>IFERROR(VLOOKUP($B62,DB!$H$3:$BZ$1001,37,FALSE)&amp;"","　")</f>
        <v/>
      </c>
      <c r="R62" s="18" t="str">
        <f>IFERROR(VLOOKUP($B62,DB!$H$3:$BZ$1001,38,FALSE)&amp;"","　")</f>
        <v/>
      </c>
      <c r="S62" s="18" t="str">
        <f>IFERROR(VLOOKUP($B62,DB!$H$3:$BZ$1001,39,FALSE)&amp;"","　")</f>
        <v/>
      </c>
      <c r="T62" s="18" t="str">
        <f>IFERROR(VLOOKUP($B62,DB!$H$3:$BZ$1001,40,FALSE)&amp;"","　")</f>
        <v/>
      </c>
      <c r="U62" s="18" t="str">
        <f>IFERROR(VLOOKUP($B62,DB!$H$3:$BZ$1001,41,FALSE)&amp;"","　")</f>
        <v/>
      </c>
      <c r="V62" s="18" t="str">
        <f>IFERROR(VLOOKUP($B62,DB!$H$3:$BZ$1001,42,FALSE)&amp;"","　")</f>
        <v/>
      </c>
      <c r="W62" s="18" t="str">
        <f>IFERROR(VLOOKUP($B62,DB!$H$3:$BZ$1001,43,FALSE)&amp;"","　")</f>
        <v/>
      </c>
      <c r="X62" s="18" t="str">
        <f>IFERROR(VLOOKUP($B62,DB!$H$3:$BZ$1001,44,FALSE)&amp;"","　")</f>
        <v/>
      </c>
      <c r="Y62" s="18" t="str">
        <f>IFERROR(VLOOKUP($B62,DB!$H$3:$BZ$1001,45,FALSE)&amp;"","　")</f>
        <v/>
      </c>
      <c r="Z62" s="18" t="str">
        <f>IFERROR(VLOOKUP($B62,DB!$H$3:$BZ$1001,46,FALSE)&amp;"","　")</f>
        <v/>
      </c>
      <c r="AA62" s="18" t="str">
        <f>IFERROR(VLOOKUP($B62,DB!$H$3:$BZ$1001,47,FALSE)&amp;"","　")</f>
        <v/>
      </c>
      <c r="AB62" s="18" t="str">
        <f>IFERROR(VLOOKUP($B62,DB!$H$3:$BZ$1001,48,FALSE)&amp;"","　")</f>
        <v/>
      </c>
      <c r="AC62" s="18" t="str">
        <f>IFERROR(VLOOKUP($B62,DB!$H$3:$BZ$1001,49,FALSE)&amp;"","　")</f>
        <v/>
      </c>
      <c r="AD62" s="18" t="str">
        <f>IFERROR(VLOOKUP($B62,DB!$H$3:$BZ$1001,50,FALSE)&amp;"","　")</f>
        <v/>
      </c>
      <c r="AE62" s="18" t="str">
        <f>IFERROR(VLOOKUP($B62,DB!$H$3:$BZ$1001,51,FALSE)&amp;"","　")</f>
        <v/>
      </c>
      <c r="AF62" s="18" t="str">
        <f>IFERROR(VLOOKUP($B62,DB!$H$3:$BZ$1001,52,FALSE)&amp;"","　")</f>
        <v/>
      </c>
      <c r="AG62" s="18" t="str">
        <f>IFERROR(VLOOKUP($B62,DB!$H$3:$BZ$1001,53,FALSE)&amp;"","　")</f>
        <v/>
      </c>
      <c r="AH62" s="18" t="str">
        <f>IFERROR(VLOOKUP($B62,DB!$H$3:$BZ$1001,54,FALSE)&amp;"","　")</f>
        <v/>
      </c>
      <c r="AI62" s="25" t="str">
        <f>IFERROR(VLOOKUP($B62,DB!$H$3:$BZ$1001,55,FALSE)&amp;"","　")</f>
        <v/>
      </c>
      <c r="AJ62" s="16" t="str">
        <f>IFERROR(VLOOKUP($B62,DB!$H$3:$BZ$1001,56,FALSE)&amp;"","　")</f>
        <v/>
      </c>
      <c r="AK62" s="18" t="str">
        <f>IFERROR(VLOOKUP($B62,DB!$H$3:$BZ$1001,57,FALSE)&amp;"","　")</f>
        <v/>
      </c>
      <c r="AL62" s="18" t="str">
        <f>IFERROR(VLOOKUP($B62,DB!$H$3:$BZ$1001,58,FALSE)&amp;"","　")</f>
        <v/>
      </c>
      <c r="AM62" s="18" t="str">
        <f>IFERROR(VLOOKUP($B62,DB!$H$3:$BZ$1001,59,FALSE)&amp;"","　")</f>
        <v/>
      </c>
      <c r="AN62" s="18" t="str">
        <f>IFERROR(VLOOKUP($B62,DB!$H$3:$BZ$1001,60,FALSE)&amp;"","　")</f>
        <v/>
      </c>
      <c r="AO62" s="18" t="str">
        <f>IFERROR(VLOOKUP($B62,DB!$H$3:$BZ$1001,61,FALSE)&amp;"","　")</f>
        <v/>
      </c>
      <c r="AP62" s="18" t="str">
        <f>IFERROR(VLOOKUP($B62,DB!$H$3:$BZ$1001,62,FALSE)&amp;"","　")</f>
        <v/>
      </c>
      <c r="AQ62" s="21" t="str">
        <f>IFERROR(VLOOKUP($B62,DB!$H$3:$BZ$1001,63,FALSE)&amp;"","　")</f>
        <v/>
      </c>
      <c r="AR62" s="23" t="str">
        <f>IFERROR(VLOOKUP($B62,DB!$H$3:$BZ$1001,64,FALSE)&amp;"","　")</f>
        <v/>
      </c>
      <c r="AS62" s="18" t="str">
        <f>IFERROR(VLOOKUP($B62,DB!$H$3:$BZ$1001,65,FALSE)&amp;"","　")</f>
        <v/>
      </c>
      <c r="AT62" s="18" t="str">
        <f>IFERROR(VLOOKUP($B62,DB!$H$3:$BZ$1001,66,FALSE)&amp;"","　")</f>
        <v/>
      </c>
      <c r="AU62" s="18" t="str">
        <f>IFERROR(VLOOKUP($B62,DB!$H$3:$BZ$1001,67,FALSE)&amp;"","　")</f>
        <v/>
      </c>
      <c r="AV62" s="18" t="str">
        <f>IFERROR(VLOOKUP($B62,DB!$H$3:$BZ$1001,68,FALSE)&amp;"","　")</f>
        <v/>
      </c>
      <c r="AW62" s="18" t="str">
        <f>IFERROR(VLOOKUP($B62,DB!$H$3:$BZ$1001,69,FALSE)&amp;"","　")</f>
        <v/>
      </c>
      <c r="AX62" s="18" t="str">
        <f>IFERROR(VLOOKUP($B62,DB!$H$3:$BZ$1001,70,FALSE)&amp;"","　")</f>
        <v/>
      </c>
      <c r="AY62" s="21" t="str">
        <f>IFERROR(VLOOKUP($B62,DB!$H$3:$BZ$1001,71,FALSE)&amp;"","　")</f>
        <v/>
      </c>
      <c r="AZ62" s="29"/>
    </row>
    <row r="63" spans="2:52" ht="20.100000000000001" customHeight="1">
      <c r="B63" s="6">
        <v>2200</v>
      </c>
      <c r="C63" s="8" t="str">
        <f>IFERROR(VLOOKUP(B63,DB!$H$3:$Y$1001,4,FALSE)&amp;"","")</f>
        <v>株式会社環境緑地研究所</v>
      </c>
      <c r="D63" s="10" t="str">
        <f>IFERROR(VLOOKUP(B63,DB!$H$2:$CC$1001,7,FALSE)&amp;"","")</f>
        <v>北海道</v>
      </c>
      <c r="E63" s="11" t="str">
        <f>IFERROR(VLOOKUP(B63,DB!$H$2:$CC$1001,8,FALSE)&amp;"","")</f>
        <v>札幌市中央区</v>
      </c>
      <c r="F63" s="12" t="str">
        <f>IFERROR(VLOOKUP(B63,DB!$H$2:$CC$1001,10,FALSE)&amp;"","")</f>
        <v>代表取締役</v>
      </c>
      <c r="G63" s="11" t="str">
        <f>IFERROR(VLOOKUP(B63,DB!$H$2:$CC$1001,11,FALSE)&amp;"","")</f>
        <v>村上　恒久</v>
      </c>
      <c r="H63" s="14" t="str">
        <f>IFERROR(IF(VLOOKUP(B63,DB!$H$2:$CC$1001,20,FALSE)&amp;""="","","○"),"")</f>
        <v/>
      </c>
      <c r="I63" s="16" t="str">
        <f>IFERROR(VLOOKUP($B63,DB!$H$3:$BZ$1001,29,FALSE)&amp;"","　")</f>
        <v>◯</v>
      </c>
      <c r="J63" s="18" t="str">
        <f>IFERROR(VLOOKUP($B63,DB!$H$3:$BZ$1001,30,FALSE)&amp;"","　")</f>
        <v/>
      </c>
      <c r="K63" s="18" t="str">
        <f>IFERROR(VLOOKUP($B63,DB!$H$3:$BZ$1001,31,FALSE)&amp;"","　")</f>
        <v>◯</v>
      </c>
      <c r="L63" s="18" t="str">
        <f>IFERROR(VLOOKUP($B63,DB!$H$3:$BZ$1001,32,FALSE)&amp;"","　")</f>
        <v>◯</v>
      </c>
      <c r="M63" s="18" t="str">
        <f>IFERROR(VLOOKUP($B63,DB!$H$3:$BZ$1001,33,FALSE)&amp;"","　")</f>
        <v>◯</v>
      </c>
      <c r="N63" s="21" t="str">
        <f>IFERROR(VLOOKUP($B63,DB!$H$3:$BZ$1001,34,FALSE)&amp;"","　")</f>
        <v/>
      </c>
      <c r="O63" s="23" t="str">
        <f>IFERROR(VLOOKUP($B63,DB!$H$3:$BZ$1001,35,FALSE)&amp;"","　")</f>
        <v/>
      </c>
      <c r="P63" s="18" t="str">
        <f>IFERROR(VLOOKUP($B63,DB!$H$3:$BZ$1001,36,FALSE)&amp;"","　")</f>
        <v/>
      </c>
      <c r="Q63" s="18" t="str">
        <f>IFERROR(VLOOKUP($B63,DB!$H$3:$BZ$1001,37,FALSE)&amp;"","　")</f>
        <v/>
      </c>
      <c r="R63" s="18" t="str">
        <f>IFERROR(VLOOKUP($B63,DB!$H$3:$BZ$1001,38,FALSE)&amp;"","　")</f>
        <v/>
      </c>
      <c r="S63" s="18" t="str">
        <f>IFERROR(VLOOKUP($B63,DB!$H$3:$BZ$1001,39,FALSE)&amp;"","　")</f>
        <v/>
      </c>
      <c r="T63" s="18" t="str">
        <f>IFERROR(VLOOKUP($B63,DB!$H$3:$BZ$1001,40,FALSE)&amp;"","　")</f>
        <v/>
      </c>
      <c r="U63" s="18" t="str">
        <f>IFERROR(VLOOKUP($B63,DB!$H$3:$BZ$1001,41,FALSE)&amp;"","　")</f>
        <v/>
      </c>
      <c r="V63" s="18" t="str">
        <f>IFERROR(VLOOKUP($B63,DB!$H$3:$BZ$1001,42,FALSE)&amp;"","　")</f>
        <v/>
      </c>
      <c r="W63" s="18" t="str">
        <f>IFERROR(VLOOKUP($B63,DB!$H$3:$BZ$1001,43,FALSE)&amp;"","　")</f>
        <v/>
      </c>
      <c r="X63" s="18" t="str">
        <f>IFERROR(VLOOKUP($B63,DB!$H$3:$BZ$1001,44,FALSE)&amp;"","　")</f>
        <v/>
      </c>
      <c r="Y63" s="18" t="str">
        <f>IFERROR(VLOOKUP($B63,DB!$H$3:$BZ$1001,45,FALSE)&amp;"","　")</f>
        <v/>
      </c>
      <c r="Z63" s="18" t="str">
        <f>IFERROR(VLOOKUP($B63,DB!$H$3:$BZ$1001,46,FALSE)&amp;"","　")</f>
        <v>◯</v>
      </c>
      <c r="AA63" s="18" t="str">
        <f>IFERROR(VLOOKUP($B63,DB!$H$3:$BZ$1001,47,FALSE)&amp;"","　")</f>
        <v/>
      </c>
      <c r="AB63" s="18" t="str">
        <f>IFERROR(VLOOKUP($B63,DB!$H$3:$BZ$1001,48,FALSE)&amp;"","　")</f>
        <v/>
      </c>
      <c r="AC63" s="18" t="str">
        <f>IFERROR(VLOOKUP($B63,DB!$H$3:$BZ$1001,49,FALSE)&amp;"","　")</f>
        <v/>
      </c>
      <c r="AD63" s="18" t="str">
        <f>IFERROR(VLOOKUP($B63,DB!$H$3:$BZ$1001,50,FALSE)&amp;"","　")</f>
        <v/>
      </c>
      <c r="AE63" s="18" t="str">
        <f>IFERROR(VLOOKUP($B63,DB!$H$3:$BZ$1001,51,FALSE)&amp;"","　")</f>
        <v/>
      </c>
      <c r="AF63" s="18" t="str">
        <f>IFERROR(VLOOKUP($B63,DB!$H$3:$BZ$1001,52,FALSE)&amp;"","　")</f>
        <v/>
      </c>
      <c r="AG63" s="18" t="str">
        <f>IFERROR(VLOOKUP($B63,DB!$H$3:$BZ$1001,53,FALSE)&amp;"","　")</f>
        <v/>
      </c>
      <c r="AH63" s="18" t="str">
        <f>IFERROR(VLOOKUP($B63,DB!$H$3:$BZ$1001,54,FALSE)&amp;"","　")</f>
        <v/>
      </c>
      <c r="AI63" s="25" t="str">
        <f>IFERROR(VLOOKUP($B63,DB!$H$3:$BZ$1001,55,FALSE)&amp;"","　")</f>
        <v/>
      </c>
      <c r="AJ63" s="16" t="str">
        <f>IFERROR(VLOOKUP($B63,DB!$H$3:$BZ$1001,56,FALSE)&amp;"","　")</f>
        <v/>
      </c>
      <c r="AK63" s="18" t="str">
        <f>IFERROR(VLOOKUP($B63,DB!$H$3:$BZ$1001,57,FALSE)&amp;"","　")</f>
        <v/>
      </c>
      <c r="AL63" s="18" t="str">
        <f>IFERROR(VLOOKUP($B63,DB!$H$3:$BZ$1001,58,FALSE)&amp;"","　")</f>
        <v/>
      </c>
      <c r="AM63" s="18" t="str">
        <f>IFERROR(VLOOKUP($B63,DB!$H$3:$BZ$1001,59,FALSE)&amp;"","　")</f>
        <v/>
      </c>
      <c r="AN63" s="18" t="str">
        <f>IFERROR(VLOOKUP($B63,DB!$H$3:$BZ$1001,60,FALSE)&amp;"","　")</f>
        <v/>
      </c>
      <c r="AO63" s="18" t="str">
        <f>IFERROR(VLOOKUP($B63,DB!$H$3:$BZ$1001,61,FALSE)&amp;"","　")</f>
        <v/>
      </c>
      <c r="AP63" s="18" t="str">
        <f>IFERROR(VLOOKUP($B63,DB!$H$3:$BZ$1001,62,FALSE)&amp;"","　")</f>
        <v/>
      </c>
      <c r="AQ63" s="21" t="str">
        <f>IFERROR(VLOOKUP($B63,DB!$H$3:$BZ$1001,63,FALSE)&amp;"","　")</f>
        <v/>
      </c>
      <c r="AR63" s="23" t="str">
        <f>IFERROR(VLOOKUP($B63,DB!$H$3:$BZ$1001,64,FALSE)&amp;"","　")</f>
        <v/>
      </c>
      <c r="AS63" s="18" t="str">
        <f>IFERROR(VLOOKUP($B63,DB!$H$3:$BZ$1001,65,FALSE)&amp;"","　")</f>
        <v/>
      </c>
      <c r="AT63" s="18" t="str">
        <f>IFERROR(VLOOKUP($B63,DB!$H$3:$BZ$1001,66,FALSE)&amp;"","　")</f>
        <v/>
      </c>
      <c r="AU63" s="18" t="str">
        <f>IFERROR(VLOOKUP($B63,DB!$H$3:$BZ$1001,67,FALSE)&amp;"","　")</f>
        <v/>
      </c>
      <c r="AV63" s="18" t="str">
        <f>IFERROR(VLOOKUP($B63,DB!$H$3:$BZ$1001,68,FALSE)&amp;"","　")</f>
        <v/>
      </c>
      <c r="AW63" s="18" t="str">
        <f>IFERROR(VLOOKUP($B63,DB!$H$3:$BZ$1001,69,FALSE)&amp;"","　")</f>
        <v/>
      </c>
      <c r="AX63" s="18" t="str">
        <f>IFERROR(VLOOKUP($B63,DB!$H$3:$BZ$1001,70,FALSE)&amp;"","　")</f>
        <v/>
      </c>
      <c r="AY63" s="21" t="str">
        <f>IFERROR(VLOOKUP($B63,DB!$H$3:$BZ$1001,71,FALSE)&amp;"","　")</f>
        <v/>
      </c>
      <c r="AZ63" s="29"/>
    </row>
    <row r="64" spans="2:52" ht="20.100000000000001" customHeight="1">
      <c r="B64" s="6">
        <v>2201</v>
      </c>
      <c r="C64" s="8" t="str">
        <f>IFERROR(VLOOKUP(B64,DB!$H$3:$Y$1001,4,FALSE)&amp;"","")</f>
        <v>株式会社開発調査研究所</v>
      </c>
      <c r="D64" s="10" t="str">
        <f>IFERROR(VLOOKUP(B64,DB!$H$2:$CC$1001,7,FALSE)&amp;"","")</f>
        <v>北海道</v>
      </c>
      <c r="E64" s="11" t="str">
        <f>IFERROR(VLOOKUP(B64,DB!$H$2:$CC$1001,8,FALSE)&amp;"","")</f>
        <v>札幌市豊平区</v>
      </c>
      <c r="F64" s="12" t="str">
        <f>IFERROR(VLOOKUP(B64,DB!$H$2:$CC$1001,10,FALSE)&amp;"","")</f>
        <v>代表取締役社長</v>
      </c>
      <c r="G64" s="11" t="str">
        <f>IFERROR(VLOOKUP(B64,DB!$H$2:$CC$1001,11,FALSE)&amp;"","")</f>
        <v>佐藤　彰紀</v>
      </c>
      <c r="H64" s="14" t="str">
        <f>IFERROR(IF(VLOOKUP(B64,DB!$H$2:$CC$1001,20,FALSE)&amp;""="","","○"),"")</f>
        <v/>
      </c>
      <c r="I64" s="16" t="str">
        <f>IFERROR(VLOOKUP($B64,DB!$H$3:$BZ$1001,29,FALSE)&amp;"","　")</f>
        <v>◯</v>
      </c>
      <c r="J64" s="18" t="str">
        <f>IFERROR(VLOOKUP($B64,DB!$H$3:$BZ$1001,30,FALSE)&amp;"","　")</f>
        <v>◯</v>
      </c>
      <c r="K64" s="18" t="str">
        <f>IFERROR(VLOOKUP($B64,DB!$H$3:$BZ$1001,31,FALSE)&amp;"","　")</f>
        <v>◯</v>
      </c>
      <c r="L64" s="18" t="str">
        <f>IFERROR(VLOOKUP($B64,DB!$H$3:$BZ$1001,32,FALSE)&amp;"","　")</f>
        <v/>
      </c>
      <c r="M64" s="18" t="str">
        <f>IFERROR(VLOOKUP($B64,DB!$H$3:$BZ$1001,33,FALSE)&amp;"","　")</f>
        <v>◯</v>
      </c>
      <c r="N64" s="21" t="str">
        <f>IFERROR(VLOOKUP($B64,DB!$H$3:$BZ$1001,34,FALSE)&amp;"","　")</f>
        <v/>
      </c>
      <c r="O64" s="23" t="str">
        <f>IFERROR(VLOOKUP($B64,DB!$H$3:$BZ$1001,35,FALSE)&amp;"","　")</f>
        <v>◯</v>
      </c>
      <c r="P64" s="18" t="str">
        <f>IFERROR(VLOOKUP($B64,DB!$H$3:$BZ$1001,36,FALSE)&amp;"","　")</f>
        <v>◯</v>
      </c>
      <c r="Q64" s="18" t="str">
        <f>IFERROR(VLOOKUP($B64,DB!$H$3:$BZ$1001,37,FALSE)&amp;"","　")</f>
        <v/>
      </c>
      <c r="R64" s="18" t="str">
        <f>IFERROR(VLOOKUP($B64,DB!$H$3:$BZ$1001,38,FALSE)&amp;"","　")</f>
        <v>◯</v>
      </c>
      <c r="S64" s="18" t="str">
        <f>IFERROR(VLOOKUP($B64,DB!$H$3:$BZ$1001,39,FALSE)&amp;"","　")</f>
        <v/>
      </c>
      <c r="T64" s="18" t="str">
        <f>IFERROR(VLOOKUP($B64,DB!$H$3:$BZ$1001,40,FALSE)&amp;"","　")</f>
        <v/>
      </c>
      <c r="U64" s="18" t="str">
        <f>IFERROR(VLOOKUP($B64,DB!$H$3:$BZ$1001,41,FALSE)&amp;"","　")</f>
        <v/>
      </c>
      <c r="V64" s="18" t="str">
        <f>IFERROR(VLOOKUP($B64,DB!$H$3:$BZ$1001,42,FALSE)&amp;"","　")</f>
        <v/>
      </c>
      <c r="W64" s="18" t="str">
        <f>IFERROR(VLOOKUP($B64,DB!$H$3:$BZ$1001,43,FALSE)&amp;"","　")</f>
        <v/>
      </c>
      <c r="X64" s="18" t="str">
        <f>IFERROR(VLOOKUP($B64,DB!$H$3:$BZ$1001,44,FALSE)&amp;"","　")</f>
        <v/>
      </c>
      <c r="Y64" s="18" t="str">
        <f>IFERROR(VLOOKUP($B64,DB!$H$3:$BZ$1001,45,FALSE)&amp;"","　")</f>
        <v/>
      </c>
      <c r="Z64" s="18" t="str">
        <f>IFERROR(VLOOKUP($B64,DB!$H$3:$BZ$1001,46,FALSE)&amp;"","　")</f>
        <v/>
      </c>
      <c r="AA64" s="18" t="str">
        <f>IFERROR(VLOOKUP($B64,DB!$H$3:$BZ$1001,47,FALSE)&amp;"","　")</f>
        <v>◯</v>
      </c>
      <c r="AB64" s="18" t="str">
        <f>IFERROR(VLOOKUP($B64,DB!$H$3:$BZ$1001,48,FALSE)&amp;"","　")</f>
        <v>◯</v>
      </c>
      <c r="AC64" s="18" t="str">
        <f>IFERROR(VLOOKUP($B64,DB!$H$3:$BZ$1001,49,FALSE)&amp;"","　")</f>
        <v>◯</v>
      </c>
      <c r="AD64" s="18" t="str">
        <f>IFERROR(VLOOKUP($B64,DB!$H$3:$BZ$1001,50,FALSE)&amp;"","　")</f>
        <v>◯</v>
      </c>
      <c r="AE64" s="18" t="str">
        <f>IFERROR(VLOOKUP($B64,DB!$H$3:$BZ$1001,51,FALSE)&amp;"","　")</f>
        <v/>
      </c>
      <c r="AF64" s="18" t="str">
        <f>IFERROR(VLOOKUP($B64,DB!$H$3:$BZ$1001,52,FALSE)&amp;"","　")</f>
        <v/>
      </c>
      <c r="AG64" s="18" t="str">
        <f>IFERROR(VLOOKUP($B64,DB!$H$3:$BZ$1001,53,FALSE)&amp;"","　")</f>
        <v>◯</v>
      </c>
      <c r="AH64" s="18" t="str">
        <f>IFERROR(VLOOKUP($B64,DB!$H$3:$BZ$1001,54,FALSE)&amp;"","　")</f>
        <v/>
      </c>
      <c r="AI64" s="25" t="str">
        <f>IFERROR(VLOOKUP($B64,DB!$H$3:$BZ$1001,55,FALSE)&amp;"","　")</f>
        <v/>
      </c>
      <c r="AJ64" s="16" t="str">
        <f>IFERROR(VLOOKUP($B64,DB!$H$3:$BZ$1001,56,FALSE)&amp;"","　")</f>
        <v/>
      </c>
      <c r="AK64" s="18" t="str">
        <f>IFERROR(VLOOKUP($B64,DB!$H$3:$BZ$1001,57,FALSE)&amp;"","　")</f>
        <v/>
      </c>
      <c r="AL64" s="18" t="str">
        <f>IFERROR(VLOOKUP($B64,DB!$H$3:$BZ$1001,58,FALSE)&amp;"","　")</f>
        <v/>
      </c>
      <c r="AM64" s="18" t="str">
        <f>IFERROR(VLOOKUP($B64,DB!$H$3:$BZ$1001,59,FALSE)&amp;"","　")</f>
        <v/>
      </c>
      <c r="AN64" s="18" t="str">
        <f>IFERROR(VLOOKUP($B64,DB!$H$3:$BZ$1001,60,FALSE)&amp;"","　")</f>
        <v/>
      </c>
      <c r="AO64" s="18" t="str">
        <f>IFERROR(VLOOKUP($B64,DB!$H$3:$BZ$1001,61,FALSE)&amp;"","　")</f>
        <v/>
      </c>
      <c r="AP64" s="18" t="str">
        <f>IFERROR(VLOOKUP($B64,DB!$H$3:$BZ$1001,62,FALSE)&amp;"","　")</f>
        <v/>
      </c>
      <c r="AQ64" s="21" t="str">
        <f>IFERROR(VLOOKUP($B64,DB!$H$3:$BZ$1001,63,FALSE)&amp;"","　")</f>
        <v/>
      </c>
      <c r="AR64" s="23" t="str">
        <f>IFERROR(VLOOKUP($B64,DB!$H$3:$BZ$1001,64,FALSE)&amp;"","　")</f>
        <v/>
      </c>
      <c r="AS64" s="18" t="str">
        <f>IFERROR(VLOOKUP($B64,DB!$H$3:$BZ$1001,65,FALSE)&amp;"","　")</f>
        <v/>
      </c>
      <c r="AT64" s="18" t="str">
        <f>IFERROR(VLOOKUP($B64,DB!$H$3:$BZ$1001,66,FALSE)&amp;"","　")</f>
        <v/>
      </c>
      <c r="AU64" s="18" t="str">
        <f>IFERROR(VLOOKUP($B64,DB!$H$3:$BZ$1001,67,FALSE)&amp;"","　")</f>
        <v/>
      </c>
      <c r="AV64" s="18" t="str">
        <f>IFERROR(VLOOKUP($B64,DB!$H$3:$BZ$1001,68,FALSE)&amp;"","　")</f>
        <v/>
      </c>
      <c r="AW64" s="18" t="str">
        <f>IFERROR(VLOOKUP($B64,DB!$H$3:$BZ$1001,69,FALSE)&amp;"","　")</f>
        <v/>
      </c>
      <c r="AX64" s="18" t="str">
        <f>IFERROR(VLOOKUP($B64,DB!$H$3:$BZ$1001,70,FALSE)&amp;"","　")</f>
        <v/>
      </c>
      <c r="AY64" s="21" t="str">
        <f>IFERROR(VLOOKUP($B64,DB!$H$3:$BZ$1001,71,FALSE)&amp;"","　")</f>
        <v/>
      </c>
      <c r="AZ64" s="29"/>
    </row>
    <row r="65" spans="2:52" ht="20.100000000000001" customHeight="1">
      <c r="B65" s="6">
        <v>2202</v>
      </c>
      <c r="C65" s="8" t="str">
        <f>IFERROR(VLOOKUP(B65,DB!$H$3:$Y$1001,4,FALSE)&amp;"","")</f>
        <v>株式会社かわしろ建築設計事務所</v>
      </c>
      <c r="D65" s="10" t="str">
        <f>IFERROR(VLOOKUP(B65,DB!$H$2:$CC$1001,7,FALSE)&amp;"","")</f>
        <v>北海道</v>
      </c>
      <c r="E65" s="11" t="str">
        <f>IFERROR(VLOOKUP(B65,DB!$H$2:$CC$1001,8,FALSE)&amp;"","")</f>
        <v>函館市</v>
      </c>
      <c r="F65" s="12" t="str">
        <f>IFERROR(VLOOKUP(B65,DB!$H$2:$CC$1001,10,FALSE)&amp;"","")</f>
        <v>代表取締役</v>
      </c>
      <c r="G65" s="11" t="str">
        <f>IFERROR(VLOOKUP(B65,DB!$H$2:$CC$1001,11,FALSE)&amp;"","")</f>
        <v>川代　知道</v>
      </c>
      <c r="H65" s="14" t="str">
        <f>IFERROR(IF(VLOOKUP(B65,DB!$H$2:$CC$1001,20,FALSE)&amp;""="","","○"),"")</f>
        <v/>
      </c>
      <c r="I65" s="16" t="str">
        <f>IFERROR(VLOOKUP($B65,DB!$H$3:$BZ$1001,29,FALSE)&amp;"","　")</f>
        <v/>
      </c>
      <c r="J65" s="18" t="str">
        <f>IFERROR(VLOOKUP($B65,DB!$H$3:$BZ$1001,30,FALSE)&amp;"","　")</f>
        <v/>
      </c>
      <c r="K65" s="18" t="str">
        <f>IFERROR(VLOOKUP($B65,DB!$H$3:$BZ$1001,31,FALSE)&amp;"","　")</f>
        <v/>
      </c>
      <c r="L65" s="18" t="str">
        <f>IFERROR(VLOOKUP($B65,DB!$H$3:$BZ$1001,32,FALSE)&amp;"","　")</f>
        <v>◯</v>
      </c>
      <c r="M65" s="18" t="str">
        <f>IFERROR(VLOOKUP($B65,DB!$H$3:$BZ$1001,33,FALSE)&amp;"","　")</f>
        <v/>
      </c>
      <c r="N65" s="21" t="str">
        <f>IFERROR(VLOOKUP($B65,DB!$H$3:$BZ$1001,34,FALSE)&amp;"","　")</f>
        <v/>
      </c>
      <c r="O65" s="23" t="str">
        <f>IFERROR(VLOOKUP($B65,DB!$H$3:$BZ$1001,35,FALSE)&amp;"","　")</f>
        <v/>
      </c>
      <c r="P65" s="18" t="str">
        <f>IFERROR(VLOOKUP($B65,DB!$H$3:$BZ$1001,36,FALSE)&amp;"","　")</f>
        <v/>
      </c>
      <c r="Q65" s="18" t="str">
        <f>IFERROR(VLOOKUP($B65,DB!$H$3:$BZ$1001,37,FALSE)&amp;"","　")</f>
        <v/>
      </c>
      <c r="R65" s="18" t="str">
        <f>IFERROR(VLOOKUP($B65,DB!$H$3:$BZ$1001,38,FALSE)&amp;"","　")</f>
        <v/>
      </c>
      <c r="S65" s="18" t="str">
        <f>IFERROR(VLOOKUP($B65,DB!$H$3:$BZ$1001,39,FALSE)&amp;"","　")</f>
        <v/>
      </c>
      <c r="T65" s="18" t="str">
        <f>IFERROR(VLOOKUP($B65,DB!$H$3:$BZ$1001,40,FALSE)&amp;"","　")</f>
        <v/>
      </c>
      <c r="U65" s="18" t="str">
        <f>IFERROR(VLOOKUP($B65,DB!$H$3:$BZ$1001,41,FALSE)&amp;"","　")</f>
        <v/>
      </c>
      <c r="V65" s="18" t="str">
        <f>IFERROR(VLOOKUP($B65,DB!$H$3:$BZ$1001,42,FALSE)&amp;"","　")</f>
        <v/>
      </c>
      <c r="W65" s="18" t="str">
        <f>IFERROR(VLOOKUP($B65,DB!$H$3:$BZ$1001,43,FALSE)&amp;"","　")</f>
        <v/>
      </c>
      <c r="X65" s="18" t="str">
        <f>IFERROR(VLOOKUP($B65,DB!$H$3:$BZ$1001,44,FALSE)&amp;"","　")</f>
        <v/>
      </c>
      <c r="Y65" s="18" t="str">
        <f>IFERROR(VLOOKUP($B65,DB!$H$3:$BZ$1001,45,FALSE)&amp;"","　")</f>
        <v/>
      </c>
      <c r="Z65" s="18" t="str">
        <f>IFERROR(VLOOKUP($B65,DB!$H$3:$BZ$1001,46,FALSE)&amp;"","　")</f>
        <v/>
      </c>
      <c r="AA65" s="18" t="str">
        <f>IFERROR(VLOOKUP($B65,DB!$H$3:$BZ$1001,47,FALSE)&amp;"","　")</f>
        <v/>
      </c>
      <c r="AB65" s="18" t="str">
        <f>IFERROR(VLOOKUP($B65,DB!$H$3:$BZ$1001,48,FALSE)&amp;"","　")</f>
        <v/>
      </c>
      <c r="AC65" s="18" t="str">
        <f>IFERROR(VLOOKUP($B65,DB!$H$3:$BZ$1001,49,FALSE)&amp;"","　")</f>
        <v/>
      </c>
      <c r="AD65" s="18" t="str">
        <f>IFERROR(VLOOKUP($B65,DB!$H$3:$BZ$1001,50,FALSE)&amp;"","　")</f>
        <v/>
      </c>
      <c r="AE65" s="18" t="str">
        <f>IFERROR(VLOOKUP($B65,DB!$H$3:$BZ$1001,51,FALSE)&amp;"","　")</f>
        <v/>
      </c>
      <c r="AF65" s="18" t="str">
        <f>IFERROR(VLOOKUP($B65,DB!$H$3:$BZ$1001,52,FALSE)&amp;"","　")</f>
        <v/>
      </c>
      <c r="AG65" s="18" t="str">
        <f>IFERROR(VLOOKUP($B65,DB!$H$3:$BZ$1001,53,FALSE)&amp;"","　")</f>
        <v/>
      </c>
      <c r="AH65" s="18" t="str">
        <f>IFERROR(VLOOKUP($B65,DB!$H$3:$BZ$1001,54,FALSE)&amp;"","　")</f>
        <v/>
      </c>
      <c r="AI65" s="25" t="str">
        <f>IFERROR(VLOOKUP($B65,DB!$H$3:$BZ$1001,55,FALSE)&amp;"","　")</f>
        <v/>
      </c>
      <c r="AJ65" s="16" t="str">
        <f>IFERROR(VLOOKUP($B65,DB!$H$3:$BZ$1001,56,FALSE)&amp;"","　")</f>
        <v/>
      </c>
      <c r="AK65" s="18" t="str">
        <f>IFERROR(VLOOKUP($B65,DB!$H$3:$BZ$1001,57,FALSE)&amp;"","　")</f>
        <v/>
      </c>
      <c r="AL65" s="18" t="str">
        <f>IFERROR(VLOOKUP($B65,DB!$H$3:$BZ$1001,58,FALSE)&amp;"","　")</f>
        <v/>
      </c>
      <c r="AM65" s="18" t="str">
        <f>IFERROR(VLOOKUP($B65,DB!$H$3:$BZ$1001,59,FALSE)&amp;"","　")</f>
        <v/>
      </c>
      <c r="AN65" s="18" t="str">
        <f>IFERROR(VLOOKUP($B65,DB!$H$3:$BZ$1001,60,FALSE)&amp;"","　")</f>
        <v/>
      </c>
      <c r="AO65" s="18" t="str">
        <f>IFERROR(VLOOKUP($B65,DB!$H$3:$BZ$1001,61,FALSE)&amp;"","　")</f>
        <v/>
      </c>
      <c r="AP65" s="18" t="str">
        <f>IFERROR(VLOOKUP($B65,DB!$H$3:$BZ$1001,62,FALSE)&amp;"","　")</f>
        <v/>
      </c>
      <c r="AQ65" s="21" t="str">
        <f>IFERROR(VLOOKUP($B65,DB!$H$3:$BZ$1001,63,FALSE)&amp;"","　")</f>
        <v/>
      </c>
      <c r="AR65" s="23" t="str">
        <f>IFERROR(VLOOKUP($B65,DB!$H$3:$BZ$1001,64,FALSE)&amp;"","　")</f>
        <v/>
      </c>
      <c r="AS65" s="18" t="str">
        <f>IFERROR(VLOOKUP($B65,DB!$H$3:$BZ$1001,65,FALSE)&amp;"","　")</f>
        <v/>
      </c>
      <c r="AT65" s="18" t="str">
        <f>IFERROR(VLOOKUP($B65,DB!$H$3:$BZ$1001,66,FALSE)&amp;"","　")</f>
        <v/>
      </c>
      <c r="AU65" s="18" t="str">
        <f>IFERROR(VLOOKUP($B65,DB!$H$3:$BZ$1001,67,FALSE)&amp;"","　")</f>
        <v/>
      </c>
      <c r="AV65" s="18" t="str">
        <f>IFERROR(VLOOKUP($B65,DB!$H$3:$BZ$1001,68,FALSE)&amp;"","　")</f>
        <v/>
      </c>
      <c r="AW65" s="18" t="str">
        <f>IFERROR(VLOOKUP($B65,DB!$H$3:$BZ$1001,69,FALSE)&amp;"","　")</f>
        <v/>
      </c>
      <c r="AX65" s="18" t="str">
        <f>IFERROR(VLOOKUP($B65,DB!$H$3:$BZ$1001,70,FALSE)&amp;"","　")</f>
        <v/>
      </c>
      <c r="AY65" s="21" t="str">
        <f>IFERROR(VLOOKUP($B65,DB!$H$3:$BZ$1001,71,FALSE)&amp;"","　")</f>
        <v/>
      </c>
      <c r="AZ65" s="29"/>
    </row>
    <row r="66" spans="2:52" ht="20.100000000000001" customHeight="1">
      <c r="B66" s="6">
        <v>2203</v>
      </c>
      <c r="C66" s="8" t="str">
        <f>IFERROR(VLOOKUP(B66,DB!$H$3:$Y$1001,4,FALSE)&amp;"","")</f>
        <v>株式会社環境施設コンサルタント</v>
      </c>
      <c r="D66" s="10" t="str">
        <f>IFERROR(VLOOKUP(B66,DB!$H$2:$CC$1001,7,FALSE)&amp;"","")</f>
        <v>東京都</v>
      </c>
      <c r="E66" s="11" t="str">
        <f>IFERROR(VLOOKUP(B66,DB!$H$2:$CC$1001,8,FALSE)&amp;"","")</f>
        <v>千代田区</v>
      </c>
      <c r="F66" s="12" t="str">
        <f>IFERROR(VLOOKUP(B66,DB!$H$2:$CC$1001,10,FALSE)&amp;"","")</f>
        <v>代表取締役</v>
      </c>
      <c r="G66" s="11" t="str">
        <f>IFERROR(VLOOKUP(B66,DB!$H$2:$CC$1001,11,FALSE)&amp;"","")</f>
        <v>南雲　克彦</v>
      </c>
      <c r="H66" s="14" t="str">
        <f>IFERROR(IF(VLOOKUP(B66,DB!$H$2:$CC$1001,20,FALSE)&amp;""="","","○"),"")</f>
        <v/>
      </c>
      <c r="I66" s="16" t="str">
        <f>IFERROR(VLOOKUP($B66,DB!$H$3:$BZ$1001,29,FALSE)&amp;"","　")</f>
        <v/>
      </c>
      <c r="J66" s="18" t="str">
        <f>IFERROR(VLOOKUP($B66,DB!$H$3:$BZ$1001,30,FALSE)&amp;"","　")</f>
        <v/>
      </c>
      <c r="K66" s="18" t="str">
        <f>IFERROR(VLOOKUP($B66,DB!$H$3:$BZ$1001,31,FALSE)&amp;"","　")</f>
        <v>◯</v>
      </c>
      <c r="L66" s="18" t="str">
        <f>IFERROR(VLOOKUP($B66,DB!$H$3:$BZ$1001,32,FALSE)&amp;"","　")</f>
        <v/>
      </c>
      <c r="M66" s="18" t="str">
        <f>IFERROR(VLOOKUP($B66,DB!$H$3:$BZ$1001,33,FALSE)&amp;"","　")</f>
        <v/>
      </c>
      <c r="N66" s="21" t="str">
        <f>IFERROR(VLOOKUP($B66,DB!$H$3:$BZ$1001,34,FALSE)&amp;"","　")</f>
        <v/>
      </c>
      <c r="O66" s="23" t="str">
        <f>IFERROR(VLOOKUP($B66,DB!$H$3:$BZ$1001,35,FALSE)&amp;"","　")</f>
        <v/>
      </c>
      <c r="P66" s="18" t="str">
        <f>IFERROR(VLOOKUP($B66,DB!$H$3:$BZ$1001,36,FALSE)&amp;"","　")</f>
        <v/>
      </c>
      <c r="Q66" s="18" t="str">
        <f>IFERROR(VLOOKUP($B66,DB!$H$3:$BZ$1001,37,FALSE)&amp;"","　")</f>
        <v/>
      </c>
      <c r="R66" s="18" t="str">
        <f>IFERROR(VLOOKUP($B66,DB!$H$3:$BZ$1001,38,FALSE)&amp;"","　")</f>
        <v/>
      </c>
      <c r="S66" s="18" t="str">
        <f>IFERROR(VLOOKUP($B66,DB!$H$3:$BZ$1001,39,FALSE)&amp;"","　")</f>
        <v/>
      </c>
      <c r="T66" s="18" t="str">
        <f>IFERROR(VLOOKUP($B66,DB!$H$3:$BZ$1001,40,FALSE)&amp;"","　")</f>
        <v/>
      </c>
      <c r="U66" s="18" t="str">
        <f>IFERROR(VLOOKUP($B66,DB!$H$3:$BZ$1001,41,FALSE)&amp;"","　")</f>
        <v/>
      </c>
      <c r="V66" s="18" t="str">
        <f>IFERROR(VLOOKUP($B66,DB!$H$3:$BZ$1001,42,FALSE)&amp;"","　")</f>
        <v/>
      </c>
      <c r="W66" s="18" t="str">
        <f>IFERROR(VLOOKUP($B66,DB!$H$3:$BZ$1001,43,FALSE)&amp;"","　")</f>
        <v/>
      </c>
      <c r="X66" s="18" t="str">
        <f>IFERROR(VLOOKUP($B66,DB!$H$3:$BZ$1001,44,FALSE)&amp;"","　")</f>
        <v/>
      </c>
      <c r="Y66" s="18" t="str">
        <f>IFERROR(VLOOKUP($B66,DB!$H$3:$BZ$1001,45,FALSE)&amp;"","　")</f>
        <v>◯</v>
      </c>
      <c r="Z66" s="18" t="str">
        <f>IFERROR(VLOOKUP($B66,DB!$H$3:$BZ$1001,46,FALSE)&amp;"","　")</f>
        <v/>
      </c>
      <c r="AA66" s="18" t="str">
        <f>IFERROR(VLOOKUP($B66,DB!$H$3:$BZ$1001,47,FALSE)&amp;"","　")</f>
        <v/>
      </c>
      <c r="AB66" s="18" t="str">
        <f>IFERROR(VLOOKUP($B66,DB!$H$3:$BZ$1001,48,FALSE)&amp;"","　")</f>
        <v/>
      </c>
      <c r="AC66" s="18" t="str">
        <f>IFERROR(VLOOKUP($B66,DB!$H$3:$BZ$1001,49,FALSE)&amp;"","　")</f>
        <v/>
      </c>
      <c r="AD66" s="18" t="str">
        <f>IFERROR(VLOOKUP($B66,DB!$H$3:$BZ$1001,50,FALSE)&amp;"","　")</f>
        <v/>
      </c>
      <c r="AE66" s="18" t="str">
        <f>IFERROR(VLOOKUP($B66,DB!$H$3:$BZ$1001,51,FALSE)&amp;"","　")</f>
        <v/>
      </c>
      <c r="AF66" s="18" t="str">
        <f>IFERROR(VLOOKUP($B66,DB!$H$3:$BZ$1001,52,FALSE)&amp;"","　")</f>
        <v/>
      </c>
      <c r="AG66" s="18" t="str">
        <f>IFERROR(VLOOKUP($B66,DB!$H$3:$BZ$1001,53,FALSE)&amp;"","　")</f>
        <v/>
      </c>
      <c r="AH66" s="18" t="str">
        <f>IFERROR(VLOOKUP($B66,DB!$H$3:$BZ$1001,54,FALSE)&amp;"","　")</f>
        <v/>
      </c>
      <c r="AI66" s="25" t="str">
        <f>IFERROR(VLOOKUP($B66,DB!$H$3:$BZ$1001,55,FALSE)&amp;"","　")</f>
        <v/>
      </c>
      <c r="AJ66" s="16" t="str">
        <f>IFERROR(VLOOKUP($B66,DB!$H$3:$BZ$1001,56,FALSE)&amp;"","　")</f>
        <v/>
      </c>
      <c r="AK66" s="18" t="str">
        <f>IFERROR(VLOOKUP($B66,DB!$H$3:$BZ$1001,57,FALSE)&amp;"","　")</f>
        <v/>
      </c>
      <c r="AL66" s="18" t="str">
        <f>IFERROR(VLOOKUP($B66,DB!$H$3:$BZ$1001,58,FALSE)&amp;"","　")</f>
        <v/>
      </c>
      <c r="AM66" s="18" t="str">
        <f>IFERROR(VLOOKUP($B66,DB!$H$3:$BZ$1001,59,FALSE)&amp;"","　")</f>
        <v/>
      </c>
      <c r="AN66" s="18" t="str">
        <f>IFERROR(VLOOKUP($B66,DB!$H$3:$BZ$1001,60,FALSE)&amp;"","　")</f>
        <v/>
      </c>
      <c r="AO66" s="18" t="str">
        <f>IFERROR(VLOOKUP($B66,DB!$H$3:$BZ$1001,61,FALSE)&amp;"","　")</f>
        <v/>
      </c>
      <c r="AP66" s="18" t="str">
        <f>IFERROR(VLOOKUP($B66,DB!$H$3:$BZ$1001,62,FALSE)&amp;"","　")</f>
        <v/>
      </c>
      <c r="AQ66" s="21" t="str">
        <f>IFERROR(VLOOKUP($B66,DB!$H$3:$BZ$1001,63,FALSE)&amp;"","　")</f>
        <v/>
      </c>
      <c r="AR66" s="23" t="str">
        <f>IFERROR(VLOOKUP($B66,DB!$H$3:$BZ$1001,64,FALSE)&amp;"","　")</f>
        <v/>
      </c>
      <c r="AS66" s="18" t="str">
        <f>IFERROR(VLOOKUP($B66,DB!$H$3:$BZ$1001,65,FALSE)&amp;"","　")</f>
        <v/>
      </c>
      <c r="AT66" s="18" t="str">
        <f>IFERROR(VLOOKUP($B66,DB!$H$3:$BZ$1001,66,FALSE)&amp;"","　")</f>
        <v/>
      </c>
      <c r="AU66" s="18" t="str">
        <f>IFERROR(VLOOKUP($B66,DB!$H$3:$BZ$1001,67,FALSE)&amp;"","　")</f>
        <v/>
      </c>
      <c r="AV66" s="18" t="str">
        <f>IFERROR(VLOOKUP($B66,DB!$H$3:$BZ$1001,68,FALSE)&amp;"","　")</f>
        <v/>
      </c>
      <c r="AW66" s="18" t="str">
        <f>IFERROR(VLOOKUP($B66,DB!$H$3:$BZ$1001,69,FALSE)&amp;"","　")</f>
        <v/>
      </c>
      <c r="AX66" s="18" t="str">
        <f>IFERROR(VLOOKUP($B66,DB!$H$3:$BZ$1001,70,FALSE)&amp;"","　")</f>
        <v/>
      </c>
      <c r="AY66" s="21" t="str">
        <f>IFERROR(VLOOKUP($B66,DB!$H$3:$BZ$1001,71,FALSE)&amp;"","　")</f>
        <v/>
      </c>
      <c r="AZ66" s="29"/>
    </row>
    <row r="67" spans="2:52" ht="20.100000000000001" customHeight="1">
      <c r="B67" s="6">
        <v>2204</v>
      </c>
      <c r="C67" s="8" t="str">
        <f>IFERROR(VLOOKUP(B67,DB!$H$3:$Y$1001,4,FALSE)&amp;"","")</f>
        <v>株式会社環境設備計画</v>
      </c>
      <c r="D67" s="10" t="str">
        <f>IFERROR(VLOOKUP(B67,DB!$H$2:$CC$1001,7,FALSE)&amp;"","")</f>
        <v>北海道</v>
      </c>
      <c r="E67" s="11" t="str">
        <f>IFERROR(VLOOKUP(B67,DB!$H$2:$CC$1001,8,FALSE)&amp;"","")</f>
        <v>札幌市北区</v>
      </c>
      <c r="F67" s="12" t="str">
        <f>IFERROR(VLOOKUP(B67,DB!$H$2:$CC$1001,10,FALSE)&amp;"","")</f>
        <v>代表取締役</v>
      </c>
      <c r="G67" s="11" t="str">
        <f>IFERROR(VLOOKUP(B67,DB!$H$2:$CC$1001,11,FALSE)&amp;"","")</f>
        <v>長澤　邦泰</v>
      </c>
      <c r="H67" s="14" t="str">
        <f>IFERROR(IF(VLOOKUP(B67,DB!$H$2:$CC$1001,20,FALSE)&amp;""="","","○"),"")</f>
        <v/>
      </c>
      <c r="I67" s="16" t="str">
        <f>IFERROR(VLOOKUP($B67,DB!$H$3:$BZ$1001,29,FALSE)&amp;"","　")</f>
        <v/>
      </c>
      <c r="J67" s="18" t="str">
        <f>IFERROR(VLOOKUP($B67,DB!$H$3:$BZ$1001,30,FALSE)&amp;"","　")</f>
        <v/>
      </c>
      <c r="K67" s="18" t="str">
        <f>IFERROR(VLOOKUP($B67,DB!$H$3:$BZ$1001,31,FALSE)&amp;"","　")</f>
        <v/>
      </c>
      <c r="L67" s="18" t="str">
        <f>IFERROR(VLOOKUP($B67,DB!$H$3:$BZ$1001,32,FALSE)&amp;"","　")</f>
        <v>◯</v>
      </c>
      <c r="M67" s="18" t="str">
        <f>IFERROR(VLOOKUP($B67,DB!$H$3:$BZ$1001,33,FALSE)&amp;"","　")</f>
        <v/>
      </c>
      <c r="N67" s="21" t="str">
        <f>IFERROR(VLOOKUP($B67,DB!$H$3:$BZ$1001,34,FALSE)&amp;"","　")</f>
        <v/>
      </c>
      <c r="O67" s="23" t="str">
        <f>IFERROR(VLOOKUP($B67,DB!$H$3:$BZ$1001,35,FALSE)&amp;"","　")</f>
        <v/>
      </c>
      <c r="P67" s="18" t="str">
        <f>IFERROR(VLOOKUP($B67,DB!$H$3:$BZ$1001,36,FALSE)&amp;"","　")</f>
        <v/>
      </c>
      <c r="Q67" s="18" t="str">
        <f>IFERROR(VLOOKUP($B67,DB!$H$3:$BZ$1001,37,FALSE)&amp;"","　")</f>
        <v/>
      </c>
      <c r="R67" s="18" t="str">
        <f>IFERROR(VLOOKUP($B67,DB!$H$3:$BZ$1001,38,FALSE)&amp;"","　")</f>
        <v/>
      </c>
      <c r="S67" s="18" t="str">
        <f>IFERROR(VLOOKUP($B67,DB!$H$3:$BZ$1001,39,FALSE)&amp;"","　")</f>
        <v/>
      </c>
      <c r="T67" s="18" t="str">
        <f>IFERROR(VLOOKUP($B67,DB!$H$3:$BZ$1001,40,FALSE)&amp;"","　")</f>
        <v/>
      </c>
      <c r="U67" s="18" t="str">
        <f>IFERROR(VLOOKUP($B67,DB!$H$3:$BZ$1001,41,FALSE)&amp;"","　")</f>
        <v/>
      </c>
      <c r="V67" s="18" t="str">
        <f>IFERROR(VLOOKUP($B67,DB!$H$3:$BZ$1001,42,FALSE)&amp;"","　")</f>
        <v/>
      </c>
      <c r="W67" s="18" t="str">
        <f>IFERROR(VLOOKUP($B67,DB!$H$3:$BZ$1001,43,FALSE)&amp;"","　")</f>
        <v/>
      </c>
      <c r="X67" s="18" t="str">
        <f>IFERROR(VLOOKUP($B67,DB!$H$3:$BZ$1001,44,FALSE)&amp;"","　")</f>
        <v/>
      </c>
      <c r="Y67" s="18" t="str">
        <f>IFERROR(VLOOKUP($B67,DB!$H$3:$BZ$1001,45,FALSE)&amp;"","　")</f>
        <v/>
      </c>
      <c r="Z67" s="18" t="str">
        <f>IFERROR(VLOOKUP($B67,DB!$H$3:$BZ$1001,46,FALSE)&amp;"","　")</f>
        <v/>
      </c>
      <c r="AA67" s="18" t="str">
        <f>IFERROR(VLOOKUP($B67,DB!$H$3:$BZ$1001,47,FALSE)&amp;"","　")</f>
        <v/>
      </c>
      <c r="AB67" s="18" t="str">
        <f>IFERROR(VLOOKUP($B67,DB!$H$3:$BZ$1001,48,FALSE)&amp;"","　")</f>
        <v/>
      </c>
      <c r="AC67" s="18" t="str">
        <f>IFERROR(VLOOKUP($B67,DB!$H$3:$BZ$1001,49,FALSE)&amp;"","　")</f>
        <v/>
      </c>
      <c r="AD67" s="18" t="str">
        <f>IFERROR(VLOOKUP($B67,DB!$H$3:$BZ$1001,50,FALSE)&amp;"","　")</f>
        <v/>
      </c>
      <c r="AE67" s="18" t="str">
        <f>IFERROR(VLOOKUP($B67,DB!$H$3:$BZ$1001,51,FALSE)&amp;"","　")</f>
        <v/>
      </c>
      <c r="AF67" s="18" t="str">
        <f>IFERROR(VLOOKUP($B67,DB!$H$3:$BZ$1001,52,FALSE)&amp;"","　")</f>
        <v/>
      </c>
      <c r="AG67" s="18" t="str">
        <f>IFERROR(VLOOKUP($B67,DB!$H$3:$BZ$1001,53,FALSE)&amp;"","　")</f>
        <v/>
      </c>
      <c r="AH67" s="18" t="str">
        <f>IFERROR(VLOOKUP($B67,DB!$H$3:$BZ$1001,54,FALSE)&amp;"","　")</f>
        <v/>
      </c>
      <c r="AI67" s="25" t="str">
        <f>IFERROR(VLOOKUP($B67,DB!$H$3:$BZ$1001,55,FALSE)&amp;"","　")</f>
        <v/>
      </c>
      <c r="AJ67" s="16" t="str">
        <f>IFERROR(VLOOKUP($B67,DB!$H$3:$BZ$1001,56,FALSE)&amp;"","　")</f>
        <v/>
      </c>
      <c r="AK67" s="18" t="str">
        <f>IFERROR(VLOOKUP($B67,DB!$H$3:$BZ$1001,57,FALSE)&amp;"","　")</f>
        <v/>
      </c>
      <c r="AL67" s="18" t="str">
        <f>IFERROR(VLOOKUP($B67,DB!$H$3:$BZ$1001,58,FALSE)&amp;"","　")</f>
        <v/>
      </c>
      <c r="AM67" s="18" t="str">
        <f>IFERROR(VLOOKUP($B67,DB!$H$3:$BZ$1001,59,FALSE)&amp;"","　")</f>
        <v/>
      </c>
      <c r="AN67" s="18" t="str">
        <f>IFERROR(VLOOKUP($B67,DB!$H$3:$BZ$1001,60,FALSE)&amp;"","　")</f>
        <v/>
      </c>
      <c r="AO67" s="18" t="str">
        <f>IFERROR(VLOOKUP($B67,DB!$H$3:$BZ$1001,61,FALSE)&amp;"","　")</f>
        <v/>
      </c>
      <c r="AP67" s="18" t="str">
        <f>IFERROR(VLOOKUP($B67,DB!$H$3:$BZ$1001,62,FALSE)&amp;"","　")</f>
        <v/>
      </c>
      <c r="AQ67" s="21" t="str">
        <f>IFERROR(VLOOKUP($B67,DB!$H$3:$BZ$1001,63,FALSE)&amp;"","　")</f>
        <v/>
      </c>
      <c r="AR67" s="23" t="str">
        <f>IFERROR(VLOOKUP($B67,DB!$H$3:$BZ$1001,64,FALSE)&amp;"","　")</f>
        <v/>
      </c>
      <c r="AS67" s="18" t="str">
        <f>IFERROR(VLOOKUP($B67,DB!$H$3:$BZ$1001,65,FALSE)&amp;"","　")</f>
        <v/>
      </c>
      <c r="AT67" s="18" t="str">
        <f>IFERROR(VLOOKUP($B67,DB!$H$3:$BZ$1001,66,FALSE)&amp;"","　")</f>
        <v/>
      </c>
      <c r="AU67" s="18" t="str">
        <f>IFERROR(VLOOKUP($B67,DB!$H$3:$BZ$1001,67,FALSE)&amp;"","　")</f>
        <v/>
      </c>
      <c r="AV67" s="18" t="str">
        <f>IFERROR(VLOOKUP($B67,DB!$H$3:$BZ$1001,68,FALSE)&amp;"","　")</f>
        <v/>
      </c>
      <c r="AW67" s="18" t="str">
        <f>IFERROR(VLOOKUP($B67,DB!$H$3:$BZ$1001,69,FALSE)&amp;"","　")</f>
        <v/>
      </c>
      <c r="AX67" s="18" t="str">
        <f>IFERROR(VLOOKUP($B67,DB!$H$3:$BZ$1001,70,FALSE)&amp;"","　")</f>
        <v/>
      </c>
      <c r="AY67" s="21" t="str">
        <f>IFERROR(VLOOKUP($B67,DB!$H$3:$BZ$1001,71,FALSE)&amp;"","　")</f>
        <v/>
      </c>
      <c r="AZ67" s="29"/>
    </row>
    <row r="68" spans="2:52" ht="20.100000000000001" customHeight="1">
      <c r="B68" s="6">
        <v>2205</v>
      </c>
      <c r="C68" s="8" t="str">
        <f>IFERROR(VLOOKUP(B68,DB!$H$3:$Y$1001,4,FALSE)&amp;"","")</f>
        <v>株式会社カナン・ジオリサーチ</v>
      </c>
      <c r="D68" s="10" t="str">
        <f>IFERROR(VLOOKUP(B68,DB!$H$2:$CC$1001,7,FALSE)&amp;"","")</f>
        <v>愛媛県</v>
      </c>
      <c r="E68" s="11" t="str">
        <f>IFERROR(VLOOKUP(B68,DB!$H$2:$CC$1001,8,FALSE)&amp;"","")</f>
        <v>松山市</v>
      </c>
      <c r="F68" s="12" t="str">
        <f>IFERROR(VLOOKUP(B68,DB!$H$2:$CC$1001,10,FALSE)&amp;"","")</f>
        <v>代表取締役</v>
      </c>
      <c r="G68" s="11" t="str">
        <f>IFERROR(VLOOKUP(B68,DB!$H$2:$CC$1001,11,FALSE)&amp;"","")</f>
        <v>篠原　潤</v>
      </c>
      <c r="H68" s="14" t="str">
        <f>IFERROR(IF(VLOOKUP(B68,DB!$H$2:$CC$1001,20,FALSE)&amp;""="","","○"),"")</f>
        <v/>
      </c>
      <c r="I68" s="16" t="str">
        <f>IFERROR(VLOOKUP($B68,DB!$H$3:$BZ$1001,29,FALSE)&amp;"","　")</f>
        <v>◯</v>
      </c>
      <c r="J68" s="18" t="str">
        <f>IFERROR(VLOOKUP($B68,DB!$H$3:$BZ$1001,30,FALSE)&amp;"","　")</f>
        <v>◯</v>
      </c>
      <c r="K68" s="18" t="str">
        <f>IFERROR(VLOOKUP($B68,DB!$H$3:$BZ$1001,31,FALSE)&amp;"","　")</f>
        <v>◯</v>
      </c>
      <c r="L68" s="18" t="str">
        <f>IFERROR(VLOOKUP($B68,DB!$H$3:$BZ$1001,32,FALSE)&amp;"","　")</f>
        <v/>
      </c>
      <c r="M68" s="18" t="str">
        <f>IFERROR(VLOOKUP($B68,DB!$H$3:$BZ$1001,33,FALSE)&amp;"","　")</f>
        <v>◯</v>
      </c>
      <c r="N68" s="21" t="str">
        <f>IFERROR(VLOOKUP($B68,DB!$H$3:$BZ$1001,34,FALSE)&amp;"","　")</f>
        <v/>
      </c>
      <c r="O68" s="23" t="str">
        <f>IFERROR(VLOOKUP($B68,DB!$H$3:$BZ$1001,35,FALSE)&amp;"","　")</f>
        <v/>
      </c>
      <c r="P68" s="18" t="str">
        <f>IFERROR(VLOOKUP($B68,DB!$H$3:$BZ$1001,36,FALSE)&amp;"","　")</f>
        <v/>
      </c>
      <c r="Q68" s="18" t="str">
        <f>IFERROR(VLOOKUP($B68,DB!$H$3:$BZ$1001,37,FALSE)&amp;"","　")</f>
        <v/>
      </c>
      <c r="R68" s="18" t="str">
        <f>IFERROR(VLOOKUP($B68,DB!$H$3:$BZ$1001,38,FALSE)&amp;"","　")</f>
        <v>◯</v>
      </c>
      <c r="S68" s="18" t="str">
        <f>IFERROR(VLOOKUP($B68,DB!$H$3:$BZ$1001,39,FALSE)&amp;"","　")</f>
        <v/>
      </c>
      <c r="T68" s="18" t="str">
        <f>IFERROR(VLOOKUP($B68,DB!$H$3:$BZ$1001,40,FALSE)&amp;"","　")</f>
        <v/>
      </c>
      <c r="U68" s="18" t="str">
        <f>IFERROR(VLOOKUP($B68,DB!$H$3:$BZ$1001,41,FALSE)&amp;"","　")</f>
        <v/>
      </c>
      <c r="V68" s="18" t="str">
        <f>IFERROR(VLOOKUP($B68,DB!$H$3:$BZ$1001,42,FALSE)&amp;"","　")</f>
        <v/>
      </c>
      <c r="W68" s="18" t="str">
        <f>IFERROR(VLOOKUP($B68,DB!$H$3:$BZ$1001,43,FALSE)&amp;"","　")</f>
        <v/>
      </c>
      <c r="X68" s="18" t="str">
        <f>IFERROR(VLOOKUP($B68,DB!$H$3:$BZ$1001,44,FALSE)&amp;"","　")</f>
        <v/>
      </c>
      <c r="Y68" s="18" t="str">
        <f>IFERROR(VLOOKUP($B68,DB!$H$3:$BZ$1001,45,FALSE)&amp;"","　")</f>
        <v/>
      </c>
      <c r="Z68" s="18" t="str">
        <f>IFERROR(VLOOKUP($B68,DB!$H$3:$BZ$1001,46,FALSE)&amp;"","　")</f>
        <v/>
      </c>
      <c r="AA68" s="18" t="str">
        <f>IFERROR(VLOOKUP($B68,DB!$H$3:$BZ$1001,47,FALSE)&amp;"","　")</f>
        <v/>
      </c>
      <c r="AB68" s="18" t="str">
        <f>IFERROR(VLOOKUP($B68,DB!$H$3:$BZ$1001,48,FALSE)&amp;"","　")</f>
        <v/>
      </c>
      <c r="AC68" s="18" t="str">
        <f>IFERROR(VLOOKUP($B68,DB!$H$3:$BZ$1001,49,FALSE)&amp;"","　")</f>
        <v/>
      </c>
      <c r="AD68" s="18" t="str">
        <f>IFERROR(VLOOKUP($B68,DB!$H$3:$BZ$1001,50,FALSE)&amp;"","　")</f>
        <v/>
      </c>
      <c r="AE68" s="18" t="str">
        <f>IFERROR(VLOOKUP($B68,DB!$H$3:$BZ$1001,51,FALSE)&amp;"","　")</f>
        <v/>
      </c>
      <c r="AF68" s="18" t="str">
        <f>IFERROR(VLOOKUP($B68,DB!$H$3:$BZ$1001,52,FALSE)&amp;"","　")</f>
        <v/>
      </c>
      <c r="AG68" s="18" t="str">
        <f>IFERROR(VLOOKUP($B68,DB!$H$3:$BZ$1001,53,FALSE)&amp;"","　")</f>
        <v/>
      </c>
      <c r="AH68" s="18" t="str">
        <f>IFERROR(VLOOKUP($B68,DB!$H$3:$BZ$1001,54,FALSE)&amp;"","　")</f>
        <v/>
      </c>
      <c r="AI68" s="25" t="str">
        <f>IFERROR(VLOOKUP($B68,DB!$H$3:$BZ$1001,55,FALSE)&amp;"","　")</f>
        <v/>
      </c>
      <c r="AJ68" s="16" t="str">
        <f>IFERROR(VLOOKUP($B68,DB!$H$3:$BZ$1001,56,FALSE)&amp;"","　")</f>
        <v/>
      </c>
      <c r="AK68" s="18" t="str">
        <f>IFERROR(VLOOKUP($B68,DB!$H$3:$BZ$1001,57,FALSE)&amp;"","　")</f>
        <v/>
      </c>
      <c r="AL68" s="18" t="str">
        <f>IFERROR(VLOOKUP($B68,DB!$H$3:$BZ$1001,58,FALSE)&amp;"","　")</f>
        <v/>
      </c>
      <c r="AM68" s="18" t="str">
        <f>IFERROR(VLOOKUP($B68,DB!$H$3:$BZ$1001,59,FALSE)&amp;"","　")</f>
        <v/>
      </c>
      <c r="AN68" s="18" t="str">
        <f>IFERROR(VLOOKUP($B68,DB!$H$3:$BZ$1001,60,FALSE)&amp;"","　")</f>
        <v/>
      </c>
      <c r="AO68" s="18" t="str">
        <f>IFERROR(VLOOKUP($B68,DB!$H$3:$BZ$1001,61,FALSE)&amp;"","　")</f>
        <v/>
      </c>
      <c r="AP68" s="18" t="str">
        <f>IFERROR(VLOOKUP($B68,DB!$H$3:$BZ$1001,62,FALSE)&amp;"","　")</f>
        <v/>
      </c>
      <c r="AQ68" s="21" t="str">
        <f>IFERROR(VLOOKUP($B68,DB!$H$3:$BZ$1001,63,FALSE)&amp;"","　")</f>
        <v/>
      </c>
      <c r="AR68" s="23" t="str">
        <f>IFERROR(VLOOKUP($B68,DB!$H$3:$BZ$1001,64,FALSE)&amp;"","　")</f>
        <v/>
      </c>
      <c r="AS68" s="18" t="str">
        <f>IFERROR(VLOOKUP($B68,DB!$H$3:$BZ$1001,65,FALSE)&amp;"","　")</f>
        <v/>
      </c>
      <c r="AT68" s="18" t="str">
        <f>IFERROR(VLOOKUP($B68,DB!$H$3:$BZ$1001,66,FALSE)&amp;"","　")</f>
        <v/>
      </c>
      <c r="AU68" s="18" t="str">
        <f>IFERROR(VLOOKUP($B68,DB!$H$3:$BZ$1001,67,FALSE)&amp;"","　")</f>
        <v/>
      </c>
      <c r="AV68" s="18" t="str">
        <f>IFERROR(VLOOKUP($B68,DB!$H$3:$BZ$1001,68,FALSE)&amp;"","　")</f>
        <v/>
      </c>
      <c r="AW68" s="18" t="str">
        <f>IFERROR(VLOOKUP($B68,DB!$H$3:$BZ$1001,69,FALSE)&amp;"","　")</f>
        <v/>
      </c>
      <c r="AX68" s="18" t="str">
        <f>IFERROR(VLOOKUP($B68,DB!$H$3:$BZ$1001,70,FALSE)&amp;"","　")</f>
        <v/>
      </c>
      <c r="AY68" s="21" t="str">
        <f>IFERROR(VLOOKUP($B68,DB!$H$3:$BZ$1001,71,FALSE)&amp;"","　")</f>
        <v/>
      </c>
      <c r="AZ68" s="29"/>
    </row>
    <row r="69" spans="2:52" ht="20.100000000000001" customHeight="1">
      <c r="B69" s="6">
        <v>2206</v>
      </c>
      <c r="C69" s="8" t="str">
        <f>IFERROR(VLOOKUP(B69,DB!$H$3:$Y$1001,4,FALSE)&amp;"","")</f>
        <v>川崎地質株式会社</v>
      </c>
      <c r="D69" s="10" t="str">
        <f>IFERROR(VLOOKUP(B69,DB!$H$2:$CC$1001,7,FALSE)&amp;"","")</f>
        <v/>
      </c>
      <c r="E69" s="11" t="str">
        <f>IFERROR(VLOOKUP(B69,DB!$H$2:$CC$1001,8,FALSE)&amp;"","")</f>
        <v/>
      </c>
      <c r="F69" s="12" t="str">
        <f>IFERROR(VLOOKUP(B69,DB!$H$2:$CC$1001,10,FALSE)&amp;"","")</f>
        <v>代表取締役社長</v>
      </c>
      <c r="G69" s="11" t="str">
        <f>IFERROR(VLOOKUP(B69,DB!$H$2:$CC$1001,11,FALSE)&amp;"","")</f>
        <v>栃本　泰浩</v>
      </c>
      <c r="H69" s="14" t="str">
        <f>IFERROR(IF(VLOOKUP(B69,DB!$H$2:$CC$1001,20,FALSE)&amp;""="","","○"),"")</f>
        <v>○</v>
      </c>
      <c r="I69" s="16" t="str">
        <f>IFERROR(VLOOKUP($B69,DB!$H$3:$BZ$1001,29,FALSE)&amp;"","　")</f>
        <v>◯</v>
      </c>
      <c r="J69" s="18" t="str">
        <f>IFERROR(VLOOKUP($B69,DB!$H$3:$BZ$1001,30,FALSE)&amp;"","　")</f>
        <v>◯</v>
      </c>
      <c r="K69" s="18" t="str">
        <f>IFERROR(VLOOKUP($B69,DB!$H$3:$BZ$1001,31,FALSE)&amp;"","　")</f>
        <v>◯</v>
      </c>
      <c r="L69" s="18" t="str">
        <f>IFERROR(VLOOKUP($B69,DB!$H$3:$BZ$1001,32,FALSE)&amp;"","　")</f>
        <v/>
      </c>
      <c r="M69" s="18" t="str">
        <f>IFERROR(VLOOKUP($B69,DB!$H$3:$BZ$1001,33,FALSE)&amp;"","　")</f>
        <v>◯</v>
      </c>
      <c r="N69" s="21" t="str">
        <f>IFERROR(VLOOKUP($B69,DB!$H$3:$BZ$1001,34,FALSE)&amp;"","　")</f>
        <v/>
      </c>
      <c r="O69" s="23" t="str">
        <f>IFERROR(VLOOKUP($B69,DB!$H$3:$BZ$1001,35,FALSE)&amp;"","　")</f>
        <v>◯</v>
      </c>
      <c r="P69" s="18" t="str">
        <f>IFERROR(VLOOKUP($B69,DB!$H$3:$BZ$1001,36,FALSE)&amp;"","　")</f>
        <v>◯</v>
      </c>
      <c r="Q69" s="18" t="str">
        <f>IFERROR(VLOOKUP($B69,DB!$H$3:$BZ$1001,37,FALSE)&amp;"","　")</f>
        <v/>
      </c>
      <c r="R69" s="18" t="str">
        <f>IFERROR(VLOOKUP($B69,DB!$H$3:$BZ$1001,38,FALSE)&amp;"","　")</f>
        <v>◯</v>
      </c>
      <c r="S69" s="18" t="str">
        <f>IFERROR(VLOOKUP($B69,DB!$H$3:$BZ$1001,39,FALSE)&amp;"","　")</f>
        <v/>
      </c>
      <c r="T69" s="18" t="str">
        <f>IFERROR(VLOOKUP($B69,DB!$H$3:$BZ$1001,40,FALSE)&amp;"","　")</f>
        <v/>
      </c>
      <c r="U69" s="18" t="str">
        <f>IFERROR(VLOOKUP($B69,DB!$H$3:$BZ$1001,41,FALSE)&amp;"","　")</f>
        <v>◯</v>
      </c>
      <c r="V69" s="18" t="str">
        <f>IFERROR(VLOOKUP($B69,DB!$H$3:$BZ$1001,42,FALSE)&amp;"","　")</f>
        <v>◯</v>
      </c>
      <c r="W69" s="18" t="str">
        <f>IFERROR(VLOOKUP($B69,DB!$H$3:$BZ$1001,43,FALSE)&amp;"","　")</f>
        <v>◯</v>
      </c>
      <c r="X69" s="18" t="str">
        <f>IFERROR(VLOOKUP($B69,DB!$H$3:$BZ$1001,44,FALSE)&amp;"","　")</f>
        <v/>
      </c>
      <c r="Y69" s="18" t="str">
        <f>IFERROR(VLOOKUP($B69,DB!$H$3:$BZ$1001,45,FALSE)&amp;"","　")</f>
        <v/>
      </c>
      <c r="Z69" s="18" t="str">
        <f>IFERROR(VLOOKUP($B69,DB!$H$3:$BZ$1001,46,FALSE)&amp;"","　")</f>
        <v/>
      </c>
      <c r="AA69" s="18" t="str">
        <f>IFERROR(VLOOKUP($B69,DB!$H$3:$BZ$1001,47,FALSE)&amp;"","　")</f>
        <v/>
      </c>
      <c r="AB69" s="18" t="str">
        <f>IFERROR(VLOOKUP($B69,DB!$H$3:$BZ$1001,48,FALSE)&amp;"","　")</f>
        <v>◯</v>
      </c>
      <c r="AC69" s="18" t="str">
        <f>IFERROR(VLOOKUP($B69,DB!$H$3:$BZ$1001,49,FALSE)&amp;"","　")</f>
        <v>◯</v>
      </c>
      <c r="AD69" s="18" t="str">
        <f>IFERROR(VLOOKUP($B69,DB!$H$3:$BZ$1001,50,FALSE)&amp;"","　")</f>
        <v>◯</v>
      </c>
      <c r="AE69" s="18" t="str">
        <f>IFERROR(VLOOKUP($B69,DB!$H$3:$BZ$1001,51,FALSE)&amp;"","　")</f>
        <v>◯</v>
      </c>
      <c r="AF69" s="18" t="str">
        <f>IFERROR(VLOOKUP($B69,DB!$H$3:$BZ$1001,52,FALSE)&amp;"","　")</f>
        <v/>
      </c>
      <c r="AG69" s="18" t="str">
        <f>IFERROR(VLOOKUP($B69,DB!$H$3:$BZ$1001,53,FALSE)&amp;"","　")</f>
        <v>◯</v>
      </c>
      <c r="AH69" s="18" t="str">
        <f>IFERROR(VLOOKUP($B69,DB!$H$3:$BZ$1001,54,FALSE)&amp;"","　")</f>
        <v/>
      </c>
      <c r="AI69" s="25" t="str">
        <f>IFERROR(VLOOKUP($B69,DB!$H$3:$BZ$1001,55,FALSE)&amp;"","　")</f>
        <v/>
      </c>
      <c r="AJ69" s="16" t="str">
        <f>IFERROR(VLOOKUP($B69,DB!$H$3:$BZ$1001,56,FALSE)&amp;"","　")</f>
        <v/>
      </c>
      <c r="AK69" s="18" t="str">
        <f>IFERROR(VLOOKUP($B69,DB!$H$3:$BZ$1001,57,FALSE)&amp;"","　")</f>
        <v/>
      </c>
      <c r="AL69" s="18" t="str">
        <f>IFERROR(VLOOKUP($B69,DB!$H$3:$BZ$1001,58,FALSE)&amp;"","　")</f>
        <v/>
      </c>
      <c r="AM69" s="18" t="str">
        <f>IFERROR(VLOOKUP($B69,DB!$H$3:$BZ$1001,59,FALSE)&amp;"","　")</f>
        <v/>
      </c>
      <c r="AN69" s="18" t="str">
        <f>IFERROR(VLOOKUP($B69,DB!$H$3:$BZ$1001,60,FALSE)&amp;"","　")</f>
        <v/>
      </c>
      <c r="AO69" s="18" t="str">
        <f>IFERROR(VLOOKUP($B69,DB!$H$3:$BZ$1001,61,FALSE)&amp;"","　")</f>
        <v/>
      </c>
      <c r="AP69" s="18" t="str">
        <f>IFERROR(VLOOKUP($B69,DB!$H$3:$BZ$1001,62,FALSE)&amp;"","　")</f>
        <v/>
      </c>
      <c r="AQ69" s="21" t="str">
        <f>IFERROR(VLOOKUP($B69,DB!$H$3:$BZ$1001,63,FALSE)&amp;"","　")</f>
        <v/>
      </c>
      <c r="AR69" s="23" t="str">
        <f>IFERROR(VLOOKUP($B69,DB!$H$3:$BZ$1001,64,FALSE)&amp;"","　")</f>
        <v/>
      </c>
      <c r="AS69" s="18" t="str">
        <f>IFERROR(VLOOKUP($B69,DB!$H$3:$BZ$1001,65,FALSE)&amp;"","　")</f>
        <v/>
      </c>
      <c r="AT69" s="18" t="str">
        <f>IFERROR(VLOOKUP($B69,DB!$H$3:$BZ$1001,66,FALSE)&amp;"","　")</f>
        <v/>
      </c>
      <c r="AU69" s="18" t="str">
        <f>IFERROR(VLOOKUP($B69,DB!$H$3:$BZ$1001,67,FALSE)&amp;"","　")</f>
        <v/>
      </c>
      <c r="AV69" s="18" t="str">
        <f>IFERROR(VLOOKUP($B69,DB!$H$3:$BZ$1001,68,FALSE)&amp;"","　")</f>
        <v/>
      </c>
      <c r="AW69" s="18" t="str">
        <f>IFERROR(VLOOKUP($B69,DB!$H$3:$BZ$1001,69,FALSE)&amp;"","　")</f>
        <v/>
      </c>
      <c r="AX69" s="18" t="str">
        <f>IFERROR(VLOOKUP($B69,DB!$H$3:$BZ$1001,70,FALSE)&amp;"","　")</f>
        <v/>
      </c>
      <c r="AY69" s="21" t="str">
        <f>IFERROR(VLOOKUP($B69,DB!$H$3:$BZ$1001,71,FALSE)&amp;"","　")</f>
        <v/>
      </c>
      <c r="AZ69" s="29"/>
    </row>
    <row r="70" spans="2:52" ht="20.100000000000001" customHeight="1">
      <c r="B70" s="6">
        <v>2207</v>
      </c>
      <c r="C70" s="8" t="str">
        <f>IFERROR(VLOOKUP(B70,DB!$H$3:$Y$1001,4,FALSE)&amp;"","")</f>
        <v>株式会社環境デザイン設計事務所</v>
      </c>
      <c r="D70" s="10" t="str">
        <f>IFERROR(VLOOKUP(B70,DB!$H$2:$CC$1001,7,FALSE)&amp;"","")</f>
        <v>東京都</v>
      </c>
      <c r="E70" s="11" t="str">
        <f>IFERROR(VLOOKUP(B70,DB!$H$2:$CC$1001,8,FALSE)&amp;"","")</f>
        <v>新宿区</v>
      </c>
      <c r="F70" s="12" t="str">
        <f>IFERROR(VLOOKUP(B70,DB!$H$2:$CC$1001,10,FALSE)&amp;"","")</f>
        <v>代表取締役</v>
      </c>
      <c r="G70" s="11" t="str">
        <f>IFERROR(VLOOKUP(B70,DB!$H$2:$CC$1001,11,FALSE)&amp;"","")</f>
        <v>小川　紀</v>
      </c>
      <c r="H70" s="14" t="str">
        <f>IFERROR(IF(VLOOKUP(B70,DB!$H$2:$CC$1001,20,FALSE)&amp;""="","","○"),"")</f>
        <v/>
      </c>
      <c r="I70" s="16" t="str">
        <f>IFERROR(VLOOKUP($B70,DB!$H$3:$BZ$1001,29,FALSE)&amp;"","　")</f>
        <v/>
      </c>
      <c r="J70" s="18" t="str">
        <f>IFERROR(VLOOKUP($B70,DB!$H$3:$BZ$1001,30,FALSE)&amp;"","　")</f>
        <v/>
      </c>
      <c r="K70" s="18" t="str">
        <f>IFERROR(VLOOKUP($B70,DB!$H$3:$BZ$1001,31,FALSE)&amp;"","　")</f>
        <v>◯</v>
      </c>
      <c r="L70" s="18" t="str">
        <f>IFERROR(VLOOKUP($B70,DB!$H$3:$BZ$1001,32,FALSE)&amp;"","　")</f>
        <v/>
      </c>
      <c r="M70" s="18" t="str">
        <f>IFERROR(VLOOKUP($B70,DB!$H$3:$BZ$1001,33,FALSE)&amp;"","　")</f>
        <v/>
      </c>
      <c r="N70" s="21" t="str">
        <f>IFERROR(VLOOKUP($B70,DB!$H$3:$BZ$1001,34,FALSE)&amp;"","　")</f>
        <v/>
      </c>
      <c r="O70" s="23" t="str">
        <f>IFERROR(VLOOKUP($B70,DB!$H$3:$BZ$1001,35,FALSE)&amp;"","　")</f>
        <v/>
      </c>
      <c r="P70" s="18" t="str">
        <f>IFERROR(VLOOKUP($B70,DB!$H$3:$BZ$1001,36,FALSE)&amp;"","　")</f>
        <v/>
      </c>
      <c r="Q70" s="18" t="str">
        <f>IFERROR(VLOOKUP($B70,DB!$H$3:$BZ$1001,37,FALSE)&amp;"","　")</f>
        <v/>
      </c>
      <c r="R70" s="18" t="str">
        <f>IFERROR(VLOOKUP($B70,DB!$H$3:$BZ$1001,38,FALSE)&amp;"","　")</f>
        <v/>
      </c>
      <c r="S70" s="18" t="str">
        <f>IFERROR(VLOOKUP($B70,DB!$H$3:$BZ$1001,39,FALSE)&amp;"","　")</f>
        <v/>
      </c>
      <c r="T70" s="18" t="str">
        <f>IFERROR(VLOOKUP($B70,DB!$H$3:$BZ$1001,40,FALSE)&amp;"","　")</f>
        <v/>
      </c>
      <c r="U70" s="18" t="str">
        <f>IFERROR(VLOOKUP($B70,DB!$H$3:$BZ$1001,41,FALSE)&amp;"","　")</f>
        <v/>
      </c>
      <c r="V70" s="18" t="str">
        <f>IFERROR(VLOOKUP($B70,DB!$H$3:$BZ$1001,42,FALSE)&amp;"","　")</f>
        <v/>
      </c>
      <c r="W70" s="18" t="str">
        <f>IFERROR(VLOOKUP($B70,DB!$H$3:$BZ$1001,43,FALSE)&amp;"","　")</f>
        <v/>
      </c>
      <c r="X70" s="18" t="str">
        <f>IFERROR(VLOOKUP($B70,DB!$H$3:$BZ$1001,44,FALSE)&amp;"","　")</f>
        <v/>
      </c>
      <c r="Y70" s="18" t="str">
        <f>IFERROR(VLOOKUP($B70,DB!$H$3:$BZ$1001,45,FALSE)&amp;"","　")</f>
        <v>◯</v>
      </c>
      <c r="Z70" s="18" t="str">
        <f>IFERROR(VLOOKUP($B70,DB!$H$3:$BZ$1001,46,FALSE)&amp;"","　")</f>
        <v/>
      </c>
      <c r="AA70" s="18" t="str">
        <f>IFERROR(VLOOKUP($B70,DB!$H$3:$BZ$1001,47,FALSE)&amp;"","　")</f>
        <v/>
      </c>
      <c r="AB70" s="18" t="str">
        <f>IFERROR(VLOOKUP($B70,DB!$H$3:$BZ$1001,48,FALSE)&amp;"","　")</f>
        <v/>
      </c>
      <c r="AC70" s="18" t="str">
        <f>IFERROR(VLOOKUP($B70,DB!$H$3:$BZ$1001,49,FALSE)&amp;"","　")</f>
        <v/>
      </c>
      <c r="AD70" s="18" t="str">
        <f>IFERROR(VLOOKUP($B70,DB!$H$3:$BZ$1001,50,FALSE)&amp;"","　")</f>
        <v/>
      </c>
      <c r="AE70" s="18" t="str">
        <f>IFERROR(VLOOKUP($B70,DB!$H$3:$BZ$1001,51,FALSE)&amp;"","　")</f>
        <v/>
      </c>
      <c r="AF70" s="18" t="str">
        <f>IFERROR(VLOOKUP($B70,DB!$H$3:$BZ$1001,52,FALSE)&amp;"","　")</f>
        <v/>
      </c>
      <c r="AG70" s="18" t="str">
        <f>IFERROR(VLOOKUP($B70,DB!$H$3:$BZ$1001,53,FALSE)&amp;"","　")</f>
        <v/>
      </c>
      <c r="AH70" s="18" t="str">
        <f>IFERROR(VLOOKUP($B70,DB!$H$3:$BZ$1001,54,FALSE)&amp;"","　")</f>
        <v/>
      </c>
      <c r="AI70" s="25" t="str">
        <f>IFERROR(VLOOKUP($B70,DB!$H$3:$BZ$1001,55,FALSE)&amp;"","　")</f>
        <v/>
      </c>
      <c r="AJ70" s="16" t="str">
        <f>IFERROR(VLOOKUP($B70,DB!$H$3:$BZ$1001,56,FALSE)&amp;"","　")</f>
        <v/>
      </c>
      <c r="AK70" s="18" t="str">
        <f>IFERROR(VLOOKUP($B70,DB!$H$3:$BZ$1001,57,FALSE)&amp;"","　")</f>
        <v/>
      </c>
      <c r="AL70" s="18" t="str">
        <f>IFERROR(VLOOKUP($B70,DB!$H$3:$BZ$1001,58,FALSE)&amp;"","　")</f>
        <v/>
      </c>
      <c r="AM70" s="18" t="str">
        <f>IFERROR(VLOOKUP($B70,DB!$H$3:$BZ$1001,59,FALSE)&amp;"","　")</f>
        <v/>
      </c>
      <c r="AN70" s="18" t="str">
        <f>IFERROR(VLOOKUP($B70,DB!$H$3:$BZ$1001,60,FALSE)&amp;"","　")</f>
        <v/>
      </c>
      <c r="AO70" s="18" t="str">
        <f>IFERROR(VLOOKUP($B70,DB!$H$3:$BZ$1001,61,FALSE)&amp;"","　")</f>
        <v/>
      </c>
      <c r="AP70" s="18" t="str">
        <f>IFERROR(VLOOKUP($B70,DB!$H$3:$BZ$1001,62,FALSE)&amp;"","　")</f>
        <v/>
      </c>
      <c r="AQ70" s="21" t="str">
        <f>IFERROR(VLOOKUP($B70,DB!$H$3:$BZ$1001,63,FALSE)&amp;"","　")</f>
        <v/>
      </c>
      <c r="AR70" s="23" t="str">
        <f>IFERROR(VLOOKUP($B70,DB!$H$3:$BZ$1001,64,FALSE)&amp;"","　")</f>
        <v/>
      </c>
      <c r="AS70" s="18" t="str">
        <f>IFERROR(VLOOKUP($B70,DB!$H$3:$BZ$1001,65,FALSE)&amp;"","　")</f>
        <v/>
      </c>
      <c r="AT70" s="18" t="str">
        <f>IFERROR(VLOOKUP($B70,DB!$H$3:$BZ$1001,66,FALSE)&amp;"","　")</f>
        <v/>
      </c>
      <c r="AU70" s="18" t="str">
        <f>IFERROR(VLOOKUP($B70,DB!$H$3:$BZ$1001,67,FALSE)&amp;"","　")</f>
        <v/>
      </c>
      <c r="AV70" s="18" t="str">
        <f>IFERROR(VLOOKUP($B70,DB!$H$3:$BZ$1001,68,FALSE)&amp;"","　")</f>
        <v/>
      </c>
      <c r="AW70" s="18" t="str">
        <f>IFERROR(VLOOKUP($B70,DB!$H$3:$BZ$1001,69,FALSE)&amp;"","　")</f>
        <v/>
      </c>
      <c r="AX70" s="18" t="str">
        <f>IFERROR(VLOOKUP($B70,DB!$H$3:$BZ$1001,70,FALSE)&amp;"","　")</f>
        <v/>
      </c>
      <c r="AY70" s="21" t="str">
        <f>IFERROR(VLOOKUP($B70,DB!$H$3:$BZ$1001,71,FALSE)&amp;"","　")</f>
        <v/>
      </c>
      <c r="AZ70" s="29"/>
    </row>
    <row r="71" spans="2:52" ht="20.100000000000001" customHeight="1">
      <c r="B71" s="6">
        <v>2208</v>
      </c>
      <c r="C71" s="8" t="str">
        <f>IFERROR(VLOOKUP(B71,DB!$H$3:$Y$1001,4,FALSE)&amp;"","")</f>
        <v>環境クリエイト株式会社</v>
      </c>
      <c r="D71" s="10" t="str">
        <f>IFERROR(VLOOKUP(B71,DB!$H$2:$CC$1001,7,FALSE)&amp;"","")</f>
        <v>北海道</v>
      </c>
      <c r="E71" s="11" t="str">
        <f>IFERROR(VLOOKUP(B71,DB!$H$2:$CC$1001,8,FALSE)&amp;"","")</f>
        <v>札幌市東区</v>
      </c>
      <c r="F71" s="12" t="str">
        <f>IFERROR(VLOOKUP(B71,DB!$H$2:$CC$1001,10,FALSE)&amp;"","")</f>
        <v>代表取締役</v>
      </c>
      <c r="G71" s="11" t="str">
        <f>IFERROR(VLOOKUP(B71,DB!$H$2:$CC$1001,11,FALSE)&amp;"","")</f>
        <v>福岡　浩尚</v>
      </c>
      <c r="H71" s="14" t="str">
        <f>IFERROR(IF(VLOOKUP(B71,DB!$H$2:$CC$1001,20,FALSE)&amp;""="","","○"),"")</f>
        <v/>
      </c>
      <c r="I71" s="16" t="str">
        <f>IFERROR(VLOOKUP($B71,DB!$H$3:$BZ$1001,29,FALSE)&amp;"","　")</f>
        <v/>
      </c>
      <c r="J71" s="18" t="str">
        <f>IFERROR(VLOOKUP($B71,DB!$H$3:$BZ$1001,30,FALSE)&amp;"","　")</f>
        <v/>
      </c>
      <c r="K71" s="18" t="str">
        <f>IFERROR(VLOOKUP($B71,DB!$H$3:$BZ$1001,31,FALSE)&amp;"","　")</f>
        <v/>
      </c>
      <c r="L71" s="18" t="str">
        <f>IFERROR(VLOOKUP($B71,DB!$H$3:$BZ$1001,32,FALSE)&amp;"","　")</f>
        <v/>
      </c>
      <c r="M71" s="18" t="str">
        <f>IFERROR(VLOOKUP($B71,DB!$H$3:$BZ$1001,33,FALSE)&amp;"","　")</f>
        <v>◯</v>
      </c>
      <c r="N71" s="21" t="str">
        <f>IFERROR(VLOOKUP($B71,DB!$H$3:$BZ$1001,34,FALSE)&amp;"","　")</f>
        <v/>
      </c>
      <c r="O71" s="23" t="str">
        <f>IFERROR(VLOOKUP($B71,DB!$H$3:$BZ$1001,35,FALSE)&amp;"","　")</f>
        <v/>
      </c>
      <c r="P71" s="18" t="str">
        <f>IFERROR(VLOOKUP($B71,DB!$H$3:$BZ$1001,36,FALSE)&amp;"","　")</f>
        <v/>
      </c>
      <c r="Q71" s="18" t="str">
        <f>IFERROR(VLOOKUP($B71,DB!$H$3:$BZ$1001,37,FALSE)&amp;"","　")</f>
        <v/>
      </c>
      <c r="R71" s="18" t="str">
        <f>IFERROR(VLOOKUP($B71,DB!$H$3:$BZ$1001,38,FALSE)&amp;"","　")</f>
        <v/>
      </c>
      <c r="S71" s="18" t="str">
        <f>IFERROR(VLOOKUP($B71,DB!$H$3:$BZ$1001,39,FALSE)&amp;"","　")</f>
        <v/>
      </c>
      <c r="T71" s="18" t="str">
        <f>IFERROR(VLOOKUP($B71,DB!$H$3:$BZ$1001,40,FALSE)&amp;"","　")</f>
        <v/>
      </c>
      <c r="U71" s="18" t="str">
        <f>IFERROR(VLOOKUP($B71,DB!$H$3:$BZ$1001,41,FALSE)&amp;"","　")</f>
        <v/>
      </c>
      <c r="V71" s="18" t="str">
        <f>IFERROR(VLOOKUP($B71,DB!$H$3:$BZ$1001,42,FALSE)&amp;"","　")</f>
        <v/>
      </c>
      <c r="W71" s="18" t="str">
        <f>IFERROR(VLOOKUP($B71,DB!$H$3:$BZ$1001,43,FALSE)&amp;"","　")</f>
        <v/>
      </c>
      <c r="X71" s="18" t="str">
        <f>IFERROR(VLOOKUP($B71,DB!$H$3:$BZ$1001,44,FALSE)&amp;"","　")</f>
        <v/>
      </c>
      <c r="Y71" s="18" t="str">
        <f>IFERROR(VLOOKUP($B71,DB!$H$3:$BZ$1001,45,FALSE)&amp;"","　")</f>
        <v/>
      </c>
      <c r="Z71" s="18" t="str">
        <f>IFERROR(VLOOKUP($B71,DB!$H$3:$BZ$1001,46,FALSE)&amp;"","　")</f>
        <v/>
      </c>
      <c r="AA71" s="18" t="str">
        <f>IFERROR(VLOOKUP($B71,DB!$H$3:$BZ$1001,47,FALSE)&amp;"","　")</f>
        <v/>
      </c>
      <c r="AB71" s="18" t="str">
        <f>IFERROR(VLOOKUP($B71,DB!$H$3:$BZ$1001,48,FALSE)&amp;"","　")</f>
        <v/>
      </c>
      <c r="AC71" s="18" t="str">
        <f>IFERROR(VLOOKUP($B71,DB!$H$3:$BZ$1001,49,FALSE)&amp;"","　")</f>
        <v/>
      </c>
      <c r="AD71" s="18" t="str">
        <f>IFERROR(VLOOKUP($B71,DB!$H$3:$BZ$1001,50,FALSE)&amp;"","　")</f>
        <v/>
      </c>
      <c r="AE71" s="18" t="str">
        <f>IFERROR(VLOOKUP($B71,DB!$H$3:$BZ$1001,51,FALSE)&amp;"","　")</f>
        <v/>
      </c>
      <c r="AF71" s="18" t="str">
        <f>IFERROR(VLOOKUP($B71,DB!$H$3:$BZ$1001,52,FALSE)&amp;"","　")</f>
        <v/>
      </c>
      <c r="AG71" s="18" t="str">
        <f>IFERROR(VLOOKUP($B71,DB!$H$3:$BZ$1001,53,FALSE)&amp;"","　")</f>
        <v/>
      </c>
      <c r="AH71" s="18" t="str">
        <f>IFERROR(VLOOKUP($B71,DB!$H$3:$BZ$1001,54,FALSE)&amp;"","　")</f>
        <v/>
      </c>
      <c r="AI71" s="25" t="str">
        <f>IFERROR(VLOOKUP($B71,DB!$H$3:$BZ$1001,55,FALSE)&amp;"","　")</f>
        <v/>
      </c>
      <c r="AJ71" s="16" t="str">
        <f>IFERROR(VLOOKUP($B71,DB!$H$3:$BZ$1001,56,FALSE)&amp;"","　")</f>
        <v/>
      </c>
      <c r="AK71" s="18" t="str">
        <f>IFERROR(VLOOKUP($B71,DB!$H$3:$BZ$1001,57,FALSE)&amp;"","　")</f>
        <v/>
      </c>
      <c r="AL71" s="18" t="str">
        <f>IFERROR(VLOOKUP($B71,DB!$H$3:$BZ$1001,58,FALSE)&amp;"","　")</f>
        <v/>
      </c>
      <c r="AM71" s="18" t="str">
        <f>IFERROR(VLOOKUP($B71,DB!$H$3:$BZ$1001,59,FALSE)&amp;"","　")</f>
        <v/>
      </c>
      <c r="AN71" s="18" t="str">
        <f>IFERROR(VLOOKUP($B71,DB!$H$3:$BZ$1001,60,FALSE)&amp;"","　")</f>
        <v/>
      </c>
      <c r="AO71" s="18" t="str">
        <f>IFERROR(VLOOKUP($B71,DB!$H$3:$BZ$1001,61,FALSE)&amp;"","　")</f>
        <v/>
      </c>
      <c r="AP71" s="18" t="str">
        <f>IFERROR(VLOOKUP($B71,DB!$H$3:$BZ$1001,62,FALSE)&amp;"","　")</f>
        <v/>
      </c>
      <c r="AQ71" s="21" t="str">
        <f>IFERROR(VLOOKUP($B71,DB!$H$3:$BZ$1001,63,FALSE)&amp;"","　")</f>
        <v/>
      </c>
      <c r="AR71" s="23" t="str">
        <f>IFERROR(VLOOKUP($B71,DB!$H$3:$BZ$1001,64,FALSE)&amp;"","　")</f>
        <v/>
      </c>
      <c r="AS71" s="18" t="str">
        <f>IFERROR(VLOOKUP($B71,DB!$H$3:$BZ$1001,65,FALSE)&amp;"","　")</f>
        <v/>
      </c>
      <c r="AT71" s="18" t="str">
        <f>IFERROR(VLOOKUP($B71,DB!$H$3:$BZ$1001,66,FALSE)&amp;"","　")</f>
        <v/>
      </c>
      <c r="AU71" s="18" t="str">
        <f>IFERROR(VLOOKUP($B71,DB!$H$3:$BZ$1001,67,FALSE)&amp;"","　")</f>
        <v/>
      </c>
      <c r="AV71" s="18" t="str">
        <f>IFERROR(VLOOKUP($B71,DB!$H$3:$BZ$1001,68,FALSE)&amp;"","　")</f>
        <v/>
      </c>
      <c r="AW71" s="18" t="str">
        <f>IFERROR(VLOOKUP($B71,DB!$H$3:$BZ$1001,69,FALSE)&amp;"","　")</f>
        <v>◯</v>
      </c>
      <c r="AX71" s="18" t="str">
        <f>IFERROR(VLOOKUP($B71,DB!$H$3:$BZ$1001,70,FALSE)&amp;"","　")</f>
        <v>◯</v>
      </c>
      <c r="AY71" s="21" t="str">
        <f>IFERROR(VLOOKUP($B71,DB!$H$3:$BZ$1001,71,FALSE)&amp;"","　")</f>
        <v>◯</v>
      </c>
      <c r="AZ71" s="29"/>
    </row>
    <row r="72" spans="2:52" ht="20.100000000000001" customHeight="1">
      <c r="B72" s="6">
        <v>2209</v>
      </c>
      <c r="C72" s="8" t="str">
        <f>IFERROR(VLOOKUP(B72,DB!$H$3:$Y$1001,4,FALSE)&amp;"","")</f>
        <v>株式会社カミトリュウジ建築設計事務所</v>
      </c>
      <c r="D72" s="10" t="str">
        <f>IFERROR(VLOOKUP(B72,DB!$H$2:$CC$1001,7,FALSE)&amp;"","")</f>
        <v>北海道</v>
      </c>
      <c r="E72" s="11" t="str">
        <f>IFERROR(VLOOKUP(B72,DB!$H$2:$CC$1001,8,FALSE)&amp;"","")</f>
        <v>札幌市中央区</v>
      </c>
      <c r="F72" s="12" t="str">
        <f>IFERROR(VLOOKUP(B72,DB!$H$2:$CC$1001,10,FALSE)&amp;"","")</f>
        <v>代表取締役</v>
      </c>
      <c r="G72" s="11" t="str">
        <f>IFERROR(VLOOKUP(B72,DB!$H$2:$CC$1001,11,FALSE)&amp;"","")</f>
        <v>上戸　龍二</v>
      </c>
      <c r="H72" s="14" t="str">
        <f>IFERROR(IF(VLOOKUP(B72,DB!$H$2:$CC$1001,20,FALSE)&amp;""="","","○"),"")</f>
        <v/>
      </c>
      <c r="I72" s="16" t="str">
        <f>IFERROR(VLOOKUP($B72,DB!$H$3:$BZ$1001,29,FALSE)&amp;"","　")</f>
        <v/>
      </c>
      <c r="J72" s="18" t="str">
        <f>IFERROR(VLOOKUP($B72,DB!$H$3:$BZ$1001,30,FALSE)&amp;"","　")</f>
        <v/>
      </c>
      <c r="K72" s="18" t="str">
        <f>IFERROR(VLOOKUP($B72,DB!$H$3:$BZ$1001,31,FALSE)&amp;"","　")</f>
        <v/>
      </c>
      <c r="L72" s="18" t="str">
        <f>IFERROR(VLOOKUP($B72,DB!$H$3:$BZ$1001,32,FALSE)&amp;"","　")</f>
        <v>◯</v>
      </c>
      <c r="M72" s="18" t="str">
        <f>IFERROR(VLOOKUP($B72,DB!$H$3:$BZ$1001,33,FALSE)&amp;"","　")</f>
        <v/>
      </c>
      <c r="N72" s="21" t="str">
        <f>IFERROR(VLOOKUP($B72,DB!$H$3:$BZ$1001,34,FALSE)&amp;"","　")</f>
        <v/>
      </c>
      <c r="O72" s="23" t="str">
        <f>IFERROR(VLOOKUP($B72,DB!$H$3:$BZ$1001,35,FALSE)&amp;"","　")</f>
        <v/>
      </c>
      <c r="P72" s="18" t="str">
        <f>IFERROR(VLOOKUP($B72,DB!$H$3:$BZ$1001,36,FALSE)&amp;"","　")</f>
        <v/>
      </c>
      <c r="Q72" s="18" t="str">
        <f>IFERROR(VLOOKUP($B72,DB!$H$3:$BZ$1001,37,FALSE)&amp;"","　")</f>
        <v/>
      </c>
      <c r="R72" s="18" t="str">
        <f>IFERROR(VLOOKUP($B72,DB!$H$3:$BZ$1001,38,FALSE)&amp;"","　")</f>
        <v/>
      </c>
      <c r="S72" s="18" t="str">
        <f>IFERROR(VLOOKUP($B72,DB!$H$3:$BZ$1001,39,FALSE)&amp;"","　")</f>
        <v/>
      </c>
      <c r="T72" s="18" t="str">
        <f>IFERROR(VLOOKUP($B72,DB!$H$3:$BZ$1001,40,FALSE)&amp;"","　")</f>
        <v/>
      </c>
      <c r="U72" s="18" t="str">
        <f>IFERROR(VLOOKUP($B72,DB!$H$3:$BZ$1001,41,FALSE)&amp;"","　")</f>
        <v/>
      </c>
      <c r="V72" s="18" t="str">
        <f>IFERROR(VLOOKUP($B72,DB!$H$3:$BZ$1001,42,FALSE)&amp;"","　")</f>
        <v/>
      </c>
      <c r="W72" s="18" t="str">
        <f>IFERROR(VLOOKUP($B72,DB!$H$3:$BZ$1001,43,FALSE)&amp;"","　")</f>
        <v/>
      </c>
      <c r="X72" s="18" t="str">
        <f>IFERROR(VLOOKUP($B72,DB!$H$3:$BZ$1001,44,FALSE)&amp;"","　")</f>
        <v/>
      </c>
      <c r="Y72" s="18" t="str">
        <f>IFERROR(VLOOKUP($B72,DB!$H$3:$BZ$1001,45,FALSE)&amp;"","　")</f>
        <v/>
      </c>
      <c r="Z72" s="18" t="str">
        <f>IFERROR(VLOOKUP($B72,DB!$H$3:$BZ$1001,46,FALSE)&amp;"","　")</f>
        <v/>
      </c>
      <c r="AA72" s="18" t="str">
        <f>IFERROR(VLOOKUP($B72,DB!$H$3:$BZ$1001,47,FALSE)&amp;"","　")</f>
        <v/>
      </c>
      <c r="AB72" s="18" t="str">
        <f>IFERROR(VLOOKUP($B72,DB!$H$3:$BZ$1001,48,FALSE)&amp;"","　")</f>
        <v/>
      </c>
      <c r="AC72" s="18" t="str">
        <f>IFERROR(VLOOKUP($B72,DB!$H$3:$BZ$1001,49,FALSE)&amp;"","　")</f>
        <v/>
      </c>
      <c r="AD72" s="18" t="str">
        <f>IFERROR(VLOOKUP($B72,DB!$H$3:$BZ$1001,50,FALSE)&amp;"","　")</f>
        <v/>
      </c>
      <c r="AE72" s="18" t="str">
        <f>IFERROR(VLOOKUP($B72,DB!$H$3:$BZ$1001,51,FALSE)&amp;"","　")</f>
        <v/>
      </c>
      <c r="AF72" s="18" t="str">
        <f>IFERROR(VLOOKUP($B72,DB!$H$3:$BZ$1001,52,FALSE)&amp;"","　")</f>
        <v/>
      </c>
      <c r="AG72" s="18" t="str">
        <f>IFERROR(VLOOKUP($B72,DB!$H$3:$BZ$1001,53,FALSE)&amp;"","　")</f>
        <v/>
      </c>
      <c r="AH72" s="18" t="str">
        <f>IFERROR(VLOOKUP($B72,DB!$H$3:$BZ$1001,54,FALSE)&amp;"","　")</f>
        <v/>
      </c>
      <c r="AI72" s="25" t="str">
        <f>IFERROR(VLOOKUP($B72,DB!$H$3:$BZ$1001,55,FALSE)&amp;"","　")</f>
        <v/>
      </c>
      <c r="AJ72" s="16" t="str">
        <f>IFERROR(VLOOKUP($B72,DB!$H$3:$BZ$1001,56,FALSE)&amp;"","　")</f>
        <v/>
      </c>
      <c r="AK72" s="18" t="str">
        <f>IFERROR(VLOOKUP($B72,DB!$H$3:$BZ$1001,57,FALSE)&amp;"","　")</f>
        <v/>
      </c>
      <c r="AL72" s="18" t="str">
        <f>IFERROR(VLOOKUP($B72,DB!$H$3:$BZ$1001,58,FALSE)&amp;"","　")</f>
        <v/>
      </c>
      <c r="AM72" s="18" t="str">
        <f>IFERROR(VLOOKUP($B72,DB!$H$3:$BZ$1001,59,FALSE)&amp;"","　")</f>
        <v/>
      </c>
      <c r="AN72" s="18" t="str">
        <f>IFERROR(VLOOKUP($B72,DB!$H$3:$BZ$1001,60,FALSE)&amp;"","　")</f>
        <v/>
      </c>
      <c r="AO72" s="18" t="str">
        <f>IFERROR(VLOOKUP($B72,DB!$H$3:$BZ$1001,61,FALSE)&amp;"","　")</f>
        <v/>
      </c>
      <c r="AP72" s="18" t="str">
        <f>IFERROR(VLOOKUP($B72,DB!$H$3:$BZ$1001,62,FALSE)&amp;"","　")</f>
        <v/>
      </c>
      <c r="AQ72" s="21" t="str">
        <f>IFERROR(VLOOKUP($B72,DB!$H$3:$BZ$1001,63,FALSE)&amp;"","　")</f>
        <v/>
      </c>
      <c r="AR72" s="23" t="str">
        <f>IFERROR(VLOOKUP($B72,DB!$H$3:$BZ$1001,64,FALSE)&amp;"","　")</f>
        <v/>
      </c>
      <c r="AS72" s="18" t="str">
        <f>IFERROR(VLOOKUP($B72,DB!$H$3:$BZ$1001,65,FALSE)&amp;"","　")</f>
        <v/>
      </c>
      <c r="AT72" s="18" t="str">
        <f>IFERROR(VLOOKUP($B72,DB!$H$3:$BZ$1001,66,FALSE)&amp;"","　")</f>
        <v/>
      </c>
      <c r="AU72" s="18" t="str">
        <f>IFERROR(VLOOKUP($B72,DB!$H$3:$BZ$1001,67,FALSE)&amp;"","　")</f>
        <v/>
      </c>
      <c r="AV72" s="18" t="str">
        <f>IFERROR(VLOOKUP($B72,DB!$H$3:$BZ$1001,68,FALSE)&amp;"","　")</f>
        <v/>
      </c>
      <c r="AW72" s="18" t="str">
        <f>IFERROR(VLOOKUP($B72,DB!$H$3:$BZ$1001,69,FALSE)&amp;"","　")</f>
        <v/>
      </c>
      <c r="AX72" s="18" t="str">
        <f>IFERROR(VLOOKUP($B72,DB!$H$3:$BZ$1001,70,FALSE)&amp;"","　")</f>
        <v/>
      </c>
      <c r="AY72" s="21" t="str">
        <f>IFERROR(VLOOKUP($B72,DB!$H$3:$BZ$1001,71,FALSE)&amp;"","　")</f>
        <v/>
      </c>
      <c r="AZ72" s="29"/>
    </row>
    <row r="73" spans="2:52" ht="20.100000000000001" customHeight="1">
      <c r="B73" s="6">
        <v>2210</v>
      </c>
      <c r="C73" s="8" t="str">
        <f>IFERROR(VLOOKUP(B73,DB!$H$3:$Y$1001,4,FALSE)&amp;"","")</f>
        <v>株式会社開発工営社</v>
      </c>
      <c r="D73" s="10" t="str">
        <f>IFERROR(VLOOKUP(B73,DB!$H$2:$CC$1001,7,FALSE)&amp;"","")</f>
        <v>北海道</v>
      </c>
      <c r="E73" s="11" t="str">
        <f>IFERROR(VLOOKUP(B73,DB!$H$2:$CC$1001,8,FALSE)&amp;"","")</f>
        <v>札幌市中央区</v>
      </c>
      <c r="F73" s="12" t="str">
        <f>IFERROR(VLOOKUP(B73,DB!$H$2:$CC$1001,10,FALSE)&amp;"","")</f>
        <v>代表取締役社長</v>
      </c>
      <c r="G73" s="11" t="str">
        <f>IFERROR(VLOOKUP(B73,DB!$H$2:$CC$1001,11,FALSE)&amp;"","")</f>
        <v>高橋　公浩</v>
      </c>
      <c r="H73" s="14" t="str">
        <f>IFERROR(IF(VLOOKUP(B73,DB!$H$2:$CC$1001,20,FALSE)&amp;""="","","○"),"")</f>
        <v/>
      </c>
      <c r="I73" s="16" t="str">
        <f>IFERROR(VLOOKUP($B73,DB!$H$3:$BZ$1001,29,FALSE)&amp;"","　")</f>
        <v>◯</v>
      </c>
      <c r="J73" s="18" t="str">
        <f>IFERROR(VLOOKUP($B73,DB!$H$3:$BZ$1001,30,FALSE)&amp;"","　")</f>
        <v>◯</v>
      </c>
      <c r="K73" s="18" t="str">
        <f>IFERROR(VLOOKUP($B73,DB!$H$3:$BZ$1001,31,FALSE)&amp;"","　")</f>
        <v>◯</v>
      </c>
      <c r="L73" s="18" t="str">
        <f>IFERROR(VLOOKUP($B73,DB!$H$3:$BZ$1001,32,FALSE)&amp;"","　")</f>
        <v>◯</v>
      </c>
      <c r="M73" s="18" t="str">
        <f>IFERROR(VLOOKUP($B73,DB!$H$3:$BZ$1001,33,FALSE)&amp;"","　")</f>
        <v>◯</v>
      </c>
      <c r="N73" s="21" t="str">
        <f>IFERROR(VLOOKUP($B73,DB!$H$3:$BZ$1001,34,FALSE)&amp;"","　")</f>
        <v/>
      </c>
      <c r="O73" s="23" t="str">
        <f>IFERROR(VLOOKUP($B73,DB!$H$3:$BZ$1001,35,FALSE)&amp;"","　")</f>
        <v>◯</v>
      </c>
      <c r="P73" s="18" t="str">
        <f>IFERROR(VLOOKUP($B73,DB!$H$3:$BZ$1001,36,FALSE)&amp;"","　")</f>
        <v/>
      </c>
      <c r="Q73" s="18" t="str">
        <f>IFERROR(VLOOKUP($B73,DB!$H$3:$BZ$1001,37,FALSE)&amp;"","　")</f>
        <v/>
      </c>
      <c r="R73" s="18" t="str">
        <f>IFERROR(VLOOKUP($B73,DB!$H$3:$BZ$1001,38,FALSE)&amp;"","　")</f>
        <v>◯</v>
      </c>
      <c r="S73" s="18" t="str">
        <f>IFERROR(VLOOKUP($B73,DB!$H$3:$BZ$1001,39,FALSE)&amp;"","　")</f>
        <v>◯</v>
      </c>
      <c r="T73" s="18" t="str">
        <f>IFERROR(VLOOKUP($B73,DB!$H$3:$BZ$1001,40,FALSE)&amp;"","　")</f>
        <v/>
      </c>
      <c r="U73" s="18" t="str">
        <f>IFERROR(VLOOKUP($B73,DB!$H$3:$BZ$1001,41,FALSE)&amp;"","　")</f>
        <v>◯</v>
      </c>
      <c r="V73" s="18" t="str">
        <f>IFERROR(VLOOKUP($B73,DB!$H$3:$BZ$1001,42,FALSE)&amp;"","　")</f>
        <v/>
      </c>
      <c r="W73" s="18" t="str">
        <f>IFERROR(VLOOKUP($B73,DB!$H$3:$BZ$1001,43,FALSE)&amp;"","　")</f>
        <v/>
      </c>
      <c r="X73" s="18" t="str">
        <f>IFERROR(VLOOKUP($B73,DB!$H$3:$BZ$1001,44,FALSE)&amp;"","　")</f>
        <v/>
      </c>
      <c r="Y73" s="18" t="str">
        <f>IFERROR(VLOOKUP($B73,DB!$H$3:$BZ$1001,45,FALSE)&amp;"","　")</f>
        <v/>
      </c>
      <c r="Z73" s="18" t="str">
        <f>IFERROR(VLOOKUP($B73,DB!$H$3:$BZ$1001,46,FALSE)&amp;"","　")</f>
        <v/>
      </c>
      <c r="AA73" s="18" t="str">
        <f>IFERROR(VLOOKUP($B73,DB!$H$3:$BZ$1001,47,FALSE)&amp;"","　")</f>
        <v>◯</v>
      </c>
      <c r="AB73" s="18" t="str">
        <f>IFERROR(VLOOKUP($B73,DB!$H$3:$BZ$1001,48,FALSE)&amp;"","　")</f>
        <v>◯</v>
      </c>
      <c r="AC73" s="18" t="str">
        <f>IFERROR(VLOOKUP($B73,DB!$H$3:$BZ$1001,49,FALSE)&amp;"","　")</f>
        <v>◯</v>
      </c>
      <c r="AD73" s="18" t="str">
        <f>IFERROR(VLOOKUP($B73,DB!$H$3:$BZ$1001,50,FALSE)&amp;"","　")</f>
        <v>◯</v>
      </c>
      <c r="AE73" s="18" t="str">
        <f>IFERROR(VLOOKUP($B73,DB!$H$3:$BZ$1001,51,FALSE)&amp;"","　")</f>
        <v>◯</v>
      </c>
      <c r="AF73" s="18" t="str">
        <f>IFERROR(VLOOKUP($B73,DB!$H$3:$BZ$1001,52,FALSE)&amp;"","　")</f>
        <v>◯</v>
      </c>
      <c r="AG73" s="18" t="str">
        <f>IFERROR(VLOOKUP($B73,DB!$H$3:$BZ$1001,53,FALSE)&amp;"","　")</f>
        <v>◯</v>
      </c>
      <c r="AH73" s="18" t="str">
        <f>IFERROR(VLOOKUP($B73,DB!$H$3:$BZ$1001,54,FALSE)&amp;"","　")</f>
        <v/>
      </c>
      <c r="AI73" s="25" t="str">
        <f>IFERROR(VLOOKUP($B73,DB!$H$3:$BZ$1001,55,FALSE)&amp;"","　")</f>
        <v>◯</v>
      </c>
      <c r="AJ73" s="16" t="str">
        <f>IFERROR(VLOOKUP($B73,DB!$H$3:$BZ$1001,56,FALSE)&amp;"","　")</f>
        <v/>
      </c>
      <c r="AK73" s="18" t="str">
        <f>IFERROR(VLOOKUP($B73,DB!$H$3:$BZ$1001,57,FALSE)&amp;"","　")</f>
        <v/>
      </c>
      <c r="AL73" s="18" t="str">
        <f>IFERROR(VLOOKUP($B73,DB!$H$3:$BZ$1001,58,FALSE)&amp;"","　")</f>
        <v/>
      </c>
      <c r="AM73" s="18" t="str">
        <f>IFERROR(VLOOKUP($B73,DB!$H$3:$BZ$1001,59,FALSE)&amp;"","　")</f>
        <v/>
      </c>
      <c r="AN73" s="18" t="str">
        <f>IFERROR(VLOOKUP($B73,DB!$H$3:$BZ$1001,60,FALSE)&amp;"","　")</f>
        <v/>
      </c>
      <c r="AO73" s="18" t="str">
        <f>IFERROR(VLOOKUP($B73,DB!$H$3:$BZ$1001,61,FALSE)&amp;"","　")</f>
        <v/>
      </c>
      <c r="AP73" s="18" t="str">
        <f>IFERROR(VLOOKUP($B73,DB!$H$3:$BZ$1001,62,FALSE)&amp;"","　")</f>
        <v/>
      </c>
      <c r="AQ73" s="21" t="str">
        <f>IFERROR(VLOOKUP($B73,DB!$H$3:$BZ$1001,63,FALSE)&amp;"","　")</f>
        <v/>
      </c>
      <c r="AR73" s="23" t="str">
        <f>IFERROR(VLOOKUP($B73,DB!$H$3:$BZ$1001,64,FALSE)&amp;"","　")</f>
        <v/>
      </c>
      <c r="AS73" s="18" t="str">
        <f>IFERROR(VLOOKUP($B73,DB!$H$3:$BZ$1001,65,FALSE)&amp;"","　")</f>
        <v/>
      </c>
      <c r="AT73" s="18" t="str">
        <f>IFERROR(VLOOKUP($B73,DB!$H$3:$BZ$1001,66,FALSE)&amp;"","　")</f>
        <v/>
      </c>
      <c r="AU73" s="18" t="str">
        <f>IFERROR(VLOOKUP($B73,DB!$H$3:$BZ$1001,67,FALSE)&amp;"","　")</f>
        <v/>
      </c>
      <c r="AV73" s="18" t="str">
        <f>IFERROR(VLOOKUP($B73,DB!$H$3:$BZ$1001,68,FALSE)&amp;"","　")</f>
        <v/>
      </c>
      <c r="AW73" s="18" t="str">
        <f>IFERROR(VLOOKUP($B73,DB!$H$3:$BZ$1001,69,FALSE)&amp;"","　")</f>
        <v/>
      </c>
      <c r="AX73" s="18" t="str">
        <f>IFERROR(VLOOKUP($B73,DB!$H$3:$BZ$1001,70,FALSE)&amp;"","　")</f>
        <v/>
      </c>
      <c r="AY73" s="21" t="str">
        <f>IFERROR(VLOOKUP($B73,DB!$H$3:$BZ$1001,71,FALSE)&amp;"","　")</f>
        <v/>
      </c>
      <c r="AZ73" s="29"/>
    </row>
    <row r="74" spans="2:52" ht="20.100000000000001" customHeight="1">
      <c r="B74" s="6">
        <v>2211</v>
      </c>
      <c r="C74" s="8" t="str">
        <f>IFERROR(VLOOKUP(B74,DB!$H$3:$Y$1001,4,FALSE)&amp;"","")</f>
        <v>株式会社北企画エンジニアリング</v>
      </c>
      <c r="D74" s="10" t="str">
        <f>IFERROR(VLOOKUP(B74,DB!$H$2:$CC$1001,7,FALSE)&amp;"","")</f>
        <v>北海道</v>
      </c>
      <c r="E74" s="11" t="str">
        <f>IFERROR(VLOOKUP(B74,DB!$H$2:$CC$1001,8,FALSE)&amp;"","")</f>
        <v>札幌市中央区</v>
      </c>
      <c r="F74" s="12" t="str">
        <f>IFERROR(VLOOKUP(B74,DB!$H$2:$CC$1001,10,FALSE)&amp;"","")</f>
        <v>代表取締役</v>
      </c>
      <c r="G74" s="11" t="str">
        <f>IFERROR(VLOOKUP(B74,DB!$H$2:$CC$1001,11,FALSE)&amp;"","")</f>
        <v>長尾　充雄</v>
      </c>
      <c r="H74" s="14" t="str">
        <f>IFERROR(IF(VLOOKUP(B74,DB!$H$2:$CC$1001,20,FALSE)&amp;""="","","○"),"")</f>
        <v/>
      </c>
      <c r="I74" s="16" t="str">
        <f>IFERROR(VLOOKUP($B74,DB!$H$3:$BZ$1001,29,FALSE)&amp;"","　")</f>
        <v>◯</v>
      </c>
      <c r="J74" s="18" t="str">
        <f>IFERROR(VLOOKUP($B74,DB!$H$3:$BZ$1001,30,FALSE)&amp;"","　")</f>
        <v/>
      </c>
      <c r="K74" s="18" t="str">
        <f>IFERROR(VLOOKUP($B74,DB!$H$3:$BZ$1001,31,FALSE)&amp;"","　")</f>
        <v>◯</v>
      </c>
      <c r="L74" s="18" t="str">
        <f>IFERROR(VLOOKUP($B74,DB!$H$3:$BZ$1001,32,FALSE)&amp;"","　")</f>
        <v/>
      </c>
      <c r="M74" s="18" t="str">
        <f>IFERROR(VLOOKUP($B74,DB!$H$3:$BZ$1001,33,FALSE)&amp;"","　")</f>
        <v>◯</v>
      </c>
      <c r="N74" s="21" t="str">
        <f>IFERROR(VLOOKUP($B74,DB!$H$3:$BZ$1001,34,FALSE)&amp;"","　")</f>
        <v/>
      </c>
      <c r="O74" s="23" t="str">
        <f>IFERROR(VLOOKUP($B74,DB!$H$3:$BZ$1001,35,FALSE)&amp;"","　")</f>
        <v/>
      </c>
      <c r="P74" s="18" t="str">
        <f>IFERROR(VLOOKUP($B74,DB!$H$3:$BZ$1001,36,FALSE)&amp;"","　")</f>
        <v/>
      </c>
      <c r="Q74" s="18" t="str">
        <f>IFERROR(VLOOKUP($B74,DB!$H$3:$BZ$1001,37,FALSE)&amp;"","　")</f>
        <v/>
      </c>
      <c r="R74" s="18" t="str">
        <f>IFERROR(VLOOKUP($B74,DB!$H$3:$BZ$1001,38,FALSE)&amp;"","　")</f>
        <v>◯</v>
      </c>
      <c r="S74" s="18" t="str">
        <f>IFERROR(VLOOKUP($B74,DB!$H$3:$BZ$1001,39,FALSE)&amp;"","　")</f>
        <v/>
      </c>
      <c r="T74" s="18" t="str">
        <f>IFERROR(VLOOKUP($B74,DB!$H$3:$BZ$1001,40,FALSE)&amp;"","　")</f>
        <v/>
      </c>
      <c r="U74" s="18" t="str">
        <f>IFERROR(VLOOKUP($B74,DB!$H$3:$BZ$1001,41,FALSE)&amp;"","　")</f>
        <v/>
      </c>
      <c r="V74" s="18" t="str">
        <f>IFERROR(VLOOKUP($B74,DB!$H$3:$BZ$1001,42,FALSE)&amp;"","　")</f>
        <v/>
      </c>
      <c r="W74" s="18" t="str">
        <f>IFERROR(VLOOKUP($B74,DB!$H$3:$BZ$1001,43,FALSE)&amp;"","　")</f>
        <v/>
      </c>
      <c r="X74" s="18" t="str">
        <f>IFERROR(VLOOKUP($B74,DB!$H$3:$BZ$1001,44,FALSE)&amp;"","　")</f>
        <v/>
      </c>
      <c r="Y74" s="18" t="str">
        <f>IFERROR(VLOOKUP($B74,DB!$H$3:$BZ$1001,45,FALSE)&amp;"","　")</f>
        <v/>
      </c>
      <c r="Z74" s="18" t="str">
        <f>IFERROR(VLOOKUP($B74,DB!$H$3:$BZ$1001,46,FALSE)&amp;"","　")</f>
        <v/>
      </c>
      <c r="AA74" s="18" t="str">
        <f>IFERROR(VLOOKUP($B74,DB!$H$3:$BZ$1001,47,FALSE)&amp;"","　")</f>
        <v/>
      </c>
      <c r="AB74" s="18" t="str">
        <f>IFERROR(VLOOKUP($B74,DB!$H$3:$BZ$1001,48,FALSE)&amp;"","　")</f>
        <v/>
      </c>
      <c r="AC74" s="18" t="str">
        <f>IFERROR(VLOOKUP($B74,DB!$H$3:$BZ$1001,49,FALSE)&amp;"","　")</f>
        <v/>
      </c>
      <c r="AD74" s="18" t="str">
        <f>IFERROR(VLOOKUP($B74,DB!$H$3:$BZ$1001,50,FALSE)&amp;"","　")</f>
        <v>◯</v>
      </c>
      <c r="AE74" s="18" t="str">
        <f>IFERROR(VLOOKUP($B74,DB!$H$3:$BZ$1001,51,FALSE)&amp;"","　")</f>
        <v/>
      </c>
      <c r="AF74" s="18" t="str">
        <f>IFERROR(VLOOKUP($B74,DB!$H$3:$BZ$1001,52,FALSE)&amp;"","　")</f>
        <v/>
      </c>
      <c r="AG74" s="18" t="str">
        <f>IFERROR(VLOOKUP($B74,DB!$H$3:$BZ$1001,53,FALSE)&amp;"","　")</f>
        <v/>
      </c>
      <c r="AH74" s="18" t="str">
        <f>IFERROR(VLOOKUP($B74,DB!$H$3:$BZ$1001,54,FALSE)&amp;"","　")</f>
        <v/>
      </c>
      <c r="AI74" s="25" t="str">
        <f>IFERROR(VLOOKUP($B74,DB!$H$3:$BZ$1001,55,FALSE)&amp;"","　")</f>
        <v/>
      </c>
      <c r="AJ74" s="16" t="str">
        <f>IFERROR(VLOOKUP($B74,DB!$H$3:$BZ$1001,56,FALSE)&amp;"","　")</f>
        <v/>
      </c>
      <c r="AK74" s="18" t="str">
        <f>IFERROR(VLOOKUP($B74,DB!$H$3:$BZ$1001,57,FALSE)&amp;"","　")</f>
        <v/>
      </c>
      <c r="AL74" s="18" t="str">
        <f>IFERROR(VLOOKUP($B74,DB!$H$3:$BZ$1001,58,FALSE)&amp;"","　")</f>
        <v/>
      </c>
      <c r="AM74" s="18" t="str">
        <f>IFERROR(VLOOKUP($B74,DB!$H$3:$BZ$1001,59,FALSE)&amp;"","　")</f>
        <v/>
      </c>
      <c r="AN74" s="18" t="str">
        <f>IFERROR(VLOOKUP($B74,DB!$H$3:$BZ$1001,60,FALSE)&amp;"","　")</f>
        <v/>
      </c>
      <c r="AO74" s="18" t="str">
        <f>IFERROR(VLOOKUP($B74,DB!$H$3:$BZ$1001,61,FALSE)&amp;"","　")</f>
        <v/>
      </c>
      <c r="AP74" s="18" t="str">
        <f>IFERROR(VLOOKUP($B74,DB!$H$3:$BZ$1001,62,FALSE)&amp;"","　")</f>
        <v/>
      </c>
      <c r="AQ74" s="21" t="str">
        <f>IFERROR(VLOOKUP($B74,DB!$H$3:$BZ$1001,63,FALSE)&amp;"","　")</f>
        <v/>
      </c>
      <c r="AR74" s="23" t="str">
        <f>IFERROR(VLOOKUP($B74,DB!$H$3:$BZ$1001,64,FALSE)&amp;"","　")</f>
        <v/>
      </c>
      <c r="AS74" s="18" t="str">
        <f>IFERROR(VLOOKUP($B74,DB!$H$3:$BZ$1001,65,FALSE)&amp;"","　")</f>
        <v/>
      </c>
      <c r="AT74" s="18" t="str">
        <f>IFERROR(VLOOKUP($B74,DB!$H$3:$BZ$1001,66,FALSE)&amp;"","　")</f>
        <v/>
      </c>
      <c r="AU74" s="18" t="str">
        <f>IFERROR(VLOOKUP($B74,DB!$H$3:$BZ$1001,67,FALSE)&amp;"","　")</f>
        <v/>
      </c>
      <c r="AV74" s="18" t="str">
        <f>IFERROR(VLOOKUP($B74,DB!$H$3:$BZ$1001,68,FALSE)&amp;"","　")</f>
        <v/>
      </c>
      <c r="AW74" s="18" t="str">
        <f>IFERROR(VLOOKUP($B74,DB!$H$3:$BZ$1001,69,FALSE)&amp;"","　")</f>
        <v/>
      </c>
      <c r="AX74" s="18" t="str">
        <f>IFERROR(VLOOKUP($B74,DB!$H$3:$BZ$1001,70,FALSE)&amp;"","　")</f>
        <v/>
      </c>
      <c r="AY74" s="21" t="str">
        <f>IFERROR(VLOOKUP($B74,DB!$H$3:$BZ$1001,71,FALSE)&amp;"","　")</f>
        <v/>
      </c>
      <c r="AZ74" s="29"/>
    </row>
    <row r="75" spans="2:52" ht="20.100000000000001" customHeight="1">
      <c r="B75" s="6">
        <v>2212</v>
      </c>
      <c r="C75" s="8" t="str">
        <f>IFERROR(VLOOKUP(B75,DB!$H$3:$Y$1001,4,FALSE)&amp;"","")</f>
        <v>株式会社北日本技術コンサル</v>
      </c>
      <c r="D75" s="10" t="str">
        <f>IFERROR(VLOOKUP(B75,DB!$H$2:$CC$1001,7,FALSE)&amp;"","")</f>
        <v>北海道</v>
      </c>
      <c r="E75" s="11" t="str">
        <f>IFERROR(VLOOKUP(B75,DB!$H$2:$CC$1001,8,FALSE)&amp;"","")</f>
        <v>札幌市豊平区</v>
      </c>
      <c r="F75" s="12" t="str">
        <f>IFERROR(VLOOKUP(B75,DB!$H$2:$CC$1001,10,FALSE)&amp;"","")</f>
        <v>代表取締役</v>
      </c>
      <c r="G75" s="11" t="str">
        <f>IFERROR(VLOOKUP(B75,DB!$H$2:$CC$1001,11,FALSE)&amp;"","")</f>
        <v>宮田　泰輔</v>
      </c>
      <c r="H75" s="14" t="str">
        <f>IFERROR(IF(VLOOKUP(B75,DB!$H$2:$CC$1001,20,FALSE)&amp;""="","","○"),"")</f>
        <v/>
      </c>
      <c r="I75" s="16" t="str">
        <f>IFERROR(VLOOKUP($B75,DB!$H$3:$BZ$1001,29,FALSE)&amp;"","　")</f>
        <v/>
      </c>
      <c r="J75" s="18" t="str">
        <f>IFERROR(VLOOKUP($B75,DB!$H$3:$BZ$1001,30,FALSE)&amp;"","　")</f>
        <v/>
      </c>
      <c r="K75" s="18" t="str">
        <f>IFERROR(VLOOKUP($B75,DB!$H$3:$BZ$1001,31,FALSE)&amp;"","　")</f>
        <v>◯</v>
      </c>
      <c r="L75" s="18" t="str">
        <f>IFERROR(VLOOKUP($B75,DB!$H$3:$BZ$1001,32,FALSE)&amp;"","　")</f>
        <v>◯</v>
      </c>
      <c r="M75" s="18" t="str">
        <f>IFERROR(VLOOKUP($B75,DB!$H$3:$BZ$1001,33,FALSE)&amp;"","　")</f>
        <v/>
      </c>
      <c r="N75" s="21" t="str">
        <f>IFERROR(VLOOKUP($B75,DB!$H$3:$BZ$1001,34,FALSE)&amp;"","　")</f>
        <v/>
      </c>
      <c r="O75" s="23" t="str">
        <f>IFERROR(VLOOKUP($B75,DB!$H$3:$BZ$1001,35,FALSE)&amp;"","　")</f>
        <v/>
      </c>
      <c r="P75" s="18" t="str">
        <f>IFERROR(VLOOKUP($B75,DB!$H$3:$BZ$1001,36,FALSE)&amp;"","　")</f>
        <v/>
      </c>
      <c r="Q75" s="18" t="str">
        <f>IFERROR(VLOOKUP($B75,DB!$H$3:$BZ$1001,37,FALSE)&amp;"","　")</f>
        <v/>
      </c>
      <c r="R75" s="18" t="str">
        <f>IFERROR(VLOOKUP($B75,DB!$H$3:$BZ$1001,38,FALSE)&amp;"","　")</f>
        <v/>
      </c>
      <c r="S75" s="18" t="str">
        <f>IFERROR(VLOOKUP($B75,DB!$H$3:$BZ$1001,39,FALSE)&amp;"","　")</f>
        <v/>
      </c>
      <c r="T75" s="18" t="str">
        <f>IFERROR(VLOOKUP($B75,DB!$H$3:$BZ$1001,40,FALSE)&amp;"","　")</f>
        <v/>
      </c>
      <c r="U75" s="18" t="str">
        <f>IFERROR(VLOOKUP($B75,DB!$H$3:$BZ$1001,41,FALSE)&amp;"","　")</f>
        <v>◯</v>
      </c>
      <c r="V75" s="18" t="str">
        <f>IFERROR(VLOOKUP($B75,DB!$H$3:$BZ$1001,42,FALSE)&amp;"","　")</f>
        <v/>
      </c>
      <c r="W75" s="18" t="str">
        <f>IFERROR(VLOOKUP($B75,DB!$H$3:$BZ$1001,43,FALSE)&amp;"","　")</f>
        <v/>
      </c>
      <c r="X75" s="18" t="str">
        <f>IFERROR(VLOOKUP($B75,DB!$H$3:$BZ$1001,44,FALSE)&amp;"","　")</f>
        <v/>
      </c>
      <c r="Y75" s="18" t="str">
        <f>IFERROR(VLOOKUP($B75,DB!$H$3:$BZ$1001,45,FALSE)&amp;"","　")</f>
        <v/>
      </c>
      <c r="Z75" s="18" t="str">
        <f>IFERROR(VLOOKUP($B75,DB!$H$3:$BZ$1001,46,FALSE)&amp;"","　")</f>
        <v/>
      </c>
      <c r="AA75" s="18" t="str">
        <f>IFERROR(VLOOKUP($B75,DB!$H$3:$BZ$1001,47,FALSE)&amp;"","　")</f>
        <v/>
      </c>
      <c r="AB75" s="18" t="str">
        <f>IFERROR(VLOOKUP($B75,DB!$H$3:$BZ$1001,48,FALSE)&amp;"","　")</f>
        <v/>
      </c>
      <c r="AC75" s="18" t="str">
        <f>IFERROR(VLOOKUP($B75,DB!$H$3:$BZ$1001,49,FALSE)&amp;"","　")</f>
        <v/>
      </c>
      <c r="AD75" s="18" t="str">
        <f>IFERROR(VLOOKUP($B75,DB!$H$3:$BZ$1001,50,FALSE)&amp;"","　")</f>
        <v/>
      </c>
      <c r="AE75" s="18" t="str">
        <f>IFERROR(VLOOKUP($B75,DB!$H$3:$BZ$1001,51,FALSE)&amp;"","　")</f>
        <v/>
      </c>
      <c r="AF75" s="18" t="str">
        <f>IFERROR(VLOOKUP($B75,DB!$H$3:$BZ$1001,52,FALSE)&amp;"","　")</f>
        <v/>
      </c>
      <c r="AG75" s="18" t="str">
        <f>IFERROR(VLOOKUP($B75,DB!$H$3:$BZ$1001,53,FALSE)&amp;"","　")</f>
        <v/>
      </c>
      <c r="AH75" s="18" t="str">
        <f>IFERROR(VLOOKUP($B75,DB!$H$3:$BZ$1001,54,FALSE)&amp;"","　")</f>
        <v/>
      </c>
      <c r="AI75" s="25" t="str">
        <f>IFERROR(VLOOKUP($B75,DB!$H$3:$BZ$1001,55,FALSE)&amp;"","　")</f>
        <v>◯</v>
      </c>
      <c r="AJ75" s="16" t="str">
        <f>IFERROR(VLOOKUP($B75,DB!$H$3:$BZ$1001,56,FALSE)&amp;"","　")</f>
        <v/>
      </c>
      <c r="AK75" s="18" t="str">
        <f>IFERROR(VLOOKUP($B75,DB!$H$3:$BZ$1001,57,FALSE)&amp;"","　")</f>
        <v/>
      </c>
      <c r="AL75" s="18" t="str">
        <f>IFERROR(VLOOKUP($B75,DB!$H$3:$BZ$1001,58,FALSE)&amp;"","　")</f>
        <v/>
      </c>
      <c r="AM75" s="18" t="str">
        <f>IFERROR(VLOOKUP($B75,DB!$H$3:$BZ$1001,59,FALSE)&amp;"","　")</f>
        <v/>
      </c>
      <c r="AN75" s="18" t="str">
        <f>IFERROR(VLOOKUP($B75,DB!$H$3:$BZ$1001,60,FALSE)&amp;"","　")</f>
        <v/>
      </c>
      <c r="AO75" s="18" t="str">
        <f>IFERROR(VLOOKUP($B75,DB!$H$3:$BZ$1001,61,FALSE)&amp;"","　")</f>
        <v/>
      </c>
      <c r="AP75" s="18" t="str">
        <f>IFERROR(VLOOKUP($B75,DB!$H$3:$BZ$1001,62,FALSE)&amp;"","　")</f>
        <v/>
      </c>
      <c r="AQ75" s="21" t="str">
        <f>IFERROR(VLOOKUP($B75,DB!$H$3:$BZ$1001,63,FALSE)&amp;"","　")</f>
        <v/>
      </c>
      <c r="AR75" s="23" t="str">
        <f>IFERROR(VLOOKUP($B75,DB!$H$3:$BZ$1001,64,FALSE)&amp;"","　")</f>
        <v/>
      </c>
      <c r="AS75" s="18" t="str">
        <f>IFERROR(VLOOKUP($B75,DB!$H$3:$BZ$1001,65,FALSE)&amp;"","　")</f>
        <v/>
      </c>
      <c r="AT75" s="18" t="str">
        <f>IFERROR(VLOOKUP($B75,DB!$H$3:$BZ$1001,66,FALSE)&amp;"","　")</f>
        <v/>
      </c>
      <c r="AU75" s="18" t="str">
        <f>IFERROR(VLOOKUP($B75,DB!$H$3:$BZ$1001,67,FALSE)&amp;"","　")</f>
        <v/>
      </c>
      <c r="AV75" s="18" t="str">
        <f>IFERROR(VLOOKUP($B75,DB!$H$3:$BZ$1001,68,FALSE)&amp;"","　")</f>
        <v/>
      </c>
      <c r="AW75" s="18" t="str">
        <f>IFERROR(VLOOKUP($B75,DB!$H$3:$BZ$1001,69,FALSE)&amp;"","　")</f>
        <v/>
      </c>
      <c r="AX75" s="18" t="str">
        <f>IFERROR(VLOOKUP($B75,DB!$H$3:$BZ$1001,70,FALSE)&amp;"","　")</f>
        <v/>
      </c>
      <c r="AY75" s="21" t="str">
        <f>IFERROR(VLOOKUP($B75,DB!$H$3:$BZ$1001,71,FALSE)&amp;"","　")</f>
        <v/>
      </c>
      <c r="AZ75" s="29"/>
    </row>
    <row r="76" spans="2:52" ht="20.100000000000001" customHeight="1">
      <c r="B76" s="6">
        <v>2213</v>
      </c>
      <c r="C76" s="8" t="str">
        <f>IFERROR(VLOOKUP(B76,DB!$H$3:$Y$1001,4,FALSE)&amp;"","")</f>
        <v>株式会社協和コンサルタント</v>
      </c>
      <c r="D76" s="10" t="str">
        <f>IFERROR(VLOOKUP(B76,DB!$H$2:$CC$1001,7,FALSE)&amp;"","")</f>
        <v>北海道</v>
      </c>
      <c r="E76" s="11" t="str">
        <f>IFERROR(VLOOKUP(B76,DB!$H$2:$CC$1001,8,FALSE)&amp;"","")</f>
        <v>旭川市</v>
      </c>
      <c r="F76" s="12" t="str">
        <f>IFERROR(VLOOKUP(B76,DB!$H$2:$CC$1001,10,FALSE)&amp;"","")</f>
        <v>代表取締役社長</v>
      </c>
      <c r="G76" s="11" t="str">
        <f>IFERROR(VLOOKUP(B76,DB!$H$2:$CC$1001,11,FALSE)&amp;"","")</f>
        <v>若井　克文</v>
      </c>
      <c r="H76" s="14" t="str">
        <f>IFERROR(IF(VLOOKUP(B76,DB!$H$2:$CC$1001,20,FALSE)&amp;""="","","○"),"")</f>
        <v/>
      </c>
      <c r="I76" s="16" t="str">
        <f>IFERROR(VLOOKUP($B76,DB!$H$3:$BZ$1001,29,FALSE)&amp;"","　")</f>
        <v>◯</v>
      </c>
      <c r="J76" s="18" t="str">
        <f>IFERROR(VLOOKUP($B76,DB!$H$3:$BZ$1001,30,FALSE)&amp;"","　")</f>
        <v/>
      </c>
      <c r="K76" s="18" t="str">
        <f>IFERROR(VLOOKUP($B76,DB!$H$3:$BZ$1001,31,FALSE)&amp;"","　")</f>
        <v>◯</v>
      </c>
      <c r="L76" s="18" t="str">
        <f>IFERROR(VLOOKUP($B76,DB!$H$3:$BZ$1001,32,FALSE)&amp;"","　")</f>
        <v/>
      </c>
      <c r="M76" s="18" t="str">
        <f>IFERROR(VLOOKUP($B76,DB!$H$3:$BZ$1001,33,FALSE)&amp;"","　")</f>
        <v>◯</v>
      </c>
      <c r="N76" s="21" t="str">
        <f>IFERROR(VLOOKUP($B76,DB!$H$3:$BZ$1001,34,FALSE)&amp;"","　")</f>
        <v/>
      </c>
      <c r="O76" s="23" t="str">
        <f>IFERROR(VLOOKUP($B76,DB!$H$3:$BZ$1001,35,FALSE)&amp;"","　")</f>
        <v/>
      </c>
      <c r="P76" s="18" t="str">
        <f>IFERROR(VLOOKUP($B76,DB!$H$3:$BZ$1001,36,FALSE)&amp;"","　")</f>
        <v/>
      </c>
      <c r="Q76" s="18" t="str">
        <f>IFERROR(VLOOKUP($B76,DB!$H$3:$BZ$1001,37,FALSE)&amp;"","　")</f>
        <v/>
      </c>
      <c r="R76" s="18" t="str">
        <f>IFERROR(VLOOKUP($B76,DB!$H$3:$BZ$1001,38,FALSE)&amp;"","　")</f>
        <v/>
      </c>
      <c r="S76" s="18" t="str">
        <f>IFERROR(VLOOKUP($B76,DB!$H$3:$BZ$1001,39,FALSE)&amp;"","　")</f>
        <v/>
      </c>
      <c r="T76" s="18" t="str">
        <f>IFERROR(VLOOKUP($B76,DB!$H$3:$BZ$1001,40,FALSE)&amp;"","　")</f>
        <v/>
      </c>
      <c r="U76" s="18" t="str">
        <f>IFERROR(VLOOKUP($B76,DB!$H$3:$BZ$1001,41,FALSE)&amp;"","　")</f>
        <v/>
      </c>
      <c r="V76" s="18" t="str">
        <f>IFERROR(VLOOKUP($B76,DB!$H$3:$BZ$1001,42,FALSE)&amp;"","　")</f>
        <v>◯</v>
      </c>
      <c r="W76" s="18" t="str">
        <f>IFERROR(VLOOKUP($B76,DB!$H$3:$BZ$1001,43,FALSE)&amp;"","　")</f>
        <v/>
      </c>
      <c r="X76" s="18" t="str">
        <f>IFERROR(VLOOKUP($B76,DB!$H$3:$BZ$1001,44,FALSE)&amp;"","　")</f>
        <v/>
      </c>
      <c r="Y76" s="18" t="str">
        <f>IFERROR(VLOOKUP($B76,DB!$H$3:$BZ$1001,45,FALSE)&amp;"","　")</f>
        <v/>
      </c>
      <c r="Z76" s="18" t="str">
        <f>IFERROR(VLOOKUP($B76,DB!$H$3:$BZ$1001,46,FALSE)&amp;"","　")</f>
        <v/>
      </c>
      <c r="AA76" s="18" t="str">
        <f>IFERROR(VLOOKUP($B76,DB!$H$3:$BZ$1001,47,FALSE)&amp;"","　")</f>
        <v/>
      </c>
      <c r="AB76" s="18" t="str">
        <f>IFERROR(VLOOKUP($B76,DB!$H$3:$BZ$1001,48,FALSE)&amp;"","　")</f>
        <v/>
      </c>
      <c r="AC76" s="18" t="str">
        <f>IFERROR(VLOOKUP($B76,DB!$H$3:$BZ$1001,49,FALSE)&amp;"","　")</f>
        <v/>
      </c>
      <c r="AD76" s="18" t="str">
        <f>IFERROR(VLOOKUP($B76,DB!$H$3:$BZ$1001,50,FALSE)&amp;"","　")</f>
        <v/>
      </c>
      <c r="AE76" s="18" t="str">
        <f>IFERROR(VLOOKUP($B76,DB!$H$3:$BZ$1001,51,FALSE)&amp;"","　")</f>
        <v/>
      </c>
      <c r="AF76" s="18" t="str">
        <f>IFERROR(VLOOKUP($B76,DB!$H$3:$BZ$1001,52,FALSE)&amp;"","　")</f>
        <v/>
      </c>
      <c r="AG76" s="18" t="str">
        <f>IFERROR(VLOOKUP($B76,DB!$H$3:$BZ$1001,53,FALSE)&amp;"","　")</f>
        <v/>
      </c>
      <c r="AH76" s="18" t="str">
        <f>IFERROR(VLOOKUP($B76,DB!$H$3:$BZ$1001,54,FALSE)&amp;"","　")</f>
        <v/>
      </c>
      <c r="AI76" s="25" t="str">
        <f>IFERROR(VLOOKUP($B76,DB!$H$3:$BZ$1001,55,FALSE)&amp;"","　")</f>
        <v/>
      </c>
      <c r="AJ76" s="16" t="str">
        <f>IFERROR(VLOOKUP($B76,DB!$H$3:$BZ$1001,56,FALSE)&amp;"","　")</f>
        <v>◯</v>
      </c>
      <c r="AK76" s="18" t="str">
        <f>IFERROR(VLOOKUP($B76,DB!$H$3:$BZ$1001,57,FALSE)&amp;"","　")</f>
        <v/>
      </c>
      <c r="AL76" s="18" t="str">
        <f>IFERROR(VLOOKUP($B76,DB!$H$3:$BZ$1001,58,FALSE)&amp;"","　")</f>
        <v/>
      </c>
      <c r="AM76" s="18" t="str">
        <f>IFERROR(VLOOKUP($B76,DB!$H$3:$BZ$1001,59,FALSE)&amp;"","　")</f>
        <v/>
      </c>
      <c r="AN76" s="18" t="str">
        <f>IFERROR(VLOOKUP($B76,DB!$H$3:$BZ$1001,60,FALSE)&amp;"","　")</f>
        <v/>
      </c>
      <c r="AO76" s="18" t="str">
        <f>IFERROR(VLOOKUP($B76,DB!$H$3:$BZ$1001,61,FALSE)&amp;"","　")</f>
        <v>◯</v>
      </c>
      <c r="AP76" s="18" t="str">
        <f>IFERROR(VLOOKUP($B76,DB!$H$3:$BZ$1001,62,FALSE)&amp;"","　")</f>
        <v/>
      </c>
      <c r="AQ76" s="21" t="str">
        <f>IFERROR(VLOOKUP($B76,DB!$H$3:$BZ$1001,63,FALSE)&amp;"","　")</f>
        <v/>
      </c>
      <c r="AR76" s="23" t="str">
        <f>IFERROR(VLOOKUP($B76,DB!$H$3:$BZ$1001,64,FALSE)&amp;"","　")</f>
        <v/>
      </c>
      <c r="AS76" s="18" t="str">
        <f>IFERROR(VLOOKUP($B76,DB!$H$3:$BZ$1001,65,FALSE)&amp;"","　")</f>
        <v/>
      </c>
      <c r="AT76" s="18" t="str">
        <f>IFERROR(VLOOKUP($B76,DB!$H$3:$BZ$1001,66,FALSE)&amp;"","　")</f>
        <v/>
      </c>
      <c r="AU76" s="18" t="str">
        <f>IFERROR(VLOOKUP($B76,DB!$H$3:$BZ$1001,67,FALSE)&amp;"","　")</f>
        <v/>
      </c>
      <c r="AV76" s="18" t="str">
        <f>IFERROR(VLOOKUP($B76,DB!$H$3:$BZ$1001,68,FALSE)&amp;"","　")</f>
        <v/>
      </c>
      <c r="AW76" s="18" t="str">
        <f>IFERROR(VLOOKUP($B76,DB!$H$3:$BZ$1001,69,FALSE)&amp;"","　")</f>
        <v>◯</v>
      </c>
      <c r="AX76" s="18" t="str">
        <f>IFERROR(VLOOKUP($B76,DB!$H$3:$BZ$1001,70,FALSE)&amp;"","　")</f>
        <v>◯</v>
      </c>
      <c r="AY76" s="21" t="str">
        <f>IFERROR(VLOOKUP($B76,DB!$H$3:$BZ$1001,71,FALSE)&amp;"","　")</f>
        <v>◯</v>
      </c>
      <c r="AZ76" s="29"/>
    </row>
    <row r="77" spans="2:52" ht="20.100000000000001" customHeight="1">
      <c r="B77" s="6">
        <v>2214</v>
      </c>
      <c r="C77" s="8" t="str">
        <f>IFERROR(VLOOKUP(B77,DB!$H$3:$Y$1001,4,FALSE)&amp;"","")</f>
        <v>菊地技術コンサルタント株式会社</v>
      </c>
      <c r="D77" s="10" t="str">
        <f>IFERROR(VLOOKUP(B77,DB!$H$2:$CC$1001,7,FALSE)&amp;"","")</f>
        <v>北海道</v>
      </c>
      <c r="E77" s="11" t="str">
        <f>IFERROR(VLOOKUP(B77,DB!$H$2:$CC$1001,8,FALSE)&amp;"","")</f>
        <v>中川郡幕別町</v>
      </c>
      <c r="F77" s="12" t="str">
        <f>IFERROR(VLOOKUP(B77,DB!$H$2:$CC$1001,10,FALSE)&amp;"","")</f>
        <v>代表取締役</v>
      </c>
      <c r="G77" s="11" t="str">
        <f>IFERROR(VLOOKUP(B77,DB!$H$2:$CC$1001,11,FALSE)&amp;"","")</f>
        <v>菊地　教之</v>
      </c>
      <c r="H77" s="14" t="str">
        <f>IFERROR(IF(VLOOKUP(B77,DB!$H$2:$CC$1001,20,FALSE)&amp;""="","","○"),"")</f>
        <v/>
      </c>
      <c r="I77" s="16" t="str">
        <f>IFERROR(VLOOKUP($B77,DB!$H$3:$BZ$1001,29,FALSE)&amp;"","　")</f>
        <v>◯</v>
      </c>
      <c r="J77" s="18" t="str">
        <f>IFERROR(VLOOKUP($B77,DB!$H$3:$BZ$1001,30,FALSE)&amp;"","　")</f>
        <v/>
      </c>
      <c r="K77" s="18" t="str">
        <f>IFERROR(VLOOKUP($B77,DB!$H$3:$BZ$1001,31,FALSE)&amp;"","　")</f>
        <v>◯</v>
      </c>
      <c r="L77" s="18" t="str">
        <f>IFERROR(VLOOKUP($B77,DB!$H$3:$BZ$1001,32,FALSE)&amp;"","　")</f>
        <v/>
      </c>
      <c r="M77" s="18" t="str">
        <f>IFERROR(VLOOKUP($B77,DB!$H$3:$BZ$1001,33,FALSE)&amp;"","　")</f>
        <v>◯</v>
      </c>
      <c r="N77" s="21" t="str">
        <f>IFERROR(VLOOKUP($B77,DB!$H$3:$BZ$1001,34,FALSE)&amp;"","　")</f>
        <v/>
      </c>
      <c r="O77" s="23" t="str">
        <f>IFERROR(VLOOKUP($B77,DB!$H$3:$BZ$1001,35,FALSE)&amp;"","　")</f>
        <v/>
      </c>
      <c r="P77" s="18" t="str">
        <f>IFERROR(VLOOKUP($B77,DB!$H$3:$BZ$1001,36,FALSE)&amp;"","　")</f>
        <v/>
      </c>
      <c r="Q77" s="18" t="str">
        <f>IFERROR(VLOOKUP($B77,DB!$H$3:$BZ$1001,37,FALSE)&amp;"","　")</f>
        <v/>
      </c>
      <c r="R77" s="18" t="str">
        <f>IFERROR(VLOOKUP($B77,DB!$H$3:$BZ$1001,38,FALSE)&amp;"","　")</f>
        <v>◯</v>
      </c>
      <c r="S77" s="18" t="str">
        <f>IFERROR(VLOOKUP($B77,DB!$H$3:$BZ$1001,39,FALSE)&amp;"","　")</f>
        <v/>
      </c>
      <c r="T77" s="18" t="str">
        <f>IFERROR(VLOOKUP($B77,DB!$H$3:$BZ$1001,40,FALSE)&amp;"","　")</f>
        <v/>
      </c>
      <c r="U77" s="18" t="str">
        <f>IFERROR(VLOOKUP($B77,DB!$H$3:$BZ$1001,41,FALSE)&amp;"","　")</f>
        <v/>
      </c>
      <c r="V77" s="18" t="str">
        <f>IFERROR(VLOOKUP($B77,DB!$H$3:$BZ$1001,42,FALSE)&amp;"","　")</f>
        <v/>
      </c>
      <c r="W77" s="18" t="str">
        <f>IFERROR(VLOOKUP($B77,DB!$H$3:$BZ$1001,43,FALSE)&amp;"","　")</f>
        <v/>
      </c>
      <c r="X77" s="18" t="str">
        <f>IFERROR(VLOOKUP($B77,DB!$H$3:$BZ$1001,44,FALSE)&amp;"","　")</f>
        <v/>
      </c>
      <c r="Y77" s="18" t="str">
        <f>IFERROR(VLOOKUP($B77,DB!$H$3:$BZ$1001,45,FALSE)&amp;"","　")</f>
        <v/>
      </c>
      <c r="Z77" s="18" t="str">
        <f>IFERROR(VLOOKUP($B77,DB!$H$3:$BZ$1001,46,FALSE)&amp;"","　")</f>
        <v/>
      </c>
      <c r="AA77" s="18" t="str">
        <f>IFERROR(VLOOKUP($B77,DB!$H$3:$BZ$1001,47,FALSE)&amp;"","　")</f>
        <v/>
      </c>
      <c r="AB77" s="18" t="str">
        <f>IFERROR(VLOOKUP($B77,DB!$H$3:$BZ$1001,48,FALSE)&amp;"","　")</f>
        <v/>
      </c>
      <c r="AC77" s="18" t="str">
        <f>IFERROR(VLOOKUP($B77,DB!$H$3:$BZ$1001,49,FALSE)&amp;"","　")</f>
        <v/>
      </c>
      <c r="AD77" s="18" t="str">
        <f>IFERROR(VLOOKUP($B77,DB!$H$3:$BZ$1001,50,FALSE)&amp;"","　")</f>
        <v/>
      </c>
      <c r="AE77" s="18" t="str">
        <f>IFERROR(VLOOKUP($B77,DB!$H$3:$BZ$1001,51,FALSE)&amp;"","　")</f>
        <v/>
      </c>
      <c r="AF77" s="18" t="str">
        <f>IFERROR(VLOOKUP($B77,DB!$H$3:$BZ$1001,52,FALSE)&amp;"","　")</f>
        <v/>
      </c>
      <c r="AG77" s="18" t="str">
        <f>IFERROR(VLOOKUP($B77,DB!$H$3:$BZ$1001,53,FALSE)&amp;"","　")</f>
        <v/>
      </c>
      <c r="AH77" s="18" t="str">
        <f>IFERROR(VLOOKUP($B77,DB!$H$3:$BZ$1001,54,FALSE)&amp;"","　")</f>
        <v/>
      </c>
      <c r="AI77" s="25" t="str">
        <f>IFERROR(VLOOKUP($B77,DB!$H$3:$BZ$1001,55,FALSE)&amp;"","　")</f>
        <v/>
      </c>
      <c r="AJ77" s="16" t="str">
        <f>IFERROR(VLOOKUP($B77,DB!$H$3:$BZ$1001,56,FALSE)&amp;"","　")</f>
        <v/>
      </c>
      <c r="AK77" s="18" t="str">
        <f>IFERROR(VLOOKUP($B77,DB!$H$3:$BZ$1001,57,FALSE)&amp;"","　")</f>
        <v/>
      </c>
      <c r="AL77" s="18" t="str">
        <f>IFERROR(VLOOKUP($B77,DB!$H$3:$BZ$1001,58,FALSE)&amp;"","　")</f>
        <v/>
      </c>
      <c r="AM77" s="18" t="str">
        <f>IFERROR(VLOOKUP($B77,DB!$H$3:$BZ$1001,59,FALSE)&amp;"","　")</f>
        <v/>
      </c>
      <c r="AN77" s="18" t="str">
        <f>IFERROR(VLOOKUP($B77,DB!$H$3:$BZ$1001,60,FALSE)&amp;"","　")</f>
        <v/>
      </c>
      <c r="AO77" s="18" t="str">
        <f>IFERROR(VLOOKUP($B77,DB!$H$3:$BZ$1001,61,FALSE)&amp;"","　")</f>
        <v/>
      </c>
      <c r="AP77" s="18" t="str">
        <f>IFERROR(VLOOKUP($B77,DB!$H$3:$BZ$1001,62,FALSE)&amp;"","　")</f>
        <v/>
      </c>
      <c r="AQ77" s="21" t="str">
        <f>IFERROR(VLOOKUP($B77,DB!$H$3:$BZ$1001,63,FALSE)&amp;"","　")</f>
        <v/>
      </c>
      <c r="AR77" s="23" t="str">
        <f>IFERROR(VLOOKUP($B77,DB!$H$3:$BZ$1001,64,FALSE)&amp;"","　")</f>
        <v/>
      </c>
      <c r="AS77" s="18" t="str">
        <f>IFERROR(VLOOKUP($B77,DB!$H$3:$BZ$1001,65,FALSE)&amp;"","　")</f>
        <v/>
      </c>
      <c r="AT77" s="18" t="str">
        <f>IFERROR(VLOOKUP($B77,DB!$H$3:$BZ$1001,66,FALSE)&amp;"","　")</f>
        <v/>
      </c>
      <c r="AU77" s="18" t="str">
        <f>IFERROR(VLOOKUP($B77,DB!$H$3:$BZ$1001,67,FALSE)&amp;"","　")</f>
        <v/>
      </c>
      <c r="AV77" s="18" t="str">
        <f>IFERROR(VLOOKUP($B77,DB!$H$3:$BZ$1001,68,FALSE)&amp;"","　")</f>
        <v/>
      </c>
      <c r="AW77" s="18" t="str">
        <f>IFERROR(VLOOKUP($B77,DB!$H$3:$BZ$1001,69,FALSE)&amp;"","　")</f>
        <v/>
      </c>
      <c r="AX77" s="18" t="str">
        <f>IFERROR(VLOOKUP($B77,DB!$H$3:$BZ$1001,70,FALSE)&amp;"","　")</f>
        <v/>
      </c>
      <c r="AY77" s="21" t="str">
        <f>IFERROR(VLOOKUP($B77,DB!$H$3:$BZ$1001,71,FALSE)&amp;"","　")</f>
        <v/>
      </c>
      <c r="AZ77" s="29"/>
    </row>
    <row r="78" spans="2:52" ht="20.100000000000001" customHeight="1">
      <c r="B78" s="6">
        <v>2215</v>
      </c>
      <c r="C78" s="8" t="str">
        <f>IFERROR(VLOOKUP(B78,DB!$H$3:$Y$1001,4,FALSE)&amp;"","")</f>
        <v>株式会社共立測量設計</v>
      </c>
      <c r="D78" s="10" t="str">
        <f>IFERROR(VLOOKUP(B78,DB!$H$2:$CC$1001,7,FALSE)&amp;"","")</f>
        <v>北海道</v>
      </c>
      <c r="E78" s="11" t="str">
        <f>IFERROR(VLOOKUP(B78,DB!$H$2:$CC$1001,8,FALSE)&amp;"","")</f>
        <v>札幌市豊平区</v>
      </c>
      <c r="F78" s="12" t="str">
        <f>IFERROR(VLOOKUP(B78,DB!$H$2:$CC$1001,10,FALSE)&amp;"","")</f>
        <v>代表取締役</v>
      </c>
      <c r="G78" s="11" t="str">
        <f>IFERROR(VLOOKUP(B78,DB!$H$2:$CC$1001,11,FALSE)&amp;"","")</f>
        <v>干谷　浩</v>
      </c>
      <c r="H78" s="14" t="str">
        <f>IFERROR(IF(VLOOKUP(B78,DB!$H$2:$CC$1001,20,FALSE)&amp;""="","","○"),"")</f>
        <v/>
      </c>
      <c r="I78" s="16" t="str">
        <f>IFERROR(VLOOKUP($B78,DB!$H$3:$BZ$1001,29,FALSE)&amp;"","　")</f>
        <v>◯</v>
      </c>
      <c r="J78" s="18" t="str">
        <f>IFERROR(VLOOKUP($B78,DB!$H$3:$BZ$1001,30,FALSE)&amp;"","　")</f>
        <v>◯</v>
      </c>
      <c r="K78" s="18" t="str">
        <f>IFERROR(VLOOKUP($B78,DB!$H$3:$BZ$1001,31,FALSE)&amp;"","　")</f>
        <v>◯</v>
      </c>
      <c r="L78" s="18" t="str">
        <f>IFERROR(VLOOKUP($B78,DB!$H$3:$BZ$1001,32,FALSE)&amp;"","　")</f>
        <v/>
      </c>
      <c r="M78" s="18" t="str">
        <f>IFERROR(VLOOKUP($B78,DB!$H$3:$BZ$1001,33,FALSE)&amp;"","　")</f>
        <v>◯</v>
      </c>
      <c r="N78" s="21" t="str">
        <f>IFERROR(VLOOKUP($B78,DB!$H$3:$BZ$1001,34,FALSE)&amp;"","　")</f>
        <v/>
      </c>
      <c r="O78" s="23" t="str">
        <f>IFERROR(VLOOKUP($B78,DB!$H$3:$BZ$1001,35,FALSE)&amp;"","　")</f>
        <v/>
      </c>
      <c r="P78" s="18" t="str">
        <f>IFERROR(VLOOKUP($B78,DB!$H$3:$BZ$1001,36,FALSE)&amp;"","　")</f>
        <v/>
      </c>
      <c r="Q78" s="18" t="str">
        <f>IFERROR(VLOOKUP($B78,DB!$H$3:$BZ$1001,37,FALSE)&amp;"","　")</f>
        <v/>
      </c>
      <c r="R78" s="18" t="str">
        <f>IFERROR(VLOOKUP($B78,DB!$H$3:$BZ$1001,38,FALSE)&amp;"","　")</f>
        <v/>
      </c>
      <c r="S78" s="18" t="str">
        <f>IFERROR(VLOOKUP($B78,DB!$H$3:$BZ$1001,39,FALSE)&amp;"","　")</f>
        <v/>
      </c>
      <c r="T78" s="18" t="str">
        <f>IFERROR(VLOOKUP($B78,DB!$H$3:$BZ$1001,40,FALSE)&amp;"","　")</f>
        <v/>
      </c>
      <c r="U78" s="18" t="str">
        <f>IFERROR(VLOOKUP($B78,DB!$H$3:$BZ$1001,41,FALSE)&amp;"","　")</f>
        <v/>
      </c>
      <c r="V78" s="18" t="str">
        <f>IFERROR(VLOOKUP($B78,DB!$H$3:$BZ$1001,42,FALSE)&amp;"","　")</f>
        <v/>
      </c>
      <c r="W78" s="18" t="str">
        <f>IFERROR(VLOOKUP($B78,DB!$H$3:$BZ$1001,43,FALSE)&amp;"","　")</f>
        <v>◯</v>
      </c>
      <c r="X78" s="18" t="str">
        <f>IFERROR(VLOOKUP($B78,DB!$H$3:$BZ$1001,44,FALSE)&amp;"","　")</f>
        <v/>
      </c>
      <c r="Y78" s="18" t="str">
        <f>IFERROR(VLOOKUP($B78,DB!$H$3:$BZ$1001,45,FALSE)&amp;"","　")</f>
        <v/>
      </c>
      <c r="Z78" s="18" t="str">
        <f>IFERROR(VLOOKUP($B78,DB!$H$3:$BZ$1001,46,FALSE)&amp;"","　")</f>
        <v/>
      </c>
      <c r="AA78" s="18" t="str">
        <f>IFERROR(VLOOKUP($B78,DB!$H$3:$BZ$1001,47,FALSE)&amp;"","　")</f>
        <v/>
      </c>
      <c r="AB78" s="18" t="str">
        <f>IFERROR(VLOOKUP($B78,DB!$H$3:$BZ$1001,48,FALSE)&amp;"","　")</f>
        <v/>
      </c>
      <c r="AC78" s="18" t="str">
        <f>IFERROR(VLOOKUP($B78,DB!$H$3:$BZ$1001,49,FALSE)&amp;"","　")</f>
        <v/>
      </c>
      <c r="AD78" s="18" t="str">
        <f>IFERROR(VLOOKUP($B78,DB!$H$3:$BZ$1001,50,FALSE)&amp;"","　")</f>
        <v/>
      </c>
      <c r="AE78" s="18" t="str">
        <f>IFERROR(VLOOKUP($B78,DB!$H$3:$BZ$1001,51,FALSE)&amp;"","　")</f>
        <v/>
      </c>
      <c r="AF78" s="18" t="str">
        <f>IFERROR(VLOOKUP($B78,DB!$H$3:$BZ$1001,52,FALSE)&amp;"","　")</f>
        <v/>
      </c>
      <c r="AG78" s="18" t="str">
        <f>IFERROR(VLOOKUP($B78,DB!$H$3:$BZ$1001,53,FALSE)&amp;"","　")</f>
        <v/>
      </c>
      <c r="AH78" s="18" t="str">
        <f>IFERROR(VLOOKUP($B78,DB!$H$3:$BZ$1001,54,FALSE)&amp;"","　")</f>
        <v/>
      </c>
      <c r="AI78" s="25" t="str">
        <f>IFERROR(VLOOKUP($B78,DB!$H$3:$BZ$1001,55,FALSE)&amp;"","　")</f>
        <v/>
      </c>
      <c r="AJ78" s="16" t="str">
        <f>IFERROR(VLOOKUP($B78,DB!$H$3:$BZ$1001,56,FALSE)&amp;"","　")</f>
        <v/>
      </c>
      <c r="AK78" s="18" t="str">
        <f>IFERROR(VLOOKUP($B78,DB!$H$3:$BZ$1001,57,FALSE)&amp;"","　")</f>
        <v/>
      </c>
      <c r="AL78" s="18" t="str">
        <f>IFERROR(VLOOKUP($B78,DB!$H$3:$BZ$1001,58,FALSE)&amp;"","　")</f>
        <v/>
      </c>
      <c r="AM78" s="18" t="str">
        <f>IFERROR(VLOOKUP($B78,DB!$H$3:$BZ$1001,59,FALSE)&amp;"","　")</f>
        <v/>
      </c>
      <c r="AN78" s="18" t="str">
        <f>IFERROR(VLOOKUP($B78,DB!$H$3:$BZ$1001,60,FALSE)&amp;"","　")</f>
        <v/>
      </c>
      <c r="AO78" s="18" t="str">
        <f>IFERROR(VLOOKUP($B78,DB!$H$3:$BZ$1001,61,FALSE)&amp;"","　")</f>
        <v/>
      </c>
      <c r="AP78" s="18" t="str">
        <f>IFERROR(VLOOKUP($B78,DB!$H$3:$BZ$1001,62,FALSE)&amp;"","　")</f>
        <v/>
      </c>
      <c r="AQ78" s="21" t="str">
        <f>IFERROR(VLOOKUP($B78,DB!$H$3:$BZ$1001,63,FALSE)&amp;"","　")</f>
        <v/>
      </c>
      <c r="AR78" s="23" t="str">
        <f>IFERROR(VLOOKUP($B78,DB!$H$3:$BZ$1001,64,FALSE)&amp;"","　")</f>
        <v/>
      </c>
      <c r="AS78" s="18" t="str">
        <f>IFERROR(VLOOKUP($B78,DB!$H$3:$BZ$1001,65,FALSE)&amp;"","　")</f>
        <v/>
      </c>
      <c r="AT78" s="18" t="str">
        <f>IFERROR(VLOOKUP($B78,DB!$H$3:$BZ$1001,66,FALSE)&amp;"","　")</f>
        <v/>
      </c>
      <c r="AU78" s="18" t="str">
        <f>IFERROR(VLOOKUP($B78,DB!$H$3:$BZ$1001,67,FALSE)&amp;"","　")</f>
        <v/>
      </c>
      <c r="AV78" s="18" t="str">
        <f>IFERROR(VLOOKUP($B78,DB!$H$3:$BZ$1001,68,FALSE)&amp;"","　")</f>
        <v/>
      </c>
      <c r="AW78" s="18" t="str">
        <f>IFERROR(VLOOKUP($B78,DB!$H$3:$BZ$1001,69,FALSE)&amp;"","　")</f>
        <v/>
      </c>
      <c r="AX78" s="18" t="str">
        <f>IFERROR(VLOOKUP($B78,DB!$H$3:$BZ$1001,70,FALSE)&amp;"","　")</f>
        <v/>
      </c>
      <c r="AY78" s="21" t="str">
        <f>IFERROR(VLOOKUP($B78,DB!$H$3:$BZ$1001,71,FALSE)&amp;"","　")</f>
        <v/>
      </c>
      <c r="AZ78" s="29"/>
    </row>
    <row r="79" spans="2:52" ht="20.100000000000001" customHeight="1">
      <c r="B79" s="6">
        <v>2216</v>
      </c>
      <c r="C79" s="8" t="str">
        <f>IFERROR(VLOOKUP(B79,DB!$H$3:$Y$1001,4,FALSE)&amp;"","")</f>
        <v>株式会社ＫＩＴＡＢＡ</v>
      </c>
      <c r="D79" s="10" t="str">
        <f>IFERROR(VLOOKUP(B79,DB!$H$2:$CC$1001,7,FALSE)&amp;"","")</f>
        <v>北海道</v>
      </c>
      <c r="E79" s="11" t="str">
        <f>IFERROR(VLOOKUP(B79,DB!$H$2:$CC$1001,8,FALSE)&amp;"","")</f>
        <v>札幌市中央区</v>
      </c>
      <c r="F79" s="12" t="str">
        <f>IFERROR(VLOOKUP(B79,DB!$H$2:$CC$1001,10,FALSE)&amp;"","")</f>
        <v>代表取締役</v>
      </c>
      <c r="G79" s="11" t="str">
        <f>IFERROR(VLOOKUP(B79,DB!$H$2:$CC$1001,11,FALSE)&amp;"","")</f>
        <v>酒本　宏</v>
      </c>
      <c r="H79" s="14" t="str">
        <f>IFERROR(IF(VLOOKUP(B79,DB!$H$2:$CC$1001,20,FALSE)&amp;""="","","○"),"")</f>
        <v/>
      </c>
      <c r="I79" s="16" t="str">
        <f>IFERROR(VLOOKUP($B79,DB!$H$3:$BZ$1001,29,FALSE)&amp;"","　")</f>
        <v/>
      </c>
      <c r="J79" s="18" t="str">
        <f>IFERROR(VLOOKUP($B79,DB!$H$3:$BZ$1001,30,FALSE)&amp;"","　")</f>
        <v/>
      </c>
      <c r="K79" s="18" t="str">
        <f>IFERROR(VLOOKUP($B79,DB!$H$3:$BZ$1001,31,FALSE)&amp;"","　")</f>
        <v>◯</v>
      </c>
      <c r="L79" s="18" t="str">
        <f>IFERROR(VLOOKUP($B79,DB!$H$3:$BZ$1001,32,FALSE)&amp;"","　")</f>
        <v/>
      </c>
      <c r="M79" s="18" t="str">
        <f>IFERROR(VLOOKUP($B79,DB!$H$3:$BZ$1001,33,FALSE)&amp;"","　")</f>
        <v>◯</v>
      </c>
      <c r="N79" s="21" t="str">
        <f>IFERROR(VLOOKUP($B79,DB!$H$3:$BZ$1001,34,FALSE)&amp;"","　")</f>
        <v/>
      </c>
      <c r="O79" s="23" t="str">
        <f>IFERROR(VLOOKUP($B79,DB!$H$3:$BZ$1001,35,FALSE)&amp;"","　")</f>
        <v/>
      </c>
      <c r="P79" s="18" t="str">
        <f>IFERROR(VLOOKUP($B79,DB!$H$3:$BZ$1001,36,FALSE)&amp;"","　")</f>
        <v/>
      </c>
      <c r="Q79" s="18" t="str">
        <f>IFERROR(VLOOKUP($B79,DB!$H$3:$BZ$1001,37,FALSE)&amp;"","　")</f>
        <v/>
      </c>
      <c r="R79" s="18" t="str">
        <f>IFERROR(VLOOKUP($B79,DB!$H$3:$BZ$1001,38,FALSE)&amp;"","　")</f>
        <v/>
      </c>
      <c r="S79" s="18" t="str">
        <f>IFERROR(VLOOKUP($B79,DB!$H$3:$BZ$1001,39,FALSE)&amp;"","　")</f>
        <v/>
      </c>
      <c r="T79" s="18" t="str">
        <f>IFERROR(VLOOKUP($B79,DB!$H$3:$BZ$1001,40,FALSE)&amp;"","　")</f>
        <v/>
      </c>
      <c r="U79" s="18" t="str">
        <f>IFERROR(VLOOKUP($B79,DB!$H$3:$BZ$1001,41,FALSE)&amp;"","　")</f>
        <v/>
      </c>
      <c r="V79" s="18" t="str">
        <f>IFERROR(VLOOKUP($B79,DB!$H$3:$BZ$1001,42,FALSE)&amp;"","　")</f>
        <v/>
      </c>
      <c r="W79" s="18" t="str">
        <f>IFERROR(VLOOKUP($B79,DB!$H$3:$BZ$1001,43,FALSE)&amp;"","　")</f>
        <v/>
      </c>
      <c r="X79" s="18" t="str">
        <f>IFERROR(VLOOKUP($B79,DB!$H$3:$BZ$1001,44,FALSE)&amp;"","　")</f>
        <v/>
      </c>
      <c r="Y79" s="18" t="str">
        <f>IFERROR(VLOOKUP($B79,DB!$H$3:$BZ$1001,45,FALSE)&amp;"","　")</f>
        <v/>
      </c>
      <c r="Z79" s="18" t="str">
        <f>IFERROR(VLOOKUP($B79,DB!$H$3:$BZ$1001,46,FALSE)&amp;"","　")</f>
        <v/>
      </c>
      <c r="AA79" s="18" t="str">
        <f>IFERROR(VLOOKUP($B79,DB!$H$3:$BZ$1001,47,FALSE)&amp;"","　")</f>
        <v>◯</v>
      </c>
      <c r="AB79" s="18" t="str">
        <f>IFERROR(VLOOKUP($B79,DB!$H$3:$BZ$1001,48,FALSE)&amp;"","　")</f>
        <v/>
      </c>
      <c r="AC79" s="18" t="str">
        <f>IFERROR(VLOOKUP($B79,DB!$H$3:$BZ$1001,49,FALSE)&amp;"","　")</f>
        <v/>
      </c>
      <c r="AD79" s="18" t="str">
        <f>IFERROR(VLOOKUP($B79,DB!$H$3:$BZ$1001,50,FALSE)&amp;"","　")</f>
        <v/>
      </c>
      <c r="AE79" s="18" t="str">
        <f>IFERROR(VLOOKUP($B79,DB!$H$3:$BZ$1001,51,FALSE)&amp;"","　")</f>
        <v/>
      </c>
      <c r="AF79" s="18" t="str">
        <f>IFERROR(VLOOKUP($B79,DB!$H$3:$BZ$1001,52,FALSE)&amp;"","　")</f>
        <v/>
      </c>
      <c r="AG79" s="18" t="str">
        <f>IFERROR(VLOOKUP($B79,DB!$H$3:$BZ$1001,53,FALSE)&amp;"","　")</f>
        <v/>
      </c>
      <c r="AH79" s="18" t="str">
        <f>IFERROR(VLOOKUP($B79,DB!$H$3:$BZ$1001,54,FALSE)&amp;"","　")</f>
        <v/>
      </c>
      <c r="AI79" s="25" t="str">
        <f>IFERROR(VLOOKUP($B79,DB!$H$3:$BZ$1001,55,FALSE)&amp;"","　")</f>
        <v/>
      </c>
      <c r="AJ79" s="16" t="str">
        <f>IFERROR(VLOOKUP($B79,DB!$H$3:$BZ$1001,56,FALSE)&amp;"","　")</f>
        <v/>
      </c>
      <c r="AK79" s="18" t="str">
        <f>IFERROR(VLOOKUP($B79,DB!$H$3:$BZ$1001,57,FALSE)&amp;"","　")</f>
        <v/>
      </c>
      <c r="AL79" s="18" t="str">
        <f>IFERROR(VLOOKUP($B79,DB!$H$3:$BZ$1001,58,FALSE)&amp;"","　")</f>
        <v/>
      </c>
      <c r="AM79" s="18" t="str">
        <f>IFERROR(VLOOKUP($B79,DB!$H$3:$BZ$1001,59,FALSE)&amp;"","　")</f>
        <v/>
      </c>
      <c r="AN79" s="18" t="str">
        <f>IFERROR(VLOOKUP($B79,DB!$H$3:$BZ$1001,60,FALSE)&amp;"","　")</f>
        <v/>
      </c>
      <c r="AO79" s="18" t="str">
        <f>IFERROR(VLOOKUP($B79,DB!$H$3:$BZ$1001,61,FALSE)&amp;"","　")</f>
        <v/>
      </c>
      <c r="AP79" s="18" t="str">
        <f>IFERROR(VLOOKUP($B79,DB!$H$3:$BZ$1001,62,FALSE)&amp;"","　")</f>
        <v/>
      </c>
      <c r="AQ79" s="21" t="str">
        <f>IFERROR(VLOOKUP($B79,DB!$H$3:$BZ$1001,63,FALSE)&amp;"","　")</f>
        <v/>
      </c>
      <c r="AR79" s="23" t="str">
        <f>IFERROR(VLOOKUP($B79,DB!$H$3:$BZ$1001,64,FALSE)&amp;"","　")</f>
        <v/>
      </c>
      <c r="AS79" s="18" t="str">
        <f>IFERROR(VLOOKUP($B79,DB!$H$3:$BZ$1001,65,FALSE)&amp;"","　")</f>
        <v/>
      </c>
      <c r="AT79" s="18" t="str">
        <f>IFERROR(VLOOKUP($B79,DB!$H$3:$BZ$1001,66,FALSE)&amp;"","　")</f>
        <v/>
      </c>
      <c r="AU79" s="18" t="str">
        <f>IFERROR(VLOOKUP($B79,DB!$H$3:$BZ$1001,67,FALSE)&amp;"","　")</f>
        <v/>
      </c>
      <c r="AV79" s="18" t="str">
        <f>IFERROR(VLOOKUP($B79,DB!$H$3:$BZ$1001,68,FALSE)&amp;"","　")</f>
        <v/>
      </c>
      <c r="AW79" s="18" t="str">
        <f>IFERROR(VLOOKUP($B79,DB!$H$3:$BZ$1001,69,FALSE)&amp;"","　")</f>
        <v/>
      </c>
      <c r="AX79" s="18" t="str">
        <f>IFERROR(VLOOKUP($B79,DB!$H$3:$BZ$1001,70,FALSE)&amp;"","　")</f>
        <v/>
      </c>
      <c r="AY79" s="21" t="str">
        <f>IFERROR(VLOOKUP($B79,DB!$H$3:$BZ$1001,71,FALSE)&amp;"","　")</f>
        <v/>
      </c>
      <c r="AZ79" s="29"/>
    </row>
    <row r="80" spans="2:52" ht="20.100000000000001" customHeight="1">
      <c r="B80" s="6">
        <v>2217</v>
      </c>
      <c r="C80" s="8" t="str">
        <f>IFERROR(VLOOKUP(B80,DB!$H$3:$Y$1001,4,FALSE)&amp;"","")</f>
        <v>基礎地盤コンサルタンツ株式会社</v>
      </c>
      <c r="D80" s="10" t="str">
        <f>IFERROR(VLOOKUP(B80,DB!$H$2:$CC$1001,7,FALSE)&amp;"","")</f>
        <v>東京都</v>
      </c>
      <c r="E80" s="11" t="str">
        <f>IFERROR(VLOOKUP(B80,DB!$H$2:$CC$1001,8,FALSE)&amp;"","")</f>
        <v>江東区</v>
      </c>
      <c r="F80" s="12" t="str">
        <f>IFERROR(VLOOKUP(B80,DB!$H$2:$CC$1001,10,FALSE)&amp;"","")</f>
        <v>代表取締役</v>
      </c>
      <c r="G80" s="11" t="str">
        <f>IFERROR(VLOOKUP(B80,DB!$H$2:$CC$1001,11,FALSE)&amp;"","")</f>
        <v>野村　英雄</v>
      </c>
      <c r="H80" s="14" t="str">
        <f>IFERROR(IF(VLOOKUP(B80,DB!$H$2:$CC$1001,20,FALSE)&amp;""="","","○"),"")</f>
        <v>○</v>
      </c>
      <c r="I80" s="16" t="str">
        <f>IFERROR(VLOOKUP($B80,DB!$H$3:$BZ$1001,29,FALSE)&amp;"","　")</f>
        <v>◯</v>
      </c>
      <c r="J80" s="18" t="str">
        <f>IFERROR(VLOOKUP($B80,DB!$H$3:$BZ$1001,30,FALSE)&amp;"","　")</f>
        <v>◯</v>
      </c>
      <c r="K80" s="18" t="str">
        <f>IFERROR(VLOOKUP($B80,DB!$H$3:$BZ$1001,31,FALSE)&amp;"","　")</f>
        <v>◯</v>
      </c>
      <c r="L80" s="18" t="str">
        <f>IFERROR(VLOOKUP($B80,DB!$H$3:$BZ$1001,32,FALSE)&amp;"","　")</f>
        <v/>
      </c>
      <c r="M80" s="18" t="str">
        <f>IFERROR(VLOOKUP($B80,DB!$H$3:$BZ$1001,33,FALSE)&amp;"","　")</f>
        <v>◯</v>
      </c>
      <c r="N80" s="21" t="str">
        <f>IFERROR(VLOOKUP($B80,DB!$H$3:$BZ$1001,34,FALSE)&amp;"","　")</f>
        <v/>
      </c>
      <c r="O80" s="23" t="str">
        <f>IFERROR(VLOOKUP($B80,DB!$H$3:$BZ$1001,35,FALSE)&amp;"","　")</f>
        <v>◯</v>
      </c>
      <c r="P80" s="18" t="str">
        <f>IFERROR(VLOOKUP($B80,DB!$H$3:$BZ$1001,36,FALSE)&amp;"","　")</f>
        <v>◯</v>
      </c>
      <c r="Q80" s="18" t="str">
        <f>IFERROR(VLOOKUP($B80,DB!$H$3:$BZ$1001,37,FALSE)&amp;"","　")</f>
        <v/>
      </c>
      <c r="R80" s="18" t="str">
        <f>IFERROR(VLOOKUP($B80,DB!$H$3:$BZ$1001,38,FALSE)&amp;"","　")</f>
        <v>◯</v>
      </c>
      <c r="S80" s="18" t="str">
        <f>IFERROR(VLOOKUP($B80,DB!$H$3:$BZ$1001,39,FALSE)&amp;"","　")</f>
        <v/>
      </c>
      <c r="T80" s="18" t="str">
        <f>IFERROR(VLOOKUP($B80,DB!$H$3:$BZ$1001,40,FALSE)&amp;"","　")</f>
        <v>◯</v>
      </c>
      <c r="U80" s="18" t="str">
        <f>IFERROR(VLOOKUP($B80,DB!$H$3:$BZ$1001,41,FALSE)&amp;"","　")</f>
        <v>◯</v>
      </c>
      <c r="V80" s="18" t="str">
        <f>IFERROR(VLOOKUP($B80,DB!$H$3:$BZ$1001,42,FALSE)&amp;"","　")</f>
        <v>◯</v>
      </c>
      <c r="W80" s="18" t="str">
        <f>IFERROR(VLOOKUP($B80,DB!$H$3:$BZ$1001,43,FALSE)&amp;"","　")</f>
        <v/>
      </c>
      <c r="X80" s="18" t="str">
        <f>IFERROR(VLOOKUP($B80,DB!$H$3:$BZ$1001,44,FALSE)&amp;"","　")</f>
        <v>◯</v>
      </c>
      <c r="Y80" s="18" t="str">
        <f>IFERROR(VLOOKUP($B80,DB!$H$3:$BZ$1001,45,FALSE)&amp;"","　")</f>
        <v/>
      </c>
      <c r="Z80" s="18" t="str">
        <f>IFERROR(VLOOKUP($B80,DB!$H$3:$BZ$1001,46,FALSE)&amp;"","　")</f>
        <v/>
      </c>
      <c r="AA80" s="18" t="str">
        <f>IFERROR(VLOOKUP($B80,DB!$H$3:$BZ$1001,47,FALSE)&amp;"","　")</f>
        <v>◯</v>
      </c>
      <c r="AB80" s="18" t="str">
        <f>IFERROR(VLOOKUP($B80,DB!$H$3:$BZ$1001,48,FALSE)&amp;"","　")</f>
        <v>◯</v>
      </c>
      <c r="AC80" s="18" t="str">
        <f>IFERROR(VLOOKUP($B80,DB!$H$3:$BZ$1001,49,FALSE)&amp;"","　")</f>
        <v>◯</v>
      </c>
      <c r="AD80" s="18" t="str">
        <f>IFERROR(VLOOKUP($B80,DB!$H$3:$BZ$1001,50,FALSE)&amp;"","　")</f>
        <v>◯</v>
      </c>
      <c r="AE80" s="18" t="str">
        <f>IFERROR(VLOOKUP($B80,DB!$H$3:$BZ$1001,51,FALSE)&amp;"","　")</f>
        <v>◯</v>
      </c>
      <c r="AF80" s="18" t="str">
        <f>IFERROR(VLOOKUP($B80,DB!$H$3:$BZ$1001,52,FALSE)&amp;"","　")</f>
        <v/>
      </c>
      <c r="AG80" s="18" t="str">
        <f>IFERROR(VLOOKUP($B80,DB!$H$3:$BZ$1001,53,FALSE)&amp;"","　")</f>
        <v>◯</v>
      </c>
      <c r="AH80" s="18" t="str">
        <f>IFERROR(VLOOKUP($B80,DB!$H$3:$BZ$1001,54,FALSE)&amp;"","　")</f>
        <v/>
      </c>
      <c r="AI80" s="25" t="str">
        <f>IFERROR(VLOOKUP($B80,DB!$H$3:$BZ$1001,55,FALSE)&amp;"","　")</f>
        <v/>
      </c>
      <c r="AJ80" s="16" t="str">
        <f>IFERROR(VLOOKUP($B80,DB!$H$3:$BZ$1001,56,FALSE)&amp;"","　")</f>
        <v>◯</v>
      </c>
      <c r="AK80" s="18" t="str">
        <f>IFERROR(VLOOKUP($B80,DB!$H$3:$BZ$1001,57,FALSE)&amp;"","　")</f>
        <v/>
      </c>
      <c r="AL80" s="18" t="str">
        <f>IFERROR(VLOOKUP($B80,DB!$H$3:$BZ$1001,58,FALSE)&amp;"","　")</f>
        <v/>
      </c>
      <c r="AM80" s="18" t="str">
        <f>IFERROR(VLOOKUP($B80,DB!$H$3:$BZ$1001,59,FALSE)&amp;"","　")</f>
        <v/>
      </c>
      <c r="AN80" s="18" t="str">
        <f>IFERROR(VLOOKUP($B80,DB!$H$3:$BZ$1001,60,FALSE)&amp;"","　")</f>
        <v/>
      </c>
      <c r="AO80" s="18" t="str">
        <f>IFERROR(VLOOKUP($B80,DB!$H$3:$BZ$1001,61,FALSE)&amp;"","　")</f>
        <v/>
      </c>
      <c r="AP80" s="18" t="str">
        <f>IFERROR(VLOOKUP($B80,DB!$H$3:$BZ$1001,62,FALSE)&amp;"","　")</f>
        <v/>
      </c>
      <c r="AQ80" s="21" t="str">
        <f>IFERROR(VLOOKUP($B80,DB!$H$3:$BZ$1001,63,FALSE)&amp;"","　")</f>
        <v/>
      </c>
      <c r="AR80" s="23" t="str">
        <f>IFERROR(VLOOKUP($B80,DB!$H$3:$BZ$1001,64,FALSE)&amp;"","　")</f>
        <v/>
      </c>
      <c r="AS80" s="18" t="str">
        <f>IFERROR(VLOOKUP($B80,DB!$H$3:$BZ$1001,65,FALSE)&amp;"","　")</f>
        <v/>
      </c>
      <c r="AT80" s="18" t="str">
        <f>IFERROR(VLOOKUP($B80,DB!$H$3:$BZ$1001,66,FALSE)&amp;"","　")</f>
        <v/>
      </c>
      <c r="AU80" s="18" t="str">
        <f>IFERROR(VLOOKUP($B80,DB!$H$3:$BZ$1001,67,FALSE)&amp;"","　")</f>
        <v/>
      </c>
      <c r="AV80" s="18" t="str">
        <f>IFERROR(VLOOKUP($B80,DB!$H$3:$BZ$1001,68,FALSE)&amp;"","　")</f>
        <v/>
      </c>
      <c r="AW80" s="18" t="str">
        <f>IFERROR(VLOOKUP($B80,DB!$H$3:$BZ$1001,69,FALSE)&amp;"","　")</f>
        <v>◯</v>
      </c>
      <c r="AX80" s="18" t="str">
        <f>IFERROR(VLOOKUP($B80,DB!$H$3:$BZ$1001,70,FALSE)&amp;"","　")</f>
        <v/>
      </c>
      <c r="AY80" s="21" t="str">
        <f>IFERROR(VLOOKUP($B80,DB!$H$3:$BZ$1001,71,FALSE)&amp;"","　")</f>
        <v/>
      </c>
      <c r="AZ80" s="29"/>
    </row>
    <row r="81" spans="2:52" ht="20.100000000000001" customHeight="1">
      <c r="B81" s="6">
        <v>2218</v>
      </c>
      <c r="C81" s="8" t="str">
        <f>IFERROR(VLOOKUP(B81,DB!$H$3:$Y$1001,4,FALSE)&amp;"","")</f>
        <v>株式会社極東コンサルタント</v>
      </c>
      <c r="D81" s="10" t="str">
        <f>IFERROR(VLOOKUP(B81,DB!$H$2:$CC$1001,7,FALSE)&amp;"","")</f>
        <v>北海道</v>
      </c>
      <c r="E81" s="11" t="str">
        <f>IFERROR(VLOOKUP(B81,DB!$H$2:$CC$1001,8,FALSE)&amp;"","")</f>
        <v>札幌市西区</v>
      </c>
      <c r="F81" s="12" t="str">
        <f>IFERROR(VLOOKUP(B81,DB!$H$2:$CC$1001,10,FALSE)&amp;"","")</f>
        <v>代表取締役</v>
      </c>
      <c r="G81" s="11" t="str">
        <f>IFERROR(VLOOKUP(B81,DB!$H$2:$CC$1001,11,FALSE)&amp;"","")</f>
        <v>井内　寛二</v>
      </c>
      <c r="H81" s="14" t="str">
        <f>IFERROR(IF(VLOOKUP(B81,DB!$H$2:$CC$1001,20,FALSE)&amp;""="","","○"),"")</f>
        <v/>
      </c>
      <c r="I81" s="16" t="str">
        <f>IFERROR(VLOOKUP($B81,DB!$H$3:$BZ$1001,29,FALSE)&amp;"","　")</f>
        <v>◯</v>
      </c>
      <c r="J81" s="18" t="str">
        <f>IFERROR(VLOOKUP($B81,DB!$H$3:$BZ$1001,30,FALSE)&amp;"","　")</f>
        <v/>
      </c>
      <c r="K81" s="18" t="str">
        <f>IFERROR(VLOOKUP($B81,DB!$H$3:$BZ$1001,31,FALSE)&amp;"","　")</f>
        <v/>
      </c>
      <c r="L81" s="18" t="str">
        <f>IFERROR(VLOOKUP($B81,DB!$H$3:$BZ$1001,32,FALSE)&amp;"","　")</f>
        <v/>
      </c>
      <c r="M81" s="18" t="str">
        <f>IFERROR(VLOOKUP($B81,DB!$H$3:$BZ$1001,33,FALSE)&amp;"","　")</f>
        <v/>
      </c>
      <c r="N81" s="21" t="str">
        <f>IFERROR(VLOOKUP($B81,DB!$H$3:$BZ$1001,34,FALSE)&amp;"","　")</f>
        <v/>
      </c>
      <c r="O81" s="23" t="str">
        <f>IFERROR(VLOOKUP($B81,DB!$H$3:$BZ$1001,35,FALSE)&amp;"","　")</f>
        <v/>
      </c>
      <c r="P81" s="18" t="str">
        <f>IFERROR(VLOOKUP($B81,DB!$H$3:$BZ$1001,36,FALSE)&amp;"","　")</f>
        <v/>
      </c>
      <c r="Q81" s="18" t="str">
        <f>IFERROR(VLOOKUP($B81,DB!$H$3:$BZ$1001,37,FALSE)&amp;"","　")</f>
        <v/>
      </c>
      <c r="R81" s="18" t="str">
        <f>IFERROR(VLOOKUP($B81,DB!$H$3:$BZ$1001,38,FALSE)&amp;"","　")</f>
        <v/>
      </c>
      <c r="S81" s="18" t="str">
        <f>IFERROR(VLOOKUP($B81,DB!$H$3:$BZ$1001,39,FALSE)&amp;"","　")</f>
        <v/>
      </c>
      <c r="T81" s="18" t="str">
        <f>IFERROR(VLOOKUP($B81,DB!$H$3:$BZ$1001,40,FALSE)&amp;"","　")</f>
        <v/>
      </c>
      <c r="U81" s="18" t="str">
        <f>IFERROR(VLOOKUP($B81,DB!$H$3:$BZ$1001,41,FALSE)&amp;"","　")</f>
        <v/>
      </c>
      <c r="V81" s="18" t="str">
        <f>IFERROR(VLOOKUP($B81,DB!$H$3:$BZ$1001,42,FALSE)&amp;"","　")</f>
        <v/>
      </c>
      <c r="W81" s="18" t="str">
        <f>IFERROR(VLOOKUP($B81,DB!$H$3:$BZ$1001,43,FALSE)&amp;"","　")</f>
        <v/>
      </c>
      <c r="X81" s="18" t="str">
        <f>IFERROR(VLOOKUP($B81,DB!$H$3:$BZ$1001,44,FALSE)&amp;"","　")</f>
        <v/>
      </c>
      <c r="Y81" s="18" t="str">
        <f>IFERROR(VLOOKUP($B81,DB!$H$3:$BZ$1001,45,FALSE)&amp;"","　")</f>
        <v/>
      </c>
      <c r="Z81" s="18" t="str">
        <f>IFERROR(VLOOKUP($B81,DB!$H$3:$BZ$1001,46,FALSE)&amp;"","　")</f>
        <v/>
      </c>
      <c r="AA81" s="18" t="str">
        <f>IFERROR(VLOOKUP($B81,DB!$H$3:$BZ$1001,47,FALSE)&amp;"","　")</f>
        <v/>
      </c>
      <c r="AB81" s="18" t="str">
        <f>IFERROR(VLOOKUP($B81,DB!$H$3:$BZ$1001,48,FALSE)&amp;"","　")</f>
        <v/>
      </c>
      <c r="AC81" s="18" t="str">
        <f>IFERROR(VLOOKUP($B81,DB!$H$3:$BZ$1001,49,FALSE)&amp;"","　")</f>
        <v/>
      </c>
      <c r="AD81" s="18" t="str">
        <f>IFERROR(VLOOKUP($B81,DB!$H$3:$BZ$1001,50,FALSE)&amp;"","　")</f>
        <v/>
      </c>
      <c r="AE81" s="18" t="str">
        <f>IFERROR(VLOOKUP($B81,DB!$H$3:$BZ$1001,51,FALSE)&amp;"","　")</f>
        <v/>
      </c>
      <c r="AF81" s="18" t="str">
        <f>IFERROR(VLOOKUP($B81,DB!$H$3:$BZ$1001,52,FALSE)&amp;"","　")</f>
        <v/>
      </c>
      <c r="AG81" s="18" t="str">
        <f>IFERROR(VLOOKUP($B81,DB!$H$3:$BZ$1001,53,FALSE)&amp;"","　")</f>
        <v/>
      </c>
      <c r="AH81" s="18" t="str">
        <f>IFERROR(VLOOKUP($B81,DB!$H$3:$BZ$1001,54,FALSE)&amp;"","　")</f>
        <v/>
      </c>
      <c r="AI81" s="25" t="str">
        <f>IFERROR(VLOOKUP($B81,DB!$H$3:$BZ$1001,55,FALSE)&amp;"","　")</f>
        <v/>
      </c>
      <c r="AJ81" s="16" t="str">
        <f>IFERROR(VLOOKUP($B81,DB!$H$3:$BZ$1001,56,FALSE)&amp;"","　")</f>
        <v/>
      </c>
      <c r="AK81" s="18" t="str">
        <f>IFERROR(VLOOKUP($B81,DB!$H$3:$BZ$1001,57,FALSE)&amp;"","　")</f>
        <v/>
      </c>
      <c r="AL81" s="18" t="str">
        <f>IFERROR(VLOOKUP($B81,DB!$H$3:$BZ$1001,58,FALSE)&amp;"","　")</f>
        <v/>
      </c>
      <c r="AM81" s="18" t="str">
        <f>IFERROR(VLOOKUP($B81,DB!$H$3:$BZ$1001,59,FALSE)&amp;"","　")</f>
        <v/>
      </c>
      <c r="AN81" s="18" t="str">
        <f>IFERROR(VLOOKUP($B81,DB!$H$3:$BZ$1001,60,FALSE)&amp;"","　")</f>
        <v/>
      </c>
      <c r="AO81" s="18" t="str">
        <f>IFERROR(VLOOKUP($B81,DB!$H$3:$BZ$1001,61,FALSE)&amp;"","　")</f>
        <v/>
      </c>
      <c r="AP81" s="18" t="str">
        <f>IFERROR(VLOOKUP($B81,DB!$H$3:$BZ$1001,62,FALSE)&amp;"","　")</f>
        <v/>
      </c>
      <c r="AQ81" s="21" t="str">
        <f>IFERROR(VLOOKUP($B81,DB!$H$3:$BZ$1001,63,FALSE)&amp;"","　")</f>
        <v/>
      </c>
      <c r="AR81" s="23" t="str">
        <f>IFERROR(VLOOKUP($B81,DB!$H$3:$BZ$1001,64,FALSE)&amp;"","　")</f>
        <v/>
      </c>
      <c r="AS81" s="18" t="str">
        <f>IFERROR(VLOOKUP($B81,DB!$H$3:$BZ$1001,65,FALSE)&amp;"","　")</f>
        <v/>
      </c>
      <c r="AT81" s="18" t="str">
        <f>IFERROR(VLOOKUP($B81,DB!$H$3:$BZ$1001,66,FALSE)&amp;"","　")</f>
        <v/>
      </c>
      <c r="AU81" s="18" t="str">
        <f>IFERROR(VLOOKUP($B81,DB!$H$3:$BZ$1001,67,FALSE)&amp;"","　")</f>
        <v/>
      </c>
      <c r="AV81" s="18" t="str">
        <f>IFERROR(VLOOKUP($B81,DB!$H$3:$BZ$1001,68,FALSE)&amp;"","　")</f>
        <v/>
      </c>
      <c r="AW81" s="18" t="str">
        <f>IFERROR(VLOOKUP($B81,DB!$H$3:$BZ$1001,69,FALSE)&amp;"","　")</f>
        <v/>
      </c>
      <c r="AX81" s="18" t="str">
        <f>IFERROR(VLOOKUP($B81,DB!$H$3:$BZ$1001,70,FALSE)&amp;"","　")</f>
        <v/>
      </c>
      <c r="AY81" s="21" t="str">
        <f>IFERROR(VLOOKUP($B81,DB!$H$3:$BZ$1001,71,FALSE)&amp;"","　")</f>
        <v/>
      </c>
      <c r="AZ81" s="29"/>
    </row>
    <row r="82" spans="2:52" ht="20.100000000000001" customHeight="1">
      <c r="B82" s="6">
        <v>2219</v>
      </c>
      <c r="C82" s="8" t="str">
        <f>IFERROR(VLOOKUP(B82,DB!$H$3:$Y$1001,4,FALSE)&amp;"","")</f>
        <v>株式会社キミコン</v>
      </c>
      <c r="D82" s="10" t="str">
        <f>IFERROR(VLOOKUP(B82,DB!$H$2:$CC$1001,7,FALSE)&amp;"","")</f>
        <v>福井県</v>
      </c>
      <c r="E82" s="11" t="str">
        <f>IFERROR(VLOOKUP(B82,DB!$H$2:$CC$1001,8,FALSE)&amp;"","")</f>
        <v>鯖江市</v>
      </c>
      <c r="F82" s="12" t="str">
        <f>IFERROR(VLOOKUP(B82,DB!$H$2:$CC$1001,10,FALSE)&amp;"","")</f>
        <v>代表取締役</v>
      </c>
      <c r="G82" s="11" t="str">
        <f>IFERROR(VLOOKUP(B82,DB!$H$2:$CC$1001,11,FALSE)&amp;"","")</f>
        <v>木水　淳文</v>
      </c>
      <c r="H82" s="14" t="str">
        <f>IFERROR(IF(VLOOKUP(B82,DB!$H$2:$CC$1001,20,FALSE)&amp;""="","","○"),"")</f>
        <v>○</v>
      </c>
      <c r="I82" s="16" t="str">
        <f>IFERROR(VLOOKUP($B82,DB!$H$3:$BZ$1001,29,FALSE)&amp;"","　")</f>
        <v>◯</v>
      </c>
      <c r="J82" s="18" t="str">
        <f>IFERROR(VLOOKUP($B82,DB!$H$3:$BZ$1001,30,FALSE)&amp;"","　")</f>
        <v>◯</v>
      </c>
      <c r="K82" s="18" t="str">
        <f>IFERROR(VLOOKUP($B82,DB!$H$3:$BZ$1001,31,FALSE)&amp;"","　")</f>
        <v>◯</v>
      </c>
      <c r="L82" s="18" t="str">
        <f>IFERROR(VLOOKUP($B82,DB!$H$3:$BZ$1001,32,FALSE)&amp;"","　")</f>
        <v/>
      </c>
      <c r="M82" s="18" t="str">
        <f>IFERROR(VLOOKUP($B82,DB!$H$3:$BZ$1001,33,FALSE)&amp;"","　")</f>
        <v/>
      </c>
      <c r="N82" s="21" t="str">
        <f>IFERROR(VLOOKUP($B82,DB!$H$3:$BZ$1001,34,FALSE)&amp;"","　")</f>
        <v/>
      </c>
      <c r="O82" s="23" t="str">
        <f>IFERROR(VLOOKUP($B82,DB!$H$3:$BZ$1001,35,FALSE)&amp;"","　")</f>
        <v>◯</v>
      </c>
      <c r="P82" s="18" t="str">
        <f>IFERROR(VLOOKUP($B82,DB!$H$3:$BZ$1001,36,FALSE)&amp;"","　")</f>
        <v/>
      </c>
      <c r="Q82" s="18" t="str">
        <f>IFERROR(VLOOKUP($B82,DB!$H$3:$BZ$1001,37,FALSE)&amp;"","　")</f>
        <v/>
      </c>
      <c r="R82" s="18" t="str">
        <f>IFERROR(VLOOKUP($B82,DB!$H$3:$BZ$1001,38,FALSE)&amp;"","　")</f>
        <v>◯</v>
      </c>
      <c r="S82" s="18" t="str">
        <f>IFERROR(VLOOKUP($B82,DB!$H$3:$BZ$1001,39,FALSE)&amp;"","　")</f>
        <v/>
      </c>
      <c r="T82" s="18" t="str">
        <f>IFERROR(VLOOKUP($B82,DB!$H$3:$BZ$1001,40,FALSE)&amp;"","　")</f>
        <v>◯</v>
      </c>
      <c r="U82" s="18" t="str">
        <f>IFERROR(VLOOKUP($B82,DB!$H$3:$BZ$1001,41,FALSE)&amp;"","　")</f>
        <v>◯</v>
      </c>
      <c r="V82" s="18" t="str">
        <f>IFERROR(VLOOKUP($B82,DB!$H$3:$BZ$1001,42,FALSE)&amp;"","　")</f>
        <v>◯</v>
      </c>
      <c r="W82" s="18" t="str">
        <f>IFERROR(VLOOKUP($B82,DB!$H$3:$BZ$1001,43,FALSE)&amp;"","　")</f>
        <v/>
      </c>
      <c r="X82" s="18" t="str">
        <f>IFERROR(VLOOKUP($B82,DB!$H$3:$BZ$1001,44,FALSE)&amp;"","　")</f>
        <v/>
      </c>
      <c r="Y82" s="18" t="str">
        <f>IFERROR(VLOOKUP($B82,DB!$H$3:$BZ$1001,45,FALSE)&amp;"","　")</f>
        <v/>
      </c>
      <c r="Z82" s="18" t="str">
        <f>IFERROR(VLOOKUP($B82,DB!$H$3:$BZ$1001,46,FALSE)&amp;"","　")</f>
        <v/>
      </c>
      <c r="AA82" s="18" t="str">
        <f>IFERROR(VLOOKUP($B82,DB!$H$3:$BZ$1001,47,FALSE)&amp;"","　")</f>
        <v>◯</v>
      </c>
      <c r="AB82" s="18" t="str">
        <f>IFERROR(VLOOKUP($B82,DB!$H$3:$BZ$1001,48,FALSE)&amp;"","　")</f>
        <v>◯</v>
      </c>
      <c r="AC82" s="18" t="str">
        <f>IFERROR(VLOOKUP($B82,DB!$H$3:$BZ$1001,49,FALSE)&amp;"","　")</f>
        <v>◯</v>
      </c>
      <c r="AD82" s="18" t="str">
        <f>IFERROR(VLOOKUP($B82,DB!$H$3:$BZ$1001,50,FALSE)&amp;"","　")</f>
        <v>◯</v>
      </c>
      <c r="AE82" s="18" t="str">
        <f>IFERROR(VLOOKUP($B82,DB!$H$3:$BZ$1001,51,FALSE)&amp;"","　")</f>
        <v>◯</v>
      </c>
      <c r="AF82" s="18" t="str">
        <f>IFERROR(VLOOKUP($B82,DB!$H$3:$BZ$1001,52,FALSE)&amp;"","　")</f>
        <v>◯</v>
      </c>
      <c r="AG82" s="18" t="str">
        <f>IFERROR(VLOOKUP($B82,DB!$H$3:$BZ$1001,53,FALSE)&amp;"","　")</f>
        <v>◯</v>
      </c>
      <c r="AH82" s="18" t="str">
        <f>IFERROR(VLOOKUP($B82,DB!$H$3:$BZ$1001,54,FALSE)&amp;"","　")</f>
        <v/>
      </c>
      <c r="AI82" s="25" t="str">
        <f>IFERROR(VLOOKUP($B82,DB!$H$3:$BZ$1001,55,FALSE)&amp;"","　")</f>
        <v/>
      </c>
      <c r="AJ82" s="16" t="str">
        <f>IFERROR(VLOOKUP($B82,DB!$H$3:$BZ$1001,56,FALSE)&amp;"","　")</f>
        <v>◯</v>
      </c>
      <c r="AK82" s="18" t="str">
        <f>IFERROR(VLOOKUP($B82,DB!$H$3:$BZ$1001,57,FALSE)&amp;"","　")</f>
        <v/>
      </c>
      <c r="AL82" s="18" t="str">
        <f>IFERROR(VLOOKUP($B82,DB!$H$3:$BZ$1001,58,FALSE)&amp;"","　")</f>
        <v>◯</v>
      </c>
      <c r="AM82" s="18" t="str">
        <f>IFERROR(VLOOKUP($B82,DB!$H$3:$BZ$1001,59,FALSE)&amp;"","　")</f>
        <v>◯</v>
      </c>
      <c r="AN82" s="18" t="str">
        <f>IFERROR(VLOOKUP($B82,DB!$H$3:$BZ$1001,60,FALSE)&amp;"","　")</f>
        <v>◯</v>
      </c>
      <c r="AO82" s="18" t="str">
        <f>IFERROR(VLOOKUP($B82,DB!$H$3:$BZ$1001,61,FALSE)&amp;"","　")</f>
        <v>◯</v>
      </c>
      <c r="AP82" s="18" t="str">
        <f>IFERROR(VLOOKUP($B82,DB!$H$3:$BZ$1001,62,FALSE)&amp;"","　")</f>
        <v>◯</v>
      </c>
      <c r="AQ82" s="21" t="str">
        <f>IFERROR(VLOOKUP($B82,DB!$H$3:$BZ$1001,63,FALSE)&amp;"","　")</f>
        <v>◯</v>
      </c>
      <c r="AR82" s="23" t="str">
        <f>IFERROR(VLOOKUP($B82,DB!$H$3:$BZ$1001,64,FALSE)&amp;"","　")</f>
        <v/>
      </c>
      <c r="AS82" s="18" t="str">
        <f>IFERROR(VLOOKUP($B82,DB!$H$3:$BZ$1001,65,FALSE)&amp;"","　")</f>
        <v/>
      </c>
      <c r="AT82" s="18" t="str">
        <f>IFERROR(VLOOKUP($B82,DB!$H$3:$BZ$1001,66,FALSE)&amp;"","　")</f>
        <v/>
      </c>
      <c r="AU82" s="18" t="str">
        <f>IFERROR(VLOOKUP($B82,DB!$H$3:$BZ$1001,67,FALSE)&amp;"","　")</f>
        <v/>
      </c>
      <c r="AV82" s="18" t="str">
        <f>IFERROR(VLOOKUP($B82,DB!$H$3:$BZ$1001,68,FALSE)&amp;"","　")</f>
        <v/>
      </c>
      <c r="AW82" s="18" t="str">
        <f>IFERROR(VLOOKUP($B82,DB!$H$3:$BZ$1001,69,FALSE)&amp;"","　")</f>
        <v/>
      </c>
      <c r="AX82" s="18" t="str">
        <f>IFERROR(VLOOKUP($B82,DB!$H$3:$BZ$1001,70,FALSE)&amp;"","　")</f>
        <v/>
      </c>
      <c r="AY82" s="21" t="str">
        <f>IFERROR(VLOOKUP($B82,DB!$H$3:$BZ$1001,71,FALSE)&amp;"","　")</f>
        <v/>
      </c>
      <c r="AZ82" s="29"/>
    </row>
    <row r="83" spans="2:52" ht="20.100000000000001" customHeight="1">
      <c r="B83" s="6">
        <v>2220</v>
      </c>
      <c r="C83" s="8" t="str">
        <f>IFERROR(VLOOKUP(B83,DB!$H$3:$Y$1001,4,FALSE)&amp;"","")</f>
        <v>株式会社共伸設備設計事務所</v>
      </c>
      <c r="D83" s="10" t="str">
        <f>IFERROR(VLOOKUP(B83,DB!$H$2:$CC$1001,7,FALSE)&amp;"","")</f>
        <v>北海道</v>
      </c>
      <c r="E83" s="11" t="str">
        <f>IFERROR(VLOOKUP(B83,DB!$H$2:$CC$1001,8,FALSE)&amp;"","")</f>
        <v>札幌市中央区</v>
      </c>
      <c r="F83" s="12" t="str">
        <f>IFERROR(VLOOKUP(B83,DB!$H$2:$CC$1001,10,FALSE)&amp;"","")</f>
        <v>代表取締役</v>
      </c>
      <c r="G83" s="11" t="str">
        <f>IFERROR(VLOOKUP(B83,DB!$H$2:$CC$1001,11,FALSE)&amp;"","")</f>
        <v>早川　浩基</v>
      </c>
      <c r="H83" s="14" t="str">
        <f>IFERROR(IF(VLOOKUP(B83,DB!$H$2:$CC$1001,20,FALSE)&amp;""="","","○"),"")</f>
        <v/>
      </c>
      <c r="I83" s="16" t="str">
        <f>IFERROR(VLOOKUP($B83,DB!$H$3:$BZ$1001,29,FALSE)&amp;"","　")</f>
        <v/>
      </c>
      <c r="J83" s="18" t="str">
        <f>IFERROR(VLOOKUP($B83,DB!$H$3:$BZ$1001,30,FALSE)&amp;"","　")</f>
        <v/>
      </c>
      <c r="K83" s="18" t="str">
        <f>IFERROR(VLOOKUP($B83,DB!$H$3:$BZ$1001,31,FALSE)&amp;"","　")</f>
        <v/>
      </c>
      <c r="L83" s="18" t="str">
        <f>IFERROR(VLOOKUP($B83,DB!$H$3:$BZ$1001,32,FALSE)&amp;"","　")</f>
        <v>◯</v>
      </c>
      <c r="M83" s="18" t="str">
        <f>IFERROR(VLOOKUP($B83,DB!$H$3:$BZ$1001,33,FALSE)&amp;"","　")</f>
        <v/>
      </c>
      <c r="N83" s="21" t="str">
        <f>IFERROR(VLOOKUP($B83,DB!$H$3:$BZ$1001,34,FALSE)&amp;"","　")</f>
        <v/>
      </c>
      <c r="O83" s="23" t="str">
        <f>IFERROR(VLOOKUP($B83,DB!$H$3:$BZ$1001,35,FALSE)&amp;"","　")</f>
        <v/>
      </c>
      <c r="P83" s="18" t="str">
        <f>IFERROR(VLOOKUP($B83,DB!$H$3:$BZ$1001,36,FALSE)&amp;"","　")</f>
        <v/>
      </c>
      <c r="Q83" s="18" t="str">
        <f>IFERROR(VLOOKUP($B83,DB!$H$3:$BZ$1001,37,FALSE)&amp;"","　")</f>
        <v/>
      </c>
      <c r="R83" s="18" t="str">
        <f>IFERROR(VLOOKUP($B83,DB!$H$3:$BZ$1001,38,FALSE)&amp;"","　")</f>
        <v/>
      </c>
      <c r="S83" s="18" t="str">
        <f>IFERROR(VLOOKUP($B83,DB!$H$3:$BZ$1001,39,FALSE)&amp;"","　")</f>
        <v/>
      </c>
      <c r="T83" s="18" t="str">
        <f>IFERROR(VLOOKUP($B83,DB!$H$3:$BZ$1001,40,FALSE)&amp;"","　")</f>
        <v/>
      </c>
      <c r="U83" s="18" t="str">
        <f>IFERROR(VLOOKUP($B83,DB!$H$3:$BZ$1001,41,FALSE)&amp;"","　")</f>
        <v/>
      </c>
      <c r="V83" s="18" t="str">
        <f>IFERROR(VLOOKUP($B83,DB!$H$3:$BZ$1001,42,FALSE)&amp;"","　")</f>
        <v/>
      </c>
      <c r="W83" s="18" t="str">
        <f>IFERROR(VLOOKUP($B83,DB!$H$3:$BZ$1001,43,FALSE)&amp;"","　")</f>
        <v/>
      </c>
      <c r="X83" s="18" t="str">
        <f>IFERROR(VLOOKUP($B83,DB!$H$3:$BZ$1001,44,FALSE)&amp;"","　")</f>
        <v/>
      </c>
      <c r="Y83" s="18" t="str">
        <f>IFERROR(VLOOKUP($B83,DB!$H$3:$BZ$1001,45,FALSE)&amp;"","　")</f>
        <v/>
      </c>
      <c r="Z83" s="18" t="str">
        <f>IFERROR(VLOOKUP($B83,DB!$H$3:$BZ$1001,46,FALSE)&amp;"","　")</f>
        <v/>
      </c>
      <c r="AA83" s="18" t="str">
        <f>IFERROR(VLOOKUP($B83,DB!$H$3:$BZ$1001,47,FALSE)&amp;"","　")</f>
        <v/>
      </c>
      <c r="AB83" s="18" t="str">
        <f>IFERROR(VLOOKUP($B83,DB!$H$3:$BZ$1001,48,FALSE)&amp;"","　")</f>
        <v/>
      </c>
      <c r="AC83" s="18" t="str">
        <f>IFERROR(VLOOKUP($B83,DB!$H$3:$BZ$1001,49,FALSE)&amp;"","　")</f>
        <v/>
      </c>
      <c r="AD83" s="18" t="str">
        <f>IFERROR(VLOOKUP($B83,DB!$H$3:$BZ$1001,50,FALSE)&amp;"","　")</f>
        <v/>
      </c>
      <c r="AE83" s="18" t="str">
        <f>IFERROR(VLOOKUP($B83,DB!$H$3:$BZ$1001,51,FALSE)&amp;"","　")</f>
        <v/>
      </c>
      <c r="AF83" s="18" t="str">
        <f>IFERROR(VLOOKUP($B83,DB!$H$3:$BZ$1001,52,FALSE)&amp;"","　")</f>
        <v/>
      </c>
      <c r="AG83" s="18" t="str">
        <f>IFERROR(VLOOKUP($B83,DB!$H$3:$BZ$1001,53,FALSE)&amp;"","　")</f>
        <v/>
      </c>
      <c r="AH83" s="18" t="str">
        <f>IFERROR(VLOOKUP($B83,DB!$H$3:$BZ$1001,54,FALSE)&amp;"","　")</f>
        <v/>
      </c>
      <c r="AI83" s="25" t="str">
        <f>IFERROR(VLOOKUP($B83,DB!$H$3:$BZ$1001,55,FALSE)&amp;"","　")</f>
        <v/>
      </c>
      <c r="AJ83" s="16" t="str">
        <f>IFERROR(VLOOKUP($B83,DB!$H$3:$BZ$1001,56,FALSE)&amp;"","　")</f>
        <v/>
      </c>
      <c r="AK83" s="18" t="str">
        <f>IFERROR(VLOOKUP($B83,DB!$H$3:$BZ$1001,57,FALSE)&amp;"","　")</f>
        <v/>
      </c>
      <c r="AL83" s="18" t="str">
        <f>IFERROR(VLOOKUP($B83,DB!$H$3:$BZ$1001,58,FALSE)&amp;"","　")</f>
        <v/>
      </c>
      <c r="AM83" s="18" t="str">
        <f>IFERROR(VLOOKUP($B83,DB!$H$3:$BZ$1001,59,FALSE)&amp;"","　")</f>
        <v/>
      </c>
      <c r="AN83" s="18" t="str">
        <f>IFERROR(VLOOKUP($B83,DB!$H$3:$BZ$1001,60,FALSE)&amp;"","　")</f>
        <v/>
      </c>
      <c r="AO83" s="18" t="str">
        <f>IFERROR(VLOOKUP($B83,DB!$H$3:$BZ$1001,61,FALSE)&amp;"","　")</f>
        <v/>
      </c>
      <c r="AP83" s="18" t="str">
        <f>IFERROR(VLOOKUP($B83,DB!$H$3:$BZ$1001,62,FALSE)&amp;"","　")</f>
        <v/>
      </c>
      <c r="AQ83" s="21" t="str">
        <f>IFERROR(VLOOKUP($B83,DB!$H$3:$BZ$1001,63,FALSE)&amp;"","　")</f>
        <v/>
      </c>
      <c r="AR83" s="23" t="str">
        <f>IFERROR(VLOOKUP($B83,DB!$H$3:$BZ$1001,64,FALSE)&amp;"","　")</f>
        <v/>
      </c>
      <c r="AS83" s="18" t="str">
        <f>IFERROR(VLOOKUP($B83,DB!$H$3:$BZ$1001,65,FALSE)&amp;"","　")</f>
        <v/>
      </c>
      <c r="AT83" s="18" t="str">
        <f>IFERROR(VLOOKUP($B83,DB!$H$3:$BZ$1001,66,FALSE)&amp;"","　")</f>
        <v/>
      </c>
      <c r="AU83" s="18" t="str">
        <f>IFERROR(VLOOKUP($B83,DB!$H$3:$BZ$1001,67,FALSE)&amp;"","　")</f>
        <v/>
      </c>
      <c r="AV83" s="18" t="str">
        <f>IFERROR(VLOOKUP($B83,DB!$H$3:$BZ$1001,68,FALSE)&amp;"","　")</f>
        <v/>
      </c>
      <c r="AW83" s="18" t="str">
        <f>IFERROR(VLOOKUP($B83,DB!$H$3:$BZ$1001,69,FALSE)&amp;"","　")</f>
        <v/>
      </c>
      <c r="AX83" s="18" t="str">
        <f>IFERROR(VLOOKUP($B83,DB!$H$3:$BZ$1001,70,FALSE)&amp;"","　")</f>
        <v/>
      </c>
      <c r="AY83" s="21" t="str">
        <f>IFERROR(VLOOKUP($B83,DB!$H$3:$BZ$1001,71,FALSE)&amp;"","　")</f>
        <v/>
      </c>
      <c r="AZ83" s="29"/>
    </row>
    <row r="84" spans="2:52" ht="20.100000000000001" customHeight="1">
      <c r="B84" s="6">
        <v>2418</v>
      </c>
      <c r="C84" s="8" t="str">
        <f>IFERROR(VLOOKUP(B84,DB!$H$3:$Y$1001,4,FALSE)&amp;"","")</f>
        <v>中央コンサルタンツ株式会社</v>
      </c>
      <c r="D84" s="10" t="str">
        <f>IFERROR(VLOOKUP(B84,DB!$H$2:$CC$1001,7,FALSE)&amp;"","")</f>
        <v>愛知県</v>
      </c>
      <c r="E84" s="11" t="str">
        <f>IFERROR(VLOOKUP(B84,DB!$H$2:$CC$1001,8,FALSE)&amp;"","")</f>
        <v>名古屋市中区</v>
      </c>
      <c r="F84" s="12" t="str">
        <f>IFERROR(VLOOKUP(B84,DB!$H$2:$CC$1001,10,FALSE)&amp;"","")</f>
        <v>代表取締役</v>
      </c>
      <c r="G84" s="11" t="str">
        <f>IFERROR(VLOOKUP(B84,DB!$H$2:$CC$1001,11,FALSE)&amp;"","")</f>
        <v>藤本　博史</v>
      </c>
      <c r="H84" s="14" t="str">
        <f>IFERROR(IF(VLOOKUP(B84,DB!$H$2:$CC$1001,20,FALSE)&amp;""="","","○"),"")</f>
        <v>○</v>
      </c>
      <c r="I84" s="16" t="str">
        <f>IFERROR(VLOOKUP($B84,DB!$H$3:$BZ$1001,29,FALSE)&amp;"","　")</f>
        <v>◯</v>
      </c>
      <c r="J84" s="18" t="str">
        <f>IFERROR(VLOOKUP($B84,DB!$H$3:$BZ$1001,30,FALSE)&amp;"","　")</f>
        <v>◯</v>
      </c>
      <c r="K84" s="18" t="str">
        <f>IFERROR(VLOOKUP($B84,DB!$H$3:$BZ$1001,31,FALSE)&amp;"","　")</f>
        <v>◯</v>
      </c>
      <c r="L84" s="18" t="str">
        <f>IFERROR(VLOOKUP($B84,DB!$H$3:$BZ$1001,32,FALSE)&amp;"","　")</f>
        <v/>
      </c>
      <c r="M84" s="18" t="str">
        <f>IFERROR(VLOOKUP($B84,DB!$H$3:$BZ$1001,33,FALSE)&amp;"","　")</f>
        <v>◯</v>
      </c>
      <c r="N84" s="21" t="str">
        <f>IFERROR(VLOOKUP($B84,DB!$H$3:$BZ$1001,34,FALSE)&amp;"","　")</f>
        <v/>
      </c>
      <c r="O84" s="23" t="str">
        <f>IFERROR(VLOOKUP($B84,DB!$H$3:$BZ$1001,35,FALSE)&amp;"","　")</f>
        <v>◯</v>
      </c>
      <c r="P84" s="18" t="str">
        <f>IFERROR(VLOOKUP($B84,DB!$H$3:$BZ$1001,36,FALSE)&amp;"","　")</f>
        <v>◯</v>
      </c>
      <c r="Q84" s="18" t="str">
        <f>IFERROR(VLOOKUP($B84,DB!$H$3:$BZ$1001,37,FALSE)&amp;"","　")</f>
        <v/>
      </c>
      <c r="R84" s="18" t="str">
        <f>IFERROR(VLOOKUP($B84,DB!$H$3:$BZ$1001,38,FALSE)&amp;"","　")</f>
        <v>◯</v>
      </c>
      <c r="S84" s="18" t="str">
        <f>IFERROR(VLOOKUP($B84,DB!$H$3:$BZ$1001,39,FALSE)&amp;"","　")</f>
        <v>◯</v>
      </c>
      <c r="T84" s="18" t="str">
        <f>IFERROR(VLOOKUP($B84,DB!$H$3:$BZ$1001,40,FALSE)&amp;"","　")</f>
        <v>◯</v>
      </c>
      <c r="U84" s="18" t="str">
        <f>IFERROR(VLOOKUP($B84,DB!$H$3:$BZ$1001,41,FALSE)&amp;"","　")</f>
        <v>◯</v>
      </c>
      <c r="V84" s="18" t="str">
        <f>IFERROR(VLOOKUP($B84,DB!$H$3:$BZ$1001,42,FALSE)&amp;"","　")</f>
        <v>◯</v>
      </c>
      <c r="W84" s="18" t="str">
        <f>IFERROR(VLOOKUP($B84,DB!$H$3:$BZ$1001,43,FALSE)&amp;"","　")</f>
        <v/>
      </c>
      <c r="X84" s="18" t="str">
        <f>IFERROR(VLOOKUP($B84,DB!$H$3:$BZ$1001,44,FALSE)&amp;"","　")</f>
        <v/>
      </c>
      <c r="Y84" s="18" t="str">
        <f>IFERROR(VLOOKUP($B84,DB!$H$3:$BZ$1001,45,FALSE)&amp;"","　")</f>
        <v/>
      </c>
      <c r="Z84" s="18" t="str">
        <f>IFERROR(VLOOKUP($B84,DB!$H$3:$BZ$1001,46,FALSE)&amp;"","　")</f>
        <v>◯</v>
      </c>
      <c r="AA84" s="18" t="str">
        <f>IFERROR(VLOOKUP($B84,DB!$H$3:$BZ$1001,47,FALSE)&amp;"","　")</f>
        <v>◯</v>
      </c>
      <c r="AB84" s="18" t="str">
        <f>IFERROR(VLOOKUP($B84,DB!$H$3:$BZ$1001,48,FALSE)&amp;"","　")</f>
        <v/>
      </c>
      <c r="AC84" s="18" t="str">
        <f>IFERROR(VLOOKUP($B84,DB!$H$3:$BZ$1001,49,FALSE)&amp;"","　")</f>
        <v>◯</v>
      </c>
      <c r="AD84" s="18" t="str">
        <f>IFERROR(VLOOKUP($B84,DB!$H$3:$BZ$1001,50,FALSE)&amp;"","　")</f>
        <v>◯</v>
      </c>
      <c r="AE84" s="18" t="str">
        <f>IFERROR(VLOOKUP($B84,DB!$H$3:$BZ$1001,51,FALSE)&amp;"","　")</f>
        <v>◯</v>
      </c>
      <c r="AF84" s="18" t="str">
        <f>IFERROR(VLOOKUP($B84,DB!$H$3:$BZ$1001,52,FALSE)&amp;"","　")</f>
        <v>◯</v>
      </c>
      <c r="AG84" s="18" t="str">
        <f>IFERROR(VLOOKUP($B84,DB!$H$3:$BZ$1001,53,FALSE)&amp;"","　")</f>
        <v>◯</v>
      </c>
      <c r="AH84" s="18" t="str">
        <f>IFERROR(VLOOKUP($B84,DB!$H$3:$BZ$1001,54,FALSE)&amp;"","　")</f>
        <v/>
      </c>
      <c r="AI84" s="25" t="str">
        <f>IFERROR(VLOOKUP($B84,DB!$H$3:$BZ$1001,55,FALSE)&amp;"","　")</f>
        <v>◯</v>
      </c>
      <c r="AJ84" s="16" t="str">
        <f>IFERROR(VLOOKUP($B84,DB!$H$3:$BZ$1001,56,FALSE)&amp;"","　")</f>
        <v>◯</v>
      </c>
      <c r="AK84" s="18" t="str">
        <f>IFERROR(VLOOKUP($B84,DB!$H$3:$BZ$1001,57,FALSE)&amp;"","　")</f>
        <v/>
      </c>
      <c r="AL84" s="18" t="str">
        <f>IFERROR(VLOOKUP($B84,DB!$H$3:$BZ$1001,58,FALSE)&amp;"","　")</f>
        <v>◯</v>
      </c>
      <c r="AM84" s="18" t="str">
        <f>IFERROR(VLOOKUP($B84,DB!$H$3:$BZ$1001,59,FALSE)&amp;"","　")</f>
        <v/>
      </c>
      <c r="AN84" s="18" t="str">
        <f>IFERROR(VLOOKUP($B84,DB!$H$3:$BZ$1001,60,FALSE)&amp;"","　")</f>
        <v/>
      </c>
      <c r="AO84" s="18" t="str">
        <f>IFERROR(VLOOKUP($B84,DB!$H$3:$BZ$1001,61,FALSE)&amp;"","　")</f>
        <v/>
      </c>
      <c r="AP84" s="18" t="str">
        <f>IFERROR(VLOOKUP($B84,DB!$H$3:$BZ$1001,62,FALSE)&amp;"","　")</f>
        <v/>
      </c>
      <c r="AQ84" s="21" t="str">
        <f>IFERROR(VLOOKUP($B84,DB!$H$3:$BZ$1001,63,FALSE)&amp;"","　")</f>
        <v/>
      </c>
      <c r="AR84" s="23" t="str">
        <f>IFERROR(VLOOKUP($B84,DB!$H$3:$BZ$1001,64,FALSE)&amp;"","　")</f>
        <v/>
      </c>
      <c r="AS84" s="18" t="str">
        <f>IFERROR(VLOOKUP($B84,DB!$H$3:$BZ$1001,65,FALSE)&amp;"","　")</f>
        <v/>
      </c>
      <c r="AT84" s="18" t="str">
        <f>IFERROR(VLOOKUP($B84,DB!$H$3:$BZ$1001,66,FALSE)&amp;"","　")</f>
        <v/>
      </c>
      <c r="AU84" s="18" t="str">
        <f>IFERROR(VLOOKUP($B84,DB!$H$3:$BZ$1001,67,FALSE)&amp;"","　")</f>
        <v/>
      </c>
      <c r="AV84" s="18" t="str">
        <f>IFERROR(VLOOKUP($B84,DB!$H$3:$BZ$1001,68,FALSE)&amp;"","　")</f>
        <v/>
      </c>
      <c r="AW84" s="18" t="str">
        <f>IFERROR(VLOOKUP($B84,DB!$H$3:$BZ$1001,69,FALSE)&amp;"","　")</f>
        <v/>
      </c>
      <c r="AX84" s="18" t="str">
        <f>IFERROR(VLOOKUP($B84,DB!$H$3:$BZ$1001,70,FALSE)&amp;"","　")</f>
        <v>◯</v>
      </c>
      <c r="AY84" s="21" t="str">
        <f>IFERROR(VLOOKUP($B84,DB!$H$3:$BZ$1001,71,FALSE)&amp;"","　")</f>
        <v>◯</v>
      </c>
      <c r="AZ84" s="29"/>
    </row>
    <row r="85" spans="2:52" ht="20.100000000000001" customHeight="1">
      <c r="B85" s="6">
        <v>2222</v>
      </c>
      <c r="C85" s="8" t="str">
        <f>IFERROR(VLOOKUP(B85,DB!$H$3:$Y$1001,4,FALSE)&amp;"","")</f>
        <v>グローバル設計株式会社</v>
      </c>
      <c r="D85" s="10" t="str">
        <f>IFERROR(VLOOKUP(B85,DB!$H$2:$CC$1001,7,FALSE)&amp;"","")</f>
        <v>北海道</v>
      </c>
      <c r="E85" s="11" t="str">
        <f>IFERROR(VLOOKUP(B85,DB!$H$2:$CC$1001,8,FALSE)&amp;"","")</f>
        <v>札幌市中央区</v>
      </c>
      <c r="F85" s="12" t="str">
        <f>IFERROR(VLOOKUP(B85,DB!$H$2:$CC$1001,10,FALSE)&amp;"","")</f>
        <v>代表取締役</v>
      </c>
      <c r="G85" s="11" t="str">
        <f>IFERROR(VLOOKUP(B85,DB!$H$2:$CC$1001,11,FALSE)&amp;"","")</f>
        <v>増田　誠</v>
      </c>
      <c r="H85" s="14" t="str">
        <f>IFERROR(IF(VLOOKUP(B85,DB!$H$2:$CC$1001,20,FALSE)&amp;""="","","○"),"")</f>
        <v/>
      </c>
      <c r="I85" s="16" t="str">
        <f>IFERROR(VLOOKUP($B85,DB!$H$3:$BZ$1001,29,FALSE)&amp;"","　")</f>
        <v>◯</v>
      </c>
      <c r="J85" s="18" t="str">
        <f>IFERROR(VLOOKUP($B85,DB!$H$3:$BZ$1001,30,FALSE)&amp;"","　")</f>
        <v>◯</v>
      </c>
      <c r="K85" s="18" t="str">
        <f>IFERROR(VLOOKUP($B85,DB!$H$3:$BZ$1001,31,FALSE)&amp;"","　")</f>
        <v>◯</v>
      </c>
      <c r="L85" s="18" t="str">
        <f>IFERROR(VLOOKUP($B85,DB!$H$3:$BZ$1001,32,FALSE)&amp;"","　")</f>
        <v>◯</v>
      </c>
      <c r="M85" s="18" t="str">
        <f>IFERROR(VLOOKUP($B85,DB!$H$3:$BZ$1001,33,FALSE)&amp;"","　")</f>
        <v>◯</v>
      </c>
      <c r="N85" s="21" t="str">
        <f>IFERROR(VLOOKUP($B85,DB!$H$3:$BZ$1001,34,FALSE)&amp;"","　")</f>
        <v/>
      </c>
      <c r="O85" s="23" t="str">
        <f>IFERROR(VLOOKUP($B85,DB!$H$3:$BZ$1001,35,FALSE)&amp;"","　")</f>
        <v/>
      </c>
      <c r="P85" s="18" t="str">
        <f>IFERROR(VLOOKUP($B85,DB!$H$3:$BZ$1001,36,FALSE)&amp;"","　")</f>
        <v/>
      </c>
      <c r="Q85" s="18" t="str">
        <f>IFERROR(VLOOKUP($B85,DB!$H$3:$BZ$1001,37,FALSE)&amp;"","　")</f>
        <v/>
      </c>
      <c r="R85" s="18" t="str">
        <f>IFERROR(VLOOKUP($B85,DB!$H$3:$BZ$1001,38,FALSE)&amp;"","　")</f>
        <v/>
      </c>
      <c r="S85" s="18" t="str">
        <f>IFERROR(VLOOKUP($B85,DB!$H$3:$BZ$1001,39,FALSE)&amp;"","　")</f>
        <v/>
      </c>
      <c r="T85" s="18" t="str">
        <f>IFERROR(VLOOKUP($B85,DB!$H$3:$BZ$1001,40,FALSE)&amp;"","　")</f>
        <v>◯</v>
      </c>
      <c r="U85" s="18" t="str">
        <f>IFERROR(VLOOKUP($B85,DB!$H$3:$BZ$1001,41,FALSE)&amp;"","　")</f>
        <v>◯</v>
      </c>
      <c r="V85" s="18" t="str">
        <f>IFERROR(VLOOKUP($B85,DB!$H$3:$BZ$1001,42,FALSE)&amp;"","　")</f>
        <v/>
      </c>
      <c r="W85" s="18" t="str">
        <f>IFERROR(VLOOKUP($B85,DB!$H$3:$BZ$1001,43,FALSE)&amp;"","　")</f>
        <v/>
      </c>
      <c r="X85" s="18" t="str">
        <f>IFERROR(VLOOKUP($B85,DB!$H$3:$BZ$1001,44,FALSE)&amp;"","　")</f>
        <v/>
      </c>
      <c r="Y85" s="18" t="str">
        <f>IFERROR(VLOOKUP($B85,DB!$H$3:$BZ$1001,45,FALSE)&amp;"","　")</f>
        <v>◯</v>
      </c>
      <c r="Z85" s="18" t="str">
        <f>IFERROR(VLOOKUP($B85,DB!$H$3:$BZ$1001,46,FALSE)&amp;"","　")</f>
        <v/>
      </c>
      <c r="AA85" s="18" t="str">
        <f>IFERROR(VLOOKUP($B85,DB!$H$3:$BZ$1001,47,FALSE)&amp;"","　")</f>
        <v/>
      </c>
      <c r="AB85" s="18" t="str">
        <f>IFERROR(VLOOKUP($B85,DB!$H$3:$BZ$1001,48,FALSE)&amp;"","　")</f>
        <v/>
      </c>
      <c r="AC85" s="18" t="str">
        <f>IFERROR(VLOOKUP($B85,DB!$H$3:$BZ$1001,49,FALSE)&amp;"","　")</f>
        <v/>
      </c>
      <c r="AD85" s="18" t="str">
        <f>IFERROR(VLOOKUP($B85,DB!$H$3:$BZ$1001,50,FALSE)&amp;"","　")</f>
        <v/>
      </c>
      <c r="AE85" s="18" t="str">
        <f>IFERROR(VLOOKUP($B85,DB!$H$3:$BZ$1001,51,FALSE)&amp;"","　")</f>
        <v/>
      </c>
      <c r="AF85" s="18" t="str">
        <f>IFERROR(VLOOKUP($B85,DB!$H$3:$BZ$1001,52,FALSE)&amp;"","　")</f>
        <v/>
      </c>
      <c r="AG85" s="18" t="str">
        <f>IFERROR(VLOOKUP($B85,DB!$H$3:$BZ$1001,53,FALSE)&amp;"","　")</f>
        <v/>
      </c>
      <c r="AH85" s="18" t="str">
        <f>IFERROR(VLOOKUP($B85,DB!$H$3:$BZ$1001,54,FALSE)&amp;"","　")</f>
        <v/>
      </c>
      <c r="AI85" s="25" t="str">
        <f>IFERROR(VLOOKUP($B85,DB!$H$3:$BZ$1001,55,FALSE)&amp;"","　")</f>
        <v/>
      </c>
      <c r="AJ85" s="16" t="str">
        <f>IFERROR(VLOOKUP($B85,DB!$H$3:$BZ$1001,56,FALSE)&amp;"","　")</f>
        <v/>
      </c>
      <c r="AK85" s="18" t="str">
        <f>IFERROR(VLOOKUP($B85,DB!$H$3:$BZ$1001,57,FALSE)&amp;"","　")</f>
        <v/>
      </c>
      <c r="AL85" s="18" t="str">
        <f>IFERROR(VLOOKUP($B85,DB!$H$3:$BZ$1001,58,FALSE)&amp;"","　")</f>
        <v/>
      </c>
      <c r="AM85" s="18" t="str">
        <f>IFERROR(VLOOKUP($B85,DB!$H$3:$BZ$1001,59,FALSE)&amp;"","　")</f>
        <v/>
      </c>
      <c r="AN85" s="18" t="str">
        <f>IFERROR(VLOOKUP($B85,DB!$H$3:$BZ$1001,60,FALSE)&amp;"","　")</f>
        <v/>
      </c>
      <c r="AO85" s="18" t="str">
        <f>IFERROR(VLOOKUP($B85,DB!$H$3:$BZ$1001,61,FALSE)&amp;"","　")</f>
        <v/>
      </c>
      <c r="AP85" s="18" t="str">
        <f>IFERROR(VLOOKUP($B85,DB!$H$3:$BZ$1001,62,FALSE)&amp;"","　")</f>
        <v/>
      </c>
      <c r="AQ85" s="21" t="str">
        <f>IFERROR(VLOOKUP($B85,DB!$H$3:$BZ$1001,63,FALSE)&amp;"","　")</f>
        <v/>
      </c>
      <c r="AR85" s="23" t="str">
        <f>IFERROR(VLOOKUP($B85,DB!$H$3:$BZ$1001,64,FALSE)&amp;"","　")</f>
        <v/>
      </c>
      <c r="AS85" s="18" t="str">
        <f>IFERROR(VLOOKUP($B85,DB!$H$3:$BZ$1001,65,FALSE)&amp;"","　")</f>
        <v/>
      </c>
      <c r="AT85" s="18" t="str">
        <f>IFERROR(VLOOKUP($B85,DB!$H$3:$BZ$1001,66,FALSE)&amp;"","　")</f>
        <v/>
      </c>
      <c r="AU85" s="18" t="str">
        <f>IFERROR(VLOOKUP($B85,DB!$H$3:$BZ$1001,67,FALSE)&amp;"","　")</f>
        <v/>
      </c>
      <c r="AV85" s="18" t="str">
        <f>IFERROR(VLOOKUP($B85,DB!$H$3:$BZ$1001,68,FALSE)&amp;"","　")</f>
        <v/>
      </c>
      <c r="AW85" s="18" t="str">
        <f>IFERROR(VLOOKUP($B85,DB!$H$3:$BZ$1001,69,FALSE)&amp;"","　")</f>
        <v/>
      </c>
      <c r="AX85" s="18" t="str">
        <f>IFERROR(VLOOKUP($B85,DB!$H$3:$BZ$1001,70,FALSE)&amp;"","　")</f>
        <v/>
      </c>
      <c r="AY85" s="21" t="str">
        <f>IFERROR(VLOOKUP($B85,DB!$H$3:$BZ$1001,71,FALSE)&amp;"","　")</f>
        <v/>
      </c>
      <c r="AZ85" s="29"/>
    </row>
    <row r="86" spans="2:52" ht="20.100000000000001" customHeight="1">
      <c r="B86" s="6">
        <v>2223</v>
      </c>
      <c r="C86" s="8" t="str">
        <f>IFERROR(VLOOKUP(B86,DB!$H$3:$Y$1001,4,FALSE)&amp;"","")</f>
        <v>一般財団法人建設物価調査会</v>
      </c>
      <c r="D86" s="10" t="str">
        <f>IFERROR(VLOOKUP(B86,DB!$H$2:$CC$1001,7,FALSE)&amp;"","")</f>
        <v>東京都</v>
      </c>
      <c r="E86" s="11" t="str">
        <f>IFERROR(VLOOKUP(B86,DB!$H$2:$CC$1001,8,FALSE)&amp;"","")</f>
        <v>中央区</v>
      </c>
      <c r="F86" s="12" t="str">
        <f>IFERROR(VLOOKUP(B86,DB!$H$2:$CC$1001,10,FALSE)&amp;"","")</f>
        <v>理事長</v>
      </c>
      <c r="G86" s="11" t="str">
        <f>IFERROR(VLOOKUP(B86,DB!$H$2:$CC$1001,11,FALSE)&amp;"","")</f>
        <v>白土　昌則</v>
      </c>
      <c r="H86" s="14" t="str">
        <f>IFERROR(IF(VLOOKUP(B86,DB!$H$2:$CC$1001,20,FALSE)&amp;""="","","○"),"")</f>
        <v>○</v>
      </c>
      <c r="I86" s="16" t="str">
        <f>IFERROR(VLOOKUP($B86,DB!$H$3:$BZ$1001,29,FALSE)&amp;"","　")</f>
        <v/>
      </c>
      <c r="J86" s="18" t="str">
        <f>IFERROR(VLOOKUP($B86,DB!$H$3:$BZ$1001,30,FALSE)&amp;"","　")</f>
        <v/>
      </c>
      <c r="K86" s="18" t="str">
        <f>IFERROR(VLOOKUP($B86,DB!$H$3:$BZ$1001,31,FALSE)&amp;"","　")</f>
        <v/>
      </c>
      <c r="L86" s="18" t="str">
        <f>IFERROR(VLOOKUP($B86,DB!$H$3:$BZ$1001,32,FALSE)&amp;"","　")</f>
        <v/>
      </c>
      <c r="M86" s="18" t="str">
        <f>IFERROR(VLOOKUP($B86,DB!$H$3:$BZ$1001,33,FALSE)&amp;"","　")</f>
        <v>◯</v>
      </c>
      <c r="N86" s="21" t="str">
        <f>IFERROR(VLOOKUP($B86,DB!$H$3:$BZ$1001,34,FALSE)&amp;"","　")</f>
        <v/>
      </c>
      <c r="O86" s="23" t="str">
        <f>IFERROR(VLOOKUP($B86,DB!$H$3:$BZ$1001,35,FALSE)&amp;"","　")</f>
        <v/>
      </c>
      <c r="P86" s="18" t="str">
        <f>IFERROR(VLOOKUP($B86,DB!$H$3:$BZ$1001,36,FALSE)&amp;"","　")</f>
        <v/>
      </c>
      <c r="Q86" s="18" t="str">
        <f>IFERROR(VLOOKUP($B86,DB!$H$3:$BZ$1001,37,FALSE)&amp;"","　")</f>
        <v/>
      </c>
      <c r="R86" s="18" t="str">
        <f>IFERROR(VLOOKUP($B86,DB!$H$3:$BZ$1001,38,FALSE)&amp;"","　")</f>
        <v/>
      </c>
      <c r="S86" s="18" t="str">
        <f>IFERROR(VLOOKUP($B86,DB!$H$3:$BZ$1001,39,FALSE)&amp;"","　")</f>
        <v/>
      </c>
      <c r="T86" s="18" t="str">
        <f>IFERROR(VLOOKUP($B86,DB!$H$3:$BZ$1001,40,FALSE)&amp;"","　")</f>
        <v/>
      </c>
      <c r="U86" s="18" t="str">
        <f>IFERROR(VLOOKUP($B86,DB!$H$3:$BZ$1001,41,FALSE)&amp;"","　")</f>
        <v/>
      </c>
      <c r="V86" s="18" t="str">
        <f>IFERROR(VLOOKUP($B86,DB!$H$3:$BZ$1001,42,FALSE)&amp;"","　")</f>
        <v/>
      </c>
      <c r="W86" s="18" t="str">
        <f>IFERROR(VLOOKUP($B86,DB!$H$3:$BZ$1001,43,FALSE)&amp;"","　")</f>
        <v/>
      </c>
      <c r="X86" s="18" t="str">
        <f>IFERROR(VLOOKUP($B86,DB!$H$3:$BZ$1001,44,FALSE)&amp;"","　")</f>
        <v/>
      </c>
      <c r="Y86" s="18" t="str">
        <f>IFERROR(VLOOKUP($B86,DB!$H$3:$BZ$1001,45,FALSE)&amp;"","　")</f>
        <v/>
      </c>
      <c r="Z86" s="18" t="str">
        <f>IFERROR(VLOOKUP($B86,DB!$H$3:$BZ$1001,46,FALSE)&amp;"","　")</f>
        <v/>
      </c>
      <c r="AA86" s="18" t="str">
        <f>IFERROR(VLOOKUP($B86,DB!$H$3:$BZ$1001,47,FALSE)&amp;"","　")</f>
        <v/>
      </c>
      <c r="AB86" s="18" t="str">
        <f>IFERROR(VLOOKUP($B86,DB!$H$3:$BZ$1001,48,FALSE)&amp;"","　")</f>
        <v/>
      </c>
      <c r="AC86" s="18" t="str">
        <f>IFERROR(VLOOKUP($B86,DB!$H$3:$BZ$1001,49,FALSE)&amp;"","　")</f>
        <v/>
      </c>
      <c r="AD86" s="18" t="str">
        <f>IFERROR(VLOOKUP($B86,DB!$H$3:$BZ$1001,50,FALSE)&amp;"","　")</f>
        <v/>
      </c>
      <c r="AE86" s="18" t="str">
        <f>IFERROR(VLOOKUP($B86,DB!$H$3:$BZ$1001,51,FALSE)&amp;"","　")</f>
        <v/>
      </c>
      <c r="AF86" s="18" t="str">
        <f>IFERROR(VLOOKUP($B86,DB!$H$3:$BZ$1001,52,FALSE)&amp;"","　")</f>
        <v>◯</v>
      </c>
      <c r="AG86" s="18" t="str">
        <f>IFERROR(VLOOKUP($B86,DB!$H$3:$BZ$1001,53,FALSE)&amp;"","　")</f>
        <v/>
      </c>
      <c r="AH86" s="18" t="str">
        <f>IFERROR(VLOOKUP($B86,DB!$H$3:$BZ$1001,54,FALSE)&amp;"","　")</f>
        <v/>
      </c>
      <c r="AI86" s="25" t="str">
        <f>IFERROR(VLOOKUP($B86,DB!$H$3:$BZ$1001,55,FALSE)&amp;"","　")</f>
        <v/>
      </c>
      <c r="AJ86" s="16" t="str">
        <f>IFERROR(VLOOKUP($B86,DB!$H$3:$BZ$1001,56,FALSE)&amp;"","　")</f>
        <v/>
      </c>
      <c r="AK86" s="18" t="str">
        <f>IFERROR(VLOOKUP($B86,DB!$H$3:$BZ$1001,57,FALSE)&amp;"","　")</f>
        <v/>
      </c>
      <c r="AL86" s="18" t="str">
        <f>IFERROR(VLOOKUP($B86,DB!$H$3:$BZ$1001,58,FALSE)&amp;"","　")</f>
        <v/>
      </c>
      <c r="AM86" s="18" t="str">
        <f>IFERROR(VLOOKUP($B86,DB!$H$3:$BZ$1001,59,FALSE)&amp;"","　")</f>
        <v/>
      </c>
      <c r="AN86" s="18" t="str">
        <f>IFERROR(VLOOKUP($B86,DB!$H$3:$BZ$1001,60,FALSE)&amp;"","　")</f>
        <v/>
      </c>
      <c r="AO86" s="18" t="str">
        <f>IFERROR(VLOOKUP($B86,DB!$H$3:$BZ$1001,61,FALSE)&amp;"","　")</f>
        <v/>
      </c>
      <c r="AP86" s="18" t="str">
        <f>IFERROR(VLOOKUP($B86,DB!$H$3:$BZ$1001,62,FALSE)&amp;"","　")</f>
        <v/>
      </c>
      <c r="AQ86" s="21" t="str">
        <f>IFERROR(VLOOKUP($B86,DB!$H$3:$BZ$1001,63,FALSE)&amp;"","　")</f>
        <v/>
      </c>
      <c r="AR86" s="23" t="str">
        <f>IFERROR(VLOOKUP($B86,DB!$H$3:$BZ$1001,64,FALSE)&amp;"","　")</f>
        <v/>
      </c>
      <c r="AS86" s="18" t="str">
        <f>IFERROR(VLOOKUP($B86,DB!$H$3:$BZ$1001,65,FALSE)&amp;"","　")</f>
        <v/>
      </c>
      <c r="AT86" s="18" t="str">
        <f>IFERROR(VLOOKUP($B86,DB!$H$3:$BZ$1001,66,FALSE)&amp;"","　")</f>
        <v/>
      </c>
      <c r="AU86" s="18" t="str">
        <f>IFERROR(VLOOKUP($B86,DB!$H$3:$BZ$1001,67,FALSE)&amp;"","　")</f>
        <v/>
      </c>
      <c r="AV86" s="18" t="str">
        <f>IFERROR(VLOOKUP($B86,DB!$H$3:$BZ$1001,68,FALSE)&amp;"","　")</f>
        <v/>
      </c>
      <c r="AW86" s="18" t="str">
        <f>IFERROR(VLOOKUP($B86,DB!$H$3:$BZ$1001,69,FALSE)&amp;"","　")</f>
        <v/>
      </c>
      <c r="AX86" s="18" t="str">
        <f>IFERROR(VLOOKUP($B86,DB!$H$3:$BZ$1001,70,FALSE)&amp;"","　")</f>
        <v/>
      </c>
      <c r="AY86" s="21" t="str">
        <f>IFERROR(VLOOKUP($B86,DB!$H$3:$BZ$1001,71,FALSE)&amp;"","　")</f>
        <v/>
      </c>
      <c r="AZ86" s="29"/>
    </row>
    <row r="87" spans="2:52" ht="20.100000000000001" customHeight="1">
      <c r="B87" s="6">
        <v>2224</v>
      </c>
      <c r="C87" s="8" t="str">
        <f>IFERROR(VLOOKUP(B87,DB!$H$3:$Y$1001,4,FALSE)&amp;"","")</f>
        <v>株式会社ケイジー技研</v>
      </c>
      <c r="D87" s="10" t="str">
        <f>IFERROR(VLOOKUP(B87,DB!$H$2:$CC$1001,7,FALSE)&amp;"","")</f>
        <v>北海道</v>
      </c>
      <c r="E87" s="11" t="str">
        <f>IFERROR(VLOOKUP(B87,DB!$H$2:$CC$1001,8,FALSE)&amp;"","")</f>
        <v>札幌市中央区</v>
      </c>
      <c r="F87" s="12" t="str">
        <f>IFERROR(VLOOKUP(B87,DB!$H$2:$CC$1001,10,FALSE)&amp;"","")</f>
        <v>代表取締役社長</v>
      </c>
      <c r="G87" s="11" t="str">
        <f>IFERROR(VLOOKUP(B87,DB!$H$2:$CC$1001,11,FALSE)&amp;"","")</f>
        <v>原　俊哉</v>
      </c>
      <c r="H87" s="14" t="str">
        <f>IFERROR(IF(VLOOKUP(B87,DB!$H$2:$CC$1001,20,FALSE)&amp;""="","","○"),"")</f>
        <v/>
      </c>
      <c r="I87" s="16" t="str">
        <f>IFERROR(VLOOKUP($B87,DB!$H$3:$BZ$1001,29,FALSE)&amp;"","　")</f>
        <v>◯</v>
      </c>
      <c r="J87" s="18" t="str">
        <f>IFERROR(VLOOKUP($B87,DB!$H$3:$BZ$1001,30,FALSE)&amp;"","　")</f>
        <v>◯</v>
      </c>
      <c r="K87" s="18" t="str">
        <f>IFERROR(VLOOKUP($B87,DB!$H$3:$BZ$1001,31,FALSE)&amp;"","　")</f>
        <v>◯</v>
      </c>
      <c r="L87" s="18" t="str">
        <f>IFERROR(VLOOKUP($B87,DB!$H$3:$BZ$1001,32,FALSE)&amp;"","　")</f>
        <v/>
      </c>
      <c r="M87" s="18" t="str">
        <f>IFERROR(VLOOKUP($B87,DB!$H$3:$BZ$1001,33,FALSE)&amp;"","　")</f>
        <v>◯</v>
      </c>
      <c r="N87" s="21" t="str">
        <f>IFERROR(VLOOKUP($B87,DB!$H$3:$BZ$1001,34,FALSE)&amp;"","　")</f>
        <v/>
      </c>
      <c r="O87" s="23" t="str">
        <f>IFERROR(VLOOKUP($B87,DB!$H$3:$BZ$1001,35,FALSE)&amp;"","　")</f>
        <v>◯</v>
      </c>
      <c r="P87" s="18" t="str">
        <f>IFERROR(VLOOKUP($B87,DB!$H$3:$BZ$1001,36,FALSE)&amp;"","　")</f>
        <v/>
      </c>
      <c r="Q87" s="18" t="str">
        <f>IFERROR(VLOOKUP($B87,DB!$H$3:$BZ$1001,37,FALSE)&amp;"","　")</f>
        <v/>
      </c>
      <c r="R87" s="18" t="str">
        <f>IFERROR(VLOOKUP($B87,DB!$H$3:$BZ$1001,38,FALSE)&amp;"","　")</f>
        <v/>
      </c>
      <c r="S87" s="18" t="str">
        <f>IFERROR(VLOOKUP($B87,DB!$H$3:$BZ$1001,39,FALSE)&amp;"","　")</f>
        <v/>
      </c>
      <c r="T87" s="18" t="str">
        <f>IFERROR(VLOOKUP($B87,DB!$H$3:$BZ$1001,40,FALSE)&amp;"","　")</f>
        <v/>
      </c>
      <c r="U87" s="18" t="str">
        <f>IFERROR(VLOOKUP($B87,DB!$H$3:$BZ$1001,41,FALSE)&amp;"","　")</f>
        <v/>
      </c>
      <c r="V87" s="18" t="str">
        <f>IFERROR(VLOOKUP($B87,DB!$H$3:$BZ$1001,42,FALSE)&amp;"","　")</f>
        <v/>
      </c>
      <c r="W87" s="18" t="str">
        <f>IFERROR(VLOOKUP($B87,DB!$H$3:$BZ$1001,43,FALSE)&amp;"","　")</f>
        <v/>
      </c>
      <c r="X87" s="18" t="str">
        <f>IFERROR(VLOOKUP($B87,DB!$H$3:$BZ$1001,44,FALSE)&amp;"","　")</f>
        <v/>
      </c>
      <c r="Y87" s="18" t="str">
        <f>IFERROR(VLOOKUP($B87,DB!$H$3:$BZ$1001,45,FALSE)&amp;"","　")</f>
        <v/>
      </c>
      <c r="Z87" s="18" t="str">
        <f>IFERROR(VLOOKUP($B87,DB!$H$3:$BZ$1001,46,FALSE)&amp;"","　")</f>
        <v/>
      </c>
      <c r="AA87" s="18" t="str">
        <f>IFERROR(VLOOKUP($B87,DB!$H$3:$BZ$1001,47,FALSE)&amp;"","　")</f>
        <v/>
      </c>
      <c r="AB87" s="18" t="str">
        <f>IFERROR(VLOOKUP($B87,DB!$H$3:$BZ$1001,48,FALSE)&amp;"","　")</f>
        <v/>
      </c>
      <c r="AC87" s="18" t="str">
        <f>IFERROR(VLOOKUP($B87,DB!$H$3:$BZ$1001,49,FALSE)&amp;"","　")</f>
        <v>◯</v>
      </c>
      <c r="AD87" s="18" t="str">
        <f>IFERROR(VLOOKUP($B87,DB!$H$3:$BZ$1001,50,FALSE)&amp;"","　")</f>
        <v/>
      </c>
      <c r="AE87" s="18" t="str">
        <f>IFERROR(VLOOKUP($B87,DB!$H$3:$BZ$1001,51,FALSE)&amp;"","　")</f>
        <v/>
      </c>
      <c r="AF87" s="18" t="str">
        <f>IFERROR(VLOOKUP($B87,DB!$H$3:$BZ$1001,52,FALSE)&amp;"","　")</f>
        <v/>
      </c>
      <c r="AG87" s="18" t="str">
        <f>IFERROR(VLOOKUP($B87,DB!$H$3:$BZ$1001,53,FALSE)&amp;"","　")</f>
        <v/>
      </c>
      <c r="AH87" s="18" t="str">
        <f>IFERROR(VLOOKUP($B87,DB!$H$3:$BZ$1001,54,FALSE)&amp;"","　")</f>
        <v/>
      </c>
      <c r="AI87" s="25" t="str">
        <f>IFERROR(VLOOKUP($B87,DB!$H$3:$BZ$1001,55,FALSE)&amp;"","　")</f>
        <v/>
      </c>
      <c r="AJ87" s="16" t="str">
        <f>IFERROR(VLOOKUP($B87,DB!$H$3:$BZ$1001,56,FALSE)&amp;"","　")</f>
        <v>◯</v>
      </c>
      <c r="AK87" s="18" t="str">
        <f>IFERROR(VLOOKUP($B87,DB!$H$3:$BZ$1001,57,FALSE)&amp;"","　")</f>
        <v/>
      </c>
      <c r="AL87" s="18" t="str">
        <f>IFERROR(VLOOKUP($B87,DB!$H$3:$BZ$1001,58,FALSE)&amp;"","　")</f>
        <v/>
      </c>
      <c r="AM87" s="18" t="str">
        <f>IFERROR(VLOOKUP($B87,DB!$H$3:$BZ$1001,59,FALSE)&amp;"","　")</f>
        <v/>
      </c>
      <c r="AN87" s="18" t="str">
        <f>IFERROR(VLOOKUP($B87,DB!$H$3:$BZ$1001,60,FALSE)&amp;"","　")</f>
        <v/>
      </c>
      <c r="AO87" s="18" t="str">
        <f>IFERROR(VLOOKUP($B87,DB!$H$3:$BZ$1001,61,FALSE)&amp;"","　")</f>
        <v/>
      </c>
      <c r="AP87" s="18" t="str">
        <f>IFERROR(VLOOKUP($B87,DB!$H$3:$BZ$1001,62,FALSE)&amp;"","　")</f>
        <v/>
      </c>
      <c r="AQ87" s="21" t="str">
        <f>IFERROR(VLOOKUP($B87,DB!$H$3:$BZ$1001,63,FALSE)&amp;"","　")</f>
        <v/>
      </c>
      <c r="AR87" s="23" t="str">
        <f>IFERROR(VLOOKUP($B87,DB!$H$3:$BZ$1001,64,FALSE)&amp;"","　")</f>
        <v/>
      </c>
      <c r="AS87" s="18" t="str">
        <f>IFERROR(VLOOKUP($B87,DB!$H$3:$BZ$1001,65,FALSE)&amp;"","　")</f>
        <v/>
      </c>
      <c r="AT87" s="18" t="str">
        <f>IFERROR(VLOOKUP($B87,DB!$H$3:$BZ$1001,66,FALSE)&amp;"","　")</f>
        <v/>
      </c>
      <c r="AU87" s="18" t="str">
        <f>IFERROR(VLOOKUP($B87,DB!$H$3:$BZ$1001,67,FALSE)&amp;"","　")</f>
        <v/>
      </c>
      <c r="AV87" s="18" t="str">
        <f>IFERROR(VLOOKUP($B87,DB!$H$3:$BZ$1001,68,FALSE)&amp;"","　")</f>
        <v/>
      </c>
      <c r="AW87" s="18" t="str">
        <f>IFERROR(VLOOKUP($B87,DB!$H$3:$BZ$1001,69,FALSE)&amp;"","　")</f>
        <v/>
      </c>
      <c r="AX87" s="18" t="str">
        <f>IFERROR(VLOOKUP($B87,DB!$H$3:$BZ$1001,70,FALSE)&amp;"","　")</f>
        <v/>
      </c>
      <c r="AY87" s="21" t="str">
        <f>IFERROR(VLOOKUP($B87,DB!$H$3:$BZ$1001,71,FALSE)&amp;"","　")</f>
        <v/>
      </c>
      <c r="AZ87" s="29"/>
    </row>
    <row r="88" spans="2:52" ht="20.100000000000001" customHeight="1">
      <c r="B88" s="6">
        <v>2225</v>
      </c>
      <c r="C88" s="8" t="str">
        <f>IFERROR(VLOOKUP(B88,DB!$H$3:$Y$1001,4,FALSE)&amp;"","")</f>
        <v>株式会社建設技術研究所</v>
      </c>
      <c r="D88" s="10" t="str">
        <f>IFERROR(VLOOKUP(B88,DB!$H$2:$CC$1001,7,FALSE)&amp;"","")</f>
        <v>東京都</v>
      </c>
      <c r="E88" s="11" t="str">
        <f>IFERROR(VLOOKUP(B88,DB!$H$2:$CC$1001,8,FALSE)&amp;"","")</f>
        <v>中央区</v>
      </c>
      <c r="F88" s="12" t="str">
        <f>IFERROR(VLOOKUP(B88,DB!$H$2:$CC$1001,10,FALSE)&amp;"","")</f>
        <v>代表取締役社長</v>
      </c>
      <c r="G88" s="11" t="str">
        <f>IFERROR(VLOOKUP(B88,DB!$H$2:$CC$1001,11,FALSE)&amp;"","")</f>
        <v>西村　達也</v>
      </c>
      <c r="H88" s="14" t="str">
        <f>IFERROR(IF(VLOOKUP(B88,DB!$H$2:$CC$1001,20,FALSE)&amp;""="","","○"),"")</f>
        <v>○</v>
      </c>
      <c r="I88" s="16" t="str">
        <f>IFERROR(VLOOKUP($B88,DB!$H$3:$BZ$1001,29,FALSE)&amp;"","　")</f>
        <v>◯</v>
      </c>
      <c r="J88" s="18" t="str">
        <f>IFERROR(VLOOKUP($B88,DB!$H$3:$BZ$1001,30,FALSE)&amp;"","　")</f>
        <v>◯</v>
      </c>
      <c r="K88" s="18" t="str">
        <f>IFERROR(VLOOKUP($B88,DB!$H$3:$BZ$1001,31,FALSE)&amp;"","　")</f>
        <v>◯</v>
      </c>
      <c r="L88" s="18" t="str">
        <f>IFERROR(VLOOKUP($B88,DB!$H$3:$BZ$1001,32,FALSE)&amp;"","　")</f>
        <v/>
      </c>
      <c r="M88" s="18" t="str">
        <f>IFERROR(VLOOKUP($B88,DB!$H$3:$BZ$1001,33,FALSE)&amp;"","　")</f>
        <v>◯</v>
      </c>
      <c r="N88" s="21" t="str">
        <f>IFERROR(VLOOKUP($B88,DB!$H$3:$BZ$1001,34,FALSE)&amp;"","　")</f>
        <v/>
      </c>
      <c r="O88" s="23" t="str">
        <f>IFERROR(VLOOKUP($B88,DB!$H$3:$BZ$1001,35,FALSE)&amp;"","　")</f>
        <v>◯</v>
      </c>
      <c r="P88" s="18" t="str">
        <f>IFERROR(VLOOKUP($B88,DB!$H$3:$BZ$1001,36,FALSE)&amp;"","　")</f>
        <v>◯</v>
      </c>
      <c r="Q88" s="18" t="str">
        <f>IFERROR(VLOOKUP($B88,DB!$H$3:$BZ$1001,37,FALSE)&amp;"","　")</f>
        <v>◯</v>
      </c>
      <c r="R88" s="18" t="str">
        <f>IFERROR(VLOOKUP($B88,DB!$H$3:$BZ$1001,38,FALSE)&amp;"","　")</f>
        <v>◯</v>
      </c>
      <c r="S88" s="18" t="str">
        <f>IFERROR(VLOOKUP($B88,DB!$H$3:$BZ$1001,39,FALSE)&amp;"","　")</f>
        <v>◯</v>
      </c>
      <c r="T88" s="18" t="str">
        <f>IFERROR(VLOOKUP($B88,DB!$H$3:$BZ$1001,40,FALSE)&amp;"","　")</f>
        <v>◯</v>
      </c>
      <c r="U88" s="18" t="str">
        <f>IFERROR(VLOOKUP($B88,DB!$H$3:$BZ$1001,41,FALSE)&amp;"","　")</f>
        <v>◯</v>
      </c>
      <c r="V88" s="18" t="str">
        <f>IFERROR(VLOOKUP($B88,DB!$H$3:$BZ$1001,42,FALSE)&amp;"","　")</f>
        <v>◯</v>
      </c>
      <c r="W88" s="18" t="str">
        <f>IFERROR(VLOOKUP($B88,DB!$H$3:$BZ$1001,43,FALSE)&amp;"","　")</f>
        <v>◯</v>
      </c>
      <c r="X88" s="18" t="str">
        <f>IFERROR(VLOOKUP($B88,DB!$H$3:$BZ$1001,44,FALSE)&amp;"","　")</f>
        <v>◯</v>
      </c>
      <c r="Y88" s="18" t="str">
        <f>IFERROR(VLOOKUP($B88,DB!$H$3:$BZ$1001,45,FALSE)&amp;"","　")</f>
        <v>◯</v>
      </c>
      <c r="Z88" s="18" t="str">
        <f>IFERROR(VLOOKUP($B88,DB!$H$3:$BZ$1001,46,FALSE)&amp;"","　")</f>
        <v>◯</v>
      </c>
      <c r="AA88" s="18" t="str">
        <f>IFERROR(VLOOKUP($B88,DB!$H$3:$BZ$1001,47,FALSE)&amp;"","　")</f>
        <v>◯</v>
      </c>
      <c r="AB88" s="18" t="str">
        <f>IFERROR(VLOOKUP($B88,DB!$H$3:$BZ$1001,48,FALSE)&amp;"","　")</f>
        <v>◯</v>
      </c>
      <c r="AC88" s="18" t="str">
        <f>IFERROR(VLOOKUP($B88,DB!$H$3:$BZ$1001,49,FALSE)&amp;"","　")</f>
        <v>◯</v>
      </c>
      <c r="AD88" s="18" t="str">
        <f>IFERROR(VLOOKUP($B88,DB!$H$3:$BZ$1001,50,FALSE)&amp;"","　")</f>
        <v>◯</v>
      </c>
      <c r="AE88" s="18" t="str">
        <f>IFERROR(VLOOKUP($B88,DB!$H$3:$BZ$1001,51,FALSE)&amp;"","　")</f>
        <v>◯</v>
      </c>
      <c r="AF88" s="18" t="str">
        <f>IFERROR(VLOOKUP($B88,DB!$H$3:$BZ$1001,52,FALSE)&amp;"","　")</f>
        <v>◯</v>
      </c>
      <c r="AG88" s="18" t="str">
        <f>IFERROR(VLOOKUP($B88,DB!$H$3:$BZ$1001,53,FALSE)&amp;"","　")</f>
        <v>◯</v>
      </c>
      <c r="AH88" s="18" t="str">
        <f>IFERROR(VLOOKUP($B88,DB!$H$3:$BZ$1001,54,FALSE)&amp;"","　")</f>
        <v>◯</v>
      </c>
      <c r="AI88" s="25" t="str">
        <f>IFERROR(VLOOKUP($B88,DB!$H$3:$BZ$1001,55,FALSE)&amp;"","　")</f>
        <v>◯</v>
      </c>
      <c r="AJ88" s="16" t="str">
        <f>IFERROR(VLOOKUP($B88,DB!$H$3:$BZ$1001,56,FALSE)&amp;"","　")</f>
        <v/>
      </c>
      <c r="AK88" s="18" t="str">
        <f>IFERROR(VLOOKUP($B88,DB!$H$3:$BZ$1001,57,FALSE)&amp;"","　")</f>
        <v/>
      </c>
      <c r="AL88" s="18" t="str">
        <f>IFERROR(VLOOKUP($B88,DB!$H$3:$BZ$1001,58,FALSE)&amp;"","　")</f>
        <v/>
      </c>
      <c r="AM88" s="18" t="str">
        <f>IFERROR(VLOOKUP($B88,DB!$H$3:$BZ$1001,59,FALSE)&amp;"","　")</f>
        <v/>
      </c>
      <c r="AN88" s="18" t="str">
        <f>IFERROR(VLOOKUP($B88,DB!$H$3:$BZ$1001,60,FALSE)&amp;"","　")</f>
        <v/>
      </c>
      <c r="AO88" s="18" t="str">
        <f>IFERROR(VLOOKUP($B88,DB!$H$3:$BZ$1001,61,FALSE)&amp;"","　")</f>
        <v/>
      </c>
      <c r="AP88" s="18" t="str">
        <f>IFERROR(VLOOKUP($B88,DB!$H$3:$BZ$1001,62,FALSE)&amp;"","　")</f>
        <v>◯</v>
      </c>
      <c r="AQ88" s="21" t="str">
        <f>IFERROR(VLOOKUP($B88,DB!$H$3:$BZ$1001,63,FALSE)&amp;"","　")</f>
        <v/>
      </c>
      <c r="AR88" s="23" t="str">
        <f>IFERROR(VLOOKUP($B88,DB!$H$3:$BZ$1001,64,FALSE)&amp;"","　")</f>
        <v/>
      </c>
      <c r="AS88" s="18" t="str">
        <f>IFERROR(VLOOKUP($B88,DB!$H$3:$BZ$1001,65,FALSE)&amp;"","　")</f>
        <v/>
      </c>
      <c r="AT88" s="18" t="str">
        <f>IFERROR(VLOOKUP($B88,DB!$H$3:$BZ$1001,66,FALSE)&amp;"","　")</f>
        <v/>
      </c>
      <c r="AU88" s="18" t="str">
        <f>IFERROR(VLOOKUP($B88,DB!$H$3:$BZ$1001,67,FALSE)&amp;"","　")</f>
        <v/>
      </c>
      <c r="AV88" s="18" t="str">
        <f>IFERROR(VLOOKUP($B88,DB!$H$3:$BZ$1001,68,FALSE)&amp;"","　")</f>
        <v/>
      </c>
      <c r="AW88" s="18" t="str">
        <f>IFERROR(VLOOKUP($B88,DB!$H$3:$BZ$1001,69,FALSE)&amp;"","　")</f>
        <v>◯</v>
      </c>
      <c r="AX88" s="18" t="str">
        <f>IFERROR(VLOOKUP($B88,DB!$H$3:$BZ$1001,70,FALSE)&amp;"","　")</f>
        <v/>
      </c>
      <c r="AY88" s="21" t="str">
        <f>IFERROR(VLOOKUP($B88,DB!$H$3:$BZ$1001,71,FALSE)&amp;"","　")</f>
        <v/>
      </c>
      <c r="AZ88" s="29"/>
    </row>
    <row r="89" spans="2:52" ht="20.100000000000001" customHeight="1">
      <c r="B89" s="6">
        <v>2226</v>
      </c>
      <c r="C89" s="8" t="str">
        <f>IFERROR(VLOOKUP(B89,DB!$H$3:$Y$1001,4,FALSE)&amp;"","")</f>
        <v>株式会社建設コンサルタント</v>
      </c>
      <c r="D89" s="10" t="str">
        <f>IFERROR(VLOOKUP(B89,DB!$H$2:$CC$1001,7,FALSE)&amp;"","")</f>
        <v>北海道</v>
      </c>
      <c r="E89" s="11" t="str">
        <f>IFERROR(VLOOKUP(B89,DB!$H$2:$CC$1001,8,FALSE)&amp;"","")</f>
        <v>札幌市北区</v>
      </c>
      <c r="F89" s="12" t="str">
        <f>IFERROR(VLOOKUP(B89,DB!$H$2:$CC$1001,10,FALSE)&amp;"","")</f>
        <v>代表取締役</v>
      </c>
      <c r="G89" s="11" t="str">
        <f>IFERROR(VLOOKUP(B89,DB!$H$2:$CC$1001,11,FALSE)&amp;"","")</f>
        <v>笠原　成悟</v>
      </c>
      <c r="H89" s="14" t="str">
        <f>IFERROR(IF(VLOOKUP(B89,DB!$H$2:$CC$1001,20,FALSE)&amp;""="","","○"),"")</f>
        <v/>
      </c>
      <c r="I89" s="16" t="str">
        <f>IFERROR(VLOOKUP($B89,DB!$H$3:$BZ$1001,29,FALSE)&amp;"","　")</f>
        <v/>
      </c>
      <c r="J89" s="18" t="str">
        <f>IFERROR(VLOOKUP($B89,DB!$H$3:$BZ$1001,30,FALSE)&amp;"","　")</f>
        <v>◯</v>
      </c>
      <c r="K89" s="18" t="str">
        <f>IFERROR(VLOOKUP($B89,DB!$H$3:$BZ$1001,31,FALSE)&amp;"","　")</f>
        <v/>
      </c>
      <c r="L89" s="18" t="str">
        <f>IFERROR(VLOOKUP($B89,DB!$H$3:$BZ$1001,32,FALSE)&amp;"","　")</f>
        <v>◯</v>
      </c>
      <c r="M89" s="18" t="str">
        <f>IFERROR(VLOOKUP($B89,DB!$H$3:$BZ$1001,33,FALSE)&amp;"","　")</f>
        <v/>
      </c>
      <c r="N89" s="21" t="str">
        <f>IFERROR(VLOOKUP($B89,DB!$H$3:$BZ$1001,34,FALSE)&amp;"","　")</f>
        <v/>
      </c>
      <c r="O89" s="23" t="str">
        <f>IFERROR(VLOOKUP($B89,DB!$H$3:$BZ$1001,35,FALSE)&amp;"","　")</f>
        <v/>
      </c>
      <c r="P89" s="18" t="str">
        <f>IFERROR(VLOOKUP($B89,DB!$H$3:$BZ$1001,36,FALSE)&amp;"","　")</f>
        <v/>
      </c>
      <c r="Q89" s="18" t="str">
        <f>IFERROR(VLOOKUP($B89,DB!$H$3:$BZ$1001,37,FALSE)&amp;"","　")</f>
        <v/>
      </c>
      <c r="R89" s="18" t="str">
        <f>IFERROR(VLOOKUP($B89,DB!$H$3:$BZ$1001,38,FALSE)&amp;"","　")</f>
        <v/>
      </c>
      <c r="S89" s="18" t="str">
        <f>IFERROR(VLOOKUP($B89,DB!$H$3:$BZ$1001,39,FALSE)&amp;"","　")</f>
        <v/>
      </c>
      <c r="T89" s="18" t="str">
        <f>IFERROR(VLOOKUP($B89,DB!$H$3:$BZ$1001,40,FALSE)&amp;"","　")</f>
        <v/>
      </c>
      <c r="U89" s="18" t="str">
        <f>IFERROR(VLOOKUP($B89,DB!$H$3:$BZ$1001,41,FALSE)&amp;"","　")</f>
        <v/>
      </c>
      <c r="V89" s="18" t="str">
        <f>IFERROR(VLOOKUP($B89,DB!$H$3:$BZ$1001,42,FALSE)&amp;"","　")</f>
        <v/>
      </c>
      <c r="W89" s="18" t="str">
        <f>IFERROR(VLOOKUP($B89,DB!$H$3:$BZ$1001,43,FALSE)&amp;"","　")</f>
        <v/>
      </c>
      <c r="X89" s="18" t="str">
        <f>IFERROR(VLOOKUP($B89,DB!$H$3:$BZ$1001,44,FALSE)&amp;"","　")</f>
        <v/>
      </c>
      <c r="Y89" s="18" t="str">
        <f>IFERROR(VLOOKUP($B89,DB!$H$3:$BZ$1001,45,FALSE)&amp;"","　")</f>
        <v/>
      </c>
      <c r="Z89" s="18" t="str">
        <f>IFERROR(VLOOKUP($B89,DB!$H$3:$BZ$1001,46,FALSE)&amp;"","　")</f>
        <v/>
      </c>
      <c r="AA89" s="18" t="str">
        <f>IFERROR(VLOOKUP($B89,DB!$H$3:$BZ$1001,47,FALSE)&amp;"","　")</f>
        <v/>
      </c>
      <c r="AB89" s="18" t="str">
        <f>IFERROR(VLOOKUP($B89,DB!$H$3:$BZ$1001,48,FALSE)&amp;"","　")</f>
        <v/>
      </c>
      <c r="AC89" s="18" t="str">
        <f>IFERROR(VLOOKUP($B89,DB!$H$3:$BZ$1001,49,FALSE)&amp;"","　")</f>
        <v/>
      </c>
      <c r="AD89" s="18" t="str">
        <f>IFERROR(VLOOKUP($B89,DB!$H$3:$BZ$1001,50,FALSE)&amp;"","　")</f>
        <v/>
      </c>
      <c r="AE89" s="18" t="str">
        <f>IFERROR(VLOOKUP($B89,DB!$H$3:$BZ$1001,51,FALSE)&amp;"","　")</f>
        <v/>
      </c>
      <c r="AF89" s="18" t="str">
        <f>IFERROR(VLOOKUP($B89,DB!$H$3:$BZ$1001,52,FALSE)&amp;"","　")</f>
        <v/>
      </c>
      <c r="AG89" s="18" t="str">
        <f>IFERROR(VLOOKUP($B89,DB!$H$3:$BZ$1001,53,FALSE)&amp;"","　")</f>
        <v/>
      </c>
      <c r="AH89" s="18" t="str">
        <f>IFERROR(VLOOKUP($B89,DB!$H$3:$BZ$1001,54,FALSE)&amp;"","　")</f>
        <v/>
      </c>
      <c r="AI89" s="25" t="str">
        <f>IFERROR(VLOOKUP($B89,DB!$H$3:$BZ$1001,55,FALSE)&amp;"","　")</f>
        <v/>
      </c>
      <c r="AJ89" s="16" t="str">
        <f>IFERROR(VLOOKUP($B89,DB!$H$3:$BZ$1001,56,FALSE)&amp;"","　")</f>
        <v/>
      </c>
      <c r="AK89" s="18" t="str">
        <f>IFERROR(VLOOKUP($B89,DB!$H$3:$BZ$1001,57,FALSE)&amp;"","　")</f>
        <v/>
      </c>
      <c r="AL89" s="18" t="str">
        <f>IFERROR(VLOOKUP($B89,DB!$H$3:$BZ$1001,58,FALSE)&amp;"","　")</f>
        <v/>
      </c>
      <c r="AM89" s="18" t="str">
        <f>IFERROR(VLOOKUP($B89,DB!$H$3:$BZ$1001,59,FALSE)&amp;"","　")</f>
        <v/>
      </c>
      <c r="AN89" s="18" t="str">
        <f>IFERROR(VLOOKUP($B89,DB!$H$3:$BZ$1001,60,FALSE)&amp;"","　")</f>
        <v/>
      </c>
      <c r="AO89" s="18" t="str">
        <f>IFERROR(VLOOKUP($B89,DB!$H$3:$BZ$1001,61,FALSE)&amp;"","　")</f>
        <v/>
      </c>
      <c r="AP89" s="18" t="str">
        <f>IFERROR(VLOOKUP($B89,DB!$H$3:$BZ$1001,62,FALSE)&amp;"","　")</f>
        <v/>
      </c>
      <c r="AQ89" s="21" t="str">
        <f>IFERROR(VLOOKUP($B89,DB!$H$3:$BZ$1001,63,FALSE)&amp;"","　")</f>
        <v/>
      </c>
      <c r="AR89" s="23" t="str">
        <f>IFERROR(VLOOKUP($B89,DB!$H$3:$BZ$1001,64,FALSE)&amp;"","　")</f>
        <v/>
      </c>
      <c r="AS89" s="18" t="str">
        <f>IFERROR(VLOOKUP($B89,DB!$H$3:$BZ$1001,65,FALSE)&amp;"","　")</f>
        <v/>
      </c>
      <c r="AT89" s="18" t="str">
        <f>IFERROR(VLOOKUP($B89,DB!$H$3:$BZ$1001,66,FALSE)&amp;"","　")</f>
        <v/>
      </c>
      <c r="AU89" s="18" t="str">
        <f>IFERROR(VLOOKUP($B89,DB!$H$3:$BZ$1001,67,FALSE)&amp;"","　")</f>
        <v/>
      </c>
      <c r="AV89" s="18" t="str">
        <f>IFERROR(VLOOKUP($B89,DB!$H$3:$BZ$1001,68,FALSE)&amp;"","　")</f>
        <v/>
      </c>
      <c r="AW89" s="18" t="str">
        <f>IFERROR(VLOOKUP($B89,DB!$H$3:$BZ$1001,69,FALSE)&amp;"","　")</f>
        <v/>
      </c>
      <c r="AX89" s="18" t="str">
        <f>IFERROR(VLOOKUP($B89,DB!$H$3:$BZ$1001,70,FALSE)&amp;"","　")</f>
        <v/>
      </c>
      <c r="AY89" s="21" t="str">
        <f>IFERROR(VLOOKUP($B89,DB!$H$3:$BZ$1001,71,FALSE)&amp;"","　")</f>
        <v/>
      </c>
      <c r="AZ89" s="29"/>
    </row>
    <row r="90" spans="2:52" ht="20.100000000000001" customHeight="1">
      <c r="B90" s="6">
        <v>2227</v>
      </c>
      <c r="C90" s="8" t="str">
        <f>IFERROR(VLOOKUP(B90,DB!$H$3:$Y$1001,4,FALSE)&amp;"","")</f>
        <v>株式会社建築工房</v>
      </c>
      <c r="D90" s="10" t="str">
        <f>IFERROR(VLOOKUP(B90,DB!$H$2:$CC$1001,7,FALSE)&amp;"","")</f>
        <v>北海道</v>
      </c>
      <c r="E90" s="11" t="str">
        <f>IFERROR(VLOOKUP(B90,DB!$H$2:$CC$1001,8,FALSE)&amp;"","")</f>
        <v>札幌市中央区</v>
      </c>
      <c r="F90" s="12" t="str">
        <f>IFERROR(VLOOKUP(B90,DB!$H$2:$CC$1001,10,FALSE)&amp;"","")</f>
        <v>代表取締役</v>
      </c>
      <c r="G90" s="11" t="str">
        <f>IFERROR(VLOOKUP(B90,DB!$H$2:$CC$1001,11,FALSE)&amp;"","")</f>
        <v>北川　隆雄</v>
      </c>
      <c r="H90" s="14" t="str">
        <f>IFERROR(IF(VLOOKUP(B90,DB!$H$2:$CC$1001,20,FALSE)&amp;""="","","○"),"")</f>
        <v/>
      </c>
      <c r="I90" s="16" t="str">
        <f>IFERROR(VLOOKUP($B90,DB!$H$3:$BZ$1001,29,FALSE)&amp;"","　")</f>
        <v/>
      </c>
      <c r="J90" s="18" t="str">
        <f>IFERROR(VLOOKUP($B90,DB!$H$3:$BZ$1001,30,FALSE)&amp;"","　")</f>
        <v/>
      </c>
      <c r="K90" s="18" t="str">
        <f>IFERROR(VLOOKUP($B90,DB!$H$3:$BZ$1001,31,FALSE)&amp;"","　")</f>
        <v/>
      </c>
      <c r="L90" s="18" t="str">
        <f>IFERROR(VLOOKUP($B90,DB!$H$3:$BZ$1001,32,FALSE)&amp;"","　")</f>
        <v>◯</v>
      </c>
      <c r="M90" s="18" t="str">
        <f>IFERROR(VLOOKUP($B90,DB!$H$3:$BZ$1001,33,FALSE)&amp;"","　")</f>
        <v/>
      </c>
      <c r="N90" s="21" t="str">
        <f>IFERROR(VLOOKUP($B90,DB!$H$3:$BZ$1001,34,FALSE)&amp;"","　")</f>
        <v/>
      </c>
      <c r="O90" s="23" t="str">
        <f>IFERROR(VLOOKUP($B90,DB!$H$3:$BZ$1001,35,FALSE)&amp;"","　")</f>
        <v/>
      </c>
      <c r="P90" s="18" t="str">
        <f>IFERROR(VLOOKUP($B90,DB!$H$3:$BZ$1001,36,FALSE)&amp;"","　")</f>
        <v/>
      </c>
      <c r="Q90" s="18" t="str">
        <f>IFERROR(VLOOKUP($B90,DB!$H$3:$BZ$1001,37,FALSE)&amp;"","　")</f>
        <v/>
      </c>
      <c r="R90" s="18" t="str">
        <f>IFERROR(VLOOKUP($B90,DB!$H$3:$BZ$1001,38,FALSE)&amp;"","　")</f>
        <v/>
      </c>
      <c r="S90" s="18" t="str">
        <f>IFERROR(VLOOKUP($B90,DB!$H$3:$BZ$1001,39,FALSE)&amp;"","　")</f>
        <v/>
      </c>
      <c r="T90" s="18" t="str">
        <f>IFERROR(VLOOKUP($B90,DB!$H$3:$BZ$1001,40,FALSE)&amp;"","　")</f>
        <v/>
      </c>
      <c r="U90" s="18" t="str">
        <f>IFERROR(VLOOKUP($B90,DB!$H$3:$BZ$1001,41,FALSE)&amp;"","　")</f>
        <v/>
      </c>
      <c r="V90" s="18" t="str">
        <f>IFERROR(VLOOKUP($B90,DB!$H$3:$BZ$1001,42,FALSE)&amp;"","　")</f>
        <v/>
      </c>
      <c r="W90" s="18" t="str">
        <f>IFERROR(VLOOKUP($B90,DB!$H$3:$BZ$1001,43,FALSE)&amp;"","　")</f>
        <v/>
      </c>
      <c r="X90" s="18" t="str">
        <f>IFERROR(VLOOKUP($B90,DB!$H$3:$BZ$1001,44,FALSE)&amp;"","　")</f>
        <v/>
      </c>
      <c r="Y90" s="18" t="str">
        <f>IFERROR(VLOOKUP($B90,DB!$H$3:$BZ$1001,45,FALSE)&amp;"","　")</f>
        <v/>
      </c>
      <c r="Z90" s="18" t="str">
        <f>IFERROR(VLOOKUP($B90,DB!$H$3:$BZ$1001,46,FALSE)&amp;"","　")</f>
        <v/>
      </c>
      <c r="AA90" s="18" t="str">
        <f>IFERROR(VLOOKUP($B90,DB!$H$3:$BZ$1001,47,FALSE)&amp;"","　")</f>
        <v/>
      </c>
      <c r="AB90" s="18" t="str">
        <f>IFERROR(VLOOKUP($B90,DB!$H$3:$BZ$1001,48,FALSE)&amp;"","　")</f>
        <v/>
      </c>
      <c r="AC90" s="18" t="str">
        <f>IFERROR(VLOOKUP($B90,DB!$H$3:$BZ$1001,49,FALSE)&amp;"","　")</f>
        <v/>
      </c>
      <c r="AD90" s="18" t="str">
        <f>IFERROR(VLOOKUP($B90,DB!$H$3:$BZ$1001,50,FALSE)&amp;"","　")</f>
        <v/>
      </c>
      <c r="AE90" s="18" t="str">
        <f>IFERROR(VLOOKUP($B90,DB!$H$3:$BZ$1001,51,FALSE)&amp;"","　")</f>
        <v/>
      </c>
      <c r="AF90" s="18" t="str">
        <f>IFERROR(VLOOKUP($B90,DB!$H$3:$BZ$1001,52,FALSE)&amp;"","　")</f>
        <v/>
      </c>
      <c r="AG90" s="18" t="str">
        <f>IFERROR(VLOOKUP($B90,DB!$H$3:$BZ$1001,53,FALSE)&amp;"","　")</f>
        <v/>
      </c>
      <c r="AH90" s="18" t="str">
        <f>IFERROR(VLOOKUP($B90,DB!$H$3:$BZ$1001,54,FALSE)&amp;"","　")</f>
        <v/>
      </c>
      <c r="AI90" s="25" t="str">
        <f>IFERROR(VLOOKUP($B90,DB!$H$3:$BZ$1001,55,FALSE)&amp;"","　")</f>
        <v/>
      </c>
      <c r="AJ90" s="16" t="str">
        <f>IFERROR(VLOOKUP($B90,DB!$H$3:$BZ$1001,56,FALSE)&amp;"","　")</f>
        <v/>
      </c>
      <c r="AK90" s="18" t="str">
        <f>IFERROR(VLOOKUP($B90,DB!$H$3:$BZ$1001,57,FALSE)&amp;"","　")</f>
        <v/>
      </c>
      <c r="AL90" s="18" t="str">
        <f>IFERROR(VLOOKUP($B90,DB!$H$3:$BZ$1001,58,FALSE)&amp;"","　")</f>
        <v/>
      </c>
      <c r="AM90" s="18" t="str">
        <f>IFERROR(VLOOKUP($B90,DB!$H$3:$BZ$1001,59,FALSE)&amp;"","　")</f>
        <v/>
      </c>
      <c r="AN90" s="18" t="str">
        <f>IFERROR(VLOOKUP($B90,DB!$H$3:$BZ$1001,60,FALSE)&amp;"","　")</f>
        <v/>
      </c>
      <c r="AO90" s="18" t="str">
        <f>IFERROR(VLOOKUP($B90,DB!$H$3:$BZ$1001,61,FALSE)&amp;"","　")</f>
        <v/>
      </c>
      <c r="AP90" s="18" t="str">
        <f>IFERROR(VLOOKUP($B90,DB!$H$3:$BZ$1001,62,FALSE)&amp;"","　")</f>
        <v/>
      </c>
      <c r="AQ90" s="21" t="str">
        <f>IFERROR(VLOOKUP($B90,DB!$H$3:$BZ$1001,63,FALSE)&amp;"","　")</f>
        <v/>
      </c>
      <c r="AR90" s="23" t="str">
        <f>IFERROR(VLOOKUP($B90,DB!$H$3:$BZ$1001,64,FALSE)&amp;"","　")</f>
        <v/>
      </c>
      <c r="AS90" s="18" t="str">
        <f>IFERROR(VLOOKUP($B90,DB!$H$3:$BZ$1001,65,FALSE)&amp;"","　")</f>
        <v/>
      </c>
      <c r="AT90" s="18" t="str">
        <f>IFERROR(VLOOKUP($B90,DB!$H$3:$BZ$1001,66,FALSE)&amp;"","　")</f>
        <v/>
      </c>
      <c r="AU90" s="18" t="str">
        <f>IFERROR(VLOOKUP($B90,DB!$H$3:$BZ$1001,67,FALSE)&amp;"","　")</f>
        <v/>
      </c>
      <c r="AV90" s="18" t="str">
        <f>IFERROR(VLOOKUP($B90,DB!$H$3:$BZ$1001,68,FALSE)&amp;"","　")</f>
        <v/>
      </c>
      <c r="AW90" s="18" t="str">
        <f>IFERROR(VLOOKUP($B90,DB!$H$3:$BZ$1001,69,FALSE)&amp;"","　")</f>
        <v/>
      </c>
      <c r="AX90" s="18" t="str">
        <f>IFERROR(VLOOKUP($B90,DB!$H$3:$BZ$1001,70,FALSE)&amp;"","　")</f>
        <v/>
      </c>
      <c r="AY90" s="21" t="str">
        <f>IFERROR(VLOOKUP($B90,DB!$H$3:$BZ$1001,71,FALSE)&amp;"","　")</f>
        <v/>
      </c>
      <c r="AZ90" s="29"/>
    </row>
    <row r="91" spans="2:52" ht="20.100000000000001" customHeight="1">
      <c r="B91" s="6">
        <v>2228</v>
      </c>
      <c r="C91" s="8" t="str">
        <f>IFERROR(VLOOKUP(B91,DB!$H$3:$Y$1001,4,FALSE)&amp;"","")</f>
        <v>建築アトリエケスターバ・アルッキ</v>
      </c>
      <c r="D91" s="10" t="str">
        <f>IFERROR(VLOOKUP(B91,DB!$H$2:$CC$1001,7,FALSE)&amp;"","")</f>
        <v>北海道</v>
      </c>
      <c r="E91" s="11" t="str">
        <f>IFERROR(VLOOKUP(B91,DB!$H$2:$CC$1001,8,FALSE)&amp;"","")</f>
        <v>札幌市白石区</v>
      </c>
      <c r="F91" s="12" t="str">
        <f>IFERROR(VLOOKUP(B91,DB!$H$2:$CC$1001,10,FALSE)&amp;"","")</f>
        <v>代表</v>
      </c>
      <c r="G91" s="11" t="str">
        <f>IFERROR(VLOOKUP(B91,DB!$H$2:$CC$1001,11,FALSE)&amp;"","")</f>
        <v>小林　厚志</v>
      </c>
      <c r="H91" s="14" t="str">
        <f>IFERROR(IF(VLOOKUP(B91,DB!$H$2:$CC$1001,20,FALSE)&amp;""="","","○"),"")</f>
        <v/>
      </c>
      <c r="I91" s="16" t="str">
        <f>IFERROR(VLOOKUP($B91,DB!$H$3:$BZ$1001,29,FALSE)&amp;"","　")</f>
        <v/>
      </c>
      <c r="J91" s="18" t="str">
        <f>IFERROR(VLOOKUP($B91,DB!$H$3:$BZ$1001,30,FALSE)&amp;"","　")</f>
        <v/>
      </c>
      <c r="K91" s="18" t="str">
        <f>IFERROR(VLOOKUP($B91,DB!$H$3:$BZ$1001,31,FALSE)&amp;"","　")</f>
        <v/>
      </c>
      <c r="L91" s="18" t="str">
        <f>IFERROR(VLOOKUP($B91,DB!$H$3:$BZ$1001,32,FALSE)&amp;"","　")</f>
        <v>◯</v>
      </c>
      <c r="M91" s="18" t="str">
        <f>IFERROR(VLOOKUP($B91,DB!$H$3:$BZ$1001,33,FALSE)&amp;"","　")</f>
        <v/>
      </c>
      <c r="N91" s="21" t="str">
        <f>IFERROR(VLOOKUP($B91,DB!$H$3:$BZ$1001,34,FALSE)&amp;"","　")</f>
        <v/>
      </c>
      <c r="O91" s="23" t="str">
        <f>IFERROR(VLOOKUP($B91,DB!$H$3:$BZ$1001,35,FALSE)&amp;"","　")</f>
        <v/>
      </c>
      <c r="P91" s="18" t="str">
        <f>IFERROR(VLOOKUP($B91,DB!$H$3:$BZ$1001,36,FALSE)&amp;"","　")</f>
        <v/>
      </c>
      <c r="Q91" s="18" t="str">
        <f>IFERROR(VLOOKUP($B91,DB!$H$3:$BZ$1001,37,FALSE)&amp;"","　")</f>
        <v/>
      </c>
      <c r="R91" s="18" t="str">
        <f>IFERROR(VLOOKUP($B91,DB!$H$3:$BZ$1001,38,FALSE)&amp;"","　")</f>
        <v/>
      </c>
      <c r="S91" s="18" t="str">
        <f>IFERROR(VLOOKUP($B91,DB!$H$3:$BZ$1001,39,FALSE)&amp;"","　")</f>
        <v/>
      </c>
      <c r="T91" s="18" t="str">
        <f>IFERROR(VLOOKUP($B91,DB!$H$3:$BZ$1001,40,FALSE)&amp;"","　")</f>
        <v/>
      </c>
      <c r="U91" s="18" t="str">
        <f>IFERROR(VLOOKUP($B91,DB!$H$3:$BZ$1001,41,FALSE)&amp;"","　")</f>
        <v/>
      </c>
      <c r="V91" s="18" t="str">
        <f>IFERROR(VLOOKUP($B91,DB!$H$3:$BZ$1001,42,FALSE)&amp;"","　")</f>
        <v/>
      </c>
      <c r="W91" s="18" t="str">
        <f>IFERROR(VLOOKUP($B91,DB!$H$3:$BZ$1001,43,FALSE)&amp;"","　")</f>
        <v/>
      </c>
      <c r="X91" s="18" t="str">
        <f>IFERROR(VLOOKUP($B91,DB!$H$3:$BZ$1001,44,FALSE)&amp;"","　")</f>
        <v/>
      </c>
      <c r="Y91" s="18" t="str">
        <f>IFERROR(VLOOKUP($B91,DB!$H$3:$BZ$1001,45,FALSE)&amp;"","　")</f>
        <v/>
      </c>
      <c r="Z91" s="18" t="str">
        <f>IFERROR(VLOOKUP($B91,DB!$H$3:$BZ$1001,46,FALSE)&amp;"","　")</f>
        <v/>
      </c>
      <c r="AA91" s="18" t="str">
        <f>IFERROR(VLOOKUP($B91,DB!$H$3:$BZ$1001,47,FALSE)&amp;"","　")</f>
        <v/>
      </c>
      <c r="AB91" s="18" t="str">
        <f>IFERROR(VLOOKUP($B91,DB!$H$3:$BZ$1001,48,FALSE)&amp;"","　")</f>
        <v/>
      </c>
      <c r="AC91" s="18" t="str">
        <f>IFERROR(VLOOKUP($B91,DB!$H$3:$BZ$1001,49,FALSE)&amp;"","　")</f>
        <v/>
      </c>
      <c r="AD91" s="18" t="str">
        <f>IFERROR(VLOOKUP($B91,DB!$H$3:$BZ$1001,50,FALSE)&amp;"","　")</f>
        <v/>
      </c>
      <c r="AE91" s="18" t="str">
        <f>IFERROR(VLOOKUP($B91,DB!$H$3:$BZ$1001,51,FALSE)&amp;"","　")</f>
        <v/>
      </c>
      <c r="AF91" s="18" t="str">
        <f>IFERROR(VLOOKUP($B91,DB!$H$3:$BZ$1001,52,FALSE)&amp;"","　")</f>
        <v/>
      </c>
      <c r="AG91" s="18" t="str">
        <f>IFERROR(VLOOKUP($B91,DB!$H$3:$BZ$1001,53,FALSE)&amp;"","　")</f>
        <v/>
      </c>
      <c r="AH91" s="18" t="str">
        <f>IFERROR(VLOOKUP($B91,DB!$H$3:$BZ$1001,54,FALSE)&amp;"","　")</f>
        <v/>
      </c>
      <c r="AI91" s="25" t="str">
        <f>IFERROR(VLOOKUP($B91,DB!$H$3:$BZ$1001,55,FALSE)&amp;"","　")</f>
        <v/>
      </c>
      <c r="AJ91" s="16" t="str">
        <f>IFERROR(VLOOKUP($B91,DB!$H$3:$BZ$1001,56,FALSE)&amp;"","　")</f>
        <v/>
      </c>
      <c r="AK91" s="18" t="str">
        <f>IFERROR(VLOOKUP($B91,DB!$H$3:$BZ$1001,57,FALSE)&amp;"","　")</f>
        <v/>
      </c>
      <c r="AL91" s="18" t="str">
        <f>IFERROR(VLOOKUP($B91,DB!$H$3:$BZ$1001,58,FALSE)&amp;"","　")</f>
        <v/>
      </c>
      <c r="AM91" s="18" t="str">
        <f>IFERROR(VLOOKUP($B91,DB!$H$3:$BZ$1001,59,FALSE)&amp;"","　")</f>
        <v/>
      </c>
      <c r="AN91" s="18" t="str">
        <f>IFERROR(VLOOKUP($B91,DB!$H$3:$BZ$1001,60,FALSE)&amp;"","　")</f>
        <v/>
      </c>
      <c r="AO91" s="18" t="str">
        <f>IFERROR(VLOOKUP($B91,DB!$H$3:$BZ$1001,61,FALSE)&amp;"","　")</f>
        <v/>
      </c>
      <c r="AP91" s="18" t="str">
        <f>IFERROR(VLOOKUP($B91,DB!$H$3:$BZ$1001,62,FALSE)&amp;"","　")</f>
        <v/>
      </c>
      <c r="AQ91" s="21" t="str">
        <f>IFERROR(VLOOKUP($B91,DB!$H$3:$BZ$1001,63,FALSE)&amp;"","　")</f>
        <v/>
      </c>
      <c r="AR91" s="23" t="str">
        <f>IFERROR(VLOOKUP($B91,DB!$H$3:$BZ$1001,64,FALSE)&amp;"","　")</f>
        <v/>
      </c>
      <c r="AS91" s="18" t="str">
        <f>IFERROR(VLOOKUP($B91,DB!$H$3:$BZ$1001,65,FALSE)&amp;"","　")</f>
        <v/>
      </c>
      <c r="AT91" s="18" t="str">
        <f>IFERROR(VLOOKUP($B91,DB!$H$3:$BZ$1001,66,FALSE)&amp;"","　")</f>
        <v/>
      </c>
      <c r="AU91" s="18" t="str">
        <f>IFERROR(VLOOKUP($B91,DB!$H$3:$BZ$1001,67,FALSE)&amp;"","　")</f>
        <v/>
      </c>
      <c r="AV91" s="18" t="str">
        <f>IFERROR(VLOOKUP($B91,DB!$H$3:$BZ$1001,68,FALSE)&amp;"","　")</f>
        <v/>
      </c>
      <c r="AW91" s="18" t="str">
        <f>IFERROR(VLOOKUP($B91,DB!$H$3:$BZ$1001,69,FALSE)&amp;"","　")</f>
        <v/>
      </c>
      <c r="AX91" s="18" t="str">
        <f>IFERROR(VLOOKUP($B91,DB!$H$3:$BZ$1001,70,FALSE)&amp;"","　")</f>
        <v/>
      </c>
      <c r="AY91" s="21" t="str">
        <f>IFERROR(VLOOKUP($B91,DB!$H$3:$BZ$1001,71,FALSE)&amp;"","　")</f>
        <v/>
      </c>
      <c r="AZ91" s="29"/>
    </row>
    <row r="92" spans="2:52" ht="20.100000000000001" customHeight="1">
      <c r="B92" s="6">
        <v>2433</v>
      </c>
      <c r="C92" s="8" t="str">
        <f>IFERROR(VLOOKUP(B92,DB!$H$3:$Y$1001,4,FALSE)&amp;"","")</f>
        <v>株式会社デザインワークス</v>
      </c>
      <c r="D92" s="10" t="str">
        <f>IFERROR(VLOOKUP(B92,DB!$H$2:$CC$1001,7,FALSE)&amp;"","")</f>
        <v>北海道</v>
      </c>
      <c r="E92" s="11" t="str">
        <f>IFERROR(VLOOKUP(B92,DB!$H$2:$CC$1001,8,FALSE)&amp;"","")</f>
        <v>札幌市豊平区</v>
      </c>
      <c r="F92" s="12" t="str">
        <f>IFERROR(VLOOKUP(B92,DB!$H$2:$CC$1001,10,FALSE)&amp;"","")</f>
        <v>代表取締役</v>
      </c>
      <c r="G92" s="11" t="str">
        <f>IFERROR(VLOOKUP(B92,DB!$H$2:$CC$1001,11,FALSE)&amp;"","")</f>
        <v>藤田　哲也</v>
      </c>
      <c r="H92" s="14" t="str">
        <f>IFERROR(IF(VLOOKUP(B92,DB!$H$2:$CC$1001,20,FALSE)&amp;""="","","○"),"")</f>
        <v/>
      </c>
      <c r="I92" s="16" t="str">
        <f>IFERROR(VLOOKUP($B92,DB!$H$3:$BZ$1001,29,FALSE)&amp;"","　")</f>
        <v/>
      </c>
      <c r="J92" s="18" t="str">
        <f>IFERROR(VLOOKUP($B92,DB!$H$3:$BZ$1001,30,FALSE)&amp;"","　")</f>
        <v/>
      </c>
      <c r="K92" s="18" t="str">
        <f>IFERROR(VLOOKUP($B92,DB!$H$3:$BZ$1001,31,FALSE)&amp;"","　")</f>
        <v/>
      </c>
      <c r="L92" s="18" t="str">
        <f>IFERROR(VLOOKUP($B92,DB!$H$3:$BZ$1001,32,FALSE)&amp;"","　")</f>
        <v>◯</v>
      </c>
      <c r="M92" s="18" t="str">
        <f>IFERROR(VLOOKUP($B92,DB!$H$3:$BZ$1001,33,FALSE)&amp;"","　")</f>
        <v/>
      </c>
      <c r="N92" s="21" t="str">
        <f>IFERROR(VLOOKUP($B92,DB!$H$3:$BZ$1001,34,FALSE)&amp;"","　")</f>
        <v/>
      </c>
      <c r="O92" s="23" t="str">
        <f>IFERROR(VLOOKUP($B92,DB!$H$3:$BZ$1001,35,FALSE)&amp;"","　")</f>
        <v/>
      </c>
      <c r="P92" s="18" t="str">
        <f>IFERROR(VLOOKUP($B92,DB!$H$3:$BZ$1001,36,FALSE)&amp;"","　")</f>
        <v/>
      </c>
      <c r="Q92" s="18" t="str">
        <f>IFERROR(VLOOKUP($B92,DB!$H$3:$BZ$1001,37,FALSE)&amp;"","　")</f>
        <v/>
      </c>
      <c r="R92" s="18" t="str">
        <f>IFERROR(VLOOKUP($B92,DB!$H$3:$BZ$1001,38,FALSE)&amp;"","　")</f>
        <v/>
      </c>
      <c r="S92" s="18" t="str">
        <f>IFERROR(VLOOKUP($B92,DB!$H$3:$BZ$1001,39,FALSE)&amp;"","　")</f>
        <v/>
      </c>
      <c r="T92" s="18" t="str">
        <f>IFERROR(VLOOKUP($B92,DB!$H$3:$BZ$1001,40,FALSE)&amp;"","　")</f>
        <v/>
      </c>
      <c r="U92" s="18" t="str">
        <f>IFERROR(VLOOKUP($B92,DB!$H$3:$BZ$1001,41,FALSE)&amp;"","　")</f>
        <v/>
      </c>
      <c r="V92" s="18" t="str">
        <f>IFERROR(VLOOKUP($B92,DB!$H$3:$BZ$1001,42,FALSE)&amp;"","　")</f>
        <v/>
      </c>
      <c r="W92" s="18" t="str">
        <f>IFERROR(VLOOKUP($B92,DB!$H$3:$BZ$1001,43,FALSE)&amp;"","　")</f>
        <v/>
      </c>
      <c r="X92" s="18" t="str">
        <f>IFERROR(VLOOKUP($B92,DB!$H$3:$BZ$1001,44,FALSE)&amp;"","　")</f>
        <v/>
      </c>
      <c r="Y92" s="18" t="str">
        <f>IFERROR(VLOOKUP($B92,DB!$H$3:$BZ$1001,45,FALSE)&amp;"","　")</f>
        <v/>
      </c>
      <c r="Z92" s="18" t="str">
        <f>IFERROR(VLOOKUP($B92,DB!$H$3:$BZ$1001,46,FALSE)&amp;"","　")</f>
        <v/>
      </c>
      <c r="AA92" s="18" t="str">
        <f>IFERROR(VLOOKUP($B92,DB!$H$3:$BZ$1001,47,FALSE)&amp;"","　")</f>
        <v/>
      </c>
      <c r="AB92" s="18" t="str">
        <f>IFERROR(VLOOKUP($B92,DB!$H$3:$BZ$1001,48,FALSE)&amp;"","　")</f>
        <v/>
      </c>
      <c r="AC92" s="18" t="str">
        <f>IFERROR(VLOOKUP($B92,DB!$H$3:$BZ$1001,49,FALSE)&amp;"","　")</f>
        <v/>
      </c>
      <c r="AD92" s="18" t="str">
        <f>IFERROR(VLOOKUP($B92,DB!$H$3:$BZ$1001,50,FALSE)&amp;"","　")</f>
        <v/>
      </c>
      <c r="AE92" s="18" t="str">
        <f>IFERROR(VLOOKUP($B92,DB!$H$3:$BZ$1001,51,FALSE)&amp;"","　")</f>
        <v/>
      </c>
      <c r="AF92" s="18" t="str">
        <f>IFERROR(VLOOKUP($B92,DB!$H$3:$BZ$1001,52,FALSE)&amp;"","　")</f>
        <v/>
      </c>
      <c r="AG92" s="18" t="str">
        <f>IFERROR(VLOOKUP($B92,DB!$H$3:$BZ$1001,53,FALSE)&amp;"","　")</f>
        <v/>
      </c>
      <c r="AH92" s="18" t="str">
        <f>IFERROR(VLOOKUP($B92,DB!$H$3:$BZ$1001,54,FALSE)&amp;"","　")</f>
        <v/>
      </c>
      <c r="AI92" s="25" t="str">
        <f>IFERROR(VLOOKUP($B92,DB!$H$3:$BZ$1001,55,FALSE)&amp;"","　")</f>
        <v/>
      </c>
      <c r="AJ92" s="16" t="str">
        <f>IFERROR(VLOOKUP($B92,DB!$H$3:$BZ$1001,56,FALSE)&amp;"","　")</f>
        <v/>
      </c>
      <c r="AK92" s="18" t="str">
        <f>IFERROR(VLOOKUP($B92,DB!$H$3:$BZ$1001,57,FALSE)&amp;"","　")</f>
        <v/>
      </c>
      <c r="AL92" s="18" t="str">
        <f>IFERROR(VLOOKUP($B92,DB!$H$3:$BZ$1001,58,FALSE)&amp;"","　")</f>
        <v/>
      </c>
      <c r="AM92" s="18" t="str">
        <f>IFERROR(VLOOKUP($B92,DB!$H$3:$BZ$1001,59,FALSE)&amp;"","　")</f>
        <v/>
      </c>
      <c r="AN92" s="18" t="str">
        <f>IFERROR(VLOOKUP($B92,DB!$H$3:$BZ$1001,60,FALSE)&amp;"","　")</f>
        <v/>
      </c>
      <c r="AO92" s="18" t="str">
        <f>IFERROR(VLOOKUP($B92,DB!$H$3:$BZ$1001,61,FALSE)&amp;"","　")</f>
        <v/>
      </c>
      <c r="AP92" s="18" t="str">
        <f>IFERROR(VLOOKUP($B92,DB!$H$3:$BZ$1001,62,FALSE)&amp;"","　")</f>
        <v/>
      </c>
      <c r="AQ92" s="21" t="str">
        <f>IFERROR(VLOOKUP($B92,DB!$H$3:$BZ$1001,63,FALSE)&amp;"","　")</f>
        <v/>
      </c>
      <c r="AR92" s="23" t="str">
        <f>IFERROR(VLOOKUP($B92,DB!$H$3:$BZ$1001,64,FALSE)&amp;"","　")</f>
        <v/>
      </c>
      <c r="AS92" s="18" t="str">
        <f>IFERROR(VLOOKUP($B92,DB!$H$3:$BZ$1001,65,FALSE)&amp;"","　")</f>
        <v/>
      </c>
      <c r="AT92" s="18" t="str">
        <f>IFERROR(VLOOKUP($B92,DB!$H$3:$BZ$1001,66,FALSE)&amp;"","　")</f>
        <v/>
      </c>
      <c r="AU92" s="18" t="str">
        <f>IFERROR(VLOOKUP($B92,DB!$H$3:$BZ$1001,67,FALSE)&amp;"","　")</f>
        <v/>
      </c>
      <c r="AV92" s="18" t="str">
        <f>IFERROR(VLOOKUP($B92,DB!$H$3:$BZ$1001,68,FALSE)&amp;"","　")</f>
        <v/>
      </c>
      <c r="AW92" s="18" t="str">
        <f>IFERROR(VLOOKUP($B92,DB!$H$3:$BZ$1001,69,FALSE)&amp;"","　")</f>
        <v/>
      </c>
      <c r="AX92" s="18" t="str">
        <f>IFERROR(VLOOKUP($B92,DB!$H$3:$BZ$1001,70,FALSE)&amp;"","　")</f>
        <v/>
      </c>
      <c r="AY92" s="21" t="str">
        <f>IFERROR(VLOOKUP($B92,DB!$H$3:$BZ$1001,71,FALSE)&amp;"","　")</f>
        <v/>
      </c>
      <c r="AZ92" s="29"/>
    </row>
    <row r="93" spans="2:52" ht="20.100000000000001" customHeight="1">
      <c r="B93" s="6">
        <v>2230</v>
      </c>
      <c r="C93" s="8" t="str">
        <f>IFERROR(VLOOKUP(B93,DB!$H$3:$Y$1001,4,FALSE)&amp;"","")</f>
        <v>株式会社コンストラクションサポート藤井</v>
      </c>
      <c r="D93" s="10" t="str">
        <f>IFERROR(VLOOKUP(B93,DB!$H$2:$CC$1001,7,FALSE)&amp;"","")</f>
        <v>北海道</v>
      </c>
      <c r="E93" s="11" t="str">
        <f>IFERROR(VLOOKUP(B93,DB!$H$2:$CC$1001,8,FALSE)&amp;"","")</f>
        <v>旭川市</v>
      </c>
      <c r="F93" s="12" t="str">
        <f>IFERROR(VLOOKUP(B93,DB!$H$2:$CC$1001,10,FALSE)&amp;"","")</f>
        <v>代表取締役</v>
      </c>
      <c r="G93" s="11" t="str">
        <f>IFERROR(VLOOKUP(B93,DB!$H$2:$CC$1001,11,FALSE)&amp;"","")</f>
        <v>菊田　寛</v>
      </c>
      <c r="H93" s="14" t="str">
        <f>IFERROR(IF(VLOOKUP(B93,DB!$H$2:$CC$1001,20,FALSE)&amp;""="","","○"),"")</f>
        <v/>
      </c>
      <c r="I93" s="16" t="str">
        <f>IFERROR(VLOOKUP($B93,DB!$H$3:$BZ$1001,29,FALSE)&amp;"","　")</f>
        <v>◯</v>
      </c>
      <c r="J93" s="18" t="str">
        <f>IFERROR(VLOOKUP($B93,DB!$H$3:$BZ$1001,30,FALSE)&amp;"","　")</f>
        <v>◯</v>
      </c>
      <c r="K93" s="18" t="str">
        <f>IFERROR(VLOOKUP($B93,DB!$H$3:$BZ$1001,31,FALSE)&amp;"","　")</f>
        <v>◯</v>
      </c>
      <c r="L93" s="18" t="str">
        <f>IFERROR(VLOOKUP($B93,DB!$H$3:$BZ$1001,32,FALSE)&amp;"","　")</f>
        <v/>
      </c>
      <c r="M93" s="18" t="str">
        <f>IFERROR(VLOOKUP($B93,DB!$H$3:$BZ$1001,33,FALSE)&amp;"","　")</f>
        <v>◯</v>
      </c>
      <c r="N93" s="21" t="str">
        <f>IFERROR(VLOOKUP($B93,DB!$H$3:$BZ$1001,34,FALSE)&amp;"","　")</f>
        <v/>
      </c>
      <c r="O93" s="23" t="str">
        <f>IFERROR(VLOOKUP($B93,DB!$H$3:$BZ$1001,35,FALSE)&amp;"","　")</f>
        <v/>
      </c>
      <c r="P93" s="18" t="str">
        <f>IFERROR(VLOOKUP($B93,DB!$H$3:$BZ$1001,36,FALSE)&amp;"","　")</f>
        <v/>
      </c>
      <c r="Q93" s="18" t="str">
        <f>IFERROR(VLOOKUP($B93,DB!$H$3:$BZ$1001,37,FALSE)&amp;"","　")</f>
        <v/>
      </c>
      <c r="R93" s="18" t="str">
        <f>IFERROR(VLOOKUP($B93,DB!$H$3:$BZ$1001,38,FALSE)&amp;"","　")</f>
        <v>◯</v>
      </c>
      <c r="S93" s="18" t="str">
        <f>IFERROR(VLOOKUP($B93,DB!$H$3:$BZ$1001,39,FALSE)&amp;"","　")</f>
        <v/>
      </c>
      <c r="T93" s="18" t="str">
        <f>IFERROR(VLOOKUP($B93,DB!$H$3:$BZ$1001,40,FALSE)&amp;"","　")</f>
        <v/>
      </c>
      <c r="U93" s="18" t="str">
        <f>IFERROR(VLOOKUP($B93,DB!$H$3:$BZ$1001,41,FALSE)&amp;"","　")</f>
        <v/>
      </c>
      <c r="V93" s="18" t="str">
        <f>IFERROR(VLOOKUP($B93,DB!$H$3:$BZ$1001,42,FALSE)&amp;"","　")</f>
        <v>◯</v>
      </c>
      <c r="W93" s="18" t="str">
        <f>IFERROR(VLOOKUP($B93,DB!$H$3:$BZ$1001,43,FALSE)&amp;"","　")</f>
        <v>◯</v>
      </c>
      <c r="X93" s="18" t="str">
        <f>IFERROR(VLOOKUP($B93,DB!$H$3:$BZ$1001,44,FALSE)&amp;"","　")</f>
        <v/>
      </c>
      <c r="Y93" s="18" t="str">
        <f>IFERROR(VLOOKUP($B93,DB!$H$3:$BZ$1001,45,FALSE)&amp;"","　")</f>
        <v/>
      </c>
      <c r="Z93" s="18" t="str">
        <f>IFERROR(VLOOKUP($B93,DB!$H$3:$BZ$1001,46,FALSE)&amp;"","　")</f>
        <v/>
      </c>
      <c r="AA93" s="18" t="str">
        <f>IFERROR(VLOOKUP($B93,DB!$H$3:$BZ$1001,47,FALSE)&amp;"","　")</f>
        <v/>
      </c>
      <c r="AB93" s="18" t="str">
        <f>IFERROR(VLOOKUP($B93,DB!$H$3:$BZ$1001,48,FALSE)&amp;"","　")</f>
        <v/>
      </c>
      <c r="AC93" s="18" t="str">
        <f>IFERROR(VLOOKUP($B93,DB!$H$3:$BZ$1001,49,FALSE)&amp;"","　")</f>
        <v/>
      </c>
      <c r="AD93" s="18" t="str">
        <f>IFERROR(VLOOKUP($B93,DB!$H$3:$BZ$1001,50,FALSE)&amp;"","　")</f>
        <v/>
      </c>
      <c r="AE93" s="18" t="str">
        <f>IFERROR(VLOOKUP($B93,DB!$H$3:$BZ$1001,51,FALSE)&amp;"","　")</f>
        <v/>
      </c>
      <c r="AF93" s="18" t="str">
        <f>IFERROR(VLOOKUP($B93,DB!$H$3:$BZ$1001,52,FALSE)&amp;"","　")</f>
        <v/>
      </c>
      <c r="AG93" s="18" t="str">
        <f>IFERROR(VLOOKUP($B93,DB!$H$3:$BZ$1001,53,FALSE)&amp;"","　")</f>
        <v>◯</v>
      </c>
      <c r="AH93" s="18" t="str">
        <f>IFERROR(VLOOKUP($B93,DB!$H$3:$BZ$1001,54,FALSE)&amp;"","　")</f>
        <v/>
      </c>
      <c r="AI93" s="25" t="str">
        <f>IFERROR(VLOOKUP($B93,DB!$H$3:$BZ$1001,55,FALSE)&amp;"","　")</f>
        <v/>
      </c>
      <c r="AJ93" s="16" t="str">
        <f>IFERROR(VLOOKUP($B93,DB!$H$3:$BZ$1001,56,FALSE)&amp;"","　")</f>
        <v/>
      </c>
      <c r="AK93" s="18" t="str">
        <f>IFERROR(VLOOKUP($B93,DB!$H$3:$BZ$1001,57,FALSE)&amp;"","　")</f>
        <v/>
      </c>
      <c r="AL93" s="18" t="str">
        <f>IFERROR(VLOOKUP($B93,DB!$H$3:$BZ$1001,58,FALSE)&amp;"","　")</f>
        <v>◯</v>
      </c>
      <c r="AM93" s="18" t="str">
        <f>IFERROR(VLOOKUP($B93,DB!$H$3:$BZ$1001,59,FALSE)&amp;"","　")</f>
        <v/>
      </c>
      <c r="AN93" s="18" t="str">
        <f>IFERROR(VLOOKUP($B93,DB!$H$3:$BZ$1001,60,FALSE)&amp;"","　")</f>
        <v/>
      </c>
      <c r="AO93" s="18" t="str">
        <f>IFERROR(VLOOKUP($B93,DB!$H$3:$BZ$1001,61,FALSE)&amp;"","　")</f>
        <v>◯</v>
      </c>
      <c r="AP93" s="18" t="str">
        <f>IFERROR(VLOOKUP($B93,DB!$H$3:$BZ$1001,62,FALSE)&amp;"","　")</f>
        <v/>
      </c>
      <c r="AQ93" s="21" t="str">
        <f>IFERROR(VLOOKUP($B93,DB!$H$3:$BZ$1001,63,FALSE)&amp;"","　")</f>
        <v/>
      </c>
      <c r="AR93" s="23" t="str">
        <f>IFERROR(VLOOKUP($B93,DB!$H$3:$BZ$1001,64,FALSE)&amp;"","　")</f>
        <v/>
      </c>
      <c r="AS93" s="18" t="str">
        <f>IFERROR(VLOOKUP($B93,DB!$H$3:$BZ$1001,65,FALSE)&amp;"","　")</f>
        <v/>
      </c>
      <c r="AT93" s="18" t="str">
        <f>IFERROR(VLOOKUP($B93,DB!$H$3:$BZ$1001,66,FALSE)&amp;"","　")</f>
        <v/>
      </c>
      <c r="AU93" s="18" t="str">
        <f>IFERROR(VLOOKUP($B93,DB!$H$3:$BZ$1001,67,FALSE)&amp;"","　")</f>
        <v/>
      </c>
      <c r="AV93" s="18" t="str">
        <f>IFERROR(VLOOKUP($B93,DB!$H$3:$BZ$1001,68,FALSE)&amp;"","　")</f>
        <v/>
      </c>
      <c r="AW93" s="18" t="str">
        <f>IFERROR(VLOOKUP($B93,DB!$H$3:$BZ$1001,69,FALSE)&amp;"","　")</f>
        <v>◯</v>
      </c>
      <c r="AX93" s="18" t="str">
        <f>IFERROR(VLOOKUP($B93,DB!$H$3:$BZ$1001,70,FALSE)&amp;"","　")</f>
        <v>◯</v>
      </c>
      <c r="AY93" s="21" t="str">
        <f>IFERROR(VLOOKUP($B93,DB!$H$3:$BZ$1001,71,FALSE)&amp;"","　")</f>
        <v>◯</v>
      </c>
      <c r="AZ93" s="29"/>
    </row>
    <row r="94" spans="2:52" ht="20.100000000000001" customHeight="1">
      <c r="B94" s="6">
        <v>2231</v>
      </c>
      <c r="C94" s="8" t="str">
        <f>IFERROR(VLOOKUP(B94,DB!$H$3:$Y$1001,4,FALSE)&amp;"","")</f>
        <v>株式会社コムズワーク</v>
      </c>
      <c r="D94" s="10" t="str">
        <f>IFERROR(VLOOKUP(B94,DB!$H$2:$CC$1001,7,FALSE)&amp;"","")</f>
        <v>北海道</v>
      </c>
      <c r="E94" s="11" t="str">
        <f>IFERROR(VLOOKUP(B94,DB!$H$2:$CC$1001,8,FALSE)&amp;"","")</f>
        <v>札幌市西区</v>
      </c>
      <c r="F94" s="12" t="str">
        <f>IFERROR(VLOOKUP(B94,DB!$H$2:$CC$1001,10,FALSE)&amp;"","")</f>
        <v>代表取締役</v>
      </c>
      <c r="G94" s="11" t="str">
        <f>IFERROR(VLOOKUP(B94,DB!$H$2:$CC$1001,11,FALSE)&amp;"","")</f>
        <v>竹ノ内　久</v>
      </c>
      <c r="H94" s="14" t="str">
        <f>IFERROR(IF(VLOOKUP(B94,DB!$H$2:$CC$1001,20,FALSE)&amp;""="","","○"),"")</f>
        <v/>
      </c>
      <c r="I94" s="16" t="str">
        <f>IFERROR(VLOOKUP($B94,DB!$H$3:$BZ$1001,29,FALSE)&amp;"","　")</f>
        <v/>
      </c>
      <c r="J94" s="18" t="str">
        <f>IFERROR(VLOOKUP($B94,DB!$H$3:$BZ$1001,30,FALSE)&amp;"","　")</f>
        <v/>
      </c>
      <c r="K94" s="18" t="str">
        <f>IFERROR(VLOOKUP($B94,DB!$H$3:$BZ$1001,31,FALSE)&amp;"","　")</f>
        <v/>
      </c>
      <c r="L94" s="18" t="str">
        <f>IFERROR(VLOOKUP($B94,DB!$H$3:$BZ$1001,32,FALSE)&amp;"","　")</f>
        <v>◯</v>
      </c>
      <c r="M94" s="18" t="str">
        <f>IFERROR(VLOOKUP($B94,DB!$H$3:$BZ$1001,33,FALSE)&amp;"","　")</f>
        <v>◯</v>
      </c>
      <c r="N94" s="21" t="str">
        <f>IFERROR(VLOOKUP($B94,DB!$H$3:$BZ$1001,34,FALSE)&amp;"","　")</f>
        <v/>
      </c>
      <c r="O94" s="23" t="str">
        <f>IFERROR(VLOOKUP($B94,DB!$H$3:$BZ$1001,35,FALSE)&amp;"","　")</f>
        <v/>
      </c>
      <c r="P94" s="18" t="str">
        <f>IFERROR(VLOOKUP($B94,DB!$H$3:$BZ$1001,36,FALSE)&amp;"","　")</f>
        <v/>
      </c>
      <c r="Q94" s="18" t="str">
        <f>IFERROR(VLOOKUP($B94,DB!$H$3:$BZ$1001,37,FALSE)&amp;"","　")</f>
        <v/>
      </c>
      <c r="R94" s="18" t="str">
        <f>IFERROR(VLOOKUP($B94,DB!$H$3:$BZ$1001,38,FALSE)&amp;"","　")</f>
        <v/>
      </c>
      <c r="S94" s="18" t="str">
        <f>IFERROR(VLOOKUP($B94,DB!$H$3:$BZ$1001,39,FALSE)&amp;"","　")</f>
        <v/>
      </c>
      <c r="T94" s="18" t="str">
        <f>IFERROR(VLOOKUP($B94,DB!$H$3:$BZ$1001,40,FALSE)&amp;"","　")</f>
        <v/>
      </c>
      <c r="U94" s="18" t="str">
        <f>IFERROR(VLOOKUP($B94,DB!$H$3:$BZ$1001,41,FALSE)&amp;"","　")</f>
        <v/>
      </c>
      <c r="V94" s="18" t="str">
        <f>IFERROR(VLOOKUP($B94,DB!$H$3:$BZ$1001,42,FALSE)&amp;"","　")</f>
        <v/>
      </c>
      <c r="W94" s="18" t="str">
        <f>IFERROR(VLOOKUP($B94,DB!$H$3:$BZ$1001,43,FALSE)&amp;"","　")</f>
        <v/>
      </c>
      <c r="X94" s="18" t="str">
        <f>IFERROR(VLOOKUP($B94,DB!$H$3:$BZ$1001,44,FALSE)&amp;"","　")</f>
        <v/>
      </c>
      <c r="Y94" s="18" t="str">
        <f>IFERROR(VLOOKUP($B94,DB!$H$3:$BZ$1001,45,FALSE)&amp;"","　")</f>
        <v/>
      </c>
      <c r="Z94" s="18" t="str">
        <f>IFERROR(VLOOKUP($B94,DB!$H$3:$BZ$1001,46,FALSE)&amp;"","　")</f>
        <v/>
      </c>
      <c r="AA94" s="18" t="str">
        <f>IFERROR(VLOOKUP($B94,DB!$H$3:$BZ$1001,47,FALSE)&amp;"","　")</f>
        <v/>
      </c>
      <c r="AB94" s="18" t="str">
        <f>IFERROR(VLOOKUP($B94,DB!$H$3:$BZ$1001,48,FALSE)&amp;"","　")</f>
        <v/>
      </c>
      <c r="AC94" s="18" t="str">
        <f>IFERROR(VLOOKUP($B94,DB!$H$3:$BZ$1001,49,FALSE)&amp;"","　")</f>
        <v/>
      </c>
      <c r="AD94" s="18" t="str">
        <f>IFERROR(VLOOKUP($B94,DB!$H$3:$BZ$1001,50,FALSE)&amp;"","　")</f>
        <v/>
      </c>
      <c r="AE94" s="18" t="str">
        <f>IFERROR(VLOOKUP($B94,DB!$H$3:$BZ$1001,51,FALSE)&amp;"","　")</f>
        <v/>
      </c>
      <c r="AF94" s="18" t="str">
        <f>IFERROR(VLOOKUP($B94,DB!$H$3:$BZ$1001,52,FALSE)&amp;"","　")</f>
        <v/>
      </c>
      <c r="AG94" s="18" t="str">
        <f>IFERROR(VLOOKUP($B94,DB!$H$3:$BZ$1001,53,FALSE)&amp;"","　")</f>
        <v/>
      </c>
      <c r="AH94" s="18" t="str">
        <f>IFERROR(VLOOKUP($B94,DB!$H$3:$BZ$1001,54,FALSE)&amp;"","　")</f>
        <v/>
      </c>
      <c r="AI94" s="25" t="str">
        <f>IFERROR(VLOOKUP($B94,DB!$H$3:$BZ$1001,55,FALSE)&amp;"","　")</f>
        <v/>
      </c>
      <c r="AJ94" s="16" t="str">
        <f>IFERROR(VLOOKUP($B94,DB!$H$3:$BZ$1001,56,FALSE)&amp;"","　")</f>
        <v/>
      </c>
      <c r="AK94" s="18" t="str">
        <f>IFERROR(VLOOKUP($B94,DB!$H$3:$BZ$1001,57,FALSE)&amp;"","　")</f>
        <v/>
      </c>
      <c r="AL94" s="18" t="str">
        <f>IFERROR(VLOOKUP($B94,DB!$H$3:$BZ$1001,58,FALSE)&amp;"","　")</f>
        <v/>
      </c>
      <c r="AM94" s="18" t="str">
        <f>IFERROR(VLOOKUP($B94,DB!$H$3:$BZ$1001,59,FALSE)&amp;"","　")</f>
        <v/>
      </c>
      <c r="AN94" s="18" t="str">
        <f>IFERROR(VLOOKUP($B94,DB!$H$3:$BZ$1001,60,FALSE)&amp;"","　")</f>
        <v/>
      </c>
      <c r="AO94" s="18" t="str">
        <f>IFERROR(VLOOKUP($B94,DB!$H$3:$BZ$1001,61,FALSE)&amp;"","　")</f>
        <v/>
      </c>
      <c r="AP94" s="18" t="str">
        <f>IFERROR(VLOOKUP($B94,DB!$H$3:$BZ$1001,62,FALSE)&amp;"","　")</f>
        <v/>
      </c>
      <c r="AQ94" s="21" t="str">
        <f>IFERROR(VLOOKUP($B94,DB!$H$3:$BZ$1001,63,FALSE)&amp;"","　")</f>
        <v/>
      </c>
      <c r="AR94" s="23" t="str">
        <f>IFERROR(VLOOKUP($B94,DB!$H$3:$BZ$1001,64,FALSE)&amp;"","　")</f>
        <v/>
      </c>
      <c r="AS94" s="18" t="str">
        <f>IFERROR(VLOOKUP($B94,DB!$H$3:$BZ$1001,65,FALSE)&amp;"","　")</f>
        <v/>
      </c>
      <c r="AT94" s="18" t="str">
        <f>IFERROR(VLOOKUP($B94,DB!$H$3:$BZ$1001,66,FALSE)&amp;"","　")</f>
        <v/>
      </c>
      <c r="AU94" s="18" t="str">
        <f>IFERROR(VLOOKUP($B94,DB!$H$3:$BZ$1001,67,FALSE)&amp;"","　")</f>
        <v/>
      </c>
      <c r="AV94" s="18" t="str">
        <f>IFERROR(VLOOKUP($B94,DB!$H$3:$BZ$1001,68,FALSE)&amp;"","　")</f>
        <v/>
      </c>
      <c r="AW94" s="18" t="str">
        <f>IFERROR(VLOOKUP($B94,DB!$H$3:$BZ$1001,69,FALSE)&amp;"","　")</f>
        <v/>
      </c>
      <c r="AX94" s="18" t="str">
        <f>IFERROR(VLOOKUP($B94,DB!$H$3:$BZ$1001,70,FALSE)&amp;"","　")</f>
        <v/>
      </c>
      <c r="AY94" s="21" t="str">
        <f>IFERROR(VLOOKUP($B94,DB!$H$3:$BZ$1001,71,FALSE)&amp;"","　")</f>
        <v/>
      </c>
      <c r="AZ94" s="29"/>
    </row>
    <row r="95" spans="2:52" ht="20.100000000000001" customHeight="1">
      <c r="B95" s="6">
        <v>2232</v>
      </c>
      <c r="C95" s="8" t="str">
        <f>IFERROR(VLOOKUP(B95,DB!$H$3:$Y$1001,4,FALSE)&amp;"","")</f>
        <v>株式会社構研エンジニアリング</v>
      </c>
      <c r="D95" s="10" t="str">
        <f>IFERROR(VLOOKUP(B95,DB!$H$2:$CC$1001,7,FALSE)&amp;"","")</f>
        <v>北海道</v>
      </c>
      <c r="E95" s="11" t="str">
        <f>IFERROR(VLOOKUP(B95,DB!$H$2:$CC$1001,8,FALSE)&amp;"","")</f>
        <v>札幌市中央区</v>
      </c>
      <c r="F95" s="12" t="str">
        <f>IFERROR(VLOOKUP(B95,DB!$H$2:$CC$1001,10,FALSE)&amp;"","")</f>
        <v>代表取締役社長</v>
      </c>
      <c r="G95" s="11" t="str">
        <f>IFERROR(VLOOKUP(B95,DB!$H$2:$CC$1001,11,FALSE)&amp;"","")</f>
        <v>池田　憲二</v>
      </c>
      <c r="H95" s="14" t="str">
        <f>IFERROR(IF(VLOOKUP(B95,DB!$H$2:$CC$1001,20,FALSE)&amp;""="","","○"),"")</f>
        <v/>
      </c>
      <c r="I95" s="16" t="str">
        <f>IFERROR(VLOOKUP($B95,DB!$H$3:$BZ$1001,29,FALSE)&amp;"","　")</f>
        <v>◯</v>
      </c>
      <c r="J95" s="18" t="str">
        <f>IFERROR(VLOOKUP($B95,DB!$H$3:$BZ$1001,30,FALSE)&amp;"","　")</f>
        <v>◯</v>
      </c>
      <c r="K95" s="18" t="str">
        <f>IFERROR(VLOOKUP($B95,DB!$H$3:$BZ$1001,31,FALSE)&amp;"","　")</f>
        <v>◯</v>
      </c>
      <c r="L95" s="18" t="str">
        <f>IFERROR(VLOOKUP($B95,DB!$H$3:$BZ$1001,32,FALSE)&amp;"","　")</f>
        <v/>
      </c>
      <c r="M95" s="18" t="str">
        <f>IFERROR(VLOOKUP($B95,DB!$H$3:$BZ$1001,33,FALSE)&amp;"","　")</f>
        <v>◯</v>
      </c>
      <c r="N95" s="21" t="str">
        <f>IFERROR(VLOOKUP($B95,DB!$H$3:$BZ$1001,34,FALSE)&amp;"","　")</f>
        <v/>
      </c>
      <c r="O95" s="23" t="str">
        <f>IFERROR(VLOOKUP($B95,DB!$H$3:$BZ$1001,35,FALSE)&amp;"","　")</f>
        <v>◯</v>
      </c>
      <c r="P95" s="18" t="str">
        <f>IFERROR(VLOOKUP($B95,DB!$H$3:$BZ$1001,36,FALSE)&amp;"","　")</f>
        <v/>
      </c>
      <c r="Q95" s="18" t="str">
        <f>IFERROR(VLOOKUP($B95,DB!$H$3:$BZ$1001,37,FALSE)&amp;"","　")</f>
        <v/>
      </c>
      <c r="R95" s="18" t="str">
        <f>IFERROR(VLOOKUP($B95,DB!$H$3:$BZ$1001,38,FALSE)&amp;"","　")</f>
        <v>◯</v>
      </c>
      <c r="S95" s="18" t="str">
        <f>IFERROR(VLOOKUP($B95,DB!$H$3:$BZ$1001,39,FALSE)&amp;"","　")</f>
        <v/>
      </c>
      <c r="T95" s="18" t="str">
        <f>IFERROR(VLOOKUP($B95,DB!$H$3:$BZ$1001,40,FALSE)&amp;"","　")</f>
        <v/>
      </c>
      <c r="U95" s="18" t="str">
        <f>IFERROR(VLOOKUP($B95,DB!$H$3:$BZ$1001,41,FALSE)&amp;"","　")</f>
        <v/>
      </c>
      <c r="V95" s="18" t="str">
        <f>IFERROR(VLOOKUP($B95,DB!$H$3:$BZ$1001,42,FALSE)&amp;"","　")</f>
        <v/>
      </c>
      <c r="W95" s="18" t="str">
        <f>IFERROR(VLOOKUP($B95,DB!$H$3:$BZ$1001,43,FALSE)&amp;"","　")</f>
        <v/>
      </c>
      <c r="X95" s="18" t="str">
        <f>IFERROR(VLOOKUP($B95,DB!$H$3:$BZ$1001,44,FALSE)&amp;"","　")</f>
        <v/>
      </c>
      <c r="Y95" s="18" t="str">
        <f>IFERROR(VLOOKUP($B95,DB!$H$3:$BZ$1001,45,FALSE)&amp;"","　")</f>
        <v/>
      </c>
      <c r="Z95" s="18" t="str">
        <f>IFERROR(VLOOKUP($B95,DB!$H$3:$BZ$1001,46,FALSE)&amp;"","　")</f>
        <v/>
      </c>
      <c r="AA95" s="18" t="str">
        <f>IFERROR(VLOOKUP($B95,DB!$H$3:$BZ$1001,47,FALSE)&amp;"","　")</f>
        <v/>
      </c>
      <c r="AB95" s="18" t="str">
        <f>IFERROR(VLOOKUP($B95,DB!$H$3:$BZ$1001,48,FALSE)&amp;"","　")</f>
        <v>◯</v>
      </c>
      <c r="AC95" s="18" t="str">
        <f>IFERROR(VLOOKUP($B95,DB!$H$3:$BZ$1001,49,FALSE)&amp;"","　")</f>
        <v>◯</v>
      </c>
      <c r="AD95" s="18" t="str">
        <f>IFERROR(VLOOKUP($B95,DB!$H$3:$BZ$1001,50,FALSE)&amp;"","　")</f>
        <v>◯</v>
      </c>
      <c r="AE95" s="18" t="str">
        <f>IFERROR(VLOOKUP($B95,DB!$H$3:$BZ$1001,51,FALSE)&amp;"","　")</f>
        <v>◯</v>
      </c>
      <c r="AF95" s="18" t="str">
        <f>IFERROR(VLOOKUP($B95,DB!$H$3:$BZ$1001,52,FALSE)&amp;"","　")</f>
        <v/>
      </c>
      <c r="AG95" s="18" t="str">
        <f>IFERROR(VLOOKUP($B95,DB!$H$3:$BZ$1001,53,FALSE)&amp;"","　")</f>
        <v>◯</v>
      </c>
      <c r="AH95" s="18" t="str">
        <f>IFERROR(VLOOKUP($B95,DB!$H$3:$BZ$1001,54,FALSE)&amp;"","　")</f>
        <v/>
      </c>
      <c r="AI95" s="25" t="str">
        <f>IFERROR(VLOOKUP($B95,DB!$H$3:$BZ$1001,55,FALSE)&amp;"","　")</f>
        <v/>
      </c>
      <c r="AJ95" s="16" t="str">
        <f>IFERROR(VLOOKUP($B95,DB!$H$3:$BZ$1001,56,FALSE)&amp;"","　")</f>
        <v/>
      </c>
      <c r="AK95" s="18" t="str">
        <f>IFERROR(VLOOKUP($B95,DB!$H$3:$BZ$1001,57,FALSE)&amp;"","　")</f>
        <v/>
      </c>
      <c r="AL95" s="18" t="str">
        <f>IFERROR(VLOOKUP($B95,DB!$H$3:$BZ$1001,58,FALSE)&amp;"","　")</f>
        <v/>
      </c>
      <c r="AM95" s="18" t="str">
        <f>IFERROR(VLOOKUP($B95,DB!$H$3:$BZ$1001,59,FALSE)&amp;"","　")</f>
        <v/>
      </c>
      <c r="AN95" s="18" t="str">
        <f>IFERROR(VLOOKUP($B95,DB!$H$3:$BZ$1001,60,FALSE)&amp;"","　")</f>
        <v/>
      </c>
      <c r="AO95" s="18" t="str">
        <f>IFERROR(VLOOKUP($B95,DB!$H$3:$BZ$1001,61,FALSE)&amp;"","　")</f>
        <v/>
      </c>
      <c r="AP95" s="18" t="str">
        <f>IFERROR(VLOOKUP($B95,DB!$H$3:$BZ$1001,62,FALSE)&amp;"","　")</f>
        <v/>
      </c>
      <c r="AQ95" s="21" t="str">
        <f>IFERROR(VLOOKUP($B95,DB!$H$3:$BZ$1001,63,FALSE)&amp;"","　")</f>
        <v/>
      </c>
      <c r="AR95" s="23" t="str">
        <f>IFERROR(VLOOKUP($B95,DB!$H$3:$BZ$1001,64,FALSE)&amp;"","　")</f>
        <v/>
      </c>
      <c r="AS95" s="18" t="str">
        <f>IFERROR(VLOOKUP($B95,DB!$H$3:$BZ$1001,65,FALSE)&amp;"","　")</f>
        <v/>
      </c>
      <c r="AT95" s="18" t="str">
        <f>IFERROR(VLOOKUP($B95,DB!$H$3:$BZ$1001,66,FALSE)&amp;"","　")</f>
        <v/>
      </c>
      <c r="AU95" s="18" t="str">
        <f>IFERROR(VLOOKUP($B95,DB!$H$3:$BZ$1001,67,FALSE)&amp;"","　")</f>
        <v/>
      </c>
      <c r="AV95" s="18" t="str">
        <f>IFERROR(VLOOKUP($B95,DB!$H$3:$BZ$1001,68,FALSE)&amp;"","　")</f>
        <v/>
      </c>
      <c r="AW95" s="18" t="str">
        <f>IFERROR(VLOOKUP($B95,DB!$H$3:$BZ$1001,69,FALSE)&amp;"","　")</f>
        <v/>
      </c>
      <c r="AX95" s="18" t="str">
        <f>IFERROR(VLOOKUP($B95,DB!$H$3:$BZ$1001,70,FALSE)&amp;"","　")</f>
        <v/>
      </c>
      <c r="AY95" s="21" t="str">
        <f>IFERROR(VLOOKUP($B95,DB!$H$3:$BZ$1001,71,FALSE)&amp;"","　")</f>
        <v/>
      </c>
      <c r="AZ95" s="29"/>
    </row>
    <row r="96" spans="2:52" ht="20.100000000000001" customHeight="1">
      <c r="B96" s="6">
        <v>2233</v>
      </c>
      <c r="C96" s="8" t="str">
        <f>IFERROR(VLOOKUP(B96,DB!$H$3:$Y$1001,4,FALSE)&amp;"","")</f>
        <v>国土防災技術北海道株式会社</v>
      </c>
      <c r="D96" s="10" t="str">
        <f>IFERROR(VLOOKUP(B96,DB!$H$2:$CC$1001,7,FALSE)&amp;"","")</f>
        <v>北海道</v>
      </c>
      <c r="E96" s="11" t="str">
        <f>IFERROR(VLOOKUP(B96,DB!$H$2:$CC$1001,8,FALSE)&amp;"","")</f>
        <v>札幌市中央区</v>
      </c>
      <c r="F96" s="12" t="str">
        <f>IFERROR(VLOOKUP(B96,DB!$H$2:$CC$1001,10,FALSE)&amp;"","")</f>
        <v>代表取締役</v>
      </c>
      <c r="G96" s="11" t="str">
        <f>IFERROR(VLOOKUP(B96,DB!$H$2:$CC$1001,11,FALSE)&amp;"","")</f>
        <v>小沼　忠久</v>
      </c>
      <c r="H96" s="14" t="str">
        <f>IFERROR(IF(VLOOKUP(B96,DB!$H$2:$CC$1001,20,FALSE)&amp;""="","","○"),"")</f>
        <v/>
      </c>
      <c r="I96" s="16" t="str">
        <f>IFERROR(VLOOKUP($B96,DB!$H$3:$BZ$1001,29,FALSE)&amp;"","　")</f>
        <v>◯</v>
      </c>
      <c r="J96" s="18" t="str">
        <f>IFERROR(VLOOKUP($B96,DB!$H$3:$BZ$1001,30,FALSE)&amp;"","　")</f>
        <v>◯</v>
      </c>
      <c r="K96" s="18" t="str">
        <f>IFERROR(VLOOKUP($B96,DB!$H$3:$BZ$1001,31,FALSE)&amp;"","　")</f>
        <v>◯</v>
      </c>
      <c r="L96" s="18" t="str">
        <f>IFERROR(VLOOKUP($B96,DB!$H$3:$BZ$1001,32,FALSE)&amp;"","　")</f>
        <v/>
      </c>
      <c r="M96" s="18" t="str">
        <f>IFERROR(VLOOKUP($B96,DB!$H$3:$BZ$1001,33,FALSE)&amp;"","　")</f>
        <v>◯</v>
      </c>
      <c r="N96" s="21" t="str">
        <f>IFERROR(VLOOKUP($B96,DB!$H$3:$BZ$1001,34,FALSE)&amp;"","　")</f>
        <v/>
      </c>
      <c r="O96" s="23" t="str">
        <f>IFERROR(VLOOKUP($B96,DB!$H$3:$BZ$1001,35,FALSE)&amp;"","　")</f>
        <v>◯</v>
      </c>
      <c r="P96" s="18" t="str">
        <f>IFERROR(VLOOKUP($B96,DB!$H$3:$BZ$1001,36,FALSE)&amp;"","　")</f>
        <v/>
      </c>
      <c r="Q96" s="18" t="str">
        <f>IFERROR(VLOOKUP($B96,DB!$H$3:$BZ$1001,37,FALSE)&amp;"","　")</f>
        <v/>
      </c>
      <c r="R96" s="18" t="str">
        <f>IFERROR(VLOOKUP($B96,DB!$H$3:$BZ$1001,38,FALSE)&amp;"","　")</f>
        <v>◯</v>
      </c>
      <c r="S96" s="18" t="str">
        <f>IFERROR(VLOOKUP($B96,DB!$H$3:$BZ$1001,39,FALSE)&amp;"","　")</f>
        <v/>
      </c>
      <c r="T96" s="18" t="str">
        <f>IFERROR(VLOOKUP($B96,DB!$H$3:$BZ$1001,40,FALSE)&amp;"","　")</f>
        <v/>
      </c>
      <c r="U96" s="18" t="str">
        <f>IFERROR(VLOOKUP($B96,DB!$H$3:$BZ$1001,41,FALSE)&amp;"","　")</f>
        <v/>
      </c>
      <c r="V96" s="18" t="str">
        <f>IFERROR(VLOOKUP($B96,DB!$H$3:$BZ$1001,42,FALSE)&amp;"","　")</f>
        <v/>
      </c>
      <c r="W96" s="18" t="str">
        <f>IFERROR(VLOOKUP($B96,DB!$H$3:$BZ$1001,43,FALSE)&amp;"","　")</f>
        <v>◯</v>
      </c>
      <c r="X96" s="18" t="str">
        <f>IFERROR(VLOOKUP($B96,DB!$H$3:$BZ$1001,44,FALSE)&amp;"","　")</f>
        <v/>
      </c>
      <c r="Y96" s="18" t="str">
        <f>IFERROR(VLOOKUP($B96,DB!$H$3:$BZ$1001,45,FALSE)&amp;"","　")</f>
        <v/>
      </c>
      <c r="Z96" s="18" t="str">
        <f>IFERROR(VLOOKUP($B96,DB!$H$3:$BZ$1001,46,FALSE)&amp;"","　")</f>
        <v/>
      </c>
      <c r="AA96" s="18" t="str">
        <f>IFERROR(VLOOKUP($B96,DB!$H$3:$BZ$1001,47,FALSE)&amp;"","　")</f>
        <v/>
      </c>
      <c r="AB96" s="18" t="str">
        <f>IFERROR(VLOOKUP($B96,DB!$H$3:$BZ$1001,48,FALSE)&amp;"","　")</f>
        <v>◯</v>
      </c>
      <c r="AC96" s="18" t="str">
        <f>IFERROR(VLOOKUP($B96,DB!$H$3:$BZ$1001,49,FALSE)&amp;"","　")</f>
        <v>◯</v>
      </c>
      <c r="AD96" s="18" t="str">
        <f>IFERROR(VLOOKUP($B96,DB!$H$3:$BZ$1001,50,FALSE)&amp;"","　")</f>
        <v/>
      </c>
      <c r="AE96" s="18" t="str">
        <f>IFERROR(VLOOKUP($B96,DB!$H$3:$BZ$1001,51,FALSE)&amp;"","　")</f>
        <v/>
      </c>
      <c r="AF96" s="18" t="str">
        <f>IFERROR(VLOOKUP($B96,DB!$H$3:$BZ$1001,52,FALSE)&amp;"","　")</f>
        <v/>
      </c>
      <c r="AG96" s="18" t="str">
        <f>IFERROR(VLOOKUP($B96,DB!$H$3:$BZ$1001,53,FALSE)&amp;"","　")</f>
        <v/>
      </c>
      <c r="AH96" s="18" t="str">
        <f>IFERROR(VLOOKUP($B96,DB!$H$3:$BZ$1001,54,FALSE)&amp;"","　")</f>
        <v/>
      </c>
      <c r="AI96" s="25" t="str">
        <f>IFERROR(VLOOKUP($B96,DB!$H$3:$BZ$1001,55,FALSE)&amp;"","　")</f>
        <v/>
      </c>
      <c r="AJ96" s="16" t="str">
        <f>IFERROR(VLOOKUP($B96,DB!$H$3:$BZ$1001,56,FALSE)&amp;"","　")</f>
        <v/>
      </c>
      <c r="AK96" s="18" t="str">
        <f>IFERROR(VLOOKUP($B96,DB!$H$3:$BZ$1001,57,FALSE)&amp;"","　")</f>
        <v/>
      </c>
      <c r="AL96" s="18" t="str">
        <f>IFERROR(VLOOKUP($B96,DB!$H$3:$BZ$1001,58,FALSE)&amp;"","　")</f>
        <v/>
      </c>
      <c r="AM96" s="18" t="str">
        <f>IFERROR(VLOOKUP($B96,DB!$H$3:$BZ$1001,59,FALSE)&amp;"","　")</f>
        <v/>
      </c>
      <c r="AN96" s="18" t="str">
        <f>IFERROR(VLOOKUP($B96,DB!$H$3:$BZ$1001,60,FALSE)&amp;"","　")</f>
        <v/>
      </c>
      <c r="AO96" s="18" t="str">
        <f>IFERROR(VLOOKUP($B96,DB!$H$3:$BZ$1001,61,FALSE)&amp;"","　")</f>
        <v/>
      </c>
      <c r="AP96" s="18" t="str">
        <f>IFERROR(VLOOKUP($B96,DB!$H$3:$BZ$1001,62,FALSE)&amp;"","　")</f>
        <v/>
      </c>
      <c r="AQ96" s="21" t="str">
        <f>IFERROR(VLOOKUP($B96,DB!$H$3:$BZ$1001,63,FALSE)&amp;"","　")</f>
        <v/>
      </c>
      <c r="AR96" s="23" t="str">
        <f>IFERROR(VLOOKUP($B96,DB!$H$3:$BZ$1001,64,FALSE)&amp;"","　")</f>
        <v/>
      </c>
      <c r="AS96" s="18" t="str">
        <f>IFERROR(VLOOKUP($B96,DB!$H$3:$BZ$1001,65,FALSE)&amp;"","　")</f>
        <v/>
      </c>
      <c r="AT96" s="18" t="str">
        <f>IFERROR(VLOOKUP($B96,DB!$H$3:$BZ$1001,66,FALSE)&amp;"","　")</f>
        <v/>
      </c>
      <c r="AU96" s="18" t="str">
        <f>IFERROR(VLOOKUP($B96,DB!$H$3:$BZ$1001,67,FALSE)&amp;"","　")</f>
        <v/>
      </c>
      <c r="AV96" s="18" t="str">
        <f>IFERROR(VLOOKUP($B96,DB!$H$3:$BZ$1001,68,FALSE)&amp;"","　")</f>
        <v/>
      </c>
      <c r="AW96" s="18" t="str">
        <f>IFERROR(VLOOKUP($B96,DB!$H$3:$BZ$1001,69,FALSE)&amp;"","　")</f>
        <v/>
      </c>
      <c r="AX96" s="18" t="str">
        <f>IFERROR(VLOOKUP($B96,DB!$H$3:$BZ$1001,70,FALSE)&amp;"","　")</f>
        <v/>
      </c>
      <c r="AY96" s="21" t="str">
        <f>IFERROR(VLOOKUP($B96,DB!$H$3:$BZ$1001,71,FALSE)&amp;"","　")</f>
        <v/>
      </c>
      <c r="AZ96" s="29"/>
    </row>
    <row r="97" spans="2:52" ht="20.100000000000001" customHeight="1">
      <c r="B97" s="6">
        <v>2234</v>
      </c>
      <c r="C97" s="8" t="str">
        <f>IFERROR(VLOOKUP(B97,DB!$H$3:$Y$1001,4,FALSE)&amp;"","")</f>
        <v>株式会社光栄コンサルタント</v>
      </c>
      <c r="D97" s="10" t="str">
        <f>IFERROR(VLOOKUP(B97,DB!$H$2:$CC$1001,7,FALSE)&amp;"","")</f>
        <v>北海道</v>
      </c>
      <c r="E97" s="11" t="str">
        <f>IFERROR(VLOOKUP(B97,DB!$H$2:$CC$1001,8,FALSE)&amp;"","")</f>
        <v>函館市</v>
      </c>
      <c r="F97" s="12" t="str">
        <f>IFERROR(VLOOKUP(B97,DB!$H$2:$CC$1001,10,FALSE)&amp;"","")</f>
        <v>代表取締役</v>
      </c>
      <c r="G97" s="11" t="str">
        <f>IFERROR(VLOOKUP(B97,DB!$H$2:$CC$1001,11,FALSE)&amp;"","")</f>
        <v>西村　知晴</v>
      </c>
      <c r="H97" s="14" t="str">
        <f>IFERROR(IF(VLOOKUP(B97,DB!$H$2:$CC$1001,20,FALSE)&amp;""="","","○"),"")</f>
        <v/>
      </c>
      <c r="I97" s="16" t="str">
        <f>IFERROR(VLOOKUP($B97,DB!$H$3:$BZ$1001,29,FALSE)&amp;"","　")</f>
        <v>◯</v>
      </c>
      <c r="J97" s="18" t="str">
        <f>IFERROR(VLOOKUP($B97,DB!$H$3:$BZ$1001,30,FALSE)&amp;"","　")</f>
        <v/>
      </c>
      <c r="K97" s="18" t="str">
        <f>IFERROR(VLOOKUP($B97,DB!$H$3:$BZ$1001,31,FALSE)&amp;"","　")</f>
        <v>◯</v>
      </c>
      <c r="L97" s="18" t="str">
        <f>IFERROR(VLOOKUP($B97,DB!$H$3:$BZ$1001,32,FALSE)&amp;"","　")</f>
        <v/>
      </c>
      <c r="M97" s="18" t="str">
        <f>IFERROR(VLOOKUP($B97,DB!$H$3:$BZ$1001,33,FALSE)&amp;"","　")</f>
        <v>◯</v>
      </c>
      <c r="N97" s="21" t="str">
        <f>IFERROR(VLOOKUP($B97,DB!$H$3:$BZ$1001,34,FALSE)&amp;"","　")</f>
        <v/>
      </c>
      <c r="O97" s="23" t="str">
        <f>IFERROR(VLOOKUP($B97,DB!$H$3:$BZ$1001,35,FALSE)&amp;"","　")</f>
        <v/>
      </c>
      <c r="P97" s="18" t="str">
        <f>IFERROR(VLOOKUP($B97,DB!$H$3:$BZ$1001,36,FALSE)&amp;"","　")</f>
        <v/>
      </c>
      <c r="Q97" s="18" t="str">
        <f>IFERROR(VLOOKUP($B97,DB!$H$3:$BZ$1001,37,FALSE)&amp;"","　")</f>
        <v/>
      </c>
      <c r="R97" s="18" t="str">
        <f>IFERROR(VLOOKUP($B97,DB!$H$3:$BZ$1001,38,FALSE)&amp;"","　")</f>
        <v>◯</v>
      </c>
      <c r="S97" s="18" t="str">
        <f>IFERROR(VLOOKUP($B97,DB!$H$3:$BZ$1001,39,FALSE)&amp;"","　")</f>
        <v/>
      </c>
      <c r="T97" s="18" t="str">
        <f>IFERROR(VLOOKUP($B97,DB!$H$3:$BZ$1001,40,FALSE)&amp;"","　")</f>
        <v/>
      </c>
      <c r="U97" s="18" t="str">
        <f>IFERROR(VLOOKUP($B97,DB!$H$3:$BZ$1001,41,FALSE)&amp;"","　")</f>
        <v/>
      </c>
      <c r="V97" s="18" t="str">
        <f>IFERROR(VLOOKUP($B97,DB!$H$3:$BZ$1001,42,FALSE)&amp;"","　")</f>
        <v/>
      </c>
      <c r="W97" s="18" t="str">
        <f>IFERROR(VLOOKUP($B97,DB!$H$3:$BZ$1001,43,FALSE)&amp;"","　")</f>
        <v/>
      </c>
      <c r="X97" s="18" t="str">
        <f>IFERROR(VLOOKUP($B97,DB!$H$3:$BZ$1001,44,FALSE)&amp;"","　")</f>
        <v/>
      </c>
      <c r="Y97" s="18" t="str">
        <f>IFERROR(VLOOKUP($B97,DB!$H$3:$BZ$1001,45,FALSE)&amp;"","　")</f>
        <v/>
      </c>
      <c r="Z97" s="18" t="str">
        <f>IFERROR(VLOOKUP($B97,DB!$H$3:$BZ$1001,46,FALSE)&amp;"","　")</f>
        <v/>
      </c>
      <c r="AA97" s="18" t="str">
        <f>IFERROR(VLOOKUP($B97,DB!$H$3:$BZ$1001,47,FALSE)&amp;"","　")</f>
        <v/>
      </c>
      <c r="AB97" s="18" t="str">
        <f>IFERROR(VLOOKUP($B97,DB!$H$3:$BZ$1001,48,FALSE)&amp;"","　")</f>
        <v/>
      </c>
      <c r="AC97" s="18" t="str">
        <f>IFERROR(VLOOKUP($B97,DB!$H$3:$BZ$1001,49,FALSE)&amp;"","　")</f>
        <v/>
      </c>
      <c r="AD97" s="18" t="str">
        <f>IFERROR(VLOOKUP($B97,DB!$H$3:$BZ$1001,50,FALSE)&amp;"","　")</f>
        <v/>
      </c>
      <c r="AE97" s="18" t="str">
        <f>IFERROR(VLOOKUP($B97,DB!$H$3:$BZ$1001,51,FALSE)&amp;"","　")</f>
        <v/>
      </c>
      <c r="AF97" s="18" t="str">
        <f>IFERROR(VLOOKUP($B97,DB!$H$3:$BZ$1001,52,FALSE)&amp;"","　")</f>
        <v/>
      </c>
      <c r="AG97" s="18" t="str">
        <f>IFERROR(VLOOKUP($B97,DB!$H$3:$BZ$1001,53,FALSE)&amp;"","　")</f>
        <v/>
      </c>
      <c r="AH97" s="18" t="str">
        <f>IFERROR(VLOOKUP($B97,DB!$H$3:$BZ$1001,54,FALSE)&amp;"","　")</f>
        <v/>
      </c>
      <c r="AI97" s="25" t="str">
        <f>IFERROR(VLOOKUP($B97,DB!$H$3:$BZ$1001,55,FALSE)&amp;"","　")</f>
        <v/>
      </c>
      <c r="AJ97" s="16" t="str">
        <f>IFERROR(VLOOKUP($B97,DB!$H$3:$BZ$1001,56,FALSE)&amp;"","　")</f>
        <v>◯</v>
      </c>
      <c r="AK97" s="18" t="str">
        <f>IFERROR(VLOOKUP($B97,DB!$H$3:$BZ$1001,57,FALSE)&amp;"","　")</f>
        <v>◯</v>
      </c>
      <c r="AL97" s="18" t="str">
        <f>IFERROR(VLOOKUP($B97,DB!$H$3:$BZ$1001,58,FALSE)&amp;"","　")</f>
        <v>◯</v>
      </c>
      <c r="AM97" s="18" t="str">
        <f>IFERROR(VLOOKUP($B97,DB!$H$3:$BZ$1001,59,FALSE)&amp;"","　")</f>
        <v>◯</v>
      </c>
      <c r="AN97" s="18" t="str">
        <f>IFERROR(VLOOKUP($B97,DB!$H$3:$BZ$1001,60,FALSE)&amp;"","　")</f>
        <v>◯</v>
      </c>
      <c r="AO97" s="18" t="str">
        <f>IFERROR(VLOOKUP($B97,DB!$H$3:$BZ$1001,61,FALSE)&amp;"","　")</f>
        <v>◯</v>
      </c>
      <c r="AP97" s="18" t="str">
        <f>IFERROR(VLOOKUP($B97,DB!$H$3:$BZ$1001,62,FALSE)&amp;"","　")</f>
        <v>◯</v>
      </c>
      <c r="AQ97" s="21" t="str">
        <f>IFERROR(VLOOKUP($B97,DB!$H$3:$BZ$1001,63,FALSE)&amp;"","　")</f>
        <v>◯</v>
      </c>
      <c r="AR97" s="23" t="str">
        <f>IFERROR(VLOOKUP($B97,DB!$H$3:$BZ$1001,64,FALSE)&amp;"","　")</f>
        <v/>
      </c>
      <c r="AS97" s="18" t="str">
        <f>IFERROR(VLOOKUP($B97,DB!$H$3:$BZ$1001,65,FALSE)&amp;"","　")</f>
        <v/>
      </c>
      <c r="AT97" s="18" t="str">
        <f>IFERROR(VLOOKUP($B97,DB!$H$3:$BZ$1001,66,FALSE)&amp;"","　")</f>
        <v/>
      </c>
      <c r="AU97" s="18" t="str">
        <f>IFERROR(VLOOKUP($B97,DB!$H$3:$BZ$1001,67,FALSE)&amp;"","　")</f>
        <v/>
      </c>
      <c r="AV97" s="18" t="str">
        <f>IFERROR(VLOOKUP($B97,DB!$H$3:$BZ$1001,68,FALSE)&amp;"","　")</f>
        <v/>
      </c>
      <c r="AW97" s="18" t="str">
        <f>IFERROR(VLOOKUP($B97,DB!$H$3:$BZ$1001,69,FALSE)&amp;"","　")</f>
        <v/>
      </c>
      <c r="AX97" s="18" t="str">
        <f>IFERROR(VLOOKUP($B97,DB!$H$3:$BZ$1001,70,FALSE)&amp;"","　")</f>
        <v/>
      </c>
      <c r="AY97" s="21" t="str">
        <f>IFERROR(VLOOKUP($B97,DB!$H$3:$BZ$1001,71,FALSE)&amp;"","　")</f>
        <v/>
      </c>
      <c r="AZ97" s="29"/>
    </row>
    <row r="98" spans="2:52" ht="20.100000000000001" customHeight="1">
      <c r="B98" s="6">
        <v>2235</v>
      </c>
      <c r="C98" s="8" t="str">
        <f>IFERROR(VLOOKUP(B98,DB!$H$3:$Y$1001,4,FALSE)&amp;"","")</f>
        <v>株式会社公清企業</v>
      </c>
      <c r="D98" s="10" t="str">
        <f>IFERROR(VLOOKUP(B98,DB!$H$2:$CC$1001,7,FALSE)&amp;"","")</f>
        <v>北海道</v>
      </c>
      <c r="E98" s="11" t="str">
        <f>IFERROR(VLOOKUP(B98,DB!$H$2:$CC$1001,8,FALSE)&amp;"","")</f>
        <v>札幌市中央区</v>
      </c>
      <c r="F98" s="12" t="str">
        <f>IFERROR(VLOOKUP(B98,DB!$H$2:$CC$1001,10,FALSE)&amp;"","")</f>
        <v>代表取締役</v>
      </c>
      <c r="G98" s="11" t="str">
        <f>IFERROR(VLOOKUP(B98,DB!$H$2:$CC$1001,11,FALSE)&amp;"","")</f>
        <v>福田　年勝</v>
      </c>
      <c r="H98" s="14" t="str">
        <f>IFERROR(IF(VLOOKUP(B98,DB!$H$2:$CC$1001,20,FALSE)&amp;""="","","○"),"")</f>
        <v/>
      </c>
      <c r="I98" s="16" t="str">
        <f>IFERROR(VLOOKUP($B98,DB!$H$3:$BZ$1001,29,FALSE)&amp;"","　")</f>
        <v/>
      </c>
      <c r="J98" s="18" t="str">
        <f>IFERROR(VLOOKUP($B98,DB!$H$3:$BZ$1001,30,FALSE)&amp;"","　")</f>
        <v/>
      </c>
      <c r="K98" s="18" t="str">
        <f>IFERROR(VLOOKUP($B98,DB!$H$3:$BZ$1001,31,FALSE)&amp;"","　")</f>
        <v/>
      </c>
      <c r="L98" s="18" t="str">
        <f>IFERROR(VLOOKUP($B98,DB!$H$3:$BZ$1001,32,FALSE)&amp;"","　")</f>
        <v/>
      </c>
      <c r="M98" s="18" t="str">
        <f>IFERROR(VLOOKUP($B98,DB!$H$3:$BZ$1001,33,FALSE)&amp;"","　")</f>
        <v>◯</v>
      </c>
      <c r="N98" s="21" t="str">
        <f>IFERROR(VLOOKUP($B98,DB!$H$3:$BZ$1001,34,FALSE)&amp;"","　")</f>
        <v/>
      </c>
      <c r="O98" s="23" t="str">
        <f>IFERROR(VLOOKUP($B98,DB!$H$3:$BZ$1001,35,FALSE)&amp;"","　")</f>
        <v/>
      </c>
      <c r="P98" s="18" t="str">
        <f>IFERROR(VLOOKUP($B98,DB!$H$3:$BZ$1001,36,FALSE)&amp;"","　")</f>
        <v/>
      </c>
      <c r="Q98" s="18" t="str">
        <f>IFERROR(VLOOKUP($B98,DB!$H$3:$BZ$1001,37,FALSE)&amp;"","　")</f>
        <v/>
      </c>
      <c r="R98" s="18" t="str">
        <f>IFERROR(VLOOKUP($B98,DB!$H$3:$BZ$1001,38,FALSE)&amp;"","　")</f>
        <v/>
      </c>
      <c r="S98" s="18" t="str">
        <f>IFERROR(VLOOKUP($B98,DB!$H$3:$BZ$1001,39,FALSE)&amp;"","　")</f>
        <v/>
      </c>
      <c r="T98" s="18" t="str">
        <f>IFERROR(VLOOKUP($B98,DB!$H$3:$BZ$1001,40,FALSE)&amp;"","　")</f>
        <v/>
      </c>
      <c r="U98" s="18" t="str">
        <f>IFERROR(VLOOKUP($B98,DB!$H$3:$BZ$1001,41,FALSE)&amp;"","　")</f>
        <v/>
      </c>
      <c r="V98" s="18" t="str">
        <f>IFERROR(VLOOKUP($B98,DB!$H$3:$BZ$1001,42,FALSE)&amp;"","　")</f>
        <v/>
      </c>
      <c r="W98" s="18" t="str">
        <f>IFERROR(VLOOKUP($B98,DB!$H$3:$BZ$1001,43,FALSE)&amp;"","　")</f>
        <v/>
      </c>
      <c r="X98" s="18" t="str">
        <f>IFERROR(VLOOKUP($B98,DB!$H$3:$BZ$1001,44,FALSE)&amp;"","　")</f>
        <v/>
      </c>
      <c r="Y98" s="18" t="str">
        <f>IFERROR(VLOOKUP($B98,DB!$H$3:$BZ$1001,45,FALSE)&amp;"","　")</f>
        <v/>
      </c>
      <c r="Z98" s="18" t="str">
        <f>IFERROR(VLOOKUP($B98,DB!$H$3:$BZ$1001,46,FALSE)&amp;"","　")</f>
        <v/>
      </c>
      <c r="AA98" s="18" t="str">
        <f>IFERROR(VLOOKUP($B98,DB!$H$3:$BZ$1001,47,FALSE)&amp;"","　")</f>
        <v/>
      </c>
      <c r="AB98" s="18" t="str">
        <f>IFERROR(VLOOKUP($B98,DB!$H$3:$BZ$1001,48,FALSE)&amp;"","　")</f>
        <v/>
      </c>
      <c r="AC98" s="18" t="str">
        <f>IFERROR(VLOOKUP($B98,DB!$H$3:$BZ$1001,49,FALSE)&amp;"","　")</f>
        <v/>
      </c>
      <c r="AD98" s="18" t="str">
        <f>IFERROR(VLOOKUP($B98,DB!$H$3:$BZ$1001,50,FALSE)&amp;"","　")</f>
        <v/>
      </c>
      <c r="AE98" s="18" t="str">
        <f>IFERROR(VLOOKUP($B98,DB!$H$3:$BZ$1001,51,FALSE)&amp;"","　")</f>
        <v/>
      </c>
      <c r="AF98" s="18" t="str">
        <f>IFERROR(VLOOKUP($B98,DB!$H$3:$BZ$1001,52,FALSE)&amp;"","　")</f>
        <v/>
      </c>
      <c r="AG98" s="18" t="str">
        <f>IFERROR(VLOOKUP($B98,DB!$H$3:$BZ$1001,53,FALSE)&amp;"","　")</f>
        <v/>
      </c>
      <c r="AH98" s="18" t="str">
        <f>IFERROR(VLOOKUP($B98,DB!$H$3:$BZ$1001,54,FALSE)&amp;"","　")</f>
        <v/>
      </c>
      <c r="AI98" s="25" t="str">
        <f>IFERROR(VLOOKUP($B98,DB!$H$3:$BZ$1001,55,FALSE)&amp;"","　")</f>
        <v/>
      </c>
      <c r="AJ98" s="16" t="str">
        <f>IFERROR(VLOOKUP($B98,DB!$H$3:$BZ$1001,56,FALSE)&amp;"","　")</f>
        <v/>
      </c>
      <c r="AK98" s="18" t="str">
        <f>IFERROR(VLOOKUP($B98,DB!$H$3:$BZ$1001,57,FALSE)&amp;"","　")</f>
        <v/>
      </c>
      <c r="AL98" s="18" t="str">
        <f>IFERROR(VLOOKUP($B98,DB!$H$3:$BZ$1001,58,FALSE)&amp;"","　")</f>
        <v/>
      </c>
      <c r="AM98" s="18" t="str">
        <f>IFERROR(VLOOKUP($B98,DB!$H$3:$BZ$1001,59,FALSE)&amp;"","　")</f>
        <v/>
      </c>
      <c r="AN98" s="18" t="str">
        <f>IFERROR(VLOOKUP($B98,DB!$H$3:$BZ$1001,60,FALSE)&amp;"","　")</f>
        <v/>
      </c>
      <c r="AO98" s="18" t="str">
        <f>IFERROR(VLOOKUP($B98,DB!$H$3:$BZ$1001,61,FALSE)&amp;"","　")</f>
        <v/>
      </c>
      <c r="AP98" s="18" t="str">
        <f>IFERROR(VLOOKUP($B98,DB!$H$3:$BZ$1001,62,FALSE)&amp;"","　")</f>
        <v/>
      </c>
      <c r="AQ98" s="21" t="str">
        <f>IFERROR(VLOOKUP($B98,DB!$H$3:$BZ$1001,63,FALSE)&amp;"","　")</f>
        <v/>
      </c>
      <c r="AR98" s="23" t="str">
        <f>IFERROR(VLOOKUP($B98,DB!$H$3:$BZ$1001,64,FALSE)&amp;"","　")</f>
        <v/>
      </c>
      <c r="AS98" s="18" t="str">
        <f>IFERROR(VLOOKUP($B98,DB!$H$3:$BZ$1001,65,FALSE)&amp;"","　")</f>
        <v/>
      </c>
      <c r="AT98" s="18" t="str">
        <f>IFERROR(VLOOKUP($B98,DB!$H$3:$BZ$1001,66,FALSE)&amp;"","　")</f>
        <v/>
      </c>
      <c r="AU98" s="18" t="str">
        <f>IFERROR(VLOOKUP($B98,DB!$H$3:$BZ$1001,67,FALSE)&amp;"","　")</f>
        <v/>
      </c>
      <c r="AV98" s="18" t="str">
        <f>IFERROR(VLOOKUP($B98,DB!$H$3:$BZ$1001,68,FALSE)&amp;"","　")</f>
        <v/>
      </c>
      <c r="AW98" s="18" t="str">
        <f>IFERROR(VLOOKUP($B98,DB!$H$3:$BZ$1001,69,FALSE)&amp;"","　")</f>
        <v>◯</v>
      </c>
      <c r="AX98" s="18" t="str">
        <f>IFERROR(VLOOKUP($B98,DB!$H$3:$BZ$1001,70,FALSE)&amp;"","　")</f>
        <v>◯</v>
      </c>
      <c r="AY98" s="21" t="str">
        <f>IFERROR(VLOOKUP($B98,DB!$H$3:$BZ$1001,71,FALSE)&amp;"","　")</f>
        <v>◯</v>
      </c>
      <c r="AZ98" s="29"/>
    </row>
    <row r="99" spans="2:52" ht="20.100000000000001" customHeight="1">
      <c r="B99" s="6">
        <v>2236</v>
      </c>
      <c r="C99" s="8" t="str">
        <f>IFERROR(VLOOKUP(B99,DB!$H$3:$Y$1001,4,FALSE)&amp;"","")</f>
        <v>株式会社コンステック</v>
      </c>
      <c r="D99" s="10" t="str">
        <f>IFERROR(VLOOKUP(B99,DB!$H$2:$CC$1001,7,FALSE)&amp;"","")</f>
        <v>大阪府</v>
      </c>
      <c r="E99" s="11" t="str">
        <f>IFERROR(VLOOKUP(B99,DB!$H$2:$CC$1001,8,FALSE)&amp;"","")</f>
        <v>大阪市中央区</v>
      </c>
      <c r="F99" s="12" t="str">
        <f>IFERROR(VLOOKUP(B99,DB!$H$2:$CC$1001,10,FALSE)&amp;"","")</f>
        <v>代表取締役</v>
      </c>
      <c r="G99" s="11" t="str">
        <f>IFERROR(VLOOKUP(B99,DB!$H$2:$CC$1001,11,FALSE)&amp;"","")</f>
        <v>茶家　義明</v>
      </c>
      <c r="H99" s="14" t="str">
        <f>IFERROR(IF(VLOOKUP(B99,DB!$H$2:$CC$1001,20,FALSE)&amp;""="","","○"),"")</f>
        <v>○</v>
      </c>
      <c r="I99" s="16" t="str">
        <f>IFERROR(VLOOKUP($B99,DB!$H$3:$BZ$1001,29,FALSE)&amp;"","　")</f>
        <v/>
      </c>
      <c r="J99" s="18" t="str">
        <f>IFERROR(VLOOKUP($B99,DB!$H$3:$BZ$1001,30,FALSE)&amp;"","　")</f>
        <v/>
      </c>
      <c r="K99" s="18" t="str">
        <f>IFERROR(VLOOKUP($B99,DB!$H$3:$BZ$1001,31,FALSE)&amp;"","　")</f>
        <v>◯</v>
      </c>
      <c r="L99" s="18" t="str">
        <f>IFERROR(VLOOKUP($B99,DB!$H$3:$BZ$1001,32,FALSE)&amp;"","　")</f>
        <v>◯</v>
      </c>
      <c r="M99" s="18" t="str">
        <f>IFERROR(VLOOKUP($B99,DB!$H$3:$BZ$1001,33,FALSE)&amp;"","　")</f>
        <v>◯</v>
      </c>
      <c r="N99" s="21" t="str">
        <f>IFERROR(VLOOKUP($B99,DB!$H$3:$BZ$1001,34,FALSE)&amp;"","　")</f>
        <v/>
      </c>
      <c r="O99" s="23" t="str">
        <f>IFERROR(VLOOKUP($B99,DB!$H$3:$BZ$1001,35,FALSE)&amp;"","　")</f>
        <v/>
      </c>
      <c r="P99" s="18" t="str">
        <f>IFERROR(VLOOKUP($B99,DB!$H$3:$BZ$1001,36,FALSE)&amp;"","　")</f>
        <v/>
      </c>
      <c r="Q99" s="18" t="str">
        <f>IFERROR(VLOOKUP($B99,DB!$H$3:$BZ$1001,37,FALSE)&amp;"","　")</f>
        <v/>
      </c>
      <c r="R99" s="18" t="str">
        <f>IFERROR(VLOOKUP($B99,DB!$H$3:$BZ$1001,38,FALSE)&amp;"","　")</f>
        <v/>
      </c>
      <c r="S99" s="18" t="str">
        <f>IFERROR(VLOOKUP($B99,DB!$H$3:$BZ$1001,39,FALSE)&amp;"","　")</f>
        <v/>
      </c>
      <c r="T99" s="18" t="str">
        <f>IFERROR(VLOOKUP($B99,DB!$H$3:$BZ$1001,40,FALSE)&amp;"","　")</f>
        <v/>
      </c>
      <c r="U99" s="18" t="str">
        <f>IFERROR(VLOOKUP($B99,DB!$H$3:$BZ$1001,41,FALSE)&amp;"","　")</f>
        <v/>
      </c>
      <c r="V99" s="18" t="str">
        <f>IFERROR(VLOOKUP($B99,DB!$H$3:$BZ$1001,42,FALSE)&amp;"","　")</f>
        <v/>
      </c>
      <c r="W99" s="18" t="str">
        <f>IFERROR(VLOOKUP($B99,DB!$H$3:$BZ$1001,43,FALSE)&amp;"","　")</f>
        <v/>
      </c>
      <c r="X99" s="18" t="str">
        <f>IFERROR(VLOOKUP($B99,DB!$H$3:$BZ$1001,44,FALSE)&amp;"","　")</f>
        <v/>
      </c>
      <c r="Y99" s="18" t="str">
        <f>IFERROR(VLOOKUP($B99,DB!$H$3:$BZ$1001,45,FALSE)&amp;"","　")</f>
        <v/>
      </c>
      <c r="Z99" s="18" t="str">
        <f>IFERROR(VLOOKUP($B99,DB!$H$3:$BZ$1001,46,FALSE)&amp;"","　")</f>
        <v/>
      </c>
      <c r="AA99" s="18" t="str">
        <f>IFERROR(VLOOKUP($B99,DB!$H$3:$BZ$1001,47,FALSE)&amp;"","　")</f>
        <v/>
      </c>
      <c r="AB99" s="18" t="str">
        <f>IFERROR(VLOOKUP($B99,DB!$H$3:$BZ$1001,48,FALSE)&amp;"","　")</f>
        <v/>
      </c>
      <c r="AC99" s="18" t="str">
        <f>IFERROR(VLOOKUP($B99,DB!$H$3:$BZ$1001,49,FALSE)&amp;"","　")</f>
        <v/>
      </c>
      <c r="AD99" s="18" t="str">
        <f>IFERROR(VLOOKUP($B99,DB!$H$3:$BZ$1001,50,FALSE)&amp;"","　")</f>
        <v>◯</v>
      </c>
      <c r="AE99" s="18" t="str">
        <f>IFERROR(VLOOKUP($B99,DB!$H$3:$BZ$1001,51,FALSE)&amp;"","　")</f>
        <v/>
      </c>
      <c r="AF99" s="18" t="str">
        <f>IFERROR(VLOOKUP($B99,DB!$H$3:$BZ$1001,52,FALSE)&amp;"","　")</f>
        <v/>
      </c>
      <c r="AG99" s="18" t="str">
        <f>IFERROR(VLOOKUP($B99,DB!$H$3:$BZ$1001,53,FALSE)&amp;"","　")</f>
        <v/>
      </c>
      <c r="AH99" s="18" t="str">
        <f>IFERROR(VLOOKUP($B99,DB!$H$3:$BZ$1001,54,FALSE)&amp;"","　")</f>
        <v/>
      </c>
      <c r="AI99" s="25" t="str">
        <f>IFERROR(VLOOKUP($B99,DB!$H$3:$BZ$1001,55,FALSE)&amp;"","　")</f>
        <v/>
      </c>
      <c r="AJ99" s="16" t="str">
        <f>IFERROR(VLOOKUP($B99,DB!$H$3:$BZ$1001,56,FALSE)&amp;"","　")</f>
        <v/>
      </c>
      <c r="AK99" s="18" t="str">
        <f>IFERROR(VLOOKUP($B99,DB!$H$3:$BZ$1001,57,FALSE)&amp;"","　")</f>
        <v/>
      </c>
      <c r="AL99" s="18" t="str">
        <f>IFERROR(VLOOKUP($B99,DB!$H$3:$BZ$1001,58,FALSE)&amp;"","　")</f>
        <v/>
      </c>
      <c r="AM99" s="18" t="str">
        <f>IFERROR(VLOOKUP($B99,DB!$H$3:$BZ$1001,59,FALSE)&amp;"","　")</f>
        <v/>
      </c>
      <c r="AN99" s="18" t="str">
        <f>IFERROR(VLOOKUP($B99,DB!$H$3:$BZ$1001,60,FALSE)&amp;"","　")</f>
        <v/>
      </c>
      <c r="AO99" s="18" t="str">
        <f>IFERROR(VLOOKUP($B99,DB!$H$3:$BZ$1001,61,FALSE)&amp;"","　")</f>
        <v/>
      </c>
      <c r="AP99" s="18" t="str">
        <f>IFERROR(VLOOKUP($B99,DB!$H$3:$BZ$1001,62,FALSE)&amp;"","　")</f>
        <v/>
      </c>
      <c r="AQ99" s="21" t="str">
        <f>IFERROR(VLOOKUP($B99,DB!$H$3:$BZ$1001,63,FALSE)&amp;"","　")</f>
        <v/>
      </c>
      <c r="AR99" s="23" t="str">
        <f>IFERROR(VLOOKUP($B99,DB!$H$3:$BZ$1001,64,FALSE)&amp;"","　")</f>
        <v/>
      </c>
      <c r="AS99" s="18" t="str">
        <f>IFERROR(VLOOKUP($B99,DB!$H$3:$BZ$1001,65,FALSE)&amp;"","　")</f>
        <v/>
      </c>
      <c r="AT99" s="18" t="str">
        <f>IFERROR(VLOOKUP($B99,DB!$H$3:$BZ$1001,66,FALSE)&amp;"","　")</f>
        <v/>
      </c>
      <c r="AU99" s="18" t="str">
        <f>IFERROR(VLOOKUP($B99,DB!$H$3:$BZ$1001,67,FALSE)&amp;"","　")</f>
        <v/>
      </c>
      <c r="AV99" s="18" t="str">
        <f>IFERROR(VLOOKUP($B99,DB!$H$3:$BZ$1001,68,FALSE)&amp;"","　")</f>
        <v/>
      </c>
      <c r="AW99" s="18" t="str">
        <f>IFERROR(VLOOKUP($B99,DB!$H$3:$BZ$1001,69,FALSE)&amp;"","　")</f>
        <v/>
      </c>
      <c r="AX99" s="18" t="str">
        <f>IFERROR(VLOOKUP($B99,DB!$H$3:$BZ$1001,70,FALSE)&amp;"","　")</f>
        <v/>
      </c>
      <c r="AY99" s="21" t="str">
        <f>IFERROR(VLOOKUP($B99,DB!$H$3:$BZ$1001,71,FALSE)&amp;"","　")</f>
        <v/>
      </c>
      <c r="AZ99" s="29"/>
    </row>
    <row r="100" spans="2:52" ht="20.100000000000001" customHeight="1">
      <c r="B100" s="6">
        <v>2237</v>
      </c>
      <c r="C100" s="8" t="str">
        <f>IFERROR(VLOOKUP(B100,DB!$H$3:$Y$1001,4,FALSE)&amp;"","")</f>
        <v>株式会社越山建築設計事務所</v>
      </c>
      <c r="D100" s="10" t="str">
        <f>IFERROR(VLOOKUP(B100,DB!$H$2:$CC$1001,7,FALSE)&amp;"","")</f>
        <v>北海道</v>
      </c>
      <c r="E100" s="11" t="str">
        <f>IFERROR(VLOOKUP(B100,DB!$H$2:$CC$1001,8,FALSE)&amp;"","")</f>
        <v>札幌市北区</v>
      </c>
      <c r="F100" s="12" t="str">
        <f>IFERROR(VLOOKUP(B100,DB!$H$2:$CC$1001,10,FALSE)&amp;"","")</f>
        <v>代表取締役</v>
      </c>
      <c r="G100" s="11" t="str">
        <f>IFERROR(VLOOKUP(B100,DB!$H$2:$CC$1001,11,FALSE)&amp;"","")</f>
        <v>越山　仁志</v>
      </c>
      <c r="H100" s="14" t="str">
        <f>IFERROR(IF(VLOOKUP(B100,DB!$H$2:$CC$1001,20,FALSE)&amp;""="","","○"),"")</f>
        <v/>
      </c>
      <c r="I100" s="16" t="str">
        <f>IFERROR(VLOOKUP($B100,DB!$H$3:$BZ$1001,29,FALSE)&amp;"","　")</f>
        <v/>
      </c>
      <c r="J100" s="18" t="str">
        <f>IFERROR(VLOOKUP($B100,DB!$H$3:$BZ$1001,30,FALSE)&amp;"","　")</f>
        <v/>
      </c>
      <c r="K100" s="18" t="str">
        <f>IFERROR(VLOOKUP($B100,DB!$H$3:$BZ$1001,31,FALSE)&amp;"","　")</f>
        <v/>
      </c>
      <c r="L100" s="18" t="str">
        <f>IFERROR(VLOOKUP($B100,DB!$H$3:$BZ$1001,32,FALSE)&amp;"","　")</f>
        <v>◯</v>
      </c>
      <c r="M100" s="18" t="str">
        <f>IFERROR(VLOOKUP($B100,DB!$H$3:$BZ$1001,33,FALSE)&amp;"","　")</f>
        <v>◯</v>
      </c>
      <c r="N100" s="21" t="str">
        <f>IFERROR(VLOOKUP($B100,DB!$H$3:$BZ$1001,34,FALSE)&amp;"","　")</f>
        <v/>
      </c>
      <c r="O100" s="23" t="str">
        <f>IFERROR(VLOOKUP($B100,DB!$H$3:$BZ$1001,35,FALSE)&amp;"","　")</f>
        <v/>
      </c>
      <c r="P100" s="18" t="str">
        <f>IFERROR(VLOOKUP($B100,DB!$H$3:$BZ$1001,36,FALSE)&amp;"","　")</f>
        <v/>
      </c>
      <c r="Q100" s="18" t="str">
        <f>IFERROR(VLOOKUP($B100,DB!$H$3:$BZ$1001,37,FALSE)&amp;"","　")</f>
        <v/>
      </c>
      <c r="R100" s="18" t="str">
        <f>IFERROR(VLOOKUP($B100,DB!$H$3:$BZ$1001,38,FALSE)&amp;"","　")</f>
        <v/>
      </c>
      <c r="S100" s="18" t="str">
        <f>IFERROR(VLOOKUP($B100,DB!$H$3:$BZ$1001,39,FALSE)&amp;"","　")</f>
        <v/>
      </c>
      <c r="T100" s="18" t="str">
        <f>IFERROR(VLOOKUP($B100,DB!$H$3:$BZ$1001,40,FALSE)&amp;"","　")</f>
        <v/>
      </c>
      <c r="U100" s="18" t="str">
        <f>IFERROR(VLOOKUP($B100,DB!$H$3:$BZ$1001,41,FALSE)&amp;"","　")</f>
        <v/>
      </c>
      <c r="V100" s="18" t="str">
        <f>IFERROR(VLOOKUP($B100,DB!$H$3:$BZ$1001,42,FALSE)&amp;"","　")</f>
        <v/>
      </c>
      <c r="W100" s="18" t="str">
        <f>IFERROR(VLOOKUP($B100,DB!$H$3:$BZ$1001,43,FALSE)&amp;"","　")</f>
        <v/>
      </c>
      <c r="X100" s="18" t="str">
        <f>IFERROR(VLOOKUP($B100,DB!$H$3:$BZ$1001,44,FALSE)&amp;"","　")</f>
        <v/>
      </c>
      <c r="Y100" s="18" t="str">
        <f>IFERROR(VLOOKUP($B100,DB!$H$3:$BZ$1001,45,FALSE)&amp;"","　")</f>
        <v/>
      </c>
      <c r="Z100" s="18" t="str">
        <f>IFERROR(VLOOKUP($B100,DB!$H$3:$BZ$1001,46,FALSE)&amp;"","　")</f>
        <v/>
      </c>
      <c r="AA100" s="18" t="str">
        <f>IFERROR(VLOOKUP($B100,DB!$H$3:$BZ$1001,47,FALSE)&amp;"","　")</f>
        <v/>
      </c>
      <c r="AB100" s="18" t="str">
        <f>IFERROR(VLOOKUP($B100,DB!$H$3:$BZ$1001,48,FALSE)&amp;"","　")</f>
        <v/>
      </c>
      <c r="AC100" s="18" t="str">
        <f>IFERROR(VLOOKUP($B100,DB!$H$3:$BZ$1001,49,FALSE)&amp;"","　")</f>
        <v/>
      </c>
      <c r="AD100" s="18" t="str">
        <f>IFERROR(VLOOKUP($B100,DB!$H$3:$BZ$1001,50,FALSE)&amp;"","　")</f>
        <v/>
      </c>
      <c r="AE100" s="18" t="str">
        <f>IFERROR(VLOOKUP($B100,DB!$H$3:$BZ$1001,51,FALSE)&amp;"","　")</f>
        <v/>
      </c>
      <c r="AF100" s="18" t="str">
        <f>IFERROR(VLOOKUP($B100,DB!$H$3:$BZ$1001,52,FALSE)&amp;"","　")</f>
        <v/>
      </c>
      <c r="AG100" s="18" t="str">
        <f>IFERROR(VLOOKUP($B100,DB!$H$3:$BZ$1001,53,FALSE)&amp;"","　")</f>
        <v/>
      </c>
      <c r="AH100" s="18" t="str">
        <f>IFERROR(VLOOKUP($B100,DB!$H$3:$BZ$1001,54,FALSE)&amp;"","　")</f>
        <v/>
      </c>
      <c r="AI100" s="25" t="str">
        <f>IFERROR(VLOOKUP($B100,DB!$H$3:$BZ$1001,55,FALSE)&amp;"","　")</f>
        <v/>
      </c>
      <c r="AJ100" s="16" t="str">
        <f>IFERROR(VLOOKUP($B100,DB!$H$3:$BZ$1001,56,FALSE)&amp;"","　")</f>
        <v/>
      </c>
      <c r="AK100" s="18" t="str">
        <f>IFERROR(VLOOKUP($B100,DB!$H$3:$BZ$1001,57,FALSE)&amp;"","　")</f>
        <v/>
      </c>
      <c r="AL100" s="18" t="str">
        <f>IFERROR(VLOOKUP($B100,DB!$H$3:$BZ$1001,58,FALSE)&amp;"","　")</f>
        <v>◯</v>
      </c>
      <c r="AM100" s="18" t="str">
        <f>IFERROR(VLOOKUP($B100,DB!$H$3:$BZ$1001,59,FALSE)&amp;"","　")</f>
        <v/>
      </c>
      <c r="AN100" s="18" t="str">
        <f>IFERROR(VLOOKUP($B100,DB!$H$3:$BZ$1001,60,FALSE)&amp;"","　")</f>
        <v/>
      </c>
      <c r="AO100" s="18" t="str">
        <f>IFERROR(VLOOKUP($B100,DB!$H$3:$BZ$1001,61,FALSE)&amp;"","　")</f>
        <v>◯</v>
      </c>
      <c r="AP100" s="18" t="str">
        <f>IFERROR(VLOOKUP($B100,DB!$H$3:$BZ$1001,62,FALSE)&amp;"","　")</f>
        <v/>
      </c>
      <c r="AQ100" s="21" t="str">
        <f>IFERROR(VLOOKUP($B100,DB!$H$3:$BZ$1001,63,FALSE)&amp;"","　")</f>
        <v/>
      </c>
      <c r="AR100" s="23" t="str">
        <f>IFERROR(VLOOKUP($B100,DB!$H$3:$BZ$1001,64,FALSE)&amp;"","　")</f>
        <v/>
      </c>
      <c r="AS100" s="18" t="str">
        <f>IFERROR(VLOOKUP($B100,DB!$H$3:$BZ$1001,65,FALSE)&amp;"","　")</f>
        <v/>
      </c>
      <c r="AT100" s="18" t="str">
        <f>IFERROR(VLOOKUP($B100,DB!$H$3:$BZ$1001,66,FALSE)&amp;"","　")</f>
        <v/>
      </c>
      <c r="AU100" s="18" t="str">
        <f>IFERROR(VLOOKUP($B100,DB!$H$3:$BZ$1001,67,FALSE)&amp;"","　")</f>
        <v/>
      </c>
      <c r="AV100" s="18" t="str">
        <f>IFERROR(VLOOKUP($B100,DB!$H$3:$BZ$1001,68,FALSE)&amp;"","　")</f>
        <v/>
      </c>
      <c r="AW100" s="18" t="str">
        <f>IFERROR(VLOOKUP($B100,DB!$H$3:$BZ$1001,69,FALSE)&amp;"","　")</f>
        <v/>
      </c>
      <c r="AX100" s="18" t="str">
        <f>IFERROR(VLOOKUP($B100,DB!$H$3:$BZ$1001,70,FALSE)&amp;"","　")</f>
        <v/>
      </c>
      <c r="AY100" s="21" t="str">
        <f>IFERROR(VLOOKUP($B100,DB!$H$3:$BZ$1001,71,FALSE)&amp;"","　")</f>
        <v/>
      </c>
      <c r="AZ100" s="29"/>
    </row>
    <row r="101" spans="2:52" ht="20.100000000000001" customHeight="1">
      <c r="B101" s="6">
        <v>2300</v>
      </c>
      <c r="C101" s="8" t="str">
        <f>IFERROR(VLOOKUP(B101,DB!$H$3:$Y$1001,4,FALSE)&amp;"","")</f>
        <v>札幌インスペクション株式会社</v>
      </c>
      <c r="D101" s="10" t="str">
        <f>IFERROR(VLOOKUP(B101,DB!$H$2:$CC$1001,7,FALSE)&amp;"","")</f>
        <v>北海道</v>
      </c>
      <c r="E101" s="11" t="str">
        <f>IFERROR(VLOOKUP(B101,DB!$H$2:$CC$1001,8,FALSE)&amp;"","")</f>
        <v>札幌市東区</v>
      </c>
      <c r="F101" s="12" t="str">
        <f>IFERROR(VLOOKUP(B101,DB!$H$2:$CC$1001,10,FALSE)&amp;"","")</f>
        <v>代表取締役社長</v>
      </c>
      <c r="G101" s="11" t="str">
        <f>IFERROR(VLOOKUP(B101,DB!$H$2:$CC$1001,11,FALSE)&amp;"","")</f>
        <v>名畑　拓</v>
      </c>
      <c r="H101" s="14" t="str">
        <f>IFERROR(IF(VLOOKUP(B101,DB!$H$2:$CC$1001,20,FALSE)&amp;""="","","○"),"")</f>
        <v/>
      </c>
      <c r="I101" s="16" t="str">
        <f>IFERROR(VLOOKUP($B101,DB!$H$3:$BZ$1001,29,FALSE)&amp;"","　")</f>
        <v/>
      </c>
      <c r="J101" s="18" t="str">
        <f>IFERROR(VLOOKUP($B101,DB!$H$3:$BZ$1001,30,FALSE)&amp;"","　")</f>
        <v/>
      </c>
      <c r="K101" s="18" t="str">
        <f>IFERROR(VLOOKUP($B101,DB!$H$3:$BZ$1001,31,FALSE)&amp;"","　")</f>
        <v/>
      </c>
      <c r="L101" s="18" t="str">
        <f>IFERROR(VLOOKUP($B101,DB!$H$3:$BZ$1001,32,FALSE)&amp;"","　")</f>
        <v>◯</v>
      </c>
      <c r="M101" s="18" t="str">
        <f>IFERROR(VLOOKUP($B101,DB!$H$3:$BZ$1001,33,FALSE)&amp;"","　")</f>
        <v/>
      </c>
      <c r="N101" s="21" t="str">
        <f>IFERROR(VLOOKUP($B101,DB!$H$3:$BZ$1001,34,FALSE)&amp;"","　")</f>
        <v/>
      </c>
      <c r="O101" s="23" t="str">
        <f>IFERROR(VLOOKUP($B101,DB!$H$3:$BZ$1001,35,FALSE)&amp;"","　")</f>
        <v/>
      </c>
      <c r="P101" s="18" t="str">
        <f>IFERROR(VLOOKUP($B101,DB!$H$3:$BZ$1001,36,FALSE)&amp;"","　")</f>
        <v/>
      </c>
      <c r="Q101" s="18" t="str">
        <f>IFERROR(VLOOKUP($B101,DB!$H$3:$BZ$1001,37,FALSE)&amp;"","　")</f>
        <v/>
      </c>
      <c r="R101" s="18" t="str">
        <f>IFERROR(VLOOKUP($B101,DB!$H$3:$BZ$1001,38,FALSE)&amp;"","　")</f>
        <v/>
      </c>
      <c r="S101" s="18" t="str">
        <f>IFERROR(VLOOKUP($B101,DB!$H$3:$BZ$1001,39,FALSE)&amp;"","　")</f>
        <v/>
      </c>
      <c r="T101" s="18" t="str">
        <f>IFERROR(VLOOKUP($B101,DB!$H$3:$BZ$1001,40,FALSE)&amp;"","　")</f>
        <v/>
      </c>
      <c r="U101" s="18" t="str">
        <f>IFERROR(VLOOKUP($B101,DB!$H$3:$BZ$1001,41,FALSE)&amp;"","　")</f>
        <v/>
      </c>
      <c r="V101" s="18" t="str">
        <f>IFERROR(VLOOKUP($B101,DB!$H$3:$BZ$1001,42,FALSE)&amp;"","　")</f>
        <v/>
      </c>
      <c r="W101" s="18" t="str">
        <f>IFERROR(VLOOKUP($B101,DB!$H$3:$BZ$1001,43,FALSE)&amp;"","　")</f>
        <v/>
      </c>
      <c r="X101" s="18" t="str">
        <f>IFERROR(VLOOKUP($B101,DB!$H$3:$BZ$1001,44,FALSE)&amp;"","　")</f>
        <v/>
      </c>
      <c r="Y101" s="18" t="str">
        <f>IFERROR(VLOOKUP($B101,DB!$H$3:$BZ$1001,45,FALSE)&amp;"","　")</f>
        <v/>
      </c>
      <c r="Z101" s="18" t="str">
        <f>IFERROR(VLOOKUP($B101,DB!$H$3:$BZ$1001,46,FALSE)&amp;"","　")</f>
        <v/>
      </c>
      <c r="AA101" s="18" t="str">
        <f>IFERROR(VLOOKUP($B101,DB!$H$3:$BZ$1001,47,FALSE)&amp;"","　")</f>
        <v/>
      </c>
      <c r="AB101" s="18" t="str">
        <f>IFERROR(VLOOKUP($B101,DB!$H$3:$BZ$1001,48,FALSE)&amp;"","　")</f>
        <v/>
      </c>
      <c r="AC101" s="18" t="str">
        <f>IFERROR(VLOOKUP($B101,DB!$H$3:$BZ$1001,49,FALSE)&amp;"","　")</f>
        <v/>
      </c>
      <c r="AD101" s="18" t="str">
        <f>IFERROR(VLOOKUP($B101,DB!$H$3:$BZ$1001,50,FALSE)&amp;"","　")</f>
        <v/>
      </c>
      <c r="AE101" s="18" t="str">
        <f>IFERROR(VLOOKUP($B101,DB!$H$3:$BZ$1001,51,FALSE)&amp;"","　")</f>
        <v/>
      </c>
      <c r="AF101" s="18" t="str">
        <f>IFERROR(VLOOKUP($B101,DB!$H$3:$BZ$1001,52,FALSE)&amp;"","　")</f>
        <v/>
      </c>
      <c r="AG101" s="18" t="str">
        <f>IFERROR(VLOOKUP($B101,DB!$H$3:$BZ$1001,53,FALSE)&amp;"","　")</f>
        <v/>
      </c>
      <c r="AH101" s="18" t="str">
        <f>IFERROR(VLOOKUP($B101,DB!$H$3:$BZ$1001,54,FALSE)&amp;"","　")</f>
        <v/>
      </c>
      <c r="AI101" s="25" t="str">
        <f>IFERROR(VLOOKUP($B101,DB!$H$3:$BZ$1001,55,FALSE)&amp;"","　")</f>
        <v/>
      </c>
      <c r="AJ101" s="16" t="str">
        <f>IFERROR(VLOOKUP($B101,DB!$H$3:$BZ$1001,56,FALSE)&amp;"","　")</f>
        <v/>
      </c>
      <c r="AK101" s="18" t="str">
        <f>IFERROR(VLOOKUP($B101,DB!$H$3:$BZ$1001,57,FALSE)&amp;"","　")</f>
        <v/>
      </c>
      <c r="AL101" s="18" t="str">
        <f>IFERROR(VLOOKUP($B101,DB!$H$3:$BZ$1001,58,FALSE)&amp;"","　")</f>
        <v/>
      </c>
      <c r="AM101" s="18" t="str">
        <f>IFERROR(VLOOKUP($B101,DB!$H$3:$BZ$1001,59,FALSE)&amp;"","　")</f>
        <v/>
      </c>
      <c r="AN101" s="18" t="str">
        <f>IFERROR(VLOOKUP($B101,DB!$H$3:$BZ$1001,60,FALSE)&amp;"","　")</f>
        <v/>
      </c>
      <c r="AO101" s="18" t="str">
        <f>IFERROR(VLOOKUP($B101,DB!$H$3:$BZ$1001,61,FALSE)&amp;"","　")</f>
        <v/>
      </c>
      <c r="AP101" s="18" t="str">
        <f>IFERROR(VLOOKUP($B101,DB!$H$3:$BZ$1001,62,FALSE)&amp;"","　")</f>
        <v/>
      </c>
      <c r="AQ101" s="21" t="str">
        <f>IFERROR(VLOOKUP($B101,DB!$H$3:$BZ$1001,63,FALSE)&amp;"","　")</f>
        <v/>
      </c>
      <c r="AR101" s="23" t="str">
        <f>IFERROR(VLOOKUP($B101,DB!$H$3:$BZ$1001,64,FALSE)&amp;"","　")</f>
        <v/>
      </c>
      <c r="AS101" s="18" t="str">
        <f>IFERROR(VLOOKUP($B101,DB!$H$3:$BZ$1001,65,FALSE)&amp;"","　")</f>
        <v/>
      </c>
      <c r="AT101" s="18" t="str">
        <f>IFERROR(VLOOKUP($B101,DB!$H$3:$BZ$1001,66,FALSE)&amp;"","　")</f>
        <v/>
      </c>
      <c r="AU101" s="18" t="str">
        <f>IFERROR(VLOOKUP($B101,DB!$H$3:$BZ$1001,67,FALSE)&amp;"","　")</f>
        <v/>
      </c>
      <c r="AV101" s="18" t="str">
        <f>IFERROR(VLOOKUP($B101,DB!$H$3:$BZ$1001,68,FALSE)&amp;"","　")</f>
        <v/>
      </c>
      <c r="AW101" s="18" t="str">
        <f>IFERROR(VLOOKUP($B101,DB!$H$3:$BZ$1001,69,FALSE)&amp;"","　")</f>
        <v/>
      </c>
      <c r="AX101" s="18" t="str">
        <f>IFERROR(VLOOKUP($B101,DB!$H$3:$BZ$1001,70,FALSE)&amp;"","　")</f>
        <v/>
      </c>
      <c r="AY101" s="21" t="str">
        <f>IFERROR(VLOOKUP($B101,DB!$H$3:$BZ$1001,71,FALSE)&amp;"","　")</f>
        <v/>
      </c>
      <c r="AZ101" s="29"/>
    </row>
    <row r="102" spans="2:52" ht="20.100000000000001" customHeight="1">
      <c r="B102" s="6">
        <v>2301</v>
      </c>
      <c r="C102" s="8" t="str">
        <f>IFERROR(VLOOKUP(B102,DB!$H$3:$Y$1001,4,FALSE)&amp;"","")</f>
        <v>公益社団法人札幌公共嘱託登記土地家屋調査士協会</v>
      </c>
      <c r="D102" s="10" t="str">
        <f>IFERROR(VLOOKUP(B102,DB!$H$2:$CC$1001,7,FALSE)&amp;"","")</f>
        <v>北海道</v>
      </c>
      <c r="E102" s="11" t="str">
        <f>IFERROR(VLOOKUP(B102,DB!$H$2:$CC$1001,8,FALSE)&amp;"","")</f>
        <v>札幌市中央区</v>
      </c>
      <c r="F102" s="12" t="str">
        <f>IFERROR(VLOOKUP(B102,DB!$H$2:$CC$1001,10,FALSE)&amp;"","")</f>
        <v>代表理事</v>
      </c>
      <c r="G102" s="11" t="str">
        <f>IFERROR(VLOOKUP(B102,DB!$H$2:$CC$1001,11,FALSE)&amp;"","")</f>
        <v>室田　尚人</v>
      </c>
      <c r="H102" s="14" t="str">
        <f>IFERROR(IF(VLOOKUP(B102,DB!$H$2:$CC$1001,20,FALSE)&amp;""="","","○"),"")</f>
        <v/>
      </c>
      <c r="I102" s="16" t="str">
        <f>IFERROR(VLOOKUP($B102,DB!$H$3:$BZ$1001,29,FALSE)&amp;"","　")</f>
        <v>◯</v>
      </c>
      <c r="J102" s="18" t="str">
        <f>IFERROR(VLOOKUP($B102,DB!$H$3:$BZ$1001,30,FALSE)&amp;"","　")</f>
        <v/>
      </c>
      <c r="K102" s="18" t="str">
        <f>IFERROR(VLOOKUP($B102,DB!$H$3:$BZ$1001,31,FALSE)&amp;"","　")</f>
        <v/>
      </c>
      <c r="L102" s="18" t="str">
        <f>IFERROR(VLOOKUP($B102,DB!$H$3:$BZ$1001,32,FALSE)&amp;"","　")</f>
        <v/>
      </c>
      <c r="M102" s="18" t="str">
        <f>IFERROR(VLOOKUP($B102,DB!$H$3:$BZ$1001,33,FALSE)&amp;"","　")</f>
        <v>◯</v>
      </c>
      <c r="N102" s="21" t="str">
        <f>IFERROR(VLOOKUP($B102,DB!$H$3:$BZ$1001,34,FALSE)&amp;"","　")</f>
        <v/>
      </c>
      <c r="O102" s="23" t="str">
        <f>IFERROR(VLOOKUP($B102,DB!$H$3:$BZ$1001,35,FALSE)&amp;"","　")</f>
        <v/>
      </c>
      <c r="P102" s="18" t="str">
        <f>IFERROR(VLOOKUP($B102,DB!$H$3:$BZ$1001,36,FALSE)&amp;"","　")</f>
        <v/>
      </c>
      <c r="Q102" s="18" t="str">
        <f>IFERROR(VLOOKUP($B102,DB!$H$3:$BZ$1001,37,FALSE)&amp;"","　")</f>
        <v/>
      </c>
      <c r="R102" s="18" t="str">
        <f>IFERROR(VLOOKUP($B102,DB!$H$3:$BZ$1001,38,FALSE)&amp;"","　")</f>
        <v/>
      </c>
      <c r="S102" s="18" t="str">
        <f>IFERROR(VLOOKUP($B102,DB!$H$3:$BZ$1001,39,FALSE)&amp;"","　")</f>
        <v/>
      </c>
      <c r="T102" s="18" t="str">
        <f>IFERROR(VLOOKUP($B102,DB!$H$3:$BZ$1001,40,FALSE)&amp;"","　")</f>
        <v/>
      </c>
      <c r="U102" s="18" t="str">
        <f>IFERROR(VLOOKUP($B102,DB!$H$3:$BZ$1001,41,FALSE)&amp;"","　")</f>
        <v/>
      </c>
      <c r="V102" s="18" t="str">
        <f>IFERROR(VLOOKUP($B102,DB!$H$3:$BZ$1001,42,FALSE)&amp;"","　")</f>
        <v/>
      </c>
      <c r="W102" s="18" t="str">
        <f>IFERROR(VLOOKUP($B102,DB!$H$3:$BZ$1001,43,FALSE)&amp;"","　")</f>
        <v/>
      </c>
      <c r="X102" s="18" t="str">
        <f>IFERROR(VLOOKUP($B102,DB!$H$3:$BZ$1001,44,FALSE)&amp;"","　")</f>
        <v/>
      </c>
      <c r="Y102" s="18" t="str">
        <f>IFERROR(VLOOKUP($B102,DB!$H$3:$BZ$1001,45,FALSE)&amp;"","　")</f>
        <v/>
      </c>
      <c r="Z102" s="18" t="str">
        <f>IFERROR(VLOOKUP($B102,DB!$H$3:$BZ$1001,46,FALSE)&amp;"","　")</f>
        <v/>
      </c>
      <c r="AA102" s="18" t="str">
        <f>IFERROR(VLOOKUP($B102,DB!$H$3:$BZ$1001,47,FALSE)&amp;"","　")</f>
        <v/>
      </c>
      <c r="AB102" s="18" t="str">
        <f>IFERROR(VLOOKUP($B102,DB!$H$3:$BZ$1001,48,FALSE)&amp;"","　")</f>
        <v/>
      </c>
      <c r="AC102" s="18" t="str">
        <f>IFERROR(VLOOKUP($B102,DB!$H$3:$BZ$1001,49,FALSE)&amp;"","　")</f>
        <v/>
      </c>
      <c r="AD102" s="18" t="str">
        <f>IFERROR(VLOOKUP($B102,DB!$H$3:$BZ$1001,50,FALSE)&amp;"","　")</f>
        <v/>
      </c>
      <c r="AE102" s="18" t="str">
        <f>IFERROR(VLOOKUP($B102,DB!$H$3:$BZ$1001,51,FALSE)&amp;"","　")</f>
        <v/>
      </c>
      <c r="AF102" s="18" t="str">
        <f>IFERROR(VLOOKUP($B102,DB!$H$3:$BZ$1001,52,FALSE)&amp;"","　")</f>
        <v/>
      </c>
      <c r="AG102" s="18" t="str">
        <f>IFERROR(VLOOKUP($B102,DB!$H$3:$BZ$1001,53,FALSE)&amp;"","　")</f>
        <v/>
      </c>
      <c r="AH102" s="18" t="str">
        <f>IFERROR(VLOOKUP($B102,DB!$H$3:$BZ$1001,54,FALSE)&amp;"","　")</f>
        <v/>
      </c>
      <c r="AI102" s="25" t="str">
        <f>IFERROR(VLOOKUP($B102,DB!$H$3:$BZ$1001,55,FALSE)&amp;"","　")</f>
        <v/>
      </c>
      <c r="AJ102" s="16" t="str">
        <f>IFERROR(VLOOKUP($B102,DB!$H$3:$BZ$1001,56,FALSE)&amp;"","　")</f>
        <v/>
      </c>
      <c r="AK102" s="18" t="str">
        <f>IFERROR(VLOOKUP($B102,DB!$H$3:$BZ$1001,57,FALSE)&amp;"","　")</f>
        <v/>
      </c>
      <c r="AL102" s="18" t="str">
        <f>IFERROR(VLOOKUP($B102,DB!$H$3:$BZ$1001,58,FALSE)&amp;"","　")</f>
        <v/>
      </c>
      <c r="AM102" s="18" t="str">
        <f>IFERROR(VLOOKUP($B102,DB!$H$3:$BZ$1001,59,FALSE)&amp;"","　")</f>
        <v/>
      </c>
      <c r="AN102" s="18" t="str">
        <f>IFERROR(VLOOKUP($B102,DB!$H$3:$BZ$1001,60,FALSE)&amp;"","　")</f>
        <v/>
      </c>
      <c r="AO102" s="18" t="str">
        <f>IFERROR(VLOOKUP($B102,DB!$H$3:$BZ$1001,61,FALSE)&amp;"","　")</f>
        <v/>
      </c>
      <c r="AP102" s="18" t="str">
        <f>IFERROR(VLOOKUP($B102,DB!$H$3:$BZ$1001,62,FALSE)&amp;"","　")</f>
        <v/>
      </c>
      <c r="AQ102" s="21" t="str">
        <f>IFERROR(VLOOKUP($B102,DB!$H$3:$BZ$1001,63,FALSE)&amp;"","　")</f>
        <v/>
      </c>
      <c r="AR102" s="23" t="str">
        <f>IFERROR(VLOOKUP($B102,DB!$H$3:$BZ$1001,64,FALSE)&amp;"","　")</f>
        <v/>
      </c>
      <c r="AS102" s="18" t="str">
        <f>IFERROR(VLOOKUP($B102,DB!$H$3:$BZ$1001,65,FALSE)&amp;"","　")</f>
        <v/>
      </c>
      <c r="AT102" s="18" t="str">
        <f>IFERROR(VLOOKUP($B102,DB!$H$3:$BZ$1001,66,FALSE)&amp;"","　")</f>
        <v/>
      </c>
      <c r="AU102" s="18" t="str">
        <f>IFERROR(VLOOKUP($B102,DB!$H$3:$BZ$1001,67,FALSE)&amp;"","　")</f>
        <v/>
      </c>
      <c r="AV102" s="18" t="str">
        <f>IFERROR(VLOOKUP($B102,DB!$H$3:$BZ$1001,68,FALSE)&amp;"","　")</f>
        <v/>
      </c>
      <c r="AW102" s="18" t="str">
        <f>IFERROR(VLOOKUP($B102,DB!$H$3:$BZ$1001,69,FALSE)&amp;"","　")</f>
        <v/>
      </c>
      <c r="AX102" s="18" t="str">
        <f>IFERROR(VLOOKUP($B102,DB!$H$3:$BZ$1001,70,FALSE)&amp;"","　")</f>
        <v/>
      </c>
      <c r="AY102" s="21" t="str">
        <f>IFERROR(VLOOKUP($B102,DB!$H$3:$BZ$1001,71,FALSE)&amp;"","　")</f>
        <v/>
      </c>
      <c r="AZ102" s="29"/>
    </row>
    <row r="103" spans="2:52" ht="20.100000000000001" customHeight="1">
      <c r="B103" s="6">
        <v>2302</v>
      </c>
      <c r="C103" s="8" t="str">
        <f>IFERROR(VLOOKUP(B103,DB!$H$3:$Y$1001,4,FALSE)&amp;"","")</f>
        <v>株式会社三共コンサルタント</v>
      </c>
      <c r="D103" s="10" t="str">
        <f>IFERROR(VLOOKUP(B103,DB!$H$2:$CC$1001,7,FALSE)&amp;"","")</f>
        <v>北海道</v>
      </c>
      <c r="E103" s="11" t="str">
        <f>IFERROR(VLOOKUP(B103,DB!$H$2:$CC$1001,8,FALSE)&amp;"","")</f>
        <v>士別市</v>
      </c>
      <c r="F103" s="12" t="str">
        <f>IFERROR(VLOOKUP(B103,DB!$H$2:$CC$1001,10,FALSE)&amp;"","")</f>
        <v>代表取締役</v>
      </c>
      <c r="G103" s="11" t="str">
        <f>IFERROR(VLOOKUP(B103,DB!$H$2:$CC$1001,11,FALSE)&amp;"","")</f>
        <v>宮崎　剛</v>
      </c>
      <c r="H103" s="14" t="str">
        <f>IFERROR(IF(VLOOKUP(B103,DB!$H$2:$CC$1001,20,FALSE)&amp;""="","","○"),"")</f>
        <v/>
      </c>
      <c r="I103" s="16" t="str">
        <f>IFERROR(VLOOKUP($B103,DB!$H$3:$BZ$1001,29,FALSE)&amp;"","　")</f>
        <v>◯</v>
      </c>
      <c r="J103" s="18" t="str">
        <f>IFERROR(VLOOKUP($B103,DB!$H$3:$BZ$1001,30,FALSE)&amp;"","　")</f>
        <v>◯</v>
      </c>
      <c r="K103" s="18" t="str">
        <f>IFERROR(VLOOKUP($B103,DB!$H$3:$BZ$1001,31,FALSE)&amp;"","　")</f>
        <v>◯</v>
      </c>
      <c r="L103" s="18" t="str">
        <f>IFERROR(VLOOKUP($B103,DB!$H$3:$BZ$1001,32,FALSE)&amp;"","　")</f>
        <v/>
      </c>
      <c r="M103" s="18" t="str">
        <f>IFERROR(VLOOKUP($B103,DB!$H$3:$BZ$1001,33,FALSE)&amp;"","　")</f>
        <v>◯</v>
      </c>
      <c r="N103" s="21" t="str">
        <f>IFERROR(VLOOKUP($B103,DB!$H$3:$BZ$1001,34,FALSE)&amp;"","　")</f>
        <v/>
      </c>
      <c r="O103" s="23" t="str">
        <f>IFERROR(VLOOKUP($B103,DB!$H$3:$BZ$1001,35,FALSE)&amp;"","　")</f>
        <v/>
      </c>
      <c r="P103" s="18" t="str">
        <f>IFERROR(VLOOKUP($B103,DB!$H$3:$BZ$1001,36,FALSE)&amp;"","　")</f>
        <v/>
      </c>
      <c r="Q103" s="18" t="str">
        <f>IFERROR(VLOOKUP($B103,DB!$H$3:$BZ$1001,37,FALSE)&amp;"","　")</f>
        <v/>
      </c>
      <c r="R103" s="18" t="str">
        <f>IFERROR(VLOOKUP($B103,DB!$H$3:$BZ$1001,38,FALSE)&amp;"","　")</f>
        <v>◯</v>
      </c>
      <c r="S103" s="18" t="str">
        <f>IFERROR(VLOOKUP($B103,DB!$H$3:$BZ$1001,39,FALSE)&amp;"","　")</f>
        <v/>
      </c>
      <c r="T103" s="18" t="str">
        <f>IFERROR(VLOOKUP($B103,DB!$H$3:$BZ$1001,40,FALSE)&amp;"","　")</f>
        <v/>
      </c>
      <c r="U103" s="18" t="str">
        <f>IFERROR(VLOOKUP($B103,DB!$H$3:$BZ$1001,41,FALSE)&amp;"","　")</f>
        <v/>
      </c>
      <c r="V103" s="18" t="str">
        <f>IFERROR(VLOOKUP($B103,DB!$H$3:$BZ$1001,42,FALSE)&amp;"","　")</f>
        <v/>
      </c>
      <c r="W103" s="18" t="str">
        <f>IFERROR(VLOOKUP($B103,DB!$H$3:$BZ$1001,43,FALSE)&amp;"","　")</f>
        <v>◯</v>
      </c>
      <c r="X103" s="18" t="str">
        <f>IFERROR(VLOOKUP($B103,DB!$H$3:$BZ$1001,44,FALSE)&amp;"","　")</f>
        <v/>
      </c>
      <c r="Y103" s="18" t="str">
        <f>IFERROR(VLOOKUP($B103,DB!$H$3:$BZ$1001,45,FALSE)&amp;"","　")</f>
        <v/>
      </c>
      <c r="Z103" s="18" t="str">
        <f>IFERROR(VLOOKUP($B103,DB!$H$3:$BZ$1001,46,FALSE)&amp;"","　")</f>
        <v/>
      </c>
      <c r="AA103" s="18" t="str">
        <f>IFERROR(VLOOKUP($B103,DB!$H$3:$BZ$1001,47,FALSE)&amp;"","　")</f>
        <v/>
      </c>
      <c r="AB103" s="18" t="str">
        <f>IFERROR(VLOOKUP($B103,DB!$H$3:$BZ$1001,48,FALSE)&amp;"","　")</f>
        <v/>
      </c>
      <c r="AC103" s="18" t="str">
        <f>IFERROR(VLOOKUP($B103,DB!$H$3:$BZ$1001,49,FALSE)&amp;"","　")</f>
        <v/>
      </c>
      <c r="AD103" s="18" t="str">
        <f>IFERROR(VLOOKUP($B103,DB!$H$3:$BZ$1001,50,FALSE)&amp;"","　")</f>
        <v/>
      </c>
      <c r="AE103" s="18" t="str">
        <f>IFERROR(VLOOKUP($B103,DB!$H$3:$BZ$1001,51,FALSE)&amp;"","　")</f>
        <v/>
      </c>
      <c r="AF103" s="18" t="str">
        <f>IFERROR(VLOOKUP($B103,DB!$H$3:$BZ$1001,52,FALSE)&amp;"","　")</f>
        <v/>
      </c>
      <c r="AG103" s="18" t="str">
        <f>IFERROR(VLOOKUP($B103,DB!$H$3:$BZ$1001,53,FALSE)&amp;"","　")</f>
        <v>◯</v>
      </c>
      <c r="AH103" s="18" t="str">
        <f>IFERROR(VLOOKUP($B103,DB!$H$3:$BZ$1001,54,FALSE)&amp;"","　")</f>
        <v/>
      </c>
      <c r="AI103" s="25" t="str">
        <f>IFERROR(VLOOKUP($B103,DB!$H$3:$BZ$1001,55,FALSE)&amp;"","　")</f>
        <v/>
      </c>
      <c r="AJ103" s="16" t="str">
        <f>IFERROR(VLOOKUP($B103,DB!$H$3:$BZ$1001,56,FALSE)&amp;"","　")</f>
        <v/>
      </c>
      <c r="AK103" s="18" t="str">
        <f>IFERROR(VLOOKUP($B103,DB!$H$3:$BZ$1001,57,FALSE)&amp;"","　")</f>
        <v/>
      </c>
      <c r="AL103" s="18" t="str">
        <f>IFERROR(VLOOKUP($B103,DB!$H$3:$BZ$1001,58,FALSE)&amp;"","　")</f>
        <v/>
      </c>
      <c r="AM103" s="18" t="str">
        <f>IFERROR(VLOOKUP($B103,DB!$H$3:$BZ$1001,59,FALSE)&amp;"","　")</f>
        <v/>
      </c>
      <c r="AN103" s="18" t="str">
        <f>IFERROR(VLOOKUP($B103,DB!$H$3:$BZ$1001,60,FALSE)&amp;"","　")</f>
        <v/>
      </c>
      <c r="AO103" s="18" t="str">
        <f>IFERROR(VLOOKUP($B103,DB!$H$3:$BZ$1001,61,FALSE)&amp;"","　")</f>
        <v/>
      </c>
      <c r="AP103" s="18" t="str">
        <f>IFERROR(VLOOKUP($B103,DB!$H$3:$BZ$1001,62,FALSE)&amp;"","　")</f>
        <v/>
      </c>
      <c r="AQ103" s="21" t="str">
        <f>IFERROR(VLOOKUP($B103,DB!$H$3:$BZ$1001,63,FALSE)&amp;"","　")</f>
        <v/>
      </c>
      <c r="AR103" s="23" t="str">
        <f>IFERROR(VLOOKUP($B103,DB!$H$3:$BZ$1001,64,FALSE)&amp;"","　")</f>
        <v/>
      </c>
      <c r="AS103" s="18" t="str">
        <f>IFERROR(VLOOKUP($B103,DB!$H$3:$BZ$1001,65,FALSE)&amp;"","　")</f>
        <v/>
      </c>
      <c r="AT103" s="18" t="str">
        <f>IFERROR(VLOOKUP($B103,DB!$H$3:$BZ$1001,66,FALSE)&amp;"","　")</f>
        <v/>
      </c>
      <c r="AU103" s="18" t="str">
        <f>IFERROR(VLOOKUP($B103,DB!$H$3:$BZ$1001,67,FALSE)&amp;"","　")</f>
        <v/>
      </c>
      <c r="AV103" s="18" t="str">
        <f>IFERROR(VLOOKUP($B103,DB!$H$3:$BZ$1001,68,FALSE)&amp;"","　")</f>
        <v/>
      </c>
      <c r="AW103" s="18" t="str">
        <f>IFERROR(VLOOKUP($B103,DB!$H$3:$BZ$1001,69,FALSE)&amp;"","　")</f>
        <v/>
      </c>
      <c r="AX103" s="18" t="str">
        <f>IFERROR(VLOOKUP($B103,DB!$H$3:$BZ$1001,70,FALSE)&amp;"","　")</f>
        <v/>
      </c>
      <c r="AY103" s="21" t="str">
        <f>IFERROR(VLOOKUP($B103,DB!$H$3:$BZ$1001,71,FALSE)&amp;"","　")</f>
        <v/>
      </c>
      <c r="AZ103" s="29"/>
    </row>
    <row r="104" spans="2:52" ht="20.100000000000001" customHeight="1">
      <c r="B104" s="6">
        <v>2303</v>
      </c>
      <c r="C104" s="8" t="str">
        <f>IFERROR(VLOOKUP(B104,DB!$H$3:$Y$1001,4,FALSE)&amp;"","")</f>
        <v>株式会社サーベイリサーチセンター</v>
      </c>
      <c r="D104" s="10" t="str">
        <f>IFERROR(VLOOKUP(B104,DB!$H$2:$CC$1001,7,FALSE)&amp;"","")</f>
        <v>東京都</v>
      </c>
      <c r="E104" s="11" t="str">
        <f>IFERROR(VLOOKUP(B104,DB!$H$2:$CC$1001,8,FALSE)&amp;"","")</f>
        <v>荒川区</v>
      </c>
      <c r="F104" s="12" t="str">
        <f>IFERROR(VLOOKUP(B104,DB!$H$2:$CC$1001,10,FALSE)&amp;"","")</f>
        <v>代表取締役</v>
      </c>
      <c r="G104" s="11" t="str">
        <f>IFERROR(VLOOKUP(B104,DB!$H$2:$CC$1001,11,FALSE)&amp;"","")</f>
        <v>藤澤　士朗</v>
      </c>
      <c r="H104" s="14" t="str">
        <f>IFERROR(IF(VLOOKUP(B104,DB!$H$2:$CC$1001,20,FALSE)&amp;""="","","○"),"")</f>
        <v>○</v>
      </c>
      <c r="I104" s="16" t="str">
        <f>IFERROR(VLOOKUP($B104,DB!$H$3:$BZ$1001,29,FALSE)&amp;"","　")</f>
        <v/>
      </c>
      <c r="J104" s="18" t="str">
        <f>IFERROR(VLOOKUP($B104,DB!$H$3:$BZ$1001,30,FALSE)&amp;"","　")</f>
        <v/>
      </c>
      <c r="K104" s="18" t="str">
        <f>IFERROR(VLOOKUP($B104,DB!$H$3:$BZ$1001,31,FALSE)&amp;"","　")</f>
        <v>◯</v>
      </c>
      <c r="L104" s="18" t="str">
        <f>IFERROR(VLOOKUP($B104,DB!$H$3:$BZ$1001,32,FALSE)&amp;"","　")</f>
        <v/>
      </c>
      <c r="M104" s="18" t="str">
        <f>IFERROR(VLOOKUP($B104,DB!$H$3:$BZ$1001,33,FALSE)&amp;"","　")</f>
        <v>◯</v>
      </c>
      <c r="N104" s="21" t="str">
        <f>IFERROR(VLOOKUP($B104,DB!$H$3:$BZ$1001,34,FALSE)&amp;"","　")</f>
        <v/>
      </c>
      <c r="O104" s="23" t="str">
        <f>IFERROR(VLOOKUP($B104,DB!$H$3:$BZ$1001,35,FALSE)&amp;"","　")</f>
        <v/>
      </c>
      <c r="P104" s="18" t="str">
        <f>IFERROR(VLOOKUP($B104,DB!$H$3:$BZ$1001,36,FALSE)&amp;"","　")</f>
        <v/>
      </c>
      <c r="Q104" s="18" t="str">
        <f>IFERROR(VLOOKUP($B104,DB!$H$3:$BZ$1001,37,FALSE)&amp;"","　")</f>
        <v/>
      </c>
      <c r="R104" s="18" t="str">
        <f>IFERROR(VLOOKUP($B104,DB!$H$3:$BZ$1001,38,FALSE)&amp;"","　")</f>
        <v>◯</v>
      </c>
      <c r="S104" s="18" t="str">
        <f>IFERROR(VLOOKUP($B104,DB!$H$3:$BZ$1001,39,FALSE)&amp;"","　")</f>
        <v/>
      </c>
      <c r="T104" s="18" t="str">
        <f>IFERROR(VLOOKUP($B104,DB!$H$3:$BZ$1001,40,FALSE)&amp;"","　")</f>
        <v/>
      </c>
      <c r="U104" s="18" t="str">
        <f>IFERROR(VLOOKUP($B104,DB!$H$3:$BZ$1001,41,FALSE)&amp;"","　")</f>
        <v/>
      </c>
      <c r="V104" s="18" t="str">
        <f>IFERROR(VLOOKUP($B104,DB!$H$3:$BZ$1001,42,FALSE)&amp;"","　")</f>
        <v/>
      </c>
      <c r="W104" s="18" t="str">
        <f>IFERROR(VLOOKUP($B104,DB!$H$3:$BZ$1001,43,FALSE)&amp;"","　")</f>
        <v/>
      </c>
      <c r="X104" s="18" t="str">
        <f>IFERROR(VLOOKUP($B104,DB!$H$3:$BZ$1001,44,FALSE)&amp;"","　")</f>
        <v/>
      </c>
      <c r="Y104" s="18" t="str">
        <f>IFERROR(VLOOKUP($B104,DB!$H$3:$BZ$1001,45,FALSE)&amp;"","　")</f>
        <v/>
      </c>
      <c r="Z104" s="18" t="str">
        <f>IFERROR(VLOOKUP($B104,DB!$H$3:$BZ$1001,46,FALSE)&amp;"","　")</f>
        <v/>
      </c>
      <c r="AA104" s="18" t="str">
        <f>IFERROR(VLOOKUP($B104,DB!$H$3:$BZ$1001,47,FALSE)&amp;"","　")</f>
        <v>◯</v>
      </c>
      <c r="AB104" s="18" t="str">
        <f>IFERROR(VLOOKUP($B104,DB!$H$3:$BZ$1001,48,FALSE)&amp;"","　")</f>
        <v/>
      </c>
      <c r="AC104" s="18" t="str">
        <f>IFERROR(VLOOKUP($B104,DB!$H$3:$BZ$1001,49,FALSE)&amp;"","　")</f>
        <v/>
      </c>
      <c r="AD104" s="18" t="str">
        <f>IFERROR(VLOOKUP($B104,DB!$H$3:$BZ$1001,50,FALSE)&amp;"","　")</f>
        <v/>
      </c>
      <c r="AE104" s="18" t="str">
        <f>IFERROR(VLOOKUP($B104,DB!$H$3:$BZ$1001,51,FALSE)&amp;"","　")</f>
        <v/>
      </c>
      <c r="AF104" s="18" t="str">
        <f>IFERROR(VLOOKUP($B104,DB!$H$3:$BZ$1001,52,FALSE)&amp;"","　")</f>
        <v/>
      </c>
      <c r="AG104" s="18" t="str">
        <f>IFERROR(VLOOKUP($B104,DB!$H$3:$BZ$1001,53,FALSE)&amp;"","　")</f>
        <v/>
      </c>
      <c r="AH104" s="18" t="str">
        <f>IFERROR(VLOOKUP($B104,DB!$H$3:$BZ$1001,54,FALSE)&amp;"","　")</f>
        <v/>
      </c>
      <c r="AI104" s="25" t="str">
        <f>IFERROR(VLOOKUP($B104,DB!$H$3:$BZ$1001,55,FALSE)&amp;"","　")</f>
        <v/>
      </c>
      <c r="AJ104" s="16" t="str">
        <f>IFERROR(VLOOKUP($B104,DB!$H$3:$BZ$1001,56,FALSE)&amp;"","　")</f>
        <v/>
      </c>
      <c r="AK104" s="18" t="str">
        <f>IFERROR(VLOOKUP($B104,DB!$H$3:$BZ$1001,57,FALSE)&amp;"","　")</f>
        <v/>
      </c>
      <c r="AL104" s="18" t="str">
        <f>IFERROR(VLOOKUP($B104,DB!$H$3:$BZ$1001,58,FALSE)&amp;"","　")</f>
        <v/>
      </c>
      <c r="AM104" s="18" t="str">
        <f>IFERROR(VLOOKUP($B104,DB!$H$3:$BZ$1001,59,FALSE)&amp;"","　")</f>
        <v/>
      </c>
      <c r="AN104" s="18" t="str">
        <f>IFERROR(VLOOKUP($B104,DB!$H$3:$BZ$1001,60,FALSE)&amp;"","　")</f>
        <v/>
      </c>
      <c r="AO104" s="18" t="str">
        <f>IFERROR(VLOOKUP($B104,DB!$H$3:$BZ$1001,61,FALSE)&amp;"","　")</f>
        <v/>
      </c>
      <c r="AP104" s="18" t="str">
        <f>IFERROR(VLOOKUP($B104,DB!$H$3:$BZ$1001,62,FALSE)&amp;"","　")</f>
        <v/>
      </c>
      <c r="AQ104" s="21" t="str">
        <f>IFERROR(VLOOKUP($B104,DB!$H$3:$BZ$1001,63,FALSE)&amp;"","　")</f>
        <v/>
      </c>
      <c r="AR104" s="23" t="str">
        <f>IFERROR(VLOOKUP($B104,DB!$H$3:$BZ$1001,64,FALSE)&amp;"","　")</f>
        <v/>
      </c>
      <c r="AS104" s="18" t="str">
        <f>IFERROR(VLOOKUP($B104,DB!$H$3:$BZ$1001,65,FALSE)&amp;"","　")</f>
        <v/>
      </c>
      <c r="AT104" s="18" t="str">
        <f>IFERROR(VLOOKUP($B104,DB!$H$3:$BZ$1001,66,FALSE)&amp;"","　")</f>
        <v/>
      </c>
      <c r="AU104" s="18" t="str">
        <f>IFERROR(VLOOKUP($B104,DB!$H$3:$BZ$1001,67,FALSE)&amp;"","　")</f>
        <v/>
      </c>
      <c r="AV104" s="18" t="str">
        <f>IFERROR(VLOOKUP($B104,DB!$H$3:$BZ$1001,68,FALSE)&amp;"","　")</f>
        <v/>
      </c>
      <c r="AW104" s="18" t="str">
        <f>IFERROR(VLOOKUP($B104,DB!$H$3:$BZ$1001,69,FALSE)&amp;"","　")</f>
        <v/>
      </c>
      <c r="AX104" s="18" t="str">
        <f>IFERROR(VLOOKUP($B104,DB!$H$3:$BZ$1001,70,FALSE)&amp;"","　")</f>
        <v/>
      </c>
      <c r="AY104" s="21" t="str">
        <f>IFERROR(VLOOKUP($B104,DB!$H$3:$BZ$1001,71,FALSE)&amp;"","　")</f>
        <v/>
      </c>
      <c r="AZ104" s="29"/>
    </row>
    <row r="105" spans="2:52" ht="20.100000000000001" customHeight="1">
      <c r="B105" s="6">
        <v>2304</v>
      </c>
      <c r="C105" s="8" t="str">
        <f>IFERROR(VLOOKUP(B105,DB!$H$3:$Y$1001,4,FALSE)&amp;"","")</f>
        <v>株式会社サッコウ測地</v>
      </c>
      <c r="D105" s="10" t="str">
        <f>IFERROR(VLOOKUP(B105,DB!$H$2:$CC$1001,7,FALSE)&amp;"","")</f>
        <v>北海道</v>
      </c>
      <c r="E105" s="11" t="str">
        <f>IFERROR(VLOOKUP(B105,DB!$H$2:$CC$1001,8,FALSE)&amp;"","")</f>
        <v>札幌市白石区</v>
      </c>
      <c r="F105" s="12" t="str">
        <f>IFERROR(VLOOKUP(B105,DB!$H$2:$CC$1001,10,FALSE)&amp;"","")</f>
        <v>代表取締役</v>
      </c>
      <c r="G105" s="11" t="str">
        <f>IFERROR(VLOOKUP(B105,DB!$H$2:$CC$1001,11,FALSE)&amp;"","")</f>
        <v>平岡　浩成</v>
      </c>
      <c r="H105" s="14" t="str">
        <f>IFERROR(IF(VLOOKUP(B105,DB!$H$2:$CC$1001,20,FALSE)&amp;""="","","○"),"")</f>
        <v/>
      </c>
      <c r="I105" s="16" t="str">
        <f>IFERROR(VLOOKUP($B105,DB!$H$3:$BZ$1001,29,FALSE)&amp;"","　")</f>
        <v>◯</v>
      </c>
      <c r="J105" s="18" t="str">
        <f>IFERROR(VLOOKUP($B105,DB!$H$3:$BZ$1001,30,FALSE)&amp;"","　")</f>
        <v/>
      </c>
      <c r="K105" s="18" t="str">
        <f>IFERROR(VLOOKUP($B105,DB!$H$3:$BZ$1001,31,FALSE)&amp;"","　")</f>
        <v/>
      </c>
      <c r="L105" s="18" t="str">
        <f>IFERROR(VLOOKUP($B105,DB!$H$3:$BZ$1001,32,FALSE)&amp;"","　")</f>
        <v/>
      </c>
      <c r="M105" s="18" t="str">
        <f>IFERROR(VLOOKUP($B105,DB!$H$3:$BZ$1001,33,FALSE)&amp;"","　")</f>
        <v>◯</v>
      </c>
      <c r="N105" s="21" t="str">
        <f>IFERROR(VLOOKUP($B105,DB!$H$3:$BZ$1001,34,FALSE)&amp;"","　")</f>
        <v/>
      </c>
      <c r="O105" s="23" t="str">
        <f>IFERROR(VLOOKUP($B105,DB!$H$3:$BZ$1001,35,FALSE)&amp;"","　")</f>
        <v/>
      </c>
      <c r="P105" s="18" t="str">
        <f>IFERROR(VLOOKUP($B105,DB!$H$3:$BZ$1001,36,FALSE)&amp;"","　")</f>
        <v/>
      </c>
      <c r="Q105" s="18" t="str">
        <f>IFERROR(VLOOKUP($B105,DB!$H$3:$BZ$1001,37,FALSE)&amp;"","　")</f>
        <v/>
      </c>
      <c r="R105" s="18" t="str">
        <f>IFERROR(VLOOKUP($B105,DB!$H$3:$BZ$1001,38,FALSE)&amp;"","　")</f>
        <v/>
      </c>
      <c r="S105" s="18" t="str">
        <f>IFERROR(VLOOKUP($B105,DB!$H$3:$BZ$1001,39,FALSE)&amp;"","　")</f>
        <v/>
      </c>
      <c r="T105" s="18" t="str">
        <f>IFERROR(VLOOKUP($B105,DB!$H$3:$BZ$1001,40,FALSE)&amp;"","　")</f>
        <v/>
      </c>
      <c r="U105" s="18" t="str">
        <f>IFERROR(VLOOKUP($B105,DB!$H$3:$BZ$1001,41,FALSE)&amp;"","　")</f>
        <v/>
      </c>
      <c r="V105" s="18" t="str">
        <f>IFERROR(VLOOKUP($B105,DB!$H$3:$BZ$1001,42,FALSE)&amp;"","　")</f>
        <v/>
      </c>
      <c r="W105" s="18" t="str">
        <f>IFERROR(VLOOKUP($B105,DB!$H$3:$BZ$1001,43,FALSE)&amp;"","　")</f>
        <v/>
      </c>
      <c r="X105" s="18" t="str">
        <f>IFERROR(VLOOKUP($B105,DB!$H$3:$BZ$1001,44,FALSE)&amp;"","　")</f>
        <v/>
      </c>
      <c r="Y105" s="18" t="str">
        <f>IFERROR(VLOOKUP($B105,DB!$H$3:$BZ$1001,45,FALSE)&amp;"","　")</f>
        <v/>
      </c>
      <c r="Z105" s="18" t="str">
        <f>IFERROR(VLOOKUP($B105,DB!$H$3:$BZ$1001,46,FALSE)&amp;"","　")</f>
        <v/>
      </c>
      <c r="AA105" s="18" t="str">
        <f>IFERROR(VLOOKUP($B105,DB!$H$3:$BZ$1001,47,FALSE)&amp;"","　")</f>
        <v/>
      </c>
      <c r="AB105" s="18" t="str">
        <f>IFERROR(VLOOKUP($B105,DB!$H$3:$BZ$1001,48,FALSE)&amp;"","　")</f>
        <v/>
      </c>
      <c r="AC105" s="18" t="str">
        <f>IFERROR(VLOOKUP($B105,DB!$H$3:$BZ$1001,49,FALSE)&amp;"","　")</f>
        <v/>
      </c>
      <c r="AD105" s="18" t="str">
        <f>IFERROR(VLOOKUP($B105,DB!$H$3:$BZ$1001,50,FALSE)&amp;"","　")</f>
        <v/>
      </c>
      <c r="AE105" s="18" t="str">
        <f>IFERROR(VLOOKUP($B105,DB!$H$3:$BZ$1001,51,FALSE)&amp;"","　")</f>
        <v/>
      </c>
      <c r="AF105" s="18" t="str">
        <f>IFERROR(VLOOKUP($B105,DB!$H$3:$BZ$1001,52,FALSE)&amp;"","　")</f>
        <v/>
      </c>
      <c r="AG105" s="18" t="str">
        <f>IFERROR(VLOOKUP($B105,DB!$H$3:$BZ$1001,53,FALSE)&amp;"","　")</f>
        <v/>
      </c>
      <c r="AH105" s="18" t="str">
        <f>IFERROR(VLOOKUP($B105,DB!$H$3:$BZ$1001,54,FALSE)&amp;"","　")</f>
        <v/>
      </c>
      <c r="AI105" s="25" t="str">
        <f>IFERROR(VLOOKUP($B105,DB!$H$3:$BZ$1001,55,FALSE)&amp;"","　")</f>
        <v/>
      </c>
      <c r="AJ105" s="16" t="str">
        <f>IFERROR(VLOOKUP($B105,DB!$H$3:$BZ$1001,56,FALSE)&amp;"","　")</f>
        <v/>
      </c>
      <c r="AK105" s="18" t="str">
        <f>IFERROR(VLOOKUP($B105,DB!$H$3:$BZ$1001,57,FALSE)&amp;"","　")</f>
        <v/>
      </c>
      <c r="AL105" s="18" t="str">
        <f>IFERROR(VLOOKUP($B105,DB!$H$3:$BZ$1001,58,FALSE)&amp;"","　")</f>
        <v/>
      </c>
      <c r="AM105" s="18" t="str">
        <f>IFERROR(VLOOKUP($B105,DB!$H$3:$BZ$1001,59,FALSE)&amp;"","　")</f>
        <v/>
      </c>
      <c r="AN105" s="18" t="str">
        <f>IFERROR(VLOOKUP($B105,DB!$H$3:$BZ$1001,60,FALSE)&amp;"","　")</f>
        <v/>
      </c>
      <c r="AO105" s="18" t="str">
        <f>IFERROR(VLOOKUP($B105,DB!$H$3:$BZ$1001,61,FALSE)&amp;"","　")</f>
        <v/>
      </c>
      <c r="AP105" s="18" t="str">
        <f>IFERROR(VLOOKUP($B105,DB!$H$3:$BZ$1001,62,FALSE)&amp;"","　")</f>
        <v/>
      </c>
      <c r="AQ105" s="21" t="str">
        <f>IFERROR(VLOOKUP($B105,DB!$H$3:$BZ$1001,63,FALSE)&amp;"","　")</f>
        <v/>
      </c>
      <c r="AR105" s="23" t="str">
        <f>IFERROR(VLOOKUP($B105,DB!$H$3:$BZ$1001,64,FALSE)&amp;"","　")</f>
        <v/>
      </c>
      <c r="AS105" s="18" t="str">
        <f>IFERROR(VLOOKUP($B105,DB!$H$3:$BZ$1001,65,FALSE)&amp;"","　")</f>
        <v/>
      </c>
      <c r="AT105" s="18" t="str">
        <f>IFERROR(VLOOKUP($B105,DB!$H$3:$BZ$1001,66,FALSE)&amp;"","　")</f>
        <v/>
      </c>
      <c r="AU105" s="18" t="str">
        <f>IFERROR(VLOOKUP($B105,DB!$H$3:$BZ$1001,67,FALSE)&amp;"","　")</f>
        <v/>
      </c>
      <c r="AV105" s="18" t="str">
        <f>IFERROR(VLOOKUP($B105,DB!$H$3:$BZ$1001,68,FALSE)&amp;"","　")</f>
        <v/>
      </c>
      <c r="AW105" s="18" t="str">
        <f>IFERROR(VLOOKUP($B105,DB!$H$3:$BZ$1001,69,FALSE)&amp;"","　")</f>
        <v/>
      </c>
      <c r="AX105" s="18" t="str">
        <f>IFERROR(VLOOKUP($B105,DB!$H$3:$BZ$1001,70,FALSE)&amp;"","　")</f>
        <v/>
      </c>
      <c r="AY105" s="21" t="str">
        <f>IFERROR(VLOOKUP($B105,DB!$H$3:$BZ$1001,71,FALSE)&amp;"","　")</f>
        <v/>
      </c>
      <c r="AZ105" s="29"/>
    </row>
    <row r="106" spans="2:52" ht="20.100000000000001" customHeight="1">
      <c r="B106" s="6">
        <v>2305</v>
      </c>
      <c r="C106" s="8" t="str">
        <f>IFERROR(VLOOKUP(B106,DB!$H$3:$Y$1001,4,FALSE)&amp;"","")</f>
        <v>株式会社サンコー</v>
      </c>
      <c r="D106" s="10" t="str">
        <f>IFERROR(VLOOKUP(B106,DB!$H$2:$CC$1001,7,FALSE)&amp;"","")</f>
        <v>北海道</v>
      </c>
      <c r="E106" s="11" t="str">
        <f>IFERROR(VLOOKUP(B106,DB!$H$2:$CC$1001,8,FALSE)&amp;"","")</f>
        <v>札幌市清田区</v>
      </c>
      <c r="F106" s="12" t="str">
        <f>IFERROR(VLOOKUP(B106,DB!$H$2:$CC$1001,10,FALSE)&amp;"","")</f>
        <v>代表取締役</v>
      </c>
      <c r="G106" s="11" t="str">
        <f>IFERROR(VLOOKUP(B106,DB!$H$2:$CC$1001,11,FALSE)&amp;"","")</f>
        <v>佐藤　幸治</v>
      </c>
      <c r="H106" s="14" t="str">
        <f>IFERROR(IF(VLOOKUP(B106,DB!$H$2:$CC$1001,20,FALSE)&amp;""="","","○"),"")</f>
        <v/>
      </c>
      <c r="I106" s="16" t="str">
        <f>IFERROR(VLOOKUP($B106,DB!$H$3:$BZ$1001,29,FALSE)&amp;"","　")</f>
        <v>◯</v>
      </c>
      <c r="J106" s="18" t="str">
        <f>IFERROR(VLOOKUP($B106,DB!$H$3:$BZ$1001,30,FALSE)&amp;"","　")</f>
        <v/>
      </c>
      <c r="K106" s="18" t="str">
        <f>IFERROR(VLOOKUP($B106,DB!$H$3:$BZ$1001,31,FALSE)&amp;"","　")</f>
        <v/>
      </c>
      <c r="L106" s="18" t="str">
        <f>IFERROR(VLOOKUP($B106,DB!$H$3:$BZ$1001,32,FALSE)&amp;"","　")</f>
        <v/>
      </c>
      <c r="M106" s="18" t="str">
        <f>IFERROR(VLOOKUP($B106,DB!$H$3:$BZ$1001,33,FALSE)&amp;"","　")</f>
        <v>◯</v>
      </c>
      <c r="N106" s="21" t="str">
        <f>IFERROR(VLOOKUP($B106,DB!$H$3:$BZ$1001,34,FALSE)&amp;"","　")</f>
        <v/>
      </c>
      <c r="O106" s="23" t="str">
        <f>IFERROR(VLOOKUP($B106,DB!$H$3:$BZ$1001,35,FALSE)&amp;"","　")</f>
        <v/>
      </c>
      <c r="P106" s="18" t="str">
        <f>IFERROR(VLOOKUP($B106,DB!$H$3:$BZ$1001,36,FALSE)&amp;"","　")</f>
        <v/>
      </c>
      <c r="Q106" s="18" t="str">
        <f>IFERROR(VLOOKUP($B106,DB!$H$3:$BZ$1001,37,FALSE)&amp;"","　")</f>
        <v/>
      </c>
      <c r="R106" s="18" t="str">
        <f>IFERROR(VLOOKUP($B106,DB!$H$3:$BZ$1001,38,FALSE)&amp;"","　")</f>
        <v/>
      </c>
      <c r="S106" s="18" t="str">
        <f>IFERROR(VLOOKUP($B106,DB!$H$3:$BZ$1001,39,FALSE)&amp;"","　")</f>
        <v/>
      </c>
      <c r="T106" s="18" t="str">
        <f>IFERROR(VLOOKUP($B106,DB!$H$3:$BZ$1001,40,FALSE)&amp;"","　")</f>
        <v/>
      </c>
      <c r="U106" s="18" t="str">
        <f>IFERROR(VLOOKUP($B106,DB!$H$3:$BZ$1001,41,FALSE)&amp;"","　")</f>
        <v/>
      </c>
      <c r="V106" s="18" t="str">
        <f>IFERROR(VLOOKUP($B106,DB!$H$3:$BZ$1001,42,FALSE)&amp;"","　")</f>
        <v/>
      </c>
      <c r="W106" s="18" t="str">
        <f>IFERROR(VLOOKUP($B106,DB!$H$3:$BZ$1001,43,FALSE)&amp;"","　")</f>
        <v/>
      </c>
      <c r="X106" s="18" t="str">
        <f>IFERROR(VLOOKUP($B106,DB!$H$3:$BZ$1001,44,FALSE)&amp;"","　")</f>
        <v/>
      </c>
      <c r="Y106" s="18" t="str">
        <f>IFERROR(VLOOKUP($B106,DB!$H$3:$BZ$1001,45,FALSE)&amp;"","　")</f>
        <v/>
      </c>
      <c r="Z106" s="18" t="str">
        <f>IFERROR(VLOOKUP($B106,DB!$H$3:$BZ$1001,46,FALSE)&amp;"","　")</f>
        <v/>
      </c>
      <c r="AA106" s="18" t="str">
        <f>IFERROR(VLOOKUP($B106,DB!$H$3:$BZ$1001,47,FALSE)&amp;"","　")</f>
        <v/>
      </c>
      <c r="AB106" s="18" t="str">
        <f>IFERROR(VLOOKUP($B106,DB!$H$3:$BZ$1001,48,FALSE)&amp;"","　")</f>
        <v/>
      </c>
      <c r="AC106" s="18" t="str">
        <f>IFERROR(VLOOKUP($B106,DB!$H$3:$BZ$1001,49,FALSE)&amp;"","　")</f>
        <v/>
      </c>
      <c r="AD106" s="18" t="str">
        <f>IFERROR(VLOOKUP($B106,DB!$H$3:$BZ$1001,50,FALSE)&amp;"","　")</f>
        <v/>
      </c>
      <c r="AE106" s="18" t="str">
        <f>IFERROR(VLOOKUP($B106,DB!$H$3:$BZ$1001,51,FALSE)&amp;"","　")</f>
        <v/>
      </c>
      <c r="AF106" s="18" t="str">
        <f>IFERROR(VLOOKUP($B106,DB!$H$3:$BZ$1001,52,FALSE)&amp;"","　")</f>
        <v/>
      </c>
      <c r="AG106" s="18" t="str">
        <f>IFERROR(VLOOKUP($B106,DB!$H$3:$BZ$1001,53,FALSE)&amp;"","　")</f>
        <v/>
      </c>
      <c r="AH106" s="18" t="str">
        <f>IFERROR(VLOOKUP($B106,DB!$H$3:$BZ$1001,54,FALSE)&amp;"","　")</f>
        <v/>
      </c>
      <c r="AI106" s="25" t="str">
        <f>IFERROR(VLOOKUP($B106,DB!$H$3:$BZ$1001,55,FALSE)&amp;"","　")</f>
        <v/>
      </c>
      <c r="AJ106" s="16" t="str">
        <f>IFERROR(VLOOKUP($B106,DB!$H$3:$BZ$1001,56,FALSE)&amp;"","　")</f>
        <v/>
      </c>
      <c r="AK106" s="18" t="str">
        <f>IFERROR(VLOOKUP($B106,DB!$H$3:$BZ$1001,57,FALSE)&amp;"","　")</f>
        <v/>
      </c>
      <c r="AL106" s="18" t="str">
        <f>IFERROR(VLOOKUP($B106,DB!$H$3:$BZ$1001,58,FALSE)&amp;"","　")</f>
        <v/>
      </c>
      <c r="AM106" s="18" t="str">
        <f>IFERROR(VLOOKUP($B106,DB!$H$3:$BZ$1001,59,FALSE)&amp;"","　")</f>
        <v/>
      </c>
      <c r="AN106" s="18" t="str">
        <f>IFERROR(VLOOKUP($B106,DB!$H$3:$BZ$1001,60,FALSE)&amp;"","　")</f>
        <v/>
      </c>
      <c r="AO106" s="18" t="str">
        <f>IFERROR(VLOOKUP($B106,DB!$H$3:$BZ$1001,61,FALSE)&amp;"","　")</f>
        <v/>
      </c>
      <c r="AP106" s="18" t="str">
        <f>IFERROR(VLOOKUP($B106,DB!$H$3:$BZ$1001,62,FALSE)&amp;"","　")</f>
        <v/>
      </c>
      <c r="AQ106" s="21" t="str">
        <f>IFERROR(VLOOKUP($B106,DB!$H$3:$BZ$1001,63,FALSE)&amp;"","　")</f>
        <v/>
      </c>
      <c r="AR106" s="23" t="str">
        <f>IFERROR(VLOOKUP($B106,DB!$H$3:$BZ$1001,64,FALSE)&amp;"","　")</f>
        <v/>
      </c>
      <c r="AS106" s="18" t="str">
        <f>IFERROR(VLOOKUP($B106,DB!$H$3:$BZ$1001,65,FALSE)&amp;"","　")</f>
        <v/>
      </c>
      <c r="AT106" s="18" t="str">
        <f>IFERROR(VLOOKUP($B106,DB!$H$3:$BZ$1001,66,FALSE)&amp;"","　")</f>
        <v/>
      </c>
      <c r="AU106" s="18" t="str">
        <f>IFERROR(VLOOKUP($B106,DB!$H$3:$BZ$1001,67,FALSE)&amp;"","　")</f>
        <v/>
      </c>
      <c r="AV106" s="18" t="str">
        <f>IFERROR(VLOOKUP($B106,DB!$H$3:$BZ$1001,68,FALSE)&amp;"","　")</f>
        <v/>
      </c>
      <c r="AW106" s="18" t="str">
        <f>IFERROR(VLOOKUP($B106,DB!$H$3:$BZ$1001,69,FALSE)&amp;"","　")</f>
        <v/>
      </c>
      <c r="AX106" s="18" t="str">
        <f>IFERROR(VLOOKUP($B106,DB!$H$3:$BZ$1001,70,FALSE)&amp;"","　")</f>
        <v/>
      </c>
      <c r="AY106" s="21" t="str">
        <f>IFERROR(VLOOKUP($B106,DB!$H$3:$BZ$1001,71,FALSE)&amp;"","　")</f>
        <v/>
      </c>
      <c r="AZ106" s="29"/>
    </row>
    <row r="107" spans="2:52" ht="20.100000000000001" customHeight="1">
      <c r="B107" s="6">
        <v>2306</v>
      </c>
      <c r="C107" s="8" t="str">
        <f>IFERROR(VLOOKUP(B107,DB!$H$3:$Y$1001,4,FALSE)&amp;"","")</f>
        <v>株式会社三和技術コンサルタント</v>
      </c>
      <c r="D107" s="10" t="str">
        <f>IFERROR(VLOOKUP(B107,DB!$H$2:$CC$1001,7,FALSE)&amp;"","")</f>
        <v>山形県</v>
      </c>
      <c r="E107" s="11" t="str">
        <f>IFERROR(VLOOKUP(B107,DB!$H$2:$CC$1001,8,FALSE)&amp;"","")</f>
        <v>村山市</v>
      </c>
      <c r="F107" s="12" t="str">
        <f>IFERROR(VLOOKUP(B107,DB!$H$2:$CC$1001,10,FALSE)&amp;"","")</f>
        <v>代表取締役</v>
      </c>
      <c r="G107" s="11" t="str">
        <f>IFERROR(VLOOKUP(B107,DB!$H$2:$CC$1001,11,FALSE)&amp;"","")</f>
        <v>佐藤　修司</v>
      </c>
      <c r="H107" s="14" t="str">
        <f>IFERROR(IF(VLOOKUP(B107,DB!$H$2:$CC$1001,20,FALSE)&amp;""="","","○"),"")</f>
        <v/>
      </c>
      <c r="I107" s="16" t="str">
        <f>IFERROR(VLOOKUP($B107,DB!$H$3:$BZ$1001,29,FALSE)&amp;"","　")</f>
        <v>◯</v>
      </c>
      <c r="J107" s="18" t="str">
        <f>IFERROR(VLOOKUP($B107,DB!$H$3:$BZ$1001,30,FALSE)&amp;"","　")</f>
        <v/>
      </c>
      <c r="K107" s="18" t="str">
        <f>IFERROR(VLOOKUP($B107,DB!$H$3:$BZ$1001,31,FALSE)&amp;"","　")</f>
        <v>◯</v>
      </c>
      <c r="L107" s="18" t="str">
        <f>IFERROR(VLOOKUP($B107,DB!$H$3:$BZ$1001,32,FALSE)&amp;"","　")</f>
        <v>◯</v>
      </c>
      <c r="M107" s="18" t="str">
        <f>IFERROR(VLOOKUP($B107,DB!$H$3:$BZ$1001,33,FALSE)&amp;"","　")</f>
        <v/>
      </c>
      <c r="N107" s="21" t="str">
        <f>IFERROR(VLOOKUP($B107,DB!$H$3:$BZ$1001,34,FALSE)&amp;"","　")</f>
        <v/>
      </c>
      <c r="O107" s="23" t="str">
        <f>IFERROR(VLOOKUP($B107,DB!$H$3:$BZ$1001,35,FALSE)&amp;"","　")</f>
        <v/>
      </c>
      <c r="P107" s="18" t="str">
        <f>IFERROR(VLOOKUP($B107,DB!$H$3:$BZ$1001,36,FALSE)&amp;"","　")</f>
        <v/>
      </c>
      <c r="Q107" s="18" t="str">
        <f>IFERROR(VLOOKUP($B107,DB!$H$3:$BZ$1001,37,FALSE)&amp;"","　")</f>
        <v/>
      </c>
      <c r="R107" s="18" t="str">
        <f>IFERROR(VLOOKUP($B107,DB!$H$3:$BZ$1001,38,FALSE)&amp;"","　")</f>
        <v>◯</v>
      </c>
      <c r="S107" s="18" t="str">
        <f>IFERROR(VLOOKUP($B107,DB!$H$3:$BZ$1001,39,FALSE)&amp;"","　")</f>
        <v/>
      </c>
      <c r="T107" s="18" t="str">
        <f>IFERROR(VLOOKUP($B107,DB!$H$3:$BZ$1001,40,FALSE)&amp;"","　")</f>
        <v/>
      </c>
      <c r="U107" s="18" t="str">
        <f>IFERROR(VLOOKUP($B107,DB!$H$3:$BZ$1001,41,FALSE)&amp;"","　")</f>
        <v/>
      </c>
      <c r="V107" s="18" t="str">
        <f>IFERROR(VLOOKUP($B107,DB!$H$3:$BZ$1001,42,FALSE)&amp;"","　")</f>
        <v/>
      </c>
      <c r="W107" s="18" t="str">
        <f>IFERROR(VLOOKUP($B107,DB!$H$3:$BZ$1001,43,FALSE)&amp;"","　")</f>
        <v/>
      </c>
      <c r="X107" s="18" t="str">
        <f>IFERROR(VLOOKUP($B107,DB!$H$3:$BZ$1001,44,FALSE)&amp;"","　")</f>
        <v/>
      </c>
      <c r="Y107" s="18" t="str">
        <f>IFERROR(VLOOKUP($B107,DB!$H$3:$BZ$1001,45,FALSE)&amp;"","　")</f>
        <v/>
      </c>
      <c r="Z107" s="18" t="str">
        <f>IFERROR(VLOOKUP($B107,DB!$H$3:$BZ$1001,46,FALSE)&amp;"","　")</f>
        <v/>
      </c>
      <c r="AA107" s="18" t="str">
        <f>IFERROR(VLOOKUP($B107,DB!$H$3:$BZ$1001,47,FALSE)&amp;"","　")</f>
        <v/>
      </c>
      <c r="AB107" s="18" t="str">
        <f>IFERROR(VLOOKUP($B107,DB!$H$3:$BZ$1001,48,FALSE)&amp;"","　")</f>
        <v/>
      </c>
      <c r="AC107" s="18" t="str">
        <f>IFERROR(VLOOKUP($B107,DB!$H$3:$BZ$1001,49,FALSE)&amp;"","　")</f>
        <v/>
      </c>
      <c r="AD107" s="18" t="str">
        <f>IFERROR(VLOOKUP($B107,DB!$H$3:$BZ$1001,50,FALSE)&amp;"","　")</f>
        <v>◯</v>
      </c>
      <c r="AE107" s="18" t="str">
        <f>IFERROR(VLOOKUP($B107,DB!$H$3:$BZ$1001,51,FALSE)&amp;"","　")</f>
        <v/>
      </c>
      <c r="AF107" s="18" t="str">
        <f>IFERROR(VLOOKUP($B107,DB!$H$3:$BZ$1001,52,FALSE)&amp;"","　")</f>
        <v/>
      </c>
      <c r="AG107" s="18" t="str">
        <f>IFERROR(VLOOKUP($B107,DB!$H$3:$BZ$1001,53,FALSE)&amp;"","　")</f>
        <v>◯</v>
      </c>
      <c r="AH107" s="18" t="str">
        <f>IFERROR(VLOOKUP($B107,DB!$H$3:$BZ$1001,54,FALSE)&amp;"","　")</f>
        <v/>
      </c>
      <c r="AI107" s="25" t="str">
        <f>IFERROR(VLOOKUP($B107,DB!$H$3:$BZ$1001,55,FALSE)&amp;"","　")</f>
        <v>◯</v>
      </c>
      <c r="AJ107" s="16" t="str">
        <f>IFERROR(VLOOKUP($B107,DB!$H$3:$BZ$1001,56,FALSE)&amp;"","　")</f>
        <v>◯</v>
      </c>
      <c r="AK107" s="18" t="str">
        <f>IFERROR(VLOOKUP($B107,DB!$H$3:$BZ$1001,57,FALSE)&amp;"","　")</f>
        <v>◯</v>
      </c>
      <c r="AL107" s="18" t="str">
        <f>IFERROR(VLOOKUP($B107,DB!$H$3:$BZ$1001,58,FALSE)&amp;"","　")</f>
        <v>◯</v>
      </c>
      <c r="AM107" s="18" t="str">
        <f>IFERROR(VLOOKUP($B107,DB!$H$3:$BZ$1001,59,FALSE)&amp;"","　")</f>
        <v>◯</v>
      </c>
      <c r="AN107" s="18" t="str">
        <f>IFERROR(VLOOKUP($B107,DB!$H$3:$BZ$1001,60,FALSE)&amp;"","　")</f>
        <v>◯</v>
      </c>
      <c r="AO107" s="18" t="str">
        <f>IFERROR(VLOOKUP($B107,DB!$H$3:$BZ$1001,61,FALSE)&amp;"","　")</f>
        <v>◯</v>
      </c>
      <c r="AP107" s="18" t="str">
        <f>IFERROR(VLOOKUP($B107,DB!$H$3:$BZ$1001,62,FALSE)&amp;"","　")</f>
        <v>◯</v>
      </c>
      <c r="AQ107" s="21" t="str">
        <f>IFERROR(VLOOKUP($B107,DB!$H$3:$BZ$1001,63,FALSE)&amp;"","　")</f>
        <v>◯</v>
      </c>
      <c r="AR107" s="23" t="str">
        <f>IFERROR(VLOOKUP($B107,DB!$H$3:$BZ$1001,64,FALSE)&amp;"","　")</f>
        <v/>
      </c>
      <c r="AS107" s="18" t="str">
        <f>IFERROR(VLOOKUP($B107,DB!$H$3:$BZ$1001,65,FALSE)&amp;"","　")</f>
        <v/>
      </c>
      <c r="AT107" s="18" t="str">
        <f>IFERROR(VLOOKUP($B107,DB!$H$3:$BZ$1001,66,FALSE)&amp;"","　")</f>
        <v/>
      </c>
      <c r="AU107" s="18" t="str">
        <f>IFERROR(VLOOKUP($B107,DB!$H$3:$BZ$1001,67,FALSE)&amp;"","　")</f>
        <v/>
      </c>
      <c r="AV107" s="18" t="str">
        <f>IFERROR(VLOOKUP($B107,DB!$H$3:$BZ$1001,68,FALSE)&amp;"","　")</f>
        <v/>
      </c>
      <c r="AW107" s="18" t="str">
        <f>IFERROR(VLOOKUP($B107,DB!$H$3:$BZ$1001,69,FALSE)&amp;"","　")</f>
        <v/>
      </c>
      <c r="AX107" s="18" t="str">
        <f>IFERROR(VLOOKUP($B107,DB!$H$3:$BZ$1001,70,FALSE)&amp;"","　")</f>
        <v>◯</v>
      </c>
      <c r="AY107" s="21" t="str">
        <f>IFERROR(VLOOKUP($B107,DB!$H$3:$BZ$1001,71,FALSE)&amp;"","　")</f>
        <v>◯</v>
      </c>
      <c r="AZ107" s="29"/>
    </row>
    <row r="108" spans="2:52" ht="20.100000000000001" customHeight="1">
      <c r="B108" s="6">
        <v>2307</v>
      </c>
      <c r="C108" s="8" t="str">
        <f>IFERROR(VLOOKUP(B108,DB!$H$3:$Y$1001,4,FALSE)&amp;"","")</f>
        <v>株式会社札幌日総建</v>
      </c>
      <c r="D108" s="10" t="str">
        <f>IFERROR(VLOOKUP(B108,DB!$H$2:$CC$1001,7,FALSE)&amp;"","")</f>
        <v>北海道</v>
      </c>
      <c r="E108" s="11" t="str">
        <f>IFERROR(VLOOKUP(B108,DB!$H$2:$CC$1001,8,FALSE)&amp;"","")</f>
        <v>札幌市中央区</v>
      </c>
      <c r="F108" s="12" t="str">
        <f>IFERROR(VLOOKUP(B108,DB!$H$2:$CC$1001,10,FALSE)&amp;"","")</f>
        <v>代表取締役</v>
      </c>
      <c r="G108" s="11" t="str">
        <f>IFERROR(VLOOKUP(B108,DB!$H$2:$CC$1001,11,FALSE)&amp;"","")</f>
        <v>渡辺　順治</v>
      </c>
      <c r="H108" s="14" t="str">
        <f>IFERROR(IF(VLOOKUP(B108,DB!$H$2:$CC$1001,20,FALSE)&amp;""="","","○"),"")</f>
        <v/>
      </c>
      <c r="I108" s="16" t="str">
        <f>IFERROR(VLOOKUP($B108,DB!$H$3:$BZ$1001,29,FALSE)&amp;"","　")</f>
        <v/>
      </c>
      <c r="J108" s="18" t="str">
        <f>IFERROR(VLOOKUP($B108,DB!$H$3:$BZ$1001,30,FALSE)&amp;"","　")</f>
        <v/>
      </c>
      <c r="K108" s="18" t="str">
        <f>IFERROR(VLOOKUP($B108,DB!$H$3:$BZ$1001,31,FALSE)&amp;"","　")</f>
        <v/>
      </c>
      <c r="L108" s="18" t="str">
        <f>IFERROR(VLOOKUP($B108,DB!$H$3:$BZ$1001,32,FALSE)&amp;"","　")</f>
        <v>◯</v>
      </c>
      <c r="M108" s="18" t="str">
        <f>IFERROR(VLOOKUP($B108,DB!$H$3:$BZ$1001,33,FALSE)&amp;"","　")</f>
        <v/>
      </c>
      <c r="N108" s="21" t="str">
        <f>IFERROR(VLOOKUP($B108,DB!$H$3:$BZ$1001,34,FALSE)&amp;"","　")</f>
        <v/>
      </c>
      <c r="O108" s="23" t="str">
        <f>IFERROR(VLOOKUP($B108,DB!$H$3:$BZ$1001,35,FALSE)&amp;"","　")</f>
        <v/>
      </c>
      <c r="P108" s="18" t="str">
        <f>IFERROR(VLOOKUP($B108,DB!$H$3:$BZ$1001,36,FALSE)&amp;"","　")</f>
        <v/>
      </c>
      <c r="Q108" s="18" t="str">
        <f>IFERROR(VLOOKUP($B108,DB!$H$3:$BZ$1001,37,FALSE)&amp;"","　")</f>
        <v/>
      </c>
      <c r="R108" s="18" t="str">
        <f>IFERROR(VLOOKUP($B108,DB!$H$3:$BZ$1001,38,FALSE)&amp;"","　")</f>
        <v/>
      </c>
      <c r="S108" s="18" t="str">
        <f>IFERROR(VLOOKUP($B108,DB!$H$3:$BZ$1001,39,FALSE)&amp;"","　")</f>
        <v/>
      </c>
      <c r="T108" s="18" t="str">
        <f>IFERROR(VLOOKUP($B108,DB!$H$3:$BZ$1001,40,FALSE)&amp;"","　")</f>
        <v/>
      </c>
      <c r="U108" s="18" t="str">
        <f>IFERROR(VLOOKUP($B108,DB!$H$3:$BZ$1001,41,FALSE)&amp;"","　")</f>
        <v/>
      </c>
      <c r="V108" s="18" t="str">
        <f>IFERROR(VLOOKUP($B108,DB!$H$3:$BZ$1001,42,FALSE)&amp;"","　")</f>
        <v/>
      </c>
      <c r="W108" s="18" t="str">
        <f>IFERROR(VLOOKUP($B108,DB!$H$3:$BZ$1001,43,FALSE)&amp;"","　")</f>
        <v/>
      </c>
      <c r="X108" s="18" t="str">
        <f>IFERROR(VLOOKUP($B108,DB!$H$3:$BZ$1001,44,FALSE)&amp;"","　")</f>
        <v/>
      </c>
      <c r="Y108" s="18" t="str">
        <f>IFERROR(VLOOKUP($B108,DB!$H$3:$BZ$1001,45,FALSE)&amp;"","　")</f>
        <v/>
      </c>
      <c r="Z108" s="18" t="str">
        <f>IFERROR(VLOOKUP($B108,DB!$H$3:$BZ$1001,46,FALSE)&amp;"","　")</f>
        <v/>
      </c>
      <c r="AA108" s="18" t="str">
        <f>IFERROR(VLOOKUP($B108,DB!$H$3:$BZ$1001,47,FALSE)&amp;"","　")</f>
        <v/>
      </c>
      <c r="AB108" s="18" t="str">
        <f>IFERROR(VLOOKUP($B108,DB!$H$3:$BZ$1001,48,FALSE)&amp;"","　")</f>
        <v/>
      </c>
      <c r="AC108" s="18" t="str">
        <f>IFERROR(VLOOKUP($B108,DB!$H$3:$BZ$1001,49,FALSE)&amp;"","　")</f>
        <v/>
      </c>
      <c r="AD108" s="18" t="str">
        <f>IFERROR(VLOOKUP($B108,DB!$H$3:$BZ$1001,50,FALSE)&amp;"","　")</f>
        <v/>
      </c>
      <c r="AE108" s="18" t="str">
        <f>IFERROR(VLOOKUP($B108,DB!$H$3:$BZ$1001,51,FALSE)&amp;"","　")</f>
        <v/>
      </c>
      <c r="AF108" s="18" t="str">
        <f>IFERROR(VLOOKUP($B108,DB!$H$3:$BZ$1001,52,FALSE)&amp;"","　")</f>
        <v/>
      </c>
      <c r="AG108" s="18" t="str">
        <f>IFERROR(VLOOKUP($B108,DB!$H$3:$BZ$1001,53,FALSE)&amp;"","　")</f>
        <v/>
      </c>
      <c r="AH108" s="18" t="str">
        <f>IFERROR(VLOOKUP($B108,DB!$H$3:$BZ$1001,54,FALSE)&amp;"","　")</f>
        <v/>
      </c>
      <c r="AI108" s="25" t="str">
        <f>IFERROR(VLOOKUP($B108,DB!$H$3:$BZ$1001,55,FALSE)&amp;"","　")</f>
        <v/>
      </c>
      <c r="AJ108" s="16" t="str">
        <f>IFERROR(VLOOKUP($B108,DB!$H$3:$BZ$1001,56,FALSE)&amp;"","　")</f>
        <v/>
      </c>
      <c r="AK108" s="18" t="str">
        <f>IFERROR(VLOOKUP($B108,DB!$H$3:$BZ$1001,57,FALSE)&amp;"","　")</f>
        <v/>
      </c>
      <c r="AL108" s="18" t="str">
        <f>IFERROR(VLOOKUP($B108,DB!$H$3:$BZ$1001,58,FALSE)&amp;"","　")</f>
        <v/>
      </c>
      <c r="AM108" s="18" t="str">
        <f>IFERROR(VLOOKUP($B108,DB!$H$3:$BZ$1001,59,FALSE)&amp;"","　")</f>
        <v/>
      </c>
      <c r="AN108" s="18" t="str">
        <f>IFERROR(VLOOKUP($B108,DB!$H$3:$BZ$1001,60,FALSE)&amp;"","　")</f>
        <v/>
      </c>
      <c r="AO108" s="18" t="str">
        <f>IFERROR(VLOOKUP($B108,DB!$H$3:$BZ$1001,61,FALSE)&amp;"","　")</f>
        <v/>
      </c>
      <c r="AP108" s="18" t="str">
        <f>IFERROR(VLOOKUP($B108,DB!$H$3:$BZ$1001,62,FALSE)&amp;"","　")</f>
        <v/>
      </c>
      <c r="AQ108" s="21" t="str">
        <f>IFERROR(VLOOKUP($B108,DB!$H$3:$BZ$1001,63,FALSE)&amp;"","　")</f>
        <v/>
      </c>
      <c r="AR108" s="23" t="str">
        <f>IFERROR(VLOOKUP($B108,DB!$H$3:$BZ$1001,64,FALSE)&amp;"","　")</f>
        <v/>
      </c>
      <c r="AS108" s="18" t="str">
        <f>IFERROR(VLOOKUP($B108,DB!$H$3:$BZ$1001,65,FALSE)&amp;"","　")</f>
        <v/>
      </c>
      <c r="AT108" s="18" t="str">
        <f>IFERROR(VLOOKUP($B108,DB!$H$3:$BZ$1001,66,FALSE)&amp;"","　")</f>
        <v/>
      </c>
      <c r="AU108" s="18" t="str">
        <f>IFERROR(VLOOKUP($B108,DB!$H$3:$BZ$1001,67,FALSE)&amp;"","　")</f>
        <v/>
      </c>
      <c r="AV108" s="18" t="str">
        <f>IFERROR(VLOOKUP($B108,DB!$H$3:$BZ$1001,68,FALSE)&amp;"","　")</f>
        <v/>
      </c>
      <c r="AW108" s="18" t="str">
        <f>IFERROR(VLOOKUP($B108,DB!$H$3:$BZ$1001,69,FALSE)&amp;"","　")</f>
        <v/>
      </c>
      <c r="AX108" s="18" t="str">
        <f>IFERROR(VLOOKUP($B108,DB!$H$3:$BZ$1001,70,FALSE)&amp;"","　")</f>
        <v/>
      </c>
      <c r="AY108" s="21" t="str">
        <f>IFERROR(VLOOKUP($B108,DB!$H$3:$BZ$1001,71,FALSE)&amp;"","　")</f>
        <v/>
      </c>
      <c r="AZ108" s="29"/>
    </row>
    <row r="109" spans="2:52" ht="20.100000000000001" customHeight="1">
      <c r="B109" s="6">
        <v>2308</v>
      </c>
      <c r="C109" s="8" t="str">
        <f>IFERROR(VLOOKUP(B109,DB!$H$3:$Y$1001,4,FALSE)&amp;"","")</f>
        <v>株式会社佐川測量社</v>
      </c>
      <c r="D109" s="10" t="str">
        <f>IFERROR(VLOOKUP(B109,DB!$H$2:$CC$1001,7,FALSE)&amp;"","")</f>
        <v>北海道</v>
      </c>
      <c r="E109" s="11" t="str">
        <f>IFERROR(VLOOKUP(B109,DB!$H$2:$CC$1001,8,FALSE)&amp;"","")</f>
        <v>札幌市豊平区</v>
      </c>
      <c r="F109" s="12" t="str">
        <f>IFERROR(VLOOKUP(B109,DB!$H$2:$CC$1001,10,FALSE)&amp;"","")</f>
        <v>代表取締役</v>
      </c>
      <c r="G109" s="11" t="str">
        <f>IFERROR(VLOOKUP(B109,DB!$H$2:$CC$1001,11,FALSE)&amp;"","")</f>
        <v>佐川　弘一</v>
      </c>
      <c r="H109" s="14" t="str">
        <f>IFERROR(IF(VLOOKUP(B109,DB!$H$2:$CC$1001,20,FALSE)&amp;""="","","○"),"")</f>
        <v/>
      </c>
      <c r="I109" s="16" t="str">
        <f>IFERROR(VLOOKUP($B109,DB!$H$3:$BZ$1001,29,FALSE)&amp;"","　")</f>
        <v>◯</v>
      </c>
      <c r="J109" s="18" t="str">
        <f>IFERROR(VLOOKUP($B109,DB!$H$3:$BZ$1001,30,FALSE)&amp;"","　")</f>
        <v/>
      </c>
      <c r="K109" s="18" t="str">
        <f>IFERROR(VLOOKUP($B109,DB!$H$3:$BZ$1001,31,FALSE)&amp;"","　")</f>
        <v/>
      </c>
      <c r="L109" s="18" t="str">
        <f>IFERROR(VLOOKUP($B109,DB!$H$3:$BZ$1001,32,FALSE)&amp;"","　")</f>
        <v/>
      </c>
      <c r="M109" s="18" t="str">
        <f>IFERROR(VLOOKUP($B109,DB!$H$3:$BZ$1001,33,FALSE)&amp;"","　")</f>
        <v>◯</v>
      </c>
      <c r="N109" s="21" t="str">
        <f>IFERROR(VLOOKUP($B109,DB!$H$3:$BZ$1001,34,FALSE)&amp;"","　")</f>
        <v/>
      </c>
      <c r="O109" s="23" t="str">
        <f>IFERROR(VLOOKUP($B109,DB!$H$3:$BZ$1001,35,FALSE)&amp;"","　")</f>
        <v/>
      </c>
      <c r="P109" s="18" t="str">
        <f>IFERROR(VLOOKUP($B109,DB!$H$3:$BZ$1001,36,FALSE)&amp;"","　")</f>
        <v/>
      </c>
      <c r="Q109" s="18" t="str">
        <f>IFERROR(VLOOKUP($B109,DB!$H$3:$BZ$1001,37,FALSE)&amp;"","　")</f>
        <v/>
      </c>
      <c r="R109" s="18" t="str">
        <f>IFERROR(VLOOKUP($B109,DB!$H$3:$BZ$1001,38,FALSE)&amp;"","　")</f>
        <v/>
      </c>
      <c r="S109" s="18" t="str">
        <f>IFERROR(VLOOKUP($B109,DB!$H$3:$BZ$1001,39,FALSE)&amp;"","　")</f>
        <v/>
      </c>
      <c r="T109" s="18" t="str">
        <f>IFERROR(VLOOKUP($B109,DB!$H$3:$BZ$1001,40,FALSE)&amp;"","　")</f>
        <v/>
      </c>
      <c r="U109" s="18" t="str">
        <f>IFERROR(VLOOKUP($B109,DB!$H$3:$BZ$1001,41,FALSE)&amp;"","　")</f>
        <v/>
      </c>
      <c r="V109" s="18" t="str">
        <f>IFERROR(VLOOKUP($B109,DB!$H$3:$BZ$1001,42,FALSE)&amp;"","　")</f>
        <v/>
      </c>
      <c r="W109" s="18" t="str">
        <f>IFERROR(VLOOKUP($B109,DB!$H$3:$BZ$1001,43,FALSE)&amp;"","　")</f>
        <v/>
      </c>
      <c r="X109" s="18" t="str">
        <f>IFERROR(VLOOKUP($B109,DB!$H$3:$BZ$1001,44,FALSE)&amp;"","　")</f>
        <v/>
      </c>
      <c r="Y109" s="18" t="str">
        <f>IFERROR(VLOOKUP($B109,DB!$H$3:$BZ$1001,45,FALSE)&amp;"","　")</f>
        <v/>
      </c>
      <c r="Z109" s="18" t="str">
        <f>IFERROR(VLOOKUP($B109,DB!$H$3:$BZ$1001,46,FALSE)&amp;"","　")</f>
        <v/>
      </c>
      <c r="AA109" s="18" t="str">
        <f>IFERROR(VLOOKUP($B109,DB!$H$3:$BZ$1001,47,FALSE)&amp;"","　")</f>
        <v/>
      </c>
      <c r="AB109" s="18" t="str">
        <f>IFERROR(VLOOKUP($B109,DB!$H$3:$BZ$1001,48,FALSE)&amp;"","　")</f>
        <v/>
      </c>
      <c r="AC109" s="18" t="str">
        <f>IFERROR(VLOOKUP($B109,DB!$H$3:$BZ$1001,49,FALSE)&amp;"","　")</f>
        <v/>
      </c>
      <c r="AD109" s="18" t="str">
        <f>IFERROR(VLOOKUP($B109,DB!$H$3:$BZ$1001,50,FALSE)&amp;"","　")</f>
        <v/>
      </c>
      <c r="AE109" s="18" t="str">
        <f>IFERROR(VLOOKUP($B109,DB!$H$3:$BZ$1001,51,FALSE)&amp;"","　")</f>
        <v/>
      </c>
      <c r="AF109" s="18" t="str">
        <f>IFERROR(VLOOKUP($B109,DB!$H$3:$BZ$1001,52,FALSE)&amp;"","　")</f>
        <v/>
      </c>
      <c r="AG109" s="18" t="str">
        <f>IFERROR(VLOOKUP($B109,DB!$H$3:$BZ$1001,53,FALSE)&amp;"","　")</f>
        <v/>
      </c>
      <c r="AH109" s="18" t="str">
        <f>IFERROR(VLOOKUP($B109,DB!$H$3:$BZ$1001,54,FALSE)&amp;"","　")</f>
        <v/>
      </c>
      <c r="AI109" s="25" t="str">
        <f>IFERROR(VLOOKUP($B109,DB!$H$3:$BZ$1001,55,FALSE)&amp;"","　")</f>
        <v/>
      </c>
      <c r="AJ109" s="16" t="str">
        <f>IFERROR(VLOOKUP($B109,DB!$H$3:$BZ$1001,56,FALSE)&amp;"","　")</f>
        <v/>
      </c>
      <c r="AK109" s="18" t="str">
        <f>IFERROR(VLOOKUP($B109,DB!$H$3:$BZ$1001,57,FALSE)&amp;"","　")</f>
        <v/>
      </c>
      <c r="AL109" s="18" t="str">
        <f>IFERROR(VLOOKUP($B109,DB!$H$3:$BZ$1001,58,FALSE)&amp;"","　")</f>
        <v>◯</v>
      </c>
      <c r="AM109" s="18" t="str">
        <f>IFERROR(VLOOKUP($B109,DB!$H$3:$BZ$1001,59,FALSE)&amp;"","　")</f>
        <v/>
      </c>
      <c r="AN109" s="18" t="str">
        <f>IFERROR(VLOOKUP($B109,DB!$H$3:$BZ$1001,60,FALSE)&amp;"","　")</f>
        <v/>
      </c>
      <c r="AO109" s="18" t="str">
        <f>IFERROR(VLOOKUP($B109,DB!$H$3:$BZ$1001,61,FALSE)&amp;"","　")</f>
        <v/>
      </c>
      <c r="AP109" s="18" t="str">
        <f>IFERROR(VLOOKUP($B109,DB!$H$3:$BZ$1001,62,FALSE)&amp;"","　")</f>
        <v/>
      </c>
      <c r="AQ109" s="21" t="str">
        <f>IFERROR(VLOOKUP($B109,DB!$H$3:$BZ$1001,63,FALSE)&amp;"","　")</f>
        <v/>
      </c>
      <c r="AR109" s="23" t="str">
        <f>IFERROR(VLOOKUP($B109,DB!$H$3:$BZ$1001,64,FALSE)&amp;"","　")</f>
        <v/>
      </c>
      <c r="AS109" s="18" t="str">
        <f>IFERROR(VLOOKUP($B109,DB!$H$3:$BZ$1001,65,FALSE)&amp;"","　")</f>
        <v/>
      </c>
      <c r="AT109" s="18" t="str">
        <f>IFERROR(VLOOKUP($B109,DB!$H$3:$BZ$1001,66,FALSE)&amp;"","　")</f>
        <v/>
      </c>
      <c r="AU109" s="18" t="str">
        <f>IFERROR(VLOOKUP($B109,DB!$H$3:$BZ$1001,67,FALSE)&amp;"","　")</f>
        <v/>
      </c>
      <c r="AV109" s="18" t="str">
        <f>IFERROR(VLOOKUP($B109,DB!$H$3:$BZ$1001,68,FALSE)&amp;"","　")</f>
        <v/>
      </c>
      <c r="AW109" s="18" t="str">
        <f>IFERROR(VLOOKUP($B109,DB!$H$3:$BZ$1001,69,FALSE)&amp;"","　")</f>
        <v/>
      </c>
      <c r="AX109" s="18" t="str">
        <f>IFERROR(VLOOKUP($B109,DB!$H$3:$BZ$1001,70,FALSE)&amp;"","　")</f>
        <v/>
      </c>
      <c r="AY109" s="21" t="str">
        <f>IFERROR(VLOOKUP($B109,DB!$H$3:$BZ$1001,71,FALSE)&amp;"","　")</f>
        <v/>
      </c>
      <c r="AZ109" s="29"/>
    </row>
    <row r="110" spans="2:52" ht="20.100000000000001" customHeight="1">
      <c r="B110" s="6">
        <v>2309</v>
      </c>
      <c r="C110" s="8" t="str">
        <f>IFERROR(VLOOKUP(B110,DB!$H$3:$Y$1001,4,FALSE)&amp;"","")</f>
        <v>澤村尚浩建築計画室</v>
      </c>
      <c r="D110" s="10" t="str">
        <f>IFERROR(VLOOKUP(B110,DB!$H$2:$CC$1001,7,FALSE)&amp;"","")</f>
        <v>北海道</v>
      </c>
      <c r="E110" s="11" t="str">
        <f>IFERROR(VLOOKUP(B110,DB!$H$2:$CC$1001,8,FALSE)&amp;"","")</f>
        <v>旭川市</v>
      </c>
      <c r="F110" s="12" t="str">
        <f>IFERROR(VLOOKUP(B110,DB!$H$2:$CC$1001,10,FALSE)&amp;"","")</f>
        <v>代表</v>
      </c>
      <c r="G110" s="11" t="str">
        <f>IFERROR(VLOOKUP(B110,DB!$H$2:$CC$1001,11,FALSE)&amp;"","")</f>
        <v>澤村　尚浩</v>
      </c>
      <c r="H110" s="14" t="str">
        <f>IFERROR(IF(VLOOKUP(B110,DB!$H$2:$CC$1001,20,FALSE)&amp;""="","","○"),"")</f>
        <v/>
      </c>
      <c r="I110" s="16" t="str">
        <f>IFERROR(VLOOKUP($B110,DB!$H$3:$BZ$1001,29,FALSE)&amp;"","　")</f>
        <v/>
      </c>
      <c r="J110" s="18" t="str">
        <f>IFERROR(VLOOKUP($B110,DB!$H$3:$BZ$1001,30,FALSE)&amp;"","　")</f>
        <v/>
      </c>
      <c r="K110" s="18" t="str">
        <f>IFERROR(VLOOKUP($B110,DB!$H$3:$BZ$1001,31,FALSE)&amp;"","　")</f>
        <v/>
      </c>
      <c r="L110" s="18" t="str">
        <f>IFERROR(VLOOKUP($B110,DB!$H$3:$BZ$1001,32,FALSE)&amp;"","　")</f>
        <v>◯</v>
      </c>
      <c r="M110" s="18" t="str">
        <f>IFERROR(VLOOKUP($B110,DB!$H$3:$BZ$1001,33,FALSE)&amp;"","　")</f>
        <v/>
      </c>
      <c r="N110" s="21" t="str">
        <f>IFERROR(VLOOKUP($B110,DB!$H$3:$BZ$1001,34,FALSE)&amp;"","　")</f>
        <v/>
      </c>
      <c r="O110" s="23" t="str">
        <f>IFERROR(VLOOKUP($B110,DB!$H$3:$BZ$1001,35,FALSE)&amp;"","　")</f>
        <v/>
      </c>
      <c r="P110" s="18" t="str">
        <f>IFERROR(VLOOKUP($B110,DB!$H$3:$BZ$1001,36,FALSE)&amp;"","　")</f>
        <v/>
      </c>
      <c r="Q110" s="18" t="str">
        <f>IFERROR(VLOOKUP($B110,DB!$H$3:$BZ$1001,37,FALSE)&amp;"","　")</f>
        <v/>
      </c>
      <c r="R110" s="18" t="str">
        <f>IFERROR(VLOOKUP($B110,DB!$H$3:$BZ$1001,38,FALSE)&amp;"","　")</f>
        <v/>
      </c>
      <c r="S110" s="18" t="str">
        <f>IFERROR(VLOOKUP($B110,DB!$H$3:$BZ$1001,39,FALSE)&amp;"","　")</f>
        <v/>
      </c>
      <c r="T110" s="18" t="str">
        <f>IFERROR(VLOOKUP($B110,DB!$H$3:$BZ$1001,40,FALSE)&amp;"","　")</f>
        <v/>
      </c>
      <c r="U110" s="18" t="str">
        <f>IFERROR(VLOOKUP($B110,DB!$H$3:$BZ$1001,41,FALSE)&amp;"","　")</f>
        <v/>
      </c>
      <c r="V110" s="18" t="str">
        <f>IFERROR(VLOOKUP($B110,DB!$H$3:$BZ$1001,42,FALSE)&amp;"","　")</f>
        <v/>
      </c>
      <c r="W110" s="18" t="str">
        <f>IFERROR(VLOOKUP($B110,DB!$H$3:$BZ$1001,43,FALSE)&amp;"","　")</f>
        <v/>
      </c>
      <c r="X110" s="18" t="str">
        <f>IFERROR(VLOOKUP($B110,DB!$H$3:$BZ$1001,44,FALSE)&amp;"","　")</f>
        <v/>
      </c>
      <c r="Y110" s="18" t="str">
        <f>IFERROR(VLOOKUP($B110,DB!$H$3:$BZ$1001,45,FALSE)&amp;"","　")</f>
        <v/>
      </c>
      <c r="Z110" s="18" t="str">
        <f>IFERROR(VLOOKUP($B110,DB!$H$3:$BZ$1001,46,FALSE)&amp;"","　")</f>
        <v/>
      </c>
      <c r="AA110" s="18" t="str">
        <f>IFERROR(VLOOKUP($B110,DB!$H$3:$BZ$1001,47,FALSE)&amp;"","　")</f>
        <v/>
      </c>
      <c r="AB110" s="18" t="str">
        <f>IFERROR(VLOOKUP($B110,DB!$H$3:$BZ$1001,48,FALSE)&amp;"","　")</f>
        <v/>
      </c>
      <c r="AC110" s="18" t="str">
        <f>IFERROR(VLOOKUP($B110,DB!$H$3:$BZ$1001,49,FALSE)&amp;"","　")</f>
        <v/>
      </c>
      <c r="AD110" s="18" t="str">
        <f>IFERROR(VLOOKUP($B110,DB!$H$3:$BZ$1001,50,FALSE)&amp;"","　")</f>
        <v/>
      </c>
      <c r="AE110" s="18" t="str">
        <f>IFERROR(VLOOKUP($B110,DB!$H$3:$BZ$1001,51,FALSE)&amp;"","　")</f>
        <v/>
      </c>
      <c r="AF110" s="18" t="str">
        <f>IFERROR(VLOOKUP($B110,DB!$H$3:$BZ$1001,52,FALSE)&amp;"","　")</f>
        <v/>
      </c>
      <c r="AG110" s="18" t="str">
        <f>IFERROR(VLOOKUP($B110,DB!$H$3:$BZ$1001,53,FALSE)&amp;"","　")</f>
        <v/>
      </c>
      <c r="AH110" s="18" t="str">
        <f>IFERROR(VLOOKUP($B110,DB!$H$3:$BZ$1001,54,FALSE)&amp;"","　")</f>
        <v/>
      </c>
      <c r="AI110" s="25" t="str">
        <f>IFERROR(VLOOKUP($B110,DB!$H$3:$BZ$1001,55,FALSE)&amp;"","　")</f>
        <v/>
      </c>
      <c r="AJ110" s="16" t="str">
        <f>IFERROR(VLOOKUP($B110,DB!$H$3:$BZ$1001,56,FALSE)&amp;"","　")</f>
        <v/>
      </c>
      <c r="AK110" s="18" t="str">
        <f>IFERROR(VLOOKUP($B110,DB!$H$3:$BZ$1001,57,FALSE)&amp;"","　")</f>
        <v/>
      </c>
      <c r="AL110" s="18" t="str">
        <f>IFERROR(VLOOKUP($B110,DB!$H$3:$BZ$1001,58,FALSE)&amp;"","　")</f>
        <v/>
      </c>
      <c r="AM110" s="18" t="str">
        <f>IFERROR(VLOOKUP($B110,DB!$H$3:$BZ$1001,59,FALSE)&amp;"","　")</f>
        <v/>
      </c>
      <c r="AN110" s="18" t="str">
        <f>IFERROR(VLOOKUP($B110,DB!$H$3:$BZ$1001,60,FALSE)&amp;"","　")</f>
        <v/>
      </c>
      <c r="AO110" s="18" t="str">
        <f>IFERROR(VLOOKUP($B110,DB!$H$3:$BZ$1001,61,FALSE)&amp;"","　")</f>
        <v/>
      </c>
      <c r="AP110" s="18" t="str">
        <f>IFERROR(VLOOKUP($B110,DB!$H$3:$BZ$1001,62,FALSE)&amp;"","　")</f>
        <v/>
      </c>
      <c r="AQ110" s="21" t="str">
        <f>IFERROR(VLOOKUP($B110,DB!$H$3:$BZ$1001,63,FALSE)&amp;"","　")</f>
        <v/>
      </c>
      <c r="AR110" s="23" t="str">
        <f>IFERROR(VLOOKUP($B110,DB!$H$3:$BZ$1001,64,FALSE)&amp;"","　")</f>
        <v/>
      </c>
      <c r="AS110" s="18" t="str">
        <f>IFERROR(VLOOKUP($B110,DB!$H$3:$BZ$1001,65,FALSE)&amp;"","　")</f>
        <v/>
      </c>
      <c r="AT110" s="18" t="str">
        <f>IFERROR(VLOOKUP($B110,DB!$H$3:$BZ$1001,66,FALSE)&amp;"","　")</f>
        <v/>
      </c>
      <c r="AU110" s="18" t="str">
        <f>IFERROR(VLOOKUP($B110,DB!$H$3:$BZ$1001,67,FALSE)&amp;"","　")</f>
        <v/>
      </c>
      <c r="AV110" s="18" t="str">
        <f>IFERROR(VLOOKUP($B110,DB!$H$3:$BZ$1001,68,FALSE)&amp;"","　")</f>
        <v/>
      </c>
      <c r="AW110" s="18" t="str">
        <f>IFERROR(VLOOKUP($B110,DB!$H$3:$BZ$1001,69,FALSE)&amp;"","　")</f>
        <v/>
      </c>
      <c r="AX110" s="18" t="str">
        <f>IFERROR(VLOOKUP($B110,DB!$H$3:$BZ$1001,70,FALSE)&amp;"","　")</f>
        <v/>
      </c>
      <c r="AY110" s="21" t="str">
        <f>IFERROR(VLOOKUP($B110,DB!$H$3:$BZ$1001,71,FALSE)&amp;"","　")</f>
        <v/>
      </c>
      <c r="AZ110" s="29"/>
    </row>
    <row r="111" spans="2:52" ht="20.100000000000001" customHeight="1">
      <c r="B111" s="6">
        <v>2310</v>
      </c>
      <c r="C111" s="8" t="str">
        <f>IFERROR(VLOOKUP(B111,DB!$H$3:$Y$1001,4,FALSE)&amp;"","")</f>
        <v>嵯峨秀栄測量設計株式会社</v>
      </c>
      <c r="D111" s="10" t="str">
        <f>IFERROR(VLOOKUP(B111,DB!$H$2:$CC$1001,7,FALSE)&amp;"","")</f>
        <v>北海道</v>
      </c>
      <c r="E111" s="11" t="str">
        <f>IFERROR(VLOOKUP(B111,DB!$H$2:$CC$1001,8,FALSE)&amp;"","")</f>
        <v>岩見沢市</v>
      </c>
      <c r="F111" s="12" t="str">
        <f>IFERROR(VLOOKUP(B111,DB!$H$2:$CC$1001,10,FALSE)&amp;"","")</f>
        <v>代表取締役</v>
      </c>
      <c r="G111" s="11" t="str">
        <f>IFERROR(VLOOKUP(B111,DB!$H$2:$CC$1001,11,FALSE)&amp;"","")</f>
        <v>嵯峨　輝幸</v>
      </c>
      <c r="H111" s="14" t="str">
        <f>IFERROR(IF(VLOOKUP(B111,DB!$H$2:$CC$1001,20,FALSE)&amp;""="","","○"),"")</f>
        <v/>
      </c>
      <c r="I111" s="16" t="str">
        <f>IFERROR(VLOOKUP($B111,DB!$H$3:$BZ$1001,29,FALSE)&amp;"","　")</f>
        <v>◯</v>
      </c>
      <c r="J111" s="18" t="str">
        <f>IFERROR(VLOOKUP($B111,DB!$H$3:$BZ$1001,30,FALSE)&amp;"","　")</f>
        <v/>
      </c>
      <c r="K111" s="18" t="str">
        <f>IFERROR(VLOOKUP($B111,DB!$H$3:$BZ$1001,31,FALSE)&amp;"","　")</f>
        <v>◯</v>
      </c>
      <c r="L111" s="18" t="str">
        <f>IFERROR(VLOOKUP($B111,DB!$H$3:$BZ$1001,32,FALSE)&amp;"","　")</f>
        <v/>
      </c>
      <c r="M111" s="18" t="str">
        <f>IFERROR(VLOOKUP($B111,DB!$H$3:$BZ$1001,33,FALSE)&amp;"","　")</f>
        <v>◯</v>
      </c>
      <c r="N111" s="21" t="str">
        <f>IFERROR(VLOOKUP($B111,DB!$H$3:$BZ$1001,34,FALSE)&amp;"","　")</f>
        <v/>
      </c>
      <c r="O111" s="23" t="str">
        <f>IFERROR(VLOOKUP($B111,DB!$H$3:$BZ$1001,35,FALSE)&amp;"","　")</f>
        <v/>
      </c>
      <c r="P111" s="18" t="str">
        <f>IFERROR(VLOOKUP($B111,DB!$H$3:$BZ$1001,36,FALSE)&amp;"","　")</f>
        <v/>
      </c>
      <c r="Q111" s="18" t="str">
        <f>IFERROR(VLOOKUP($B111,DB!$H$3:$BZ$1001,37,FALSE)&amp;"","　")</f>
        <v/>
      </c>
      <c r="R111" s="18" t="str">
        <f>IFERROR(VLOOKUP($B111,DB!$H$3:$BZ$1001,38,FALSE)&amp;"","　")</f>
        <v/>
      </c>
      <c r="S111" s="18" t="str">
        <f>IFERROR(VLOOKUP($B111,DB!$H$3:$BZ$1001,39,FALSE)&amp;"","　")</f>
        <v/>
      </c>
      <c r="T111" s="18" t="str">
        <f>IFERROR(VLOOKUP($B111,DB!$H$3:$BZ$1001,40,FALSE)&amp;"","　")</f>
        <v/>
      </c>
      <c r="U111" s="18" t="str">
        <f>IFERROR(VLOOKUP($B111,DB!$H$3:$BZ$1001,41,FALSE)&amp;"","　")</f>
        <v/>
      </c>
      <c r="V111" s="18" t="str">
        <f>IFERROR(VLOOKUP($B111,DB!$H$3:$BZ$1001,42,FALSE)&amp;"","　")</f>
        <v>◯</v>
      </c>
      <c r="W111" s="18" t="str">
        <f>IFERROR(VLOOKUP($B111,DB!$H$3:$BZ$1001,43,FALSE)&amp;"","　")</f>
        <v/>
      </c>
      <c r="X111" s="18" t="str">
        <f>IFERROR(VLOOKUP($B111,DB!$H$3:$BZ$1001,44,FALSE)&amp;"","　")</f>
        <v/>
      </c>
      <c r="Y111" s="18" t="str">
        <f>IFERROR(VLOOKUP($B111,DB!$H$3:$BZ$1001,45,FALSE)&amp;"","　")</f>
        <v/>
      </c>
      <c r="Z111" s="18" t="str">
        <f>IFERROR(VLOOKUP($B111,DB!$H$3:$BZ$1001,46,FALSE)&amp;"","　")</f>
        <v/>
      </c>
      <c r="AA111" s="18" t="str">
        <f>IFERROR(VLOOKUP($B111,DB!$H$3:$BZ$1001,47,FALSE)&amp;"","　")</f>
        <v/>
      </c>
      <c r="AB111" s="18" t="str">
        <f>IFERROR(VLOOKUP($B111,DB!$H$3:$BZ$1001,48,FALSE)&amp;"","　")</f>
        <v/>
      </c>
      <c r="AC111" s="18" t="str">
        <f>IFERROR(VLOOKUP($B111,DB!$H$3:$BZ$1001,49,FALSE)&amp;"","　")</f>
        <v/>
      </c>
      <c r="AD111" s="18" t="str">
        <f>IFERROR(VLOOKUP($B111,DB!$H$3:$BZ$1001,50,FALSE)&amp;"","　")</f>
        <v/>
      </c>
      <c r="AE111" s="18" t="str">
        <f>IFERROR(VLOOKUP($B111,DB!$H$3:$BZ$1001,51,FALSE)&amp;"","　")</f>
        <v/>
      </c>
      <c r="AF111" s="18" t="str">
        <f>IFERROR(VLOOKUP($B111,DB!$H$3:$BZ$1001,52,FALSE)&amp;"","　")</f>
        <v/>
      </c>
      <c r="AG111" s="18" t="str">
        <f>IFERROR(VLOOKUP($B111,DB!$H$3:$BZ$1001,53,FALSE)&amp;"","　")</f>
        <v/>
      </c>
      <c r="AH111" s="18" t="str">
        <f>IFERROR(VLOOKUP($B111,DB!$H$3:$BZ$1001,54,FALSE)&amp;"","　")</f>
        <v/>
      </c>
      <c r="AI111" s="25" t="str">
        <f>IFERROR(VLOOKUP($B111,DB!$H$3:$BZ$1001,55,FALSE)&amp;"","　")</f>
        <v/>
      </c>
      <c r="AJ111" s="16" t="str">
        <f>IFERROR(VLOOKUP($B111,DB!$H$3:$BZ$1001,56,FALSE)&amp;"","　")</f>
        <v>◯</v>
      </c>
      <c r="AK111" s="18" t="str">
        <f>IFERROR(VLOOKUP($B111,DB!$H$3:$BZ$1001,57,FALSE)&amp;"","　")</f>
        <v/>
      </c>
      <c r="AL111" s="18" t="str">
        <f>IFERROR(VLOOKUP($B111,DB!$H$3:$BZ$1001,58,FALSE)&amp;"","　")</f>
        <v/>
      </c>
      <c r="AM111" s="18" t="str">
        <f>IFERROR(VLOOKUP($B111,DB!$H$3:$BZ$1001,59,FALSE)&amp;"","　")</f>
        <v/>
      </c>
      <c r="AN111" s="18" t="str">
        <f>IFERROR(VLOOKUP($B111,DB!$H$3:$BZ$1001,60,FALSE)&amp;"","　")</f>
        <v/>
      </c>
      <c r="AO111" s="18" t="str">
        <f>IFERROR(VLOOKUP($B111,DB!$H$3:$BZ$1001,61,FALSE)&amp;"","　")</f>
        <v/>
      </c>
      <c r="AP111" s="18" t="str">
        <f>IFERROR(VLOOKUP($B111,DB!$H$3:$BZ$1001,62,FALSE)&amp;"","　")</f>
        <v/>
      </c>
      <c r="AQ111" s="21" t="str">
        <f>IFERROR(VLOOKUP($B111,DB!$H$3:$BZ$1001,63,FALSE)&amp;"","　")</f>
        <v/>
      </c>
      <c r="AR111" s="23" t="str">
        <f>IFERROR(VLOOKUP($B111,DB!$H$3:$BZ$1001,64,FALSE)&amp;"","　")</f>
        <v/>
      </c>
      <c r="AS111" s="18" t="str">
        <f>IFERROR(VLOOKUP($B111,DB!$H$3:$BZ$1001,65,FALSE)&amp;"","　")</f>
        <v/>
      </c>
      <c r="AT111" s="18" t="str">
        <f>IFERROR(VLOOKUP($B111,DB!$H$3:$BZ$1001,66,FALSE)&amp;"","　")</f>
        <v/>
      </c>
      <c r="AU111" s="18" t="str">
        <f>IFERROR(VLOOKUP($B111,DB!$H$3:$BZ$1001,67,FALSE)&amp;"","　")</f>
        <v/>
      </c>
      <c r="AV111" s="18" t="str">
        <f>IFERROR(VLOOKUP($B111,DB!$H$3:$BZ$1001,68,FALSE)&amp;"","　")</f>
        <v/>
      </c>
      <c r="AW111" s="18" t="str">
        <f>IFERROR(VLOOKUP($B111,DB!$H$3:$BZ$1001,69,FALSE)&amp;"","　")</f>
        <v/>
      </c>
      <c r="AX111" s="18" t="str">
        <f>IFERROR(VLOOKUP($B111,DB!$H$3:$BZ$1001,70,FALSE)&amp;"","　")</f>
        <v/>
      </c>
      <c r="AY111" s="21" t="str">
        <f>IFERROR(VLOOKUP($B111,DB!$H$3:$BZ$1001,71,FALSE)&amp;"","　")</f>
        <v/>
      </c>
      <c r="AZ111" s="29"/>
    </row>
    <row r="112" spans="2:52" ht="20.100000000000001" customHeight="1">
      <c r="B112" s="6">
        <v>2311</v>
      </c>
      <c r="C112" s="8" t="str">
        <f>IFERROR(VLOOKUP(B112,DB!$H$3:$Y$1001,4,FALSE)&amp;"","")</f>
        <v>株式会社三共技術コンサルタント</v>
      </c>
      <c r="D112" s="10" t="str">
        <f>IFERROR(VLOOKUP(B112,DB!$H$2:$CC$1001,7,FALSE)&amp;"","")</f>
        <v>北海道</v>
      </c>
      <c r="E112" s="11" t="str">
        <f>IFERROR(VLOOKUP(B112,DB!$H$2:$CC$1001,8,FALSE)&amp;"","")</f>
        <v>岩見沢市</v>
      </c>
      <c r="F112" s="12" t="str">
        <f>IFERROR(VLOOKUP(B112,DB!$H$2:$CC$1001,10,FALSE)&amp;"","")</f>
        <v>代表取締役</v>
      </c>
      <c r="G112" s="11" t="str">
        <f>IFERROR(VLOOKUP(B112,DB!$H$2:$CC$1001,11,FALSE)&amp;"","")</f>
        <v>澤田　義文</v>
      </c>
      <c r="H112" s="14" t="str">
        <f>IFERROR(IF(VLOOKUP(B112,DB!$H$2:$CC$1001,20,FALSE)&amp;""="","","○"),"")</f>
        <v/>
      </c>
      <c r="I112" s="16" t="str">
        <f>IFERROR(VLOOKUP($B112,DB!$H$3:$BZ$1001,29,FALSE)&amp;"","　")</f>
        <v>◯</v>
      </c>
      <c r="J112" s="18" t="str">
        <f>IFERROR(VLOOKUP($B112,DB!$H$3:$BZ$1001,30,FALSE)&amp;"","　")</f>
        <v/>
      </c>
      <c r="K112" s="18" t="str">
        <f>IFERROR(VLOOKUP($B112,DB!$H$3:$BZ$1001,31,FALSE)&amp;"","　")</f>
        <v>◯</v>
      </c>
      <c r="L112" s="18" t="str">
        <f>IFERROR(VLOOKUP($B112,DB!$H$3:$BZ$1001,32,FALSE)&amp;"","　")</f>
        <v/>
      </c>
      <c r="M112" s="18" t="str">
        <f>IFERROR(VLOOKUP($B112,DB!$H$3:$BZ$1001,33,FALSE)&amp;"","　")</f>
        <v>◯</v>
      </c>
      <c r="N112" s="21" t="str">
        <f>IFERROR(VLOOKUP($B112,DB!$H$3:$BZ$1001,34,FALSE)&amp;"","　")</f>
        <v/>
      </c>
      <c r="O112" s="23" t="str">
        <f>IFERROR(VLOOKUP($B112,DB!$H$3:$BZ$1001,35,FALSE)&amp;"","　")</f>
        <v/>
      </c>
      <c r="P112" s="18" t="str">
        <f>IFERROR(VLOOKUP($B112,DB!$H$3:$BZ$1001,36,FALSE)&amp;"","　")</f>
        <v/>
      </c>
      <c r="Q112" s="18" t="str">
        <f>IFERROR(VLOOKUP($B112,DB!$H$3:$BZ$1001,37,FALSE)&amp;"","　")</f>
        <v/>
      </c>
      <c r="R112" s="18" t="str">
        <f>IFERROR(VLOOKUP($B112,DB!$H$3:$BZ$1001,38,FALSE)&amp;"","　")</f>
        <v/>
      </c>
      <c r="S112" s="18" t="str">
        <f>IFERROR(VLOOKUP($B112,DB!$H$3:$BZ$1001,39,FALSE)&amp;"","　")</f>
        <v/>
      </c>
      <c r="T112" s="18" t="str">
        <f>IFERROR(VLOOKUP($B112,DB!$H$3:$BZ$1001,40,FALSE)&amp;"","　")</f>
        <v/>
      </c>
      <c r="U112" s="18" t="str">
        <f>IFERROR(VLOOKUP($B112,DB!$H$3:$BZ$1001,41,FALSE)&amp;"","　")</f>
        <v/>
      </c>
      <c r="V112" s="18" t="str">
        <f>IFERROR(VLOOKUP($B112,DB!$H$3:$BZ$1001,42,FALSE)&amp;"","　")</f>
        <v/>
      </c>
      <c r="W112" s="18" t="str">
        <f>IFERROR(VLOOKUP($B112,DB!$H$3:$BZ$1001,43,FALSE)&amp;"","　")</f>
        <v/>
      </c>
      <c r="X112" s="18" t="str">
        <f>IFERROR(VLOOKUP($B112,DB!$H$3:$BZ$1001,44,FALSE)&amp;"","　")</f>
        <v/>
      </c>
      <c r="Y112" s="18" t="str">
        <f>IFERROR(VLOOKUP($B112,DB!$H$3:$BZ$1001,45,FALSE)&amp;"","　")</f>
        <v/>
      </c>
      <c r="Z112" s="18" t="str">
        <f>IFERROR(VLOOKUP($B112,DB!$H$3:$BZ$1001,46,FALSE)&amp;"","　")</f>
        <v/>
      </c>
      <c r="AA112" s="18" t="str">
        <f>IFERROR(VLOOKUP($B112,DB!$H$3:$BZ$1001,47,FALSE)&amp;"","　")</f>
        <v/>
      </c>
      <c r="AB112" s="18" t="str">
        <f>IFERROR(VLOOKUP($B112,DB!$H$3:$BZ$1001,48,FALSE)&amp;"","　")</f>
        <v/>
      </c>
      <c r="AC112" s="18" t="str">
        <f>IFERROR(VLOOKUP($B112,DB!$H$3:$BZ$1001,49,FALSE)&amp;"","　")</f>
        <v/>
      </c>
      <c r="AD112" s="18" t="str">
        <f>IFERROR(VLOOKUP($B112,DB!$H$3:$BZ$1001,50,FALSE)&amp;"","　")</f>
        <v/>
      </c>
      <c r="AE112" s="18" t="str">
        <f>IFERROR(VLOOKUP($B112,DB!$H$3:$BZ$1001,51,FALSE)&amp;"","　")</f>
        <v/>
      </c>
      <c r="AF112" s="18" t="str">
        <f>IFERROR(VLOOKUP($B112,DB!$H$3:$BZ$1001,52,FALSE)&amp;"","　")</f>
        <v/>
      </c>
      <c r="AG112" s="18" t="str">
        <f>IFERROR(VLOOKUP($B112,DB!$H$3:$BZ$1001,53,FALSE)&amp;"","　")</f>
        <v/>
      </c>
      <c r="AH112" s="18" t="str">
        <f>IFERROR(VLOOKUP($B112,DB!$H$3:$BZ$1001,54,FALSE)&amp;"","　")</f>
        <v/>
      </c>
      <c r="AI112" s="25" t="str">
        <f>IFERROR(VLOOKUP($B112,DB!$H$3:$BZ$1001,55,FALSE)&amp;"","　")</f>
        <v/>
      </c>
      <c r="AJ112" s="16" t="str">
        <f>IFERROR(VLOOKUP($B112,DB!$H$3:$BZ$1001,56,FALSE)&amp;"","　")</f>
        <v/>
      </c>
      <c r="AK112" s="18" t="str">
        <f>IFERROR(VLOOKUP($B112,DB!$H$3:$BZ$1001,57,FALSE)&amp;"","　")</f>
        <v/>
      </c>
      <c r="AL112" s="18" t="str">
        <f>IFERROR(VLOOKUP($B112,DB!$H$3:$BZ$1001,58,FALSE)&amp;"","　")</f>
        <v/>
      </c>
      <c r="AM112" s="18" t="str">
        <f>IFERROR(VLOOKUP($B112,DB!$H$3:$BZ$1001,59,FALSE)&amp;"","　")</f>
        <v/>
      </c>
      <c r="AN112" s="18" t="str">
        <f>IFERROR(VLOOKUP($B112,DB!$H$3:$BZ$1001,60,FALSE)&amp;"","　")</f>
        <v/>
      </c>
      <c r="AO112" s="18" t="str">
        <f>IFERROR(VLOOKUP($B112,DB!$H$3:$BZ$1001,61,FALSE)&amp;"","　")</f>
        <v/>
      </c>
      <c r="AP112" s="18" t="str">
        <f>IFERROR(VLOOKUP($B112,DB!$H$3:$BZ$1001,62,FALSE)&amp;"","　")</f>
        <v/>
      </c>
      <c r="AQ112" s="21" t="str">
        <f>IFERROR(VLOOKUP($B112,DB!$H$3:$BZ$1001,63,FALSE)&amp;"","　")</f>
        <v/>
      </c>
      <c r="AR112" s="23" t="str">
        <f>IFERROR(VLOOKUP($B112,DB!$H$3:$BZ$1001,64,FALSE)&amp;"","　")</f>
        <v/>
      </c>
      <c r="AS112" s="18" t="str">
        <f>IFERROR(VLOOKUP($B112,DB!$H$3:$BZ$1001,65,FALSE)&amp;"","　")</f>
        <v/>
      </c>
      <c r="AT112" s="18" t="str">
        <f>IFERROR(VLOOKUP($B112,DB!$H$3:$BZ$1001,66,FALSE)&amp;"","　")</f>
        <v/>
      </c>
      <c r="AU112" s="18" t="str">
        <f>IFERROR(VLOOKUP($B112,DB!$H$3:$BZ$1001,67,FALSE)&amp;"","　")</f>
        <v/>
      </c>
      <c r="AV112" s="18" t="str">
        <f>IFERROR(VLOOKUP($B112,DB!$H$3:$BZ$1001,68,FALSE)&amp;"","　")</f>
        <v/>
      </c>
      <c r="AW112" s="18" t="str">
        <f>IFERROR(VLOOKUP($B112,DB!$H$3:$BZ$1001,69,FALSE)&amp;"","　")</f>
        <v/>
      </c>
      <c r="AX112" s="18" t="str">
        <f>IFERROR(VLOOKUP($B112,DB!$H$3:$BZ$1001,70,FALSE)&amp;"","　")</f>
        <v/>
      </c>
      <c r="AY112" s="21" t="str">
        <f>IFERROR(VLOOKUP($B112,DB!$H$3:$BZ$1001,71,FALSE)&amp;"","　")</f>
        <v/>
      </c>
      <c r="AZ112" s="29"/>
    </row>
    <row r="113" spans="2:52" ht="20.100000000000001" customHeight="1">
      <c r="B113" s="6">
        <v>2312</v>
      </c>
      <c r="C113" s="8" t="str">
        <f>IFERROR(VLOOKUP(B113,DB!$H$3:$Y$1001,4,FALSE)&amp;"","")</f>
        <v>株式会社サン設計事務所</v>
      </c>
      <c r="D113" s="10" t="str">
        <f>IFERROR(VLOOKUP(B113,DB!$H$2:$CC$1001,7,FALSE)&amp;"","")</f>
        <v>北海道</v>
      </c>
      <c r="E113" s="11" t="str">
        <f>IFERROR(VLOOKUP(B113,DB!$H$2:$CC$1001,8,FALSE)&amp;"","")</f>
        <v>札幌市東区</v>
      </c>
      <c r="F113" s="12" t="str">
        <f>IFERROR(VLOOKUP(B113,DB!$H$2:$CC$1001,10,FALSE)&amp;"","")</f>
        <v>代表取締役</v>
      </c>
      <c r="G113" s="11" t="str">
        <f>IFERROR(VLOOKUP(B113,DB!$H$2:$CC$1001,11,FALSE)&amp;"","")</f>
        <v>吉岡　雄一</v>
      </c>
      <c r="H113" s="14" t="str">
        <f>IFERROR(IF(VLOOKUP(B113,DB!$H$2:$CC$1001,20,FALSE)&amp;""="","","○"),"")</f>
        <v/>
      </c>
      <c r="I113" s="16" t="str">
        <f>IFERROR(VLOOKUP($B113,DB!$H$3:$BZ$1001,29,FALSE)&amp;"","　")</f>
        <v/>
      </c>
      <c r="J113" s="18" t="str">
        <f>IFERROR(VLOOKUP($B113,DB!$H$3:$BZ$1001,30,FALSE)&amp;"","　")</f>
        <v/>
      </c>
      <c r="K113" s="18" t="str">
        <f>IFERROR(VLOOKUP($B113,DB!$H$3:$BZ$1001,31,FALSE)&amp;"","　")</f>
        <v/>
      </c>
      <c r="L113" s="18" t="str">
        <f>IFERROR(VLOOKUP($B113,DB!$H$3:$BZ$1001,32,FALSE)&amp;"","　")</f>
        <v>◯</v>
      </c>
      <c r="M113" s="18" t="str">
        <f>IFERROR(VLOOKUP($B113,DB!$H$3:$BZ$1001,33,FALSE)&amp;"","　")</f>
        <v/>
      </c>
      <c r="N113" s="21" t="str">
        <f>IFERROR(VLOOKUP($B113,DB!$H$3:$BZ$1001,34,FALSE)&amp;"","　")</f>
        <v/>
      </c>
      <c r="O113" s="23" t="str">
        <f>IFERROR(VLOOKUP($B113,DB!$H$3:$BZ$1001,35,FALSE)&amp;"","　")</f>
        <v/>
      </c>
      <c r="P113" s="18" t="str">
        <f>IFERROR(VLOOKUP($B113,DB!$H$3:$BZ$1001,36,FALSE)&amp;"","　")</f>
        <v/>
      </c>
      <c r="Q113" s="18" t="str">
        <f>IFERROR(VLOOKUP($B113,DB!$H$3:$BZ$1001,37,FALSE)&amp;"","　")</f>
        <v/>
      </c>
      <c r="R113" s="18" t="str">
        <f>IFERROR(VLOOKUP($B113,DB!$H$3:$BZ$1001,38,FALSE)&amp;"","　")</f>
        <v/>
      </c>
      <c r="S113" s="18" t="str">
        <f>IFERROR(VLOOKUP($B113,DB!$H$3:$BZ$1001,39,FALSE)&amp;"","　")</f>
        <v/>
      </c>
      <c r="T113" s="18" t="str">
        <f>IFERROR(VLOOKUP($B113,DB!$H$3:$BZ$1001,40,FALSE)&amp;"","　")</f>
        <v/>
      </c>
      <c r="U113" s="18" t="str">
        <f>IFERROR(VLOOKUP($B113,DB!$H$3:$BZ$1001,41,FALSE)&amp;"","　")</f>
        <v/>
      </c>
      <c r="V113" s="18" t="str">
        <f>IFERROR(VLOOKUP($B113,DB!$H$3:$BZ$1001,42,FALSE)&amp;"","　")</f>
        <v/>
      </c>
      <c r="W113" s="18" t="str">
        <f>IFERROR(VLOOKUP($B113,DB!$H$3:$BZ$1001,43,FALSE)&amp;"","　")</f>
        <v/>
      </c>
      <c r="X113" s="18" t="str">
        <f>IFERROR(VLOOKUP($B113,DB!$H$3:$BZ$1001,44,FALSE)&amp;"","　")</f>
        <v/>
      </c>
      <c r="Y113" s="18" t="str">
        <f>IFERROR(VLOOKUP($B113,DB!$H$3:$BZ$1001,45,FALSE)&amp;"","　")</f>
        <v/>
      </c>
      <c r="Z113" s="18" t="str">
        <f>IFERROR(VLOOKUP($B113,DB!$H$3:$BZ$1001,46,FALSE)&amp;"","　")</f>
        <v/>
      </c>
      <c r="AA113" s="18" t="str">
        <f>IFERROR(VLOOKUP($B113,DB!$H$3:$BZ$1001,47,FALSE)&amp;"","　")</f>
        <v/>
      </c>
      <c r="AB113" s="18" t="str">
        <f>IFERROR(VLOOKUP($B113,DB!$H$3:$BZ$1001,48,FALSE)&amp;"","　")</f>
        <v/>
      </c>
      <c r="AC113" s="18" t="str">
        <f>IFERROR(VLOOKUP($B113,DB!$H$3:$BZ$1001,49,FALSE)&amp;"","　")</f>
        <v/>
      </c>
      <c r="AD113" s="18" t="str">
        <f>IFERROR(VLOOKUP($B113,DB!$H$3:$BZ$1001,50,FALSE)&amp;"","　")</f>
        <v/>
      </c>
      <c r="AE113" s="18" t="str">
        <f>IFERROR(VLOOKUP($B113,DB!$H$3:$BZ$1001,51,FALSE)&amp;"","　")</f>
        <v/>
      </c>
      <c r="AF113" s="18" t="str">
        <f>IFERROR(VLOOKUP($B113,DB!$H$3:$BZ$1001,52,FALSE)&amp;"","　")</f>
        <v/>
      </c>
      <c r="AG113" s="18" t="str">
        <f>IFERROR(VLOOKUP($B113,DB!$H$3:$BZ$1001,53,FALSE)&amp;"","　")</f>
        <v/>
      </c>
      <c r="AH113" s="18" t="str">
        <f>IFERROR(VLOOKUP($B113,DB!$H$3:$BZ$1001,54,FALSE)&amp;"","　")</f>
        <v/>
      </c>
      <c r="AI113" s="25" t="str">
        <f>IFERROR(VLOOKUP($B113,DB!$H$3:$BZ$1001,55,FALSE)&amp;"","　")</f>
        <v/>
      </c>
      <c r="AJ113" s="16" t="str">
        <f>IFERROR(VLOOKUP($B113,DB!$H$3:$BZ$1001,56,FALSE)&amp;"","　")</f>
        <v/>
      </c>
      <c r="AK113" s="18" t="str">
        <f>IFERROR(VLOOKUP($B113,DB!$H$3:$BZ$1001,57,FALSE)&amp;"","　")</f>
        <v/>
      </c>
      <c r="AL113" s="18" t="str">
        <f>IFERROR(VLOOKUP($B113,DB!$H$3:$BZ$1001,58,FALSE)&amp;"","　")</f>
        <v/>
      </c>
      <c r="AM113" s="18" t="str">
        <f>IFERROR(VLOOKUP($B113,DB!$H$3:$BZ$1001,59,FALSE)&amp;"","　")</f>
        <v/>
      </c>
      <c r="AN113" s="18" t="str">
        <f>IFERROR(VLOOKUP($B113,DB!$H$3:$BZ$1001,60,FALSE)&amp;"","　")</f>
        <v/>
      </c>
      <c r="AO113" s="18" t="str">
        <f>IFERROR(VLOOKUP($B113,DB!$H$3:$BZ$1001,61,FALSE)&amp;"","　")</f>
        <v/>
      </c>
      <c r="AP113" s="18" t="str">
        <f>IFERROR(VLOOKUP($B113,DB!$H$3:$BZ$1001,62,FALSE)&amp;"","　")</f>
        <v/>
      </c>
      <c r="AQ113" s="21" t="str">
        <f>IFERROR(VLOOKUP($B113,DB!$H$3:$BZ$1001,63,FALSE)&amp;"","　")</f>
        <v/>
      </c>
      <c r="AR113" s="23" t="str">
        <f>IFERROR(VLOOKUP($B113,DB!$H$3:$BZ$1001,64,FALSE)&amp;"","　")</f>
        <v/>
      </c>
      <c r="AS113" s="18" t="str">
        <f>IFERROR(VLOOKUP($B113,DB!$H$3:$BZ$1001,65,FALSE)&amp;"","　")</f>
        <v/>
      </c>
      <c r="AT113" s="18" t="str">
        <f>IFERROR(VLOOKUP($B113,DB!$H$3:$BZ$1001,66,FALSE)&amp;"","　")</f>
        <v/>
      </c>
      <c r="AU113" s="18" t="str">
        <f>IFERROR(VLOOKUP($B113,DB!$H$3:$BZ$1001,67,FALSE)&amp;"","　")</f>
        <v/>
      </c>
      <c r="AV113" s="18" t="str">
        <f>IFERROR(VLOOKUP($B113,DB!$H$3:$BZ$1001,68,FALSE)&amp;"","　")</f>
        <v/>
      </c>
      <c r="AW113" s="18" t="str">
        <f>IFERROR(VLOOKUP($B113,DB!$H$3:$BZ$1001,69,FALSE)&amp;"","　")</f>
        <v/>
      </c>
      <c r="AX113" s="18" t="str">
        <f>IFERROR(VLOOKUP($B113,DB!$H$3:$BZ$1001,70,FALSE)&amp;"","　")</f>
        <v/>
      </c>
      <c r="AY113" s="21" t="str">
        <f>IFERROR(VLOOKUP($B113,DB!$H$3:$BZ$1001,71,FALSE)&amp;"","　")</f>
        <v/>
      </c>
      <c r="AZ113" s="29"/>
    </row>
    <row r="114" spans="2:52" ht="20.100000000000001" customHeight="1">
      <c r="B114" s="6">
        <v>2313</v>
      </c>
      <c r="C114" s="8" t="str">
        <f>IFERROR(VLOOKUP(B114,DB!$H$3:$Y$1001,4,FALSE)&amp;"","")</f>
        <v>株式会社佐藤測量</v>
      </c>
      <c r="D114" s="10" t="str">
        <f>IFERROR(VLOOKUP(B114,DB!$H$2:$CC$1001,7,FALSE)&amp;"","")</f>
        <v>北海道</v>
      </c>
      <c r="E114" s="11" t="str">
        <f>IFERROR(VLOOKUP(B114,DB!$H$2:$CC$1001,8,FALSE)&amp;"","")</f>
        <v>札幌市中央区</v>
      </c>
      <c r="F114" s="12" t="str">
        <f>IFERROR(VLOOKUP(B114,DB!$H$2:$CC$1001,10,FALSE)&amp;"","")</f>
        <v>代表取締役</v>
      </c>
      <c r="G114" s="11" t="str">
        <f>IFERROR(VLOOKUP(B114,DB!$H$2:$CC$1001,11,FALSE)&amp;"","")</f>
        <v>佐藤　靖夫</v>
      </c>
      <c r="H114" s="14" t="str">
        <f>IFERROR(IF(VLOOKUP(B114,DB!$H$2:$CC$1001,20,FALSE)&amp;""="","","○"),"")</f>
        <v/>
      </c>
      <c r="I114" s="16" t="str">
        <f>IFERROR(VLOOKUP($B114,DB!$H$3:$BZ$1001,29,FALSE)&amp;"","　")</f>
        <v>◯</v>
      </c>
      <c r="J114" s="18" t="str">
        <f>IFERROR(VLOOKUP($B114,DB!$H$3:$BZ$1001,30,FALSE)&amp;"","　")</f>
        <v/>
      </c>
      <c r="K114" s="18" t="str">
        <f>IFERROR(VLOOKUP($B114,DB!$H$3:$BZ$1001,31,FALSE)&amp;"","　")</f>
        <v/>
      </c>
      <c r="L114" s="18" t="str">
        <f>IFERROR(VLOOKUP($B114,DB!$H$3:$BZ$1001,32,FALSE)&amp;"","　")</f>
        <v/>
      </c>
      <c r="M114" s="18" t="str">
        <f>IFERROR(VLOOKUP($B114,DB!$H$3:$BZ$1001,33,FALSE)&amp;"","　")</f>
        <v/>
      </c>
      <c r="N114" s="21" t="str">
        <f>IFERROR(VLOOKUP($B114,DB!$H$3:$BZ$1001,34,FALSE)&amp;"","　")</f>
        <v/>
      </c>
      <c r="O114" s="23" t="str">
        <f>IFERROR(VLOOKUP($B114,DB!$H$3:$BZ$1001,35,FALSE)&amp;"","　")</f>
        <v/>
      </c>
      <c r="P114" s="18" t="str">
        <f>IFERROR(VLOOKUP($B114,DB!$H$3:$BZ$1001,36,FALSE)&amp;"","　")</f>
        <v/>
      </c>
      <c r="Q114" s="18" t="str">
        <f>IFERROR(VLOOKUP($B114,DB!$H$3:$BZ$1001,37,FALSE)&amp;"","　")</f>
        <v/>
      </c>
      <c r="R114" s="18" t="str">
        <f>IFERROR(VLOOKUP($B114,DB!$H$3:$BZ$1001,38,FALSE)&amp;"","　")</f>
        <v/>
      </c>
      <c r="S114" s="18" t="str">
        <f>IFERROR(VLOOKUP($B114,DB!$H$3:$BZ$1001,39,FALSE)&amp;"","　")</f>
        <v/>
      </c>
      <c r="T114" s="18" t="str">
        <f>IFERROR(VLOOKUP($B114,DB!$H$3:$BZ$1001,40,FALSE)&amp;"","　")</f>
        <v/>
      </c>
      <c r="U114" s="18" t="str">
        <f>IFERROR(VLOOKUP($B114,DB!$H$3:$BZ$1001,41,FALSE)&amp;"","　")</f>
        <v/>
      </c>
      <c r="V114" s="18" t="str">
        <f>IFERROR(VLOOKUP($B114,DB!$H$3:$BZ$1001,42,FALSE)&amp;"","　")</f>
        <v/>
      </c>
      <c r="W114" s="18" t="str">
        <f>IFERROR(VLOOKUP($B114,DB!$H$3:$BZ$1001,43,FALSE)&amp;"","　")</f>
        <v/>
      </c>
      <c r="X114" s="18" t="str">
        <f>IFERROR(VLOOKUP($B114,DB!$H$3:$BZ$1001,44,FALSE)&amp;"","　")</f>
        <v/>
      </c>
      <c r="Y114" s="18" t="str">
        <f>IFERROR(VLOOKUP($B114,DB!$H$3:$BZ$1001,45,FALSE)&amp;"","　")</f>
        <v/>
      </c>
      <c r="Z114" s="18" t="str">
        <f>IFERROR(VLOOKUP($B114,DB!$H$3:$BZ$1001,46,FALSE)&amp;"","　")</f>
        <v/>
      </c>
      <c r="AA114" s="18" t="str">
        <f>IFERROR(VLOOKUP($B114,DB!$H$3:$BZ$1001,47,FALSE)&amp;"","　")</f>
        <v/>
      </c>
      <c r="AB114" s="18" t="str">
        <f>IFERROR(VLOOKUP($B114,DB!$H$3:$BZ$1001,48,FALSE)&amp;"","　")</f>
        <v/>
      </c>
      <c r="AC114" s="18" t="str">
        <f>IFERROR(VLOOKUP($B114,DB!$H$3:$BZ$1001,49,FALSE)&amp;"","　")</f>
        <v/>
      </c>
      <c r="AD114" s="18" t="str">
        <f>IFERROR(VLOOKUP($B114,DB!$H$3:$BZ$1001,50,FALSE)&amp;"","　")</f>
        <v/>
      </c>
      <c r="AE114" s="18" t="str">
        <f>IFERROR(VLOOKUP($B114,DB!$H$3:$BZ$1001,51,FALSE)&amp;"","　")</f>
        <v/>
      </c>
      <c r="AF114" s="18" t="str">
        <f>IFERROR(VLOOKUP($B114,DB!$H$3:$BZ$1001,52,FALSE)&amp;"","　")</f>
        <v/>
      </c>
      <c r="AG114" s="18" t="str">
        <f>IFERROR(VLOOKUP($B114,DB!$H$3:$BZ$1001,53,FALSE)&amp;"","　")</f>
        <v/>
      </c>
      <c r="AH114" s="18" t="str">
        <f>IFERROR(VLOOKUP($B114,DB!$H$3:$BZ$1001,54,FALSE)&amp;"","　")</f>
        <v/>
      </c>
      <c r="AI114" s="25" t="str">
        <f>IFERROR(VLOOKUP($B114,DB!$H$3:$BZ$1001,55,FALSE)&amp;"","　")</f>
        <v/>
      </c>
      <c r="AJ114" s="16" t="str">
        <f>IFERROR(VLOOKUP($B114,DB!$H$3:$BZ$1001,56,FALSE)&amp;"","　")</f>
        <v/>
      </c>
      <c r="AK114" s="18" t="str">
        <f>IFERROR(VLOOKUP($B114,DB!$H$3:$BZ$1001,57,FALSE)&amp;"","　")</f>
        <v/>
      </c>
      <c r="AL114" s="18" t="str">
        <f>IFERROR(VLOOKUP($B114,DB!$H$3:$BZ$1001,58,FALSE)&amp;"","　")</f>
        <v/>
      </c>
      <c r="AM114" s="18" t="str">
        <f>IFERROR(VLOOKUP($B114,DB!$H$3:$BZ$1001,59,FALSE)&amp;"","　")</f>
        <v/>
      </c>
      <c r="AN114" s="18" t="str">
        <f>IFERROR(VLOOKUP($B114,DB!$H$3:$BZ$1001,60,FALSE)&amp;"","　")</f>
        <v/>
      </c>
      <c r="AO114" s="18" t="str">
        <f>IFERROR(VLOOKUP($B114,DB!$H$3:$BZ$1001,61,FALSE)&amp;"","　")</f>
        <v/>
      </c>
      <c r="AP114" s="18" t="str">
        <f>IFERROR(VLOOKUP($B114,DB!$H$3:$BZ$1001,62,FALSE)&amp;"","　")</f>
        <v/>
      </c>
      <c r="AQ114" s="21" t="str">
        <f>IFERROR(VLOOKUP($B114,DB!$H$3:$BZ$1001,63,FALSE)&amp;"","　")</f>
        <v/>
      </c>
      <c r="AR114" s="23" t="str">
        <f>IFERROR(VLOOKUP($B114,DB!$H$3:$BZ$1001,64,FALSE)&amp;"","　")</f>
        <v/>
      </c>
      <c r="AS114" s="18" t="str">
        <f>IFERROR(VLOOKUP($B114,DB!$H$3:$BZ$1001,65,FALSE)&amp;"","　")</f>
        <v/>
      </c>
      <c r="AT114" s="18" t="str">
        <f>IFERROR(VLOOKUP($B114,DB!$H$3:$BZ$1001,66,FALSE)&amp;"","　")</f>
        <v/>
      </c>
      <c r="AU114" s="18" t="str">
        <f>IFERROR(VLOOKUP($B114,DB!$H$3:$BZ$1001,67,FALSE)&amp;"","　")</f>
        <v/>
      </c>
      <c r="AV114" s="18" t="str">
        <f>IFERROR(VLOOKUP($B114,DB!$H$3:$BZ$1001,68,FALSE)&amp;"","　")</f>
        <v/>
      </c>
      <c r="AW114" s="18" t="str">
        <f>IFERROR(VLOOKUP($B114,DB!$H$3:$BZ$1001,69,FALSE)&amp;"","　")</f>
        <v/>
      </c>
      <c r="AX114" s="18" t="str">
        <f>IFERROR(VLOOKUP($B114,DB!$H$3:$BZ$1001,70,FALSE)&amp;"","　")</f>
        <v/>
      </c>
      <c r="AY114" s="21" t="str">
        <f>IFERROR(VLOOKUP($B114,DB!$H$3:$BZ$1001,71,FALSE)&amp;"","　")</f>
        <v/>
      </c>
      <c r="AZ114" s="29"/>
    </row>
    <row r="115" spans="2:52" ht="20.100000000000001" customHeight="1">
      <c r="B115" s="6">
        <v>2314</v>
      </c>
      <c r="C115" s="8" t="str">
        <f>IFERROR(VLOOKUP(B115,DB!$H$3:$Y$1001,4,FALSE)&amp;"","")</f>
        <v>写測エンジニアリング株式会社</v>
      </c>
      <c r="D115" s="10" t="str">
        <f>IFERROR(VLOOKUP(B115,DB!$H$2:$CC$1001,7,FALSE)&amp;"","")</f>
        <v>大阪府</v>
      </c>
      <c r="E115" s="11" t="str">
        <f>IFERROR(VLOOKUP(B115,DB!$H$2:$CC$1001,8,FALSE)&amp;"","")</f>
        <v>大阪市天王寺区</v>
      </c>
      <c r="F115" s="12" t="str">
        <f>IFERROR(VLOOKUP(B115,DB!$H$2:$CC$1001,10,FALSE)&amp;"","")</f>
        <v>代表取締役</v>
      </c>
      <c r="G115" s="11" t="str">
        <f>IFERROR(VLOOKUP(B115,DB!$H$2:$CC$1001,11,FALSE)&amp;"","")</f>
        <v>永露　潔</v>
      </c>
      <c r="H115" s="14" t="str">
        <f>IFERROR(IF(VLOOKUP(B115,DB!$H$2:$CC$1001,20,FALSE)&amp;""="","","○"),"")</f>
        <v>○</v>
      </c>
      <c r="I115" s="16" t="str">
        <f>IFERROR(VLOOKUP($B115,DB!$H$3:$BZ$1001,29,FALSE)&amp;"","　")</f>
        <v>◯</v>
      </c>
      <c r="J115" s="18" t="str">
        <f>IFERROR(VLOOKUP($B115,DB!$H$3:$BZ$1001,30,FALSE)&amp;"","　")</f>
        <v/>
      </c>
      <c r="K115" s="18" t="str">
        <f>IFERROR(VLOOKUP($B115,DB!$H$3:$BZ$1001,31,FALSE)&amp;"","　")</f>
        <v>◯</v>
      </c>
      <c r="L115" s="18" t="str">
        <f>IFERROR(VLOOKUP($B115,DB!$H$3:$BZ$1001,32,FALSE)&amp;"","　")</f>
        <v/>
      </c>
      <c r="M115" s="18" t="str">
        <f>IFERROR(VLOOKUP($B115,DB!$H$3:$BZ$1001,33,FALSE)&amp;"","　")</f>
        <v>◯</v>
      </c>
      <c r="N115" s="21" t="str">
        <f>IFERROR(VLOOKUP($B115,DB!$H$3:$BZ$1001,34,FALSE)&amp;"","　")</f>
        <v/>
      </c>
      <c r="O115" s="23" t="str">
        <f>IFERROR(VLOOKUP($B115,DB!$H$3:$BZ$1001,35,FALSE)&amp;"","　")</f>
        <v>◯</v>
      </c>
      <c r="P115" s="18" t="str">
        <f>IFERROR(VLOOKUP($B115,DB!$H$3:$BZ$1001,36,FALSE)&amp;"","　")</f>
        <v/>
      </c>
      <c r="Q115" s="18" t="str">
        <f>IFERROR(VLOOKUP($B115,DB!$H$3:$BZ$1001,37,FALSE)&amp;"","　")</f>
        <v/>
      </c>
      <c r="R115" s="18" t="str">
        <f>IFERROR(VLOOKUP($B115,DB!$H$3:$BZ$1001,38,FALSE)&amp;"","　")</f>
        <v>◯</v>
      </c>
      <c r="S115" s="18" t="str">
        <f>IFERROR(VLOOKUP($B115,DB!$H$3:$BZ$1001,39,FALSE)&amp;"","　")</f>
        <v/>
      </c>
      <c r="T115" s="18" t="str">
        <f>IFERROR(VLOOKUP($B115,DB!$H$3:$BZ$1001,40,FALSE)&amp;"","　")</f>
        <v/>
      </c>
      <c r="U115" s="18" t="str">
        <f>IFERROR(VLOOKUP($B115,DB!$H$3:$BZ$1001,41,FALSE)&amp;"","　")</f>
        <v>◯</v>
      </c>
      <c r="V115" s="18" t="str">
        <f>IFERROR(VLOOKUP($B115,DB!$H$3:$BZ$1001,42,FALSE)&amp;"","　")</f>
        <v/>
      </c>
      <c r="W115" s="18" t="str">
        <f>IFERROR(VLOOKUP($B115,DB!$H$3:$BZ$1001,43,FALSE)&amp;"","　")</f>
        <v/>
      </c>
      <c r="X115" s="18" t="str">
        <f>IFERROR(VLOOKUP($B115,DB!$H$3:$BZ$1001,44,FALSE)&amp;"","　")</f>
        <v/>
      </c>
      <c r="Y115" s="18" t="str">
        <f>IFERROR(VLOOKUP($B115,DB!$H$3:$BZ$1001,45,FALSE)&amp;"","　")</f>
        <v/>
      </c>
      <c r="Z115" s="18" t="str">
        <f>IFERROR(VLOOKUP($B115,DB!$H$3:$BZ$1001,46,FALSE)&amp;"","　")</f>
        <v>◯</v>
      </c>
      <c r="AA115" s="18" t="str">
        <f>IFERROR(VLOOKUP($B115,DB!$H$3:$BZ$1001,47,FALSE)&amp;"","　")</f>
        <v>◯</v>
      </c>
      <c r="AB115" s="18" t="str">
        <f>IFERROR(VLOOKUP($B115,DB!$H$3:$BZ$1001,48,FALSE)&amp;"","　")</f>
        <v/>
      </c>
      <c r="AC115" s="18" t="str">
        <f>IFERROR(VLOOKUP($B115,DB!$H$3:$BZ$1001,49,FALSE)&amp;"","　")</f>
        <v/>
      </c>
      <c r="AD115" s="18" t="str">
        <f>IFERROR(VLOOKUP($B115,DB!$H$3:$BZ$1001,50,FALSE)&amp;"","　")</f>
        <v>◯</v>
      </c>
      <c r="AE115" s="18" t="str">
        <f>IFERROR(VLOOKUP($B115,DB!$H$3:$BZ$1001,51,FALSE)&amp;"","　")</f>
        <v/>
      </c>
      <c r="AF115" s="18" t="str">
        <f>IFERROR(VLOOKUP($B115,DB!$H$3:$BZ$1001,52,FALSE)&amp;"","　")</f>
        <v/>
      </c>
      <c r="AG115" s="18" t="str">
        <f>IFERROR(VLOOKUP($B115,DB!$H$3:$BZ$1001,53,FALSE)&amp;"","　")</f>
        <v/>
      </c>
      <c r="AH115" s="18" t="str">
        <f>IFERROR(VLOOKUP($B115,DB!$H$3:$BZ$1001,54,FALSE)&amp;"","　")</f>
        <v/>
      </c>
      <c r="AI115" s="25" t="str">
        <f>IFERROR(VLOOKUP($B115,DB!$H$3:$BZ$1001,55,FALSE)&amp;"","　")</f>
        <v/>
      </c>
      <c r="AJ115" s="16" t="str">
        <f>IFERROR(VLOOKUP($B115,DB!$H$3:$BZ$1001,56,FALSE)&amp;"","　")</f>
        <v>◯</v>
      </c>
      <c r="AK115" s="18" t="str">
        <f>IFERROR(VLOOKUP($B115,DB!$H$3:$BZ$1001,57,FALSE)&amp;"","　")</f>
        <v/>
      </c>
      <c r="AL115" s="18" t="str">
        <f>IFERROR(VLOOKUP($B115,DB!$H$3:$BZ$1001,58,FALSE)&amp;"","　")</f>
        <v>◯</v>
      </c>
      <c r="AM115" s="18" t="str">
        <f>IFERROR(VLOOKUP($B115,DB!$H$3:$BZ$1001,59,FALSE)&amp;"","　")</f>
        <v>◯</v>
      </c>
      <c r="AN115" s="18" t="str">
        <f>IFERROR(VLOOKUP($B115,DB!$H$3:$BZ$1001,60,FALSE)&amp;"","　")</f>
        <v>◯</v>
      </c>
      <c r="AO115" s="18" t="str">
        <f>IFERROR(VLOOKUP($B115,DB!$H$3:$BZ$1001,61,FALSE)&amp;"","　")</f>
        <v>◯</v>
      </c>
      <c r="AP115" s="18" t="str">
        <f>IFERROR(VLOOKUP($B115,DB!$H$3:$BZ$1001,62,FALSE)&amp;"","　")</f>
        <v>◯</v>
      </c>
      <c r="AQ115" s="21" t="str">
        <f>IFERROR(VLOOKUP($B115,DB!$H$3:$BZ$1001,63,FALSE)&amp;"","　")</f>
        <v/>
      </c>
      <c r="AR115" s="23" t="str">
        <f>IFERROR(VLOOKUP($B115,DB!$H$3:$BZ$1001,64,FALSE)&amp;"","　")</f>
        <v/>
      </c>
      <c r="AS115" s="18" t="str">
        <f>IFERROR(VLOOKUP($B115,DB!$H$3:$BZ$1001,65,FALSE)&amp;"","　")</f>
        <v/>
      </c>
      <c r="AT115" s="18" t="str">
        <f>IFERROR(VLOOKUP($B115,DB!$H$3:$BZ$1001,66,FALSE)&amp;"","　")</f>
        <v/>
      </c>
      <c r="AU115" s="18" t="str">
        <f>IFERROR(VLOOKUP($B115,DB!$H$3:$BZ$1001,67,FALSE)&amp;"","　")</f>
        <v/>
      </c>
      <c r="AV115" s="18" t="str">
        <f>IFERROR(VLOOKUP($B115,DB!$H$3:$BZ$1001,68,FALSE)&amp;"","　")</f>
        <v/>
      </c>
      <c r="AW115" s="18" t="str">
        <f>IFERROR(VLOOKUP($B115,DB!$H$3:$BZ$1001,69,FALSE)&amp;"","　")</f>
        <v/>
      </c>
      <c r="AX115" s="18" t="str">
        <f>IFERROR(VLOOKUP($B115,DB!$H$3:$BZ$1001,70,FALSE)&amp;"","　")</f>
        <v/>
      </c>
      <c r="AY115" s="21" t="str">
        <f>IFERROR(VLOOKUP($B115,DB!$H$3:$BZ$1001,71,FALSE)&amp;"","　")</f>
        <v/>
      </c>
      <c r="AZ115" s="29"/>
    </row>
    <row r="116" spans="2:52" ht="20.100000000000001" customHeight="1">
      <c r="B116" s="6">
        <v>2315</v>
      </c>
      <c r="C116" s="8" t="str">
        <f>IFERROR(VLOOKUP(B116,DB!$H$3:$Y$1001,4,FALSE)&amp;"","")</f>
        <v>株式会社シバンス</v>
      </c>
      <c r="D116" s="10" t="str">
        <f>IFERROR(VLOOKUP(B116,DB!$H$2:$CC$1001,7,FALSE)&amp;"","")</f>
        <v>北海道</v>
      </c>
      <c r="E116" s="11" t="str">
        <f>IFERROR(VLOOKUP(B116,DB!$H$2:$CC$1001,8,FALSE)&amp;"","")</f>
        <v>石狩市</v>
      </c>
      <c r="F116" s="12" t="str">
        <f>IFERROR(VLOOKUP(B116,DB!$H$2:$CC$1001,10,FALSE)&amp;"","")</f>
        <v>代表取締役</v>
      </c>
      <c r="G116" s="11" t="str">
        <f>IFERROR(VLOOKUP(B116,DB!$H$2:$CC$1001,11,FALSE)&amp;"","")</f>
        <v>船場　保</v>
      </c>
      <c r="H116" s="14" t="str">
        <f>IFERROR(IF(VLOOKUP(B116,DB!$H$2:$CC$1001,20,FALSE)&amp;""="","","○"),"")</f>
        <v/>
      </c>
      <c r="I116" s="16" t="str">
        <f>IFERROR(VLOOKUP($B116,DB!$H$3:$BZ$1001,29,FALSE)&amp;"","　")</f>
        <v>◯</v>
      </c>
      <c r="J116" s="18" t="str">
        <f>IFERROR(VLOOKUP($B116,DB!$H$3:$BZ$1001,30,FALSE)&amp;"","　")</f>
        <v>◯</v>
      </c>
      <c r="K116" s="18" t="str">
        <f>IFERROR(VLOOKUP($B116,DB!$H$3:$BZ$1001,31,FALSE)&amp;"","　")</f>
        <v>◯</v>
      </c>
      <c r="L116" s="18" t="str">
        <f>IFERROR(VLOOKUP($B116,DB!$H$3:$BZ$1001,32,FALSE)&amp;"","　")</f>
        <v/>
      </c>
      <c r="M116" s="18" t="str">
        <f>IFERROR(VLOOKUP($B116,DB!$H$3:$BZ$1001,33,FALSE)&amp;"","　")</f>
        <v>◯</v>
      </c>
      <c r="N116" s="21" t="str">
        <f>IFERROR(VLOOKUP($B116,DB!$H$3:$BZ$1001,34,FALSE)&amp;"","　")</f>
        <v/>
      </c>
      <c r="O116" s="23" t="str">
        <f>IFERROR(VLOOKUP($B116,DB!$H$3:$BZ$1001,35,FALSE)&amp;"","　")</f>
        <v/>
      </c>
      <c r="P116" s="18" t="str">
        <f>IFERROR(VLOOKUP($B116,DB!$H$3:$BZ$1001,36,FALSE)&amp;"","　")</f>
        <v/>
      </c>
      <c r="Q116" s="18" t="str">
        <f>IFERROR(VLOOKUP($B116,DB!$H$3:$BZ$1001,37,FALSE)&amp;"","　")</f>
        <v/>
      </c>
      <c r="R116" s="18" t="str">
        <f>IFERROR(VLOOKUP($B116,DB!$H$3:$BZ$1001,38,FALSE)&amp;"","　")</f>
        <v/>
      </c>
      <c r="S116" s="18" t="str">
        <f>IFERROR(VLOOKUP($B116,DB!$H$3:$BZ$1001,39,FALSE)&amp;"","　")</f>
        <v/>
      </c>
      <c r="T116" s="18" t="str">
        <f>IFERROR(VLOOKUP($B116,DB!$H$3:$BZ$1001,40,FALSE)&amp;"","　")</f>
        <v/>
      </c>
      <c r="U116" s="18" t="str">
        <f>IFERROR(VLOOKUP($B116,DB!$H$3:$BZ$1001,41,FALSE)&amp;"","　")</f>
        <v/>
      </c>
      <c r="V116" s="18" t="str">
        <f>IFERROR(VLOOKUP($B116,DB!$H$3:$BZ$1001,42,FALSE)&amp;"","　")</f>
        <v>◯</v>
      </c>
      <c r="W116" s="18" t="str">
        <f>IFERROR(VLOOKUP($B116,DB!$H$3:$BZ$1001,43,FALSE)&amp;"","　")</f>
        <v>◯</v>
      </c>
      <c r="X116" s="18" t="str">
        <f>IFERROR(VLOOKUP($B116,DB!$H$3:$BZ$1001,44,FALSE)&amp;"","　")</f>
        <v/>
      </c>
      <c r="Y116" s="18" t="str">
        <f>IFERROR(VLOOKUP($B116,DB!$H$3:$BZ$1001,45,FALSE)&amp;"","　")</f>
        <v/>
      </c>
      <c r="Z116" s="18" t="str">
        <f>IFERROR(VLOOKUP($B116,DB!$H$3:$BZ$1001,46,FALSE)&amp;"","　")</f>
        <v/>
      </c>
      <c r="AA116" s="18" t="str">
        <f>IFERROR(VLOOKUP($B116,DB!$H$3:$BZ$1001,47,FALSE)&amp;"","　")</f>
        <v/>
      </c>
      <c r="AB116" s="18" t="str">
        <f>IFERROR(VLOOKUP($B116,DB!$H$3:$BZ$1001,48,FALSE)&amp;"","　")</f>
        <v/>
      </c>
      <c r="AC116" s="18" t="str">
        <f>IFERROR(VLOOKUP($B116,DB!$H$3:$BZ$1001,49,FALSE)&amp;"","　")</f>
        <v/>
      </c>
      <c r="AD116" s="18" t="str">
        <f>IFERROR(VLOOKUP($B116,DB!$H$3:$BZ$1001,50,FALSE)&amp;"","　")</f>
        <v/>
      </c>
      <c r="AE116" s="18" t="str">
        <f>IFERROR(VLOOKUP($B116,DB!$H$3:$BZ$1001,51,FALSE)&amp;"","　")</f>
        <v/>
      </c>
      <c r="AF116" s="18" t="str">
        <f>IFERROR(VLOOKUP($B116,DB!$H$3:$BZ$1001,52,FALSE)&amp;"","　")</f>
        <v/>
      </c>
      <c r="AG116" s="18" t="str">
        <f>IFERROR(VLOOKUP($B116,DB!$H$3:$BZ$1001,53,FALSE)&amp;"","　")</f>
        <v/>
      </c>
      <c r="AH116" s="18" t="str">
        <f>IFERROR(VLOOKUP($B116,DB!$H$3:$BZ$1001,54,FALSE)&amp;"","　")</f>
        <v/>
      </c>
      <c r="AI116" s="25" t="str">
        <f>IFERROR(VLOOKUP($B116,DB!$H$3:$BZ$1001,55,FALSE)&amp;"","　")</f>
        <v/>
      </c>
      <c r="AJ116" s="16" t="str">
        <f>IFERROR(VLOOKUP($B116,DB!$H$3:$BZ$1001,56,FALSE)&amp;"","　")</f>
        <v/>
      </c>
      <c r="AK116" s="18" t="str">
        <f>IFERROR(VLOOKUP($B116,DB!$H$3:$BZ$1001,57,FALSE)&amp;"","　")</f>
        <v/>
      </c>
      <c r="AL116" s="18" t="str">
        <f>IFERROR(VLOOKUP($B116,DB!$H$3:$BZ$1001,58,FALSE)&amp;"","　")</f>
        <v/>
      </c>
      <c r="AM116" s="18" t="str">
        <f>IFERROR(VLOOKUP($B116,DB!$H$3:$BZ$1001,59,FALSE)&amp;"","　")</f>
        <v/>
      </c>
      <c r="AN116" s="18" t="str">
        <f>IFERROR(VLOOKUP($B116,DB!$H$3:$BZ$1001,60,FALSE)&amp;"","　")</f>
        <v/>
      </c>
      <c r="AO116" s="18" t="str">
        <f>IFERROR(VLOOKUP($B116,DB!$H$3:$BZ$1001,61,FALSE)&amp;"","　")</f>
        <v/>
      </c>
      <c r="AP116" s="18" t="str">
        <f>IFERROR(VLOOKUP($B116,DB!$H$3:$BZ$1001,62,FALSE)&amp;"","　")</f>
        <v/>
      </c>
      <c r="AQ116" s="21" t="str">
        <f>IFERROR(VLOOKUP($B116,DB!$H$3:$BZ$1001,63,FALSE)&amp;"","　")</f>
        <v/>
      </c>
      <c r="AR116" s="23" t="str">
        <f>IFERROR(VLOOKUP($B116,DB!$H$3:$BZ$1001,64,FALSE)&amp;"","　")</f>
        <v/>
      </c>
      <c r="AS116" s="18" t="str">
        <f>IFERROR(VLOOKUP($B116,DB!$H$3:$BZ$1001,65,FALSE)&amp;"","　")</f>
        <v/>
      </c>
      <c r="AT116" s="18" t="str">
        <f>IFERROR(VLOOKUP($B116,DB!$H$3:$BZ$1001,66,FALSE)&amp;"","　")</f>
        <v/>
      </c>
      <c r="AU116" s="18" t="str">
        <f>IFERROR(VLOOKUP($B116,DB!$H$3:$BZ$1001,67,FALSE)&amp;"","　")</f>
        <v/>
      </c>
      <c r="AV116" s="18" t="str">
        <f>IFERROR(VLOOKUP($B116,DB!$H$3:$BZ$1001,68,FALSE)&amp;"","　")</f>
        <v/>
      </c>
      <c r="AW116" s="18" t="str">
        <f>IFERROR(VLOOKUP($B116,DB!$H$3:$BZ$1001,69,FALSE)&amp;"","　")</f>
        <v/>
      </c>
      <c r="AX116" s="18" t="str">
        <f>IFERROR(VLOOKUP($B116,DB!$H$3:$BZ$1001,70,FALSE)&amp;"","　")</f>
        <v/>
      </c>
      <c r="AY116" s="21" t="str">
        <f>IFERROR(VLOOKUP($B116,DB!$H$3:$BZ$1001,71,FALSE)&amp;"","　")</f>
        <v/>
      </c>
      <c r="AZ116" s="29"/>
    </row>
    <row r="117" spans="2:52" ht="20.100000000000001" customHeight="1">
      <c r="B117" s="6">
        <v>2316</v>
      </c>
      <c r="C117" s="8" t="str">
        <f>IFERROR(VLOOKUP(B117,DB!$H$3:$Y$1001,4,FALSE)&amp;"","")</f>
        <v>昭和株式会社</v>
      </c>
      <c r="D117" s="10" t="str">
        <f>IFERROR(VLOOKUP(B117,DB!$H$2:$CC$1001,7,FALSE)&amp;"","")</f>
        <v>東京都</v>
      </c>
      <c r="E117" s="11" t="str">
        <f>IFERROR(VLOOKUP(B117,DB!$H$2:$CC$1001,8,FALSE)&amp;"","")</f>
        <v>北区</v>
      </c>
      <c r="F117" s="12" t="str">
        <f>IFERROR(VLOOKUP(B117,DB!$H$2:$CC$1001,10,FALSE)&amp;"","")</f>
        <v>代表取締役</v>
      </c>
      <c r="G117" s="11" t="str">
        <f>IFERROR(VLOOKUP(B117,DB!$H$2:$CC$1001,11,FALSE)&amp;"","")</f>
        <v>本島　哲也</v>
      </c>
      <c r="H117" s="14" t="str">
        <f>IFERROR(IF(VLOOKUP(B117,DB!$H$2:$CC$1001,20,FALSE)&amp;""="","","○"),"")</f>
        <v>○</v>
      </c>
      <c r="I117" s="16" t="str">
        <f>IFERROR(VLOOKUP($B117,DB!$H$3:$BZ$1001,29,FALSE)&amp;"","　")</f>
        <v>◯</v>
      </c>
      <c r="J117" s="18" t="str">
        <f>IFERROR(VLOOKUP($B117,DB!$H$3:$BZ$1001,30,FALSE)&amp;"","　")</f>
        <v/>
      </c>
      <c r="K117" s="18" t="str">
        <f>IFERROR(VLOOKUP($B117,DB!$H$3:$BZ$1001,31,FALSE)&amp;"","　")</f>
        <v>◯</v>
      </c>
      <c r="L117" s="18" t="str">
        <f>IFERROR(VLOOKUP($B117,DB!$H$3:$BZ$1001,32,FALSE)&amp;"","　")</f>
        <v/>
      </c>
      <c r="M117" s="18" t="str">
        <f>IFERROR(VLOOKUP($B117,DB!$H$3:$BZ$1001,33,FALSE)&amp;"","　")</f>
        <v>◯</v>
      </c>
      <c r="N117" s="21" t="str">
        <f>IFERROR(VLOOKUP($B117,DB!$H$3:$BZ$1001,34,FALSE)&amp;"","　")</f>
        <v/>
      </c>
      <c r="O117" s="23" t="str">
        <f>IFERROR(VLOOKUP($B117,DB!$H$3:$BZ$1001,35,FALSE)&amp;"","　")</f>
        <v/>
      </c>
      <c r="P117" s="18" t="str">
        <f>IFERROR(VLOOKUP($B117,DB!$H$3:$BZ$1001,36,FALSE)&amp;"","　")</f>
        <v/>
      </c>
      <c r="Q117" s="18" t="str">
        <f>IFERROR(VLOOKUP($B117,DB!$H$3:$BZ$1001,37,FALSE)&amp;"","　")</f>
        <v/>
      </c>
      <c r="R117" s="18" t="str">
        <f>IFERROR(VLOOKUP($B117,DB!$H$3:$BZ$1001,38,FALSE)&amp;"","　")</f>
        <v>◯</v>
      </c>
      <c r="S117" s="18" t="str">
        <f>IFERROR(VLOOKUP($B117,DB!$H$3:$BZ$1001,39,FALSE)&amp;"","　")</f>
        <v/>
      </c>
      <c r="T117" s="18" t="str">
        <f>IFERROR(VLOOKUP($B117,DB!$H$3:$BZ$1001,40,FALSE)&amp;"","　")</f>
        <v/>
      </c>
      <c r="U117" s="18" t="str">
        <f>IFERROR(VLOOKUP($B117,DB!$H$3:$BZ$1001,41,FALSE)&amp;"","　")</f>
        <v>◯</v>
      </c>
      <c r="V117" s="18" t="str">
        <f>IFERROR(VLOOKUP($B117,DB!$H$3:$BZ$1001,42,FALSE)&amp;"","　")</f>
        <v>◯</v>
      </c>
      <c r="W117" s="18" t="str">
        <f>IFERROR(VLOOKUP($B117,DB!$H$3:$BZ$1001,43,FALSE)&amp;"","　")</f>
        <v/>
      </c>
      <c r="X117" s="18" t="str">
        <f>IFERROR(VLOOKUP($B117,DB!$H$3:$BZ$1001,44,FALSE)&amp;"","　")</f>
        <v/>
      </c>
      <c r="Y117" s="18" t="str">
        <f>IFERROR(VLOOKUP($B117,DB!$H$3:$BZ$1001,45,FALSE)&amp;"","　")</f>
        <v/>
      </c>
      <c r="Z117" s="18" t="str">
        <f>IFERROR(VLOOKUP($B117,DB!$H$3:$BZ$1001,46,FALSE)&amp;"","　")</f>
        <v>◯</v>
      </c>
      <c r="AA117" s="18" t="str">
        <f>IFERROR(VLOOKUP($B117,DB!$H$3:$BZ$1001,47,FALSE)&amp;"","　")</f>
        <v>◯</v>
      </c>
      <c r="AB117" s="18" t="str">
        <f>IFERROR(VLOOKUP($B117,DB!$H$3:$BZ$1001,48,FALSE)&amp;"","　")</f>
        <v/>
      </c>
      <c r="AC117" s="18" t="str">
        <f>IFERROR(VLOOKUP($B117,DB!$H$3:$BZ$1001,49,FALSE)&amp;"","　")</f>
        <v>◯</v>
      </c>
      <c r="AD117" s="18" t="str">
        <f>IFERROR(VLOOKUP($B117,DB!$H$3:$BZ$1001,50,FALSE)&amp;"","　")</f>
        <v/>
      </c>
      <c r="AE117" s="18" t="str">
        <f>IFERROR(VLOOKUP($B117,DB!$H$3:$BZ$1001,51,FALSE)&amp;"","　")</f>
        <v/>
      </c>
      <c r="AF117" s="18" t="str">
        <f>IFERROR(VLOOKUP($B117,DB!$H$3:$BZ$1001,52,FALSE)&amp;"","　")</f>
        <v/>
      </c>
      <c r="AG117" s="18" t="str">
        <f>IFERROR(VLOOKUP($B117,DB!$H$3:$BZ$1001,53,FALSE)&amp;"","　")</f>
        <v>◯</v>
      </c>
      <c r="AH117" s="18" t="str">
        <f>IFERROR(VLOOKUP($B117,DB!$H$3:$BZ$1001,54,FALSE)&amp;"","　")</f>
        <v/>
      </c>
      <c r="AI117" s="25" t="str">
        <f>IFERROR(VLOOKUP($B117,DB!$H$3:$BZ$1001,55,FALSE)&amp;"","　")</f>
        <v/>
      </c>
      <c r="AJ117" s="16" t="str">
        <f>IFERROR(VLOOKUP($B117,DB!$H$3:$BZ$1001,56,FALSE)&amp;"","　")</f>
        <v>◯</v>
      </c>
      <c r="AK117" s="18" t="str">
        <f>IFERROR(VLOOKUP($B117,DB!$H$3:$BZ$1001,57,FALSE)&amp;"","　")</f>
        <v/>
      </c>
      <c r="AL117" s="18" t="str">
        <f>IFERROR(VLOOKUP($B117,DB!$H$3:$BZ$1001,58,FALSE)&amp;"","　")</f>
        <v>◯</v>
      </c>
      <c r="AM117" s="18" t="str">
        <f>IFERROR(VLOOKUP($B117,DB!$H$3:$BZ$1001,59,FALSE)&amp;"","　")</f>
        <v>◯</v>
      </c>
      <c r="AN117" s="18" t="str">
        <f>IFERROR(VLOOKUP($B117,DB!$H$3:$BZ$1001,60,FALSE)&amp;"","　")</f>
        <v>◯</v>
      </c>
      <c r="AO117" s="18" t="str">
        <f>IFERROR(VLOOKUP($B117,DB!$H$3:$BZ$1001,61,FALSE)&amp;"","　")</f>
        <v>◯</v>
      </c>
      <c r="AP117" s="18" t="str">
        <f>IFERROR(VLOOKUP($B117,DB!$H$3:$BZ$1001,62,FALSE)&amp;"","　")</f>
        <v>◯</v>
      </c>
      <c r="AQ117" s="21" t="str">
        <f>IFERROR(VLOOKUP($B117,DB!$H$3:$BZ$1001,63,FALSE)&amp;"","　")</f>
        <v>◯</v>
      </c>
      <c r="AR117" s="23" t="str">
        <f>IFERROR(VLOOKUP($B117,DB!$H$3:$BZ$1001,64,FALSE)&amp;"","　")</f>
        <v/>
      </c>
      <c r="AS117" s="18" t="str">
        <f>IFERROR(VLOOKUP($B117,DB!$H$3:$BZ$1001,65,FALSE)&amp;"","　")</f>
        <v/>
      </c>
      <c r="AT117" s="18" t="str">
        <f>IFERROR(VLOOKUP($B117,DB!$H$3:$BZ$1001,66,FALSE)&amp;"","　")</f>
        <v/>
      </c>
      <c r="AU117" s="18" t="str">
        <f>IFERROR(VLOOKUP($B117,DB!$H$3:$BZ$1001,67,FALSE)&amp;"","　")</f>
        <v/>
      </c>
      <c r="AV117" s="18" t="str">
        <f>IFERROR(VLOOKUP($B117,DB!$H$3:$BZ$1001,68,FALSE)&amp;"","　")</f>
        <v/>
      </c>
      <c r="AW117" s="18" t="str">
        <f>IFERROR(VLOOKUP($B117,DB!$H$3:$BZ$1001,69,FALSE)&amp;"","　")</f>
        <v/>
      </c>
      <c r="AX117" s="18" t="str">
        <f>IFERROR(VLOOKUP($B117,DB!$H$3:$BZ$1001,70,FALSE)&amp;"","　")</f>
        <v/>
      </c>
      <c r="AY117" s="21" t="str">
        <f>IFERROR(VLOOKUP($B117,DB!$H$3:$BZ$1001,71,FALSE)&amp;"","　")</f>
        <v/>
      </c>
      <c r="AZ117" s="29"/>
    </row>
    <row r="118" spans="2:52" ht="20.100000000000001" customHeight="1">
      <c r="B118" s="6">
        <v>2317</v>
      </c>
      <c r="C118" s="8" t="str">
        <f>IFERROR(VLOOKUP(B118,DB!$H$3:$Y$1001,4,FALSE)&amp;"","")</f>
        <v>新日本設計株式会社</v>
      </c>
      <c r="D118" s="10" t="str">
        <f>IFERROR(VLOOKUP(B118,DB!$H$2:$CC$1001,7,FALSE)&amp;"","")</f>
        <v>長野県</v>
      </c>
      <c r="E118" s="11" t="str">
        <f>IFERROR(VLOOKUP(B118,DB!$H$2:$CC$1001,8,FALSE)&amp;"","")</f>
        <v>長野市</v>
      </c>
      <c r="F118" s="12" t="str">
        <f>IFERROR(VLOOKUP(B118,DB!$H$2:$CC$1001,10,FALSE)&amp;"","")</f>
        <v>代表取締役</v>
      </c>
      <c r="G118" s="11" t="str">
        <f>IFERROR(VLOOKUP(B118,DB!$H$2:$CC$1001,11,FALSE)&amp;"","")</f>
        <v>吉澤　隆美</v>
      </c>
      <c r="H118" s="14" t="str">
        <f>IFERROR(IF(VLOOKUP(B118,DB!$H$2:$CC$1001,20,FALSE)&amp;""="","","○"),"")</f>
        <v>○</v>
      </c>
      <c r="I118" s="16" t="str">
        <f>IFERROR(VLOOKUP($B118,DB!$H$3:$BZ$1001,29,FALSE)&amp;"","　")</f>
        <v>◯</v>
      </c>
      <c r="J118" s="18" t="str">
        <f>IFERROR(VLOOKUP($B118,DB!$H$3:$BZ$1001,30,FALSE)&amp;"","　")</f>
        <v>◯</v>
      </c>
      <c r="K118" s="18" t="str">
        <f>IFERROR(VLOOKUP($B118,DB!$H$3:$BZ$1001,31,FALSE)&amp;"","　")</f>
        <v>◯</v>
      </c>
      <c r="L118" s="18" t="str">
        <f>IFERROR(VLOOKUP($B118,DB!$H$3:$BZ$1001,32,FALSE)&amp;"","　")</f>
        <v>◯</v>
      </c>
      <c r="M118" s="18" t="str">
        <f>IFERROR(VLOOKUP($B118,DB!$H$3:$BZ$1001,33,FALSE)&amp;"","　")</f>
        <v/>
      </c>
      <c r="N118" s="21" t="str">
        <f>IFERROR(VLOOKUP($B118,DB!$H$3:$BZ$1001,34,FALSE)&amp;"","　")</f>
        <v/>
      </c>
      <c r="O118" s="23" t="str">
        <f>IFERROR(VLOOKUP($B118,DB!$H$3:$BZ$1001,35,FALSE)&amp;"","　")</f>
        <v>◯</v>
      </c>
      <c r="P118" s="18" t="str">
        <f>IFERROR(VLOOKUP($B118,DB!$H$3:$BZ$1001,36,FALSE)&amp;"","　")</f>
        <v/>
      </c>
      <c r="Q118" s="18" t="str">
        <f>IFERROR(VLOOKUP($B118,DB!$H$3:$BZ$1001,37,FALSE)&amp;"","　")</f>
        <v/>
      </c>
      <c r="R118" s="18" t="str">
        <f>IFERROR(VLOOKUP($B118,DB!$H$3:$BZ$1001,38,FALSE)&amp;"","　")</f>
        <v>◯</v>
      </c>
      <c r="S118" s="18" t="str">
        <f>IFERROR(VLOOKUP($B118,DB!$H$3:$BZ$1001,39,FALSE)&amp;"","　")</f>
        <v/>
      </c>
      <c r="T118" s="18" t="str">
        <f>IFERROR(VLOOKUP($B118,DB!$H$3:$BZ$1001,40,FALSE)&amp;"","　")</f>
        <v>◯</v>
      </c>
      <c r="U118" s="18" t="str">
        <f>IFERROR(VLOOKUP($B118,DB!$H$3:$BZ$1001,41,FALSE)&amp;"","　")</f>
        <v>◯</v>
      </c>
      <c r="V118" s="18" t="str">
        <f>IFERROR(VLOOKUP($B118,DB!$H$3:$BZ$1001,42,FALSE)&amp;"","　")</f>
        <v>◯</v>
      </c>
      <c r="W118" s="18" t="str">
        <f>IFERROR(VLOOKUP($B118,DB!$H$3:$BZ$1001,43,FALSE)&amp;"","　")</f>
        <v/>
      </c>
      <c r="X118" s="18" t="str">
        <f>IFERROR(VLOOKUP($B118,DB!$H$3:$BZ$1001,44,FALSE)&amp;"","　")</f>
        <v/>
      </c>
      <c r="Y118" s="18" t="str">
        <f>IFERROR(VLOOKUP($B118,DB!$H$3:$BZ$1001,45,FALSE)&amp;"","　")</f>
        <v/>
      </c>
      <c r="Z118" s="18" t="str">
        <f>IFERROR(VLOOKUP($B118,DB!$H$3:$BZ$1001,46,FALSE)&amp;"","　")</f>
        <v/>
      </c>
      <c r="AA118" s="18" t="str">
        <f>IFERROR(VLOOKUP($B118,DB!$H$3:$BZ$1001,47,FALSE)&amp;"","　")</f>
        <v/>
      </c>
      <c r="AB118" s="18" t="str">
        <f>IFERROR(VLOOKUP($B118,DB!$H$3:$BZ$1001,48,FALSE)&amp;"","　")</f>
        <v/>
      </c>
      <c r="AC118" s="18" t="str">
        <f>IFERROR(VLOOKUP($B118,DB!$H$3:$BZ$1001,49,FALSE)&amp;"","　")</f>
        <v/>
      </c>
      <c r="AD118" s="18" t="str">
        <f>IFERROR(VLOOKUP($B118,DB!$H$3:$BZ$1001,50,FALSE)&amp;"","　")</f>
        <v>◯</v>
      </c>
      <c r="AE118" s="18" t="str">
        <f>IFERROR(VLOOKUP($B118,DB!$H$3:$BZ$1001,51,FALSE)&amp;"","　")</f>
        <v/>
      </c>
      <c r="AF118" s="18" t="str">
        <f>IFERROR(VLOOKUP($B118,DB!$H$3:$BZ$1001,52,FALSE)&amp;"","　")</f>
        <v/>
      </c>
      <c r="AG118" s="18" t="str">
        <f>IFERROR(VLOOKUP($B118,DB!$H$3:$BZ$1001,53,FALSE)&amp;"","　")</f>
        <v/>
      </c>
      <c r="AH118" s="18" t="str">
        <f>IFERROR(VLOOKUP($B118,DB!$H$3:$BZ$1001,54,FALSE)&amp;"","　")</f>
        <v>◯</v>
      </c>
      <c r="AI118" s="25" t="str">
        <f>IFERROR(VLOOKUP($B118,DB!$H$3:$BZ$1001,55,FALSE)&amp;"","　")</f>
        <v>◯</v>
      </c>
      <c r="AJ118" s="16" t="str">
        <f>IFERROR(VLOOKUP($B118,DB!$H$3:$BZ$1001,56,FALSE)&amp;"","　")</f>
        <v/>
      </c>
      <c r="AK118" s="18" t="str">
        <f>IFERROR(VLOOKUP($B118,DB!$H$3:$BZ$1001,57,FALSE)&amp;"","　")</f>
        <v/>
      </c>
      <c r="AL118" s="18" t="str">
        <f>IFERROR(VLOOKUP($B118,DB!$H$3:$BZ$1001,58,FALSE)&amp;"","　")</f>
        <v/>
      </c>
      <c r="AM118" s="18" t="str">
        <f>IFERROR(VLOOKUP($B118,DB!$H$3:$BZ$1001,59,FALSE)&amp;"","　")</f>
        <v/>
      </c>
      <c r="AN118" s="18" t="str">
        <f>IFERROR(VLOOKUP($B118,DB!$H$3:$BZ$1001,60,FALSE)&amp;"","　")</f>
        <v/>
      </c>
      <c r="AO118" s="18" t="str">
        <f>IFERROR(VLOOKUP($B118,DB!$H$3:$BZ$1001,61,FALSE)&amp;"","　")</f>
        <v/>
      </c>
      <c r="AP118" s="18" t="str">
        <f>IFERROR(VLOOKUP($B118,DB!$H$3:$BZ$1001,62,FALSE)&amp;"","　")</f>
        <v/>
      </c>
      <c r="AQ118" s="21" t="str">
        <f>IFERROR(VLOOKUP($B118,DB!$H$3:$BZ$1001,63,FALSE)&amp;"","　")</f>
        <v/>
      </c>
      <c r="AR118" s="23" t="str">
        <f>IFERROR(VLOOKUP($B118,DB!$H$3:$BZ$1001,64,FALSE)&amp;"","　")</f>
        <v/>
      </c>
      <c r="AS118" s="18" t="str">
        <f>IFERROR(VLOOKUP($B118,DB!$H$3:$BZ$1001,65,FALSE)&amp;"","　")</f>
        <v/>
      </c>
      <c r="AT118" s="18" t="str">
        <f>IFERROR(VLOOKUP($B118,DB!$H$3:$BZ$1001,66,FALSE)&amp;"","　")</f>
        <v/>
      </c>
      <c r="AU118" s="18" t="str">
        <f>IFERROR(VLOOKUP($B118,DB!$H$3:$BZ$1001,67,FALSE)&amp;"","　")</f>
        <v/>
      </c>
      <c r="AV118" s="18" t="str">
        <f>IFERROR(VLOOKUP($B118,DB!$H$3:$BZ$1001,68,FALSE)&amp;"","　")</f>
        <v/>
      </c>
      <c r="AW118" s="18" t="str">
        <f>IFERROR(VLOOKUP($B118,DB!$H$3:$BZ$1001,69,FALSE)&amp;"","　")</f>
        <v/>
      </c>
      <c r="AX118" s="18" t="str">
        <f>IFERROR(VLOOKUP($B118,DB!$H$3:$BZ$1001,70,FALSE)&amp;"","　")</f>
        <v/>
      </c>
      <c r="AY118" s="21" t="str">
        <f>IFERROR(VLOOKUP($B118,DB!$H$3:$BZ$1001,71,FALSE)&amp;"","　")</f>
        <v/>
      </c>
      <c r="AZ118" s="29"/>
    </row>
    <row r="119" spans="2:52" ht="20.100000000000001" customHeight="1">
      <c r="B119" s="6">
        <v>2318</v>
      </c>
      <c r="C119" s="8" t="str">
        <f>IFERROR(VLOOKUP(B119,DB!$H$3:$Y$1001,4,FALSE)&amp;"","")</f>
        <v>株式会社ＣＲＣ</v>
      </c>
      <c r="D119" s="10" t="str">
        <f>IFERROR(VLOOKUP(B119,DB!$H$2:$CC$1001,7,FALSE)&amp;"","")</f>
        <v>北海道</v>
      </c>
      <c r="E119" s="11" t="str">
        <f>IFERROR(VLOOKUP(B119,DB!$H$2:$CC$1001,8,FALSE)&amp;"","")</f>
        <v>岩見沢市</v>
      </c>
      <c r="F119" s="12" t="str">
        <f>IFERROR(VLOOKUP(B119,DB!$H$2:$CC$1001,10,FALSE)&amp;"","")</f>
        <v>代表取締役</v>
      </c>
      <c r="G119" s="11" t="str">
        <f>IFERROR(VLOOKUP(B119,DB!$H$2:$CC$1001,11,FALSE)&amp;"","")</f>
        <v>佐藤　則三</v>
      </c>
      <c r="H119" s="14" t="str">
        <f>IFERROR(IF(VLOOKUP(B119,DB!$H$2:$CC$1001,20,FALSE)&amp;""="","","○"),"")</f>
        <v/>
      </c>
      <c r="I119" s="16" t="str">
        <f>IFERROR(VLOOKUP($B119,DB!$H$3:$BZ$1001,29,FALSE)&amp;"","　")</f>
        <v/>
      </c>
      <c r="J119" s="18" t="str">
        <f>IFERROR(VLOOKUP($B119,DB!$H$3:$BZ$1001,30,FALSE)&amp;"","　")</f>
        <v/>
      </c>
      <c r="K119" s="18" t="str">
        <f>IFERROR(VLOOKUP($B119,DB!$H$3:$BZ$1001,31,FALSE)&amp;"","　")</f>
        <v/>
      </c>
      <c r="L119" s="18" t="str">
        <f>IFERROR(VLOOKUP($B119,DB!$H$3:$BZ$1001,32,FALSE)&amp;"","　")</f>
        <v/>
      </c>
      <c r="M119" s="18" t="str">
        <f>IFERROR(VLOOKUP($B119,DB!$H$3:$BZ$1001,33,FALSE)&amp;"","　")</f>
        <v/>
      </c>
      <c r="N119" s="21" t="str">
        <f>IFERROR(VLOOKUP($B119,DB!$H$3:$BZ$1001,34,FALSE)&amp;"","　")</f>
        <v>◯</v>
      </c>
      <c r="O119" s="23" t="str">
        <f>IFERROR(VLOOKUP($B119,DB!$H$3:$BZ$1001,35,FALSE)&amp;"","　")</f>
        <v/>
      </c>
      <c r="P119" s="18" t="str">
        <f>IFERROR(VLOOKUP($B119,DB!$H$3:$BZ$1001,36,FALSE)&amp;"","　")</f>
        <v/>
      </c>
      <c r="Q119" s="18" t="str">
        <f>IFERROR(VLOOKUP($B119,DB!$H$3:$BZ$1001,37,FALSE)&amp;"","　")</f>
        <v/>
      </c>
      <c r="R119" s="18" t="str">
        <f>IFERROR(VLOOKUP($B119,DB!$H$3:$BZ$1001,38,FALSE)&amp;"","　")</f>
        <v/>
      </c>
      <c r="S119" s="18" t="str">
        <f>IFERROR(VLOOKUP($B119,DB!$H$3:$BZ$1001,39,FALSE)&amp;"","　")</f>
        <v/>
      </c>
      <c r="T119" s="18" t="str">
        <f>IFERROR(VLOOKUP($B119,DB!$H$3:$BZ$1001,40,FALSE)&amp;"","　")</f>
        <v/>
      </c>
      <c r="U119" s="18" t="str">
        <f>IFERROR(VLOOKUP($B119,DB!$H$3:$BZ$1001,41,FALSE)&amp;"","　")</f>
        <v/>
      </c>
      <c r="V119" s="18" t="str">
        <f>IFERROR(VLOOKUP($B119,DB!$H$3:$BZ$1001,42,FALSE)&amp;"","　")</f>
        <v/>
      </c>
      <c r="W119" s="18" t="str">
        <f>IFERROR(VLOOKUP($B119,DB!$H$3:$BZ$1001,43,FALSE)&amp;"","　")</f>
        <v/>
      </c>
      <c r="X119" s="18" t="str">
        <f>IFERROR(VLOOKUP($B119,DB!$H$3:$BZ$1001,44,FALSE)&amp;"","　")</f>
        <v/>
      </c>
      <c r="Y119" s="18" t="str">
        <f>IFERROR(VLOOKUP($B119,DB!$H$3:$BZ$1001,45,FALSE)&amp;"","　")</f>
        <v/>
      </c>
      <c r="Z119" s="18" t="str">
        <f>IFERROR(VLOOKUP($B119,DB!$H$3:$BZ$1001,46,FALSE)&amp;"","　")</f>
        <v/>
      </c>
      <c r="AA119" s="18" t="str">
        <f>IFERROR(VLOOKUP($B119,DB!$H$3:$BZ$1001,47,FALSE)&amp;"","　")</f>
        <v/>
      </c>
      <c r="AB119" s="18" t="str">
        <f>IFERROR(VLOOKUP($B119,DB!$H$3:$BZ$1001,48,FALSE)&amp;"","　")</f>
        <v/>
      </c>
      <c r="AC119" s="18" t="str">
        <f>IFERROR(VLOOKUP($B119,DB!$H$3:$BZ$1001,49,FALSE)&amp;"","　")</f>
        <v/>
      </c>
      <c r="AD119" s="18" t="str">
        <f>IFERROR(VLOOKUP($B119,DB!$H$3:$BZ$1001,50,FALSE)&amp;"","　")</f>
        <v/>
      </c>
      <c r="AE119" s="18" t="str">
        <f>IFERROR(VLOOKUP($B119,DB!$H$3:$BZ$1001,51,FALSE)&amp;"","　")</f>
        <v/>
      </c>
      <c r="AF119" s="18" t="str">
        <f>IFERROR(VLOOKUP($B119,DB!$H$3:$BZ$1001,52,FALSE)&amp;"","　")</f>
        <v/>
      </c>
      <c r="AG119" s="18" t="str">
        <f>IFERROR(VLOOKUP($B119,DB!$H$3:$BZ$1001,53,FALSE)&amp;"","　")</f>
        <v/>
      </c>
      <c r="AH119" s="18" t="str">
        <f>IFERROR(VLOOKUP($B119,DB!$H$3:$BZ$1001,54,FALSE)&amp;"","　")</f>
        <v/>
      </c>
      <c r="AI119" s="25" t="str">
        <f>IFERROR(VLOOKUP($B119,DB!$H$3:$BZ$1001,55,FALSE)&amp;"","　")</f>
        <v/>
      </c>
      <c r="AJ119" s="16" t="str">
        <f>IFERROR(VLOOKUP($B119,DB!$H$3:$BZ$1001,56,FALSE)&amp;"","　")</f>
        <v/>
      </c>
      <c r="AK119" s="18" t="str">
        <f>IFERROR(VLOOKUP($B119,DB!$H$3:$BZ$1001,57,FALSE)&amp;"","　")</f>
        <v/>
      </c>
      <c r="AL119" s="18" t="str">
        <f>IFERROR(VLOOKUP($B119,DB!$H$3:$BZ$1001,58,FALSE)&amp;"","　")</f>
        <v/>
      </c>
      <c r="AM119" s="18" t="str">
        <f>IFERROR(VLOOKUP($B119,DB!$H$3:$BZ$1001,59,FALSE)&amp;"","　")</f>
        <v/>
      </c>
      <c r="AN119" s="18" t="str">
        <f>IFERROR(VLOOKUP($B119,DB!$H$3:$BZ$1001,60,FALSE)&amp;"","　")</f>
        <v/>
      </c>
      <c r="AO119" s="18" t="str">
        <f>IFERROR(VLOOKUP($B119,DB!$H$3:$BZ$1001,61,FALSE)&amp;"","　")</f>
        <v/>
      </c>
      <c r="AP119" s="18" t="str">
        <f>IFERROR(VLOOKUP($B119,DB!$H$3:$BZ$1001,62,FALSE)&amp;"","　")</f>
        <v/>
      </c>
      <c r="AQ119" s="21" t="str">
        <f>IFERROR(VLOOKUP($B119,DB!$H$3:$BZ$1001,63,FALSE)&amp;"","　")</f>
        <v/>
      </c>
      <c r="AR119" s="23" t="str">
        <f>IFERROR(VLOOKUP($B119,DB!$H$3:$BZ$1001,64,FALSE)&amp;"","　")</f>
        <v/>
      </c>
      <c r="AS119" s="18" t="str">
        <f>IFERROR(VLOOKUP($B119,DB!$H$3:$BZ$1001,65,FALSE)&amp;"","　")</f>
        <v/>
      </c>
      <c r="AT119" s="18" t="str">
        <f>IFERROR(VLOOKUP($B119,DB!$H$3:$BZ$1001,66,FALSE)&amp;"","　")</f>
        <v/>
      </c>
      <c r="AU119" s="18" t="str">
        <f>IFERROR(VLOOKUP($B119,DB!$H$3:$BZ$1001,67,FALSE)&amp;"","　")</f>
        <v/>
      </c>
      <c r="AV119" s="18" t="str">
        <f>IFERROR(VLOOKUP($B119,DB!$H$3:$BZ$1001,68,FALSE)&amp;"","　")</f>
        <v/>
      </c>
      <c r="AW119" s="18" t="str">
        <f>IFERROR(VLOOKUP($B119,DB!$H$3:$BZ$1001,69,FALSE)&amp;"","　")</f>
        <v/>
      </c>
      <c r="AX119" s="18" t="str">
        <f>IFERROR(VLOOKUP($B119,DB!$H$3:$BZ$1001,70,FALSE)&amp;"","　")</f>
        <v/>
      </c>
      <c r="AY119" s="21" t="str">
        <f>IFERROR(VLOOKUP($B119,DB!$H$3:$BZ$1001,71,FALSE)&amp;"","　")</f>
        <v/>
      </c>
      <c r="AZ119" s="29"/>
    </row>
    <row r="120" spans="2:52" ht="20.100000000000001" customHeight="1">
      <c r="B120" s="6">
        <v>2319</v>
      </c>
      <c r="C120" s="8" t="str">
        <f>IFERROR(VLOOKUP(B120,DB!$H$3:$Y$1001,4,FALSE)&amp;"","")</f>
        <v>株式会社シー・アイ・エス計画研究所</v>
      </c>
      <c r="D120" s="10" t="str">
        <f>IFERROR(VLOOKUP(B120,DB!$H$2:$CC$1001,7,FALSE)&amp;"","")</f>
        <v>北海道</v>
      </c>
      <c r="E120" s="11" t="str">
        <f>IFERROR(VLOOKUP(B120,DB!$H$2:$CC$1001,8,FALSE)&amp;"","")</f>
        <v>札幌市北区</v>
      </c>
      <c r="F120" s="12" t="str">
        <f>IFERROR(VLOOKUP(B120,DB!$H$2:$CC$1001,10,FALSE)&amp;"","")</f>
        <v>代表取締役社長</v>
      </c>
      <c r="G120" s="11" t="str">
        <f>IFERROR(VLOOKUP(B120,DB!$H$2:$CC$1001,11,FALSE)&amp;"","")</f>
        <v>服部　倫史</v>
      </c>
      <c r="H120" s="14" t="str">
        <f>IFERROR(IF(VLOOKUP(B120,DB!$H$2:$CC$1001,20,FALSE)&amp;""="","","○"),"")</f>
        <v/>
      </c>
      <c r="I120" s="16" t="str">
        <f>IFERROR(VLOOKUP($B120,DB!$H$3:$BZ$1001,29,FALSE)&amp;"","　")</f>
        <v/>
      </c>
      <c r="J120" s="18" t="str">
        <f>IFERROR(VLOOKUP($B120,DB!$H$3:$BZ$1001,30,FALSE)&amp;"","　")</f>
        <v/>
      </c>
      <c r="K120" s="18" t="str">
        <f>IFERROR(VLOOKUP($B120,DB!$H$3:$BZ$1001,31,FALSE)&amp;"","　")</f>
        <v/>
      </c>
      <c r="L120" s="18" t="str">
        <f>IFERROR(VLOOKUP($B120,DB!$H$3:$BZ$1001,32,FALSE)&amp;"","　")</f>
        <v>◯</v>
      </c>
      <c r="M120" s="18" t="str">
        <f>IFERROR(VLOOKUP($B120,DB!$H$3:$BZ$1001,33,FALSE)&amp;"","　")</f>
        <v>◯</v>
      </c>
      <c r="N120" s="21" t="str">
        <f>IFERROR(VLOOKUP($B120,DB!$H$3:$BZ$1001,34,FALSE)&amp;"","　")</f>
        <v/>
      </c>
      <c r="O120" s="23" t="str">
        <f>IFERROR(VLOOKUP($B120,DB!$H$3:$BZ$1001,35,FALSE)&amp;"","　")</f>
        <v/>
      </c>
      <c r="P120" s="18" t="str">
        <f>IFERROR(VLOOKUP($B120,DB!$H$3:$BZ$1001,36,FALSE)&amp;"","　")</f>
        <v/>
      </c>
      <c r="Q120" s="18" t="str">
        <f>IFERROR(VLOOKUP($B120,DB!$H$3:$BZ$1001,37,FALSE)&amp;"","　")</f>
        <v/>
      </c>
      <c r="R120" s="18" t="str">
        <f>IFERROR(VLOOKUP($B120,DB!$H$3:$BZ$1001,38,FALSE)&amp;"","　")</f>
        <v/>
      </c>
      <c r="S120" s="18" t="str">
        <f>IFERROR(VLOOKUP($B120,DB!$H$3:$BZ$1001,39,FALSE)&amp;"","　")</f>
        <v/>
      </c>
      <c r="T120" s="18" t="str">
        <f>IFERROR(VLOOKUP($B120,DB!$H$3:$BZ$1001,40,FALSE)&amp;"","　")</f>
        <v/>
      </c>
      <c r="U120" s="18" t="str">
        <f>IFERROR(VLOOKUP($B120,DB!$H$3:$BZ$1001,41,FALSE)&amp;"","　")</f>
        <v/>
      </c>
      <c r="V120" s="18" t="str">
        <f>IFERROR(VLOOKUP($B120,DB!$H$3:$BZ$1001,42,FALSE)&amp;"","　")</f>
        <v/>
      </c>
      <c r="W120" s="18" t="str">
        <f>IFERROR(VLOOKUP($B120,DB!$H$3:$BZ$1001,43,FALSE)&amp;"","　")</f>
        <v/>
      </c>
      <c r="X120" s="18" t="str">
        <f>IFERROR(VLOOKUP($B120,DB!$H$3:$BZ$1001,44,FALSE)&amp;"","　")</f>
        <v/>
      </c>
      <c r="Y120" s="18" t="str">
        <f>IFERROR(VLOOKUP($B120,DB!$H$3:$BZ$1001,45,FALSE)&amp;"","　")</f>
        <v/>
      </c>
      <c r="Z120" s="18" t="str">
        <f>IFERROR(VLOOKUP($B120,DB!$H$3:$BZ$1001,46,FALSE)&amp;"","　")</f>
        <v/>
      </c>
      <c r="AA120" s="18" t="str">
        <f>IFERROR(VLOOKUP($B120,DB!$H$3:$BZ$1001,47,FALSE)&amp;"","　")</f>
        <v/>
      </c>
      <c r="AB120" s="18" t="str">
        <f>IFERROR(VLOOKUP($B120,DB!$H$3:$BZ$1001,48,FALSE)&amp;"","　")</f>
        <v/>
      </c>
      <c r="AC120" s="18" t="str">
        <f>IFERROR(VLOOKUP($B120,DB!$H$3:$BZ$1001,49,FALSE)&amp;"","　")</f>
        <v/>
      </c>
      <c r="AD120" s="18" t="str">
        <f>IFERROR(VLOOKUP($B120,DB!$H$3:$BZ$1001,50,FALSE)&amp;"","　")</f>
        <v/>
      </c>
      <c r="AE120" s="18" t="str">
        <f>IFERROR(VLOOKUP($B120,DB!$H$3:$BZ$1001,51,FALSE)&amp;"","　")</f>
        <v/>
      </c>
      <c r="AF120" s="18" t="str">
        <f>IFERROR(VLOOKUP($B120,DB!$H$3:$BZ$1001,52,FALSE)&amp;"","　")</f>
        <v/>
      </c>
      <c r="AG120" s="18" t="str">
        <f>IFERROR(VLOOKUP($B120,DB!$H$3:$BZ$1001,53,FALSE)&amp;"","　")</f>
        <v/>
      </c>
      <c r="AH120" s="18" t="str">
        <f>IFERROR(VLOOKUP($B120,DB!$H$3:$BZ$1001,54,FALSE)&amp;"","　")</f>
        <v/>
      </c>
      <c r="AI120" s="25" t="str">
        <f>IFERROR(VLOOKUP($B120,DB!$H$3:$BZ$1001,55,FALSE)&amp;"","　")</f>
        <v/>
      </c>
      <c r="AJ120" s="16" t="str">
        <f>IFERROR(VLOOKUP($B120,DB!$H$3:$BZ$1001,56,FALSE)&amp;"","　")</f>
        <v/>
      </c>
      <c r="AK120" s="18" t="str">
        <f>IFERROR(VLOOKUP($B120,DB!$H$3:$BZ$1001,57,FALSE)&amp;"","　")</f>
        <v/>
      </c>
      <c r="AL120" s="18" t="str">
        <f>IFERROR(VLOOKUP($B120,DB!$H$3:$BZ$1001,58,FALSE)&amp;"","　")</f>
        <v/>
      </c>
      <c r="AM120" s="18" t="str">
        <f>IFERROR(VLOOKUP($B120,DB!$H$3:$BZ$1001,59,FALSE)&amp;"","　")</f>
        <v/>
      </c>
      <c r="AN120" s="18" t="str">
        <f>IFERROR(VLOOKUP($B120,DB!$H$3:$BZ$1001,60,FALSE)&amp;"","　")</f>
        <v/>
      </c>
      <c r="AO120" s="18" t="str">
        <f>IFERROR(VLOOKUP($B120,DB!$H$3:$BZ$1001,61,FALSE)&amp;"","　")</f>
        <v/>
      </c>
      <c r="AP120" s="18" t="str">
        <f>IFERROR(VLOOKUP($B120,DB!$H$3:$BZ$1001,62,FALSE)&amp;"","　")</f>
        <v/>
      </c>
      <c r="AQ120" s="21" t="str">
        <f>IFERROR(VLOOKUP($B120,DB!$H$3:$BZ$1001,63,FALSE)&amp;"","　")</f>
        <v/>
      </c>
      <c r="AR120" s="23" t="str">
        <f>IFERROR(VLOOKUP($B120,DB!$H$3:$BZ$1001,64,FALSE)&amp;"","　")</f>
        <v/>
      </c>
      <c r="AS120" s="18" t="str">
        <f>IFERROR(VLOOKUP($B120,DB!$H$3:$BZ$1001,65,FALSE)&amp;"","　")</f>
        <v/>
      </c>
      <c r="AT120" s="18" t="str">
        <f>IFERROR(VLOOKUP($B120,DB!$H$3:$BZ$1001,66,FALSE)&amp;"","　")</f>
        <v/>
      </c>
      <c r="AU120" s="18" t="str">
        <f>IFERROR(VLOOKUP($B120,DB!$H$3:$BZ$1001,67,FALSE)&amp;"","　")</f>
        <v/>
      </c>
      <c r="AV120" s="18" t="str">
        <f>IFERROR(VLOOKUP($B120,DB!$H$3:$BZ$1001,68,FALSE)&amp;"","　")</f>
        <v/>
      </c>
      <c r="AW120" s="18" t="str">
        <f>IFERROR(VLOOKUP($B120,DB!$H$3:$BZ$1001,69,FALSE)&amp;"","　")</f>
        <v/>
      </c>
      <c r="AX120" s="18" t="str">
        <f>IFERROR(VLOOKUP($B120,DB!$H$3:$BZ$1001,70,FALSE)&amp;"","　")</f>
        <v/>
      </c>
      <c r="AY120" s="21" t="str">
        <f>IFERROR(VLOOKUP($B120,DB!$H$3:$BZ$1001,71,FALSE)&amp;"","　")</f>
        <v/>
      </c>
      <c r="AZ120" s="29"/>
    </row>
    <row r="121" spans="2:52" ht="20.100000000000001" customHeight="1">
      <c r="B121" s="6">
        <v>2320</v>
      </c>
      <c r="C121" s="8" t="str">
        <f>IFERROR(VLOOKUP(B121,DB!$H$3:$Y$1001,4,FALSE)&amp;"","")</f>
        <v>株式会社シアターワークショップ</v>
      </c>
      <c r="D121" s="10" t="str">
        <f>IFERROR(VLOOKUP(B121,DB!$H$2:$CC$1001,7,FALSE)&amp;"","")</f>
        <v>東京都</v>
      </c>
      <c r="E121" s="11" t="str">
        <f>IFERROR(VLOOKUP(B121,DB!$H$2:$CC$1001,8,FALSE)&amp;"","")</f>
        <v>渋谷区</v>
      </c>
      <c r="F121" s="12" t="str">
        <f>IFERROR(VLOOKUP(B121,DB!$H$2:$CC$1001,10,FALSE)&amp;"","")</f>
        <v>代表取締役</v>
      </c>
      <c r="G121" s="11" t="str">
        <f>IFERROR(VLOOKUP(B121,DB!$H$2:$CC$1001,11,FALSE)&amp;"","")</f>
        <v>伊東　正示</v>
      </c>
      <c r="H121" s="14" t="str">
        <f>IFERROR(IF(VLOOKUP(B121,DB!$H$2:$CC$1001,20,FALSE)&amp;""="","","○"),"")</f>
        <v/>
      </c>
      <c r="I121" s="16" t="str">
        <f>IFERROR(VLOOKUP($B121,DB!$H$3:$BZ$1001,29,FALSE)&amp;"","　")</f>
        <v/>
      </c>
      <c r="J121" s="18" t="str">
        <f>IFERROR(VLOOKUP($B121,DB!$H$3:$BZ$1001,30,FALSE)&amp;"","　")</f>
        <v/>
      </c>
      <c r="K121" s="18" t="str">
        <f>IFERROR(VLOOKUP($B121,DB!$H$3:$BZ$1001,31,FALSE)&amp;"","　")</f>
        <v/>
      </c>
      <c r="L121" s="18" t="str">
        <f>IFERROR(VLOOKUP($B121,DB!$H$3:$BZ$1001,32,FALSE)&amp;"","　")</f>
        <v>◯</v>
      </c>
      <c r="M121" s="18" t="str">
        <f>IFERROR(VLOOKUP($B121,DB!$H$3:$BZ$1001,33,FALSE)&amp;"","　")</f>
        <v/>
      </c>
      <c r="N121" s="21" t="str">
        <f>IFERROR(VLOOKUP($B121,DB!$H$3:$BZ$1001,34,FALSE)&amp;"","　")</f>
        <v/>
      </c>
      <c r="O121" s="23" t="str">
        <f>IFERROR(VLOOKUP($B121,DB!$H$3:$BZ$1001,35,FALSE)&amp;"","　")</f>
        <v/>
      </c>
      <c r="P121" s="18" t="str">
        <f>IFERROR(VLOOKUP($B121,DB!$H$3:$BZ$1001,36,FALSE)&amp;"","　")</f>
        <v/>
      </c>
      <c r="Q121" s="18" t="str">
        <f>IFERROR(VLOOKUP($B121,DB!$H$3:$BZ$1001,37,FALSE)&amp;"","　")</f>
        <v/>
      </c>
      <c r="R121" s="18" t="str">
        <f>IFERROR(VLOOKUP($B121,DB!$H$3:$BZ$1001,38,FALSE)&amp;"","　")</f>
        <v/>
      </c>
      <c r="S121" s="18" t="str">
        <f>IFERROR(VLOOKUP($B121,DB!$H$3:$BZ$1001,39,FALSE)&amp;"","　")</f>
        <v/>
      </c>
      <c r="T121" s="18" t="str">
        <f>IFERROR(VLOOKUP($B121,DB!$H$3:$BZ$1001,40,FALSE)&amp;"","　")</f>
        <v/>
      </c>
      <c r="U121" s="18" t="str">
        <f>IFERROR(VLOOKUP($B121,DB!$H$3:$BZ$1001,41,FALSE)&amp;"","　")</f>
        <v/>
      </c>
      <c r="V121" s="18" t="str">
        <f>IFERROR(VLOOKUP($B121,DB!$H$3:$BZ$1001,42,FALSE)&amp;"","　")</f>
        <v/>
      </c>
      <c r="W121" s="18" t="str">
        <f>IFERROR(VLOOKUP($B121,DB!$H$3:$BZ$1001,43,FALSE)&amp;"","　")</f>
        <v/>
      </c>
      <c r="X121" s="18" t="str">
        <f>IFERROR(VLOOKUP($B121,DB!$H$3:$BZ$1001,44,FALSE)&amp;"","　")</f>
        <v/>
      </c>
      <c r="Y121" s="18" t="str">
        <f>IFERROR(VLOOKUP($B121,DB!$H$3:$BZ$1001,45,FALSE)&amp;"","　")</f>
        <v/>
      </c>
      <c r="Z121" s="18" t="str">
        <f>IFERROR(VLOOKUP($B121,DB!$H$3:$BZ$1001,46,FALSE)&amp;"","　")</f>
        <v/>
      </c>
      <c r="AA121" s="18" t="str">
        <f>IFERROR(VLOOKUP($B121,DB!$H$3:$BZ$1001,47,FALSE)&amp;"","　")</f>
        <v/>
      </c>
      <c r="AB121" s="18" t="str">
        <f>IFERROR(VLOOKUP($B121,DB!$H$3:$BZ$1001,48,FALSE)&amp;"","　")</f>
        <v/>
      </c>
      <c r="AC121" s="18" t="str">
        <f>IFERROR(VLOOKUP($B121,DB!$H$3:$BZ$1001,49,FALSE)&amp;"","　")</f>
        <v/>
      </c>
      <c r="AD121" s="18" t="str">
        <f>IFERROR(VLOOKUP($B121,DB!$H$3:$BZ$1001,50,FALSE)&amp;"","　")</f>
        <v/>
      </c>
      <c r="AE121" s="18" t="str">
        <f>IFERROR(VLOOKUP($B121,DB!$H$3:$BZ$1001,51,FALSE)&amp;"","　")</f>
        <v/>
      </c>
      <c r="AF121" s="18" t="str">
        <f>IFERROR(VLOOKUP($B121,DB!$H$3:$BZ$1001,52,FALSE)&amp;"","　")</f>
        <v/>
      </c>
      <c r="AG121" s="18" t="str">
        <f>IFERROR(VLOOKUP($B121,DB!$H$3:$BZ$1001,53,FALSE)&amp;"","　")</f>
        <v/>
      </c>
      <c r="AH121" s="18" t="str">
        <f>IFERROR(VLOOKUP($B121,DB!$H$3:$BZ$1001,54,FALSE)&amp;"","　")</f>
        <v/>
      </c>
      <c r="AI121" s="25" t="str">
        <f>IFERROR(VLOOKUP($B121,DB!$H$3:$BZ$1001,55,FALSE)&amp;"","　")</f>
        <v/>
      </c>
      <c r="AJ121" s="16" t="str">
        <f>IFERROR(VLOOKUP($B121,DB!$H$3:$BZ$1001,56,FALSE)&amp;"","　")</f>
        <v/>
      </c>
      <c r="AK121" s="18" t="str">
        <f>IFERROR(VLOOKUP($B121,DB!$H$3:$BZ$1001,57,FALSE)&amp;"","　")</f>
        <v/>
      </c>
      <c r="AL121" s="18" t="str">
        <f>IFERROR(VLOOKUP($B121,DB!$H$3:$BZ$1001,58,FALSE)&amp;"","　")</f>
        <v/>
      </c>
      <c r="AM121" s="18" t="str">
        <f>IFERROR(VLOOKUP($B121,DB!$H$3:$BZ$1001,59,FALSE)&amp;"","　")</f>
        <v/>
      </c>
      <c r="AN121" s="18" t="str">
        <f>IFERROR(VLOOKUP($B121,DB!$H$3:$BZ$1001,60,FALSE)&amp;"","　")</f>
        <v/>
      </c>
      <c r="AO121" s="18" t="str">
        <f>IFERROR(VLOOKUP($B121,DB!$H$3:$BZ$1001,61,FALSE)&amp;"","　")</f>
        <v/>
      </c>
      <c r="AP121" s="18" t="str">
        <f>IFERROR(VLOOKUP($B121,DB!$H$3:$BZ$1001,62,FALSE)&amp;"","　")</f>
        <v/>
      </c>
      <c r="AQ121" s="21" t="str">
        <f>IFERROR(VLOOKUP($B121,DB!$H$3:$BZ$1001,63,FALSE)&amp;"","　")</f>
        <v/>
      </c>
      <c r="AR121" s="23" t="str">
        <f>IFERROR(VLOOKUP($B121,DB!$H$3:$BZ$1001,64,FALSE)&amp;"","　")</f>
        <v/>
      </c>
      <c r="AS121" s="18" t="str">
        <f>IFERROR(VLOOKUP($B121,DB!$H$3:$BZ$1001,65,FALSE)&amp;"","　")</f>
        <v/>
      </c>
      <c r="AT121" s="18" t="str">
        <f>IFERROR(VLOOKUP($B121,DB!$H$3:$BZ$1001,66,FALSE)&amp;"","　")</f>
        <v/>
      </c>
      <c r="AU121" s="18" t="str">
        <f>IFERROR(VLOOKUP($B121,DB!$H$3:$BZ$1001,67,FALSE)&amp;"","　")</f>
        <v/>
      </c>
      <c r="AV121" s="18" t="str">
        <f>IFERROR(VLOOKUP($B121,DB!$H$3:$BZ$1001,68,FALSE)&amp;"","　")</f>
        <v/>
      </c>
      <c r="AW121" s="18" t="str">
        <f>IFERROR(VLOOKUP($B121,DB!$H$3:$BZ$1001,69,FALSE)&amp;"","　")</f>
        <v/>
      </c>
      <c r="AX121" s="18" t="str">
        <f>IFERROR(VLOOKUP($B121,DB!$H$3:$BZ$1001,70,FALSE)&amp;"","　")</f>
        <v/>
      </c>
      <c r="AY121" s="21" t="str">
        <f>IFERROR(VLOOKUP($B121,DB!$H$3:$BZ$1001,71,FALSE)&amp;"","　")</f>
        <v/>
      </c>
      <c r="AZ121" s="29"/>
    </row>
    <row r="122" spans="2:52" ht="20.100000000000001" customHeight="1">
      <c r="B122" s="6">
        <v>2321</v>
      </c>
      <c r="C122" s="8" t="str">
        <f>IFERROR(VLOOKUP(B122,DB!$H$3:$Y$1001,4,FALSE)&amp;"","")</f>
        <v>株式会社シン技術コンサル</v>
      </c>
      <c r="D122" s="10" t="str">
        <f>IFERROR(VLOOKUP(B122,DB!$H$2:$CC$1001,7,FALSE)&amp;"","")</f>
        <v>北海道</v>
      </c>
      <c r="E122" s="11" t="str">
        <f>IFERROR(VLOOKUP(B122,DB!$H$2:$CC$1001,8,FALSE)&amp;"","")</f>
        <v>札幌市白石区</v>
      </c>
      <c r="F122" s="12" t="str">
        <f>IFERROR(VLOOKUP(B122,DB!$H$2:$CC$1001,10,FALSE)&amp;"","")</f>
        <v>代表取締役</v>
      </c>
      <c r="G122" s="11" t="str">
        <f>IFERROR(VLOOKUP(B122,DB!$H$2:$CC$1001,11,FALSE)&amp;"","")</f>
        <v>重清　祐之</v>
      </c>
      <c r="H122" s="14" t="str">
        <f>IFERROR(IF(VLOOKUP(B122,DB!$H$2:$CC$1001,20,FALSE)&amp;""="","","○"),"")</f>
        <v/>
      </c>
      <c r="I122" s="16" t="str">
        <f>IFERROR(VLOOKUP($B122,DB!$H$3:$BZ$1001,29,FALSE)&amp;"","　")</f>
        <v>◯</v>
      </c>
      <c r="J122" s="18" t="str">
        <f>IFERROR(VLOOKUP($B122,DB!$H$3:$BZ$1001,30,FALSE)&amp;"","　")</f>
        <v>◯</v>
      </c>
      <c r="K122" s="18" t="str">
        <f>IFERROR(VLOOKUP($B122,DB!$H$3:$BZ$1001,31,FALSE)&amp;"","　")</f>
        <v>◯</v>
      </c>
      <c r="L122" s="18" t="str">
        <f>IFERROR(VLOOKUP($B122,DB!$H$3:$BZ$1001,32,FALSE)&amp;"","　")</f>
        <v/>
      </c>
      <c r="M122" s="18" t="str">
        <f>IFERROR(VLOOKUP($B122,DB!$H$3:$BZ$1001,33,FALSE)&amp;"","　")</f>
        <v>◯</v>
      </c>
      <c r="N122" s="21" t="str">
        <f>IFERROR(VLOOKUP($B122,DB!$H$3:$BZ$1001,34,FALSE)&amp;"","　")</f>
        <v/>
      </c>
      <c r="O122" s="23" t="str">
        <f>IFERROR(VLOOKUP($B122,DB!$H$3:$BZ$1001,35,FALSE)&amp;"","　")</f>
        <v>◯</v>
      </c>
      <c r="P122" s="18" t="str">
        <f>IFERROR(VLOOKUP($B122,DB!$H$3:$BZ$1001,36,FALSE)&amp;"","　")</f>
        <v/>
      </c>
      <c r="Q122" s="18" t="str">
        <f>IFERROR(VLOOKUP($B122,DB!$H$3:$BZ$1001,37,FALSE)&amp;"","　")</f>
        <v/>
      </c>
      <c r="R122" s="18" t="str">
        <f>IFERROR(VLOOKUP($B122,DB!$H$3:$BZ$1001,38,FALSE)&amp;"","　")</f>
        <v>◯</v>
      </c>
      <c r="S122" s="18" t="str">
        <f>IFERROR(VLOOKUP($B122,DB!$H$3:$BZ$1001,39,FALSE)&amp;"","　")</f>
        <v/>
      </c>
      <c r="T122" s="18" t="str">
        <f>IFERROR(VLOOKUP($B122,DB!$H$3:$BZ$1001,40,FALSE)&amp;"","　")</f>
        <v/>
      </c>
      <c r="U122" s="18" t="str">
        <f>IFERROR(VLOOKUP($B122,DB!$H$3:$BZ$1001,41,FALSE)&amp;"","　")</f>
        <v/>
      </c>
      <c r="V122" s="18" t="str">
        <f>IFERROR(VLOOKUP($B122,DB!$H$3:$BZ$1001,42,FALSE)&amp;"","　")</f>
        <v/>
      </c>
      <c r="W122" s="18" t="str">
        <f>IFERROR(VLOOKUP($B122,DB!$H$3:$BZ$1001,43,FALSE)&amp;"","　")</f>
        <v/>
      </c>
      <c r="X122" s="18" t="str">
        <f>IFERROR(VLOOKUP($B122,DB!$H$3:$BZ$1001,44,FALSE)&amp;"","　")</f>
        <v/>
      </c>
      <c r="Y122" s="18" t="str">
        <f>IFERROR(VLOOKUP($B122,DB!$H$3:$BZ$1001,45,FALSE)&amp;"","　")</f>
        <v/>
      </c>
      <c r="Z122" s="18" t="str">
        <f>IFERROR(VLOOKUP($B122,DB!$H$3:$BZ$1001,46,FALSE)&amp;"","　")</f>
        <v>◯</v>
      </c>
      <c r="AA122" s="18" t="str">
        <f>IFERROR(VLOOKUP($B122,DB!$H$3:$BZ$1001,47,FALSE)&amp;"","　")</f>
        <v>◯</v>
      </c>
      <c r="AB122" s="18" t="str">
        <f>IFERROR(VLOOKUP($B122,DB!$H$3:$BZ$1001,48,FALSE)&amp;"","　")</f>
        <v>◯</v>
      </c>
      <c r="AC122" s="18" t="str">
        <f>IFERROR(VLOOKUP($B122,DB!$H$3:$BZ$1001,49,FALSE)&amp;"","　")</f>
        <v>◯</v>
      </c>
      <c r="AD122" s="18" t="str">
        <f>IFERROR(VLOOKUP($B122,DB!$H$3:$BZ$1001,50,FALSE)&amp;"","　")</f>
        <v>◯</v>
      </c>
      <c r="AE122" s="18" t="str">
        <f>IFERROR(VLOOKUP($B122,DB!$H$3:$BZ$1001,51,FALSE)&amp;"","　")</f>
        <v/>
      </c>
      <c r="AF122" s="18" t="str">
        <f>IFERROR(VLOOKUP($B122,DB!$H$3:$BZ$1001,52,FALSE)&amp;"","　")</f>
        <v/>
      </c>
      <c r="AG122" s="18" t="str">
        <f>IFERROR(VLOOKUP($B122,DB!$H$3:$BZ$1001,53,FALSE)&amp;"","　")</f>
        <v>◯</v>
      </c>
      <c r="AH122" s="18" t="str">
        <f>IFERROR(VLOOKUP($B122,DB!$H$3:$BZ$1001,54,FALSE)&amp;"","　")</f>
        <v/>
      </c>
      <c r="AI122" s="25" t="str">
        <f>IFERROR(VLOOKUP($B122,DB!$H$3:$BZ$1001,55,FALSE)&amp;"","　")</f>
        <v/>
      </c>
      <c r="AJ122" s="16" t="str">
        <f>IFERROR(VLOOKUP($B122,DB!$H$3:$BZ$1001,56,FALSE)&amp;"","　")</f>
        <v/>
      </c>
      <c r="AK122" s="18" t="str">
        <f>IFERROR(VLOOKUP($B122,DB!$H$3:$BZ$1001,57,FALSE)&amp;"","　")</f>
        <v/>
      </c>
      <c r="AL122" s="18" t="str">
        <f>IFERROR(VLOOKUP($B122,DB!$H$3:$BZ$1001,58,FALSE)&amp;"","　")</f>
        <v>◯</v>
      </c>
      <c r="AM122" s="18" t="str">
        <f>IFERROR(VLOOKUP($B122,DB!$H$3:$BZ$1001,59,FALSE)&amp;"","　")</f>
        <v/>
      </c>
      <c r="AN122" s="18" t="str">
        <f>IFERROR(VLOOKUP($B122,DB!$H$3:$BZ$1001,60,FALSE)&amp;"","　")</f>
        <v/>
      </c>
      <c r="AO122" s="18" t="str">
        <f>IFERROR(VLOOKUP($B122,DB!$H$3:$BZ$1001,61,FALSE)&amp;"","　")</f>
        <v>◯</v>
      </c>
      <c r="AP122" s="18" t="str">
        <f>IFERROR(VLOOKUP($B122,DB!$H$3:$BZ$1001,62,FALSE)&amp;"","　")</f>
        <v/>
      </c>
      <c r="AQ122" s="21" t="str">
        <f>IFERROR(VLOOKUP($B122,DB!$H$3:$BZ$1001,63,FALSE)&amp;"","　")</f>
        <v/>
      </c>
      <c r="AR122" s="23" t="str">
        <f>IFERROR(VLOOKUP($B122,DB!$H$3:$BZ$1001,64,FALSE)&amp;"","　")</f>
        <v/>
      </c>
      <c r="AS122" s="18" t="str">
        <f>IFERROR(VLOOKUP($B122,DB!$H$3:$BZ$1001,65,FALSE)&amp;"","　")</f>
        <v/>
      </c>
      <c r="AT122" s="18" t="str">
        <f>IFERROR(VLOOKUP($B122,DB!$H$3:$BZ$1001,66,FALSE)&amp;"","　")</f>
        <v/>
      </c>
      <c r="AU122" s="18" t="str">
        <f>IFERROR(VLOOKUP($B122,DB!$H$3:$BZ$1001,67,FALSE)&amp;"","　")</f>
        <v/>
      </c>
      <c r="AV122" s="18" t="str">
        <f>IFERROR(VLOOKUP($B122,DB!$H$3:$BZ$1001,68,FALSE)&amp;"","　")</f>
        <v/>
      </c>
      <c r="AW122" s="18" t="str">
        <f>IFERROR(VLOOKUP($B122,DB!$H$3:$BZ$1001,69,FALSE)&amp;"","　")</f>
        <v/>
      </c>
      <c r="AX122" s="18" t="str">
        <f>IFERROR(VLOOKUP($B122,DB!$H$3:$BZ$1001,70,FALSE)&amp;"","　")</f>
        <v/>
      </c>
      <c r="AY122" s="21" t="str">
        <f>IFERROR(VLOOKUP($B122,DB!$H$3:$BZ$1001,71,FALSE)&amp;"","　")</f>
        <v/>
      </c>
      <c r="AZ122" s="29"/>
    </row>
    <row r="123" spans="2:52" ht="20.100000000000001" customHeight="1">
      <c r="B123" s="6">
        <v>2322</v>
      </c>
      <c r="C123" s="8" t="str">
        <f>IFERROR(VLOOKUP(B123,DB!$H$3:$Y$1001,4,FALSE)&amp;"","")</f>
        <v>株式会社森林テクニクス</v>
      </c>
      <c r="D123" s="10" t="str">
        <f>IFERROR(VLOOKUP(B123,DB!$H$2:$CC$1001,7,FALSE)&amp;"","")</f>
        <v>東京都</v>
      </c>
      <c r="E123" s="11" t="str">
        <f>IFERROR(VLOOKUP(B123,DB!$H$2:$CC$1001,8,FALSE)&amp;"","")</f>
        <v>文京区</v>
      </c>
      <c r="F123" s="12" t="str">
        <f>IFERROR(VLOOKUP(B123,DB!$H$2:$CC$1001,10,FALSE)&amp;"","")</f>
        <v>代表取締役</v>
      </c>
      <c r="G123" s="11" t="str">
        <f>IFERROR(VLOOKUP(B123,DB!$H$2:$CC$1001,11,FALSE)&amp;"","")</f>
        <v>喜　力哉</v>
      </c>
      <c r="H123" s="14" t="str">
        <f>IFERROR(IF(VLOOKUP(B123,DB!$H$2:$CC$1001,20,FALSE)&amp;""="","","○"),"")</f>
        <v>○</v>
      </c>
      <c r="I123" s="16" t="str">
        <f>IFERROR(VLOOKUP($B123,DB!$H$3:$BZ$1001,29,FALSE)&amp;"","　")</f>
        <v>◯</v>
      </c>
      <c r="J123" s="18" t="str">
        <f>IFERROR(VLOOKUP($B123,DB!$H$3:$BZ$1001,30,FALSE)&amp;"","　")</f>
        <v/>
      </c>
      <c r="K123" s="18" t="str">
        <f>IFERROR(VLOOKUP($B123,DB!$H$3:$BZ$1001,31,FALSE)&amp;"","　")</f>
        <v>◯</v>
      </c>
      <c r="L123" s="18" t="str">
        <f>IFERROR(VLOOKUP($B123,DB!$H$3:$BZ$1001,32,FALSE)&amp;"","　")</f>
        <v/>
      </c>
      <c r="M123" s="18" t="str">
        <f>IFERROR(VLOOKUP($B123,DB!$H$3:$BZ$1001,33,FALSE)&amp;"","　")</f>
        <v>◯</v>
      </c>
      <c r="N123" s="21" t="str">
        <f>IFERROR(VLOOKUP($B123,DB!$H$3:$BZ$1001,34,FALSE)&amp;"","　")</f>
        <v/>
      </c>
      <c r="O123" s="23" t="str">
        <f>IFERROR(VLOOKUP($B123,DB!$H$3:$BZ$1001,35,FALSE)&amp;"","　")</f>
        <v/>
      </c>
      <c r="P123" s="18" t="str">
        <f>IFERROR(VLOOKUP($B123,DB!$H$3:$BZ$1001,36,FALSE)&amp;"","　")</f>
        <v/>
      </c>
      <c r="Q123" s="18" t="str">
        <f>IFERROR(VLOOKUP($B123,DB!$H$3:$BZ$1001,37,FALSE)&amp;"","　")</f>
        <v/>
      </c>
      <c r="R123" s="18" t="str">
        <f>IFERROR(VLOOKUP($B123,DB!$H$3:$BZ$1001,38,FALSE)&amp;"","　")</f>
        <v/>
      </c>
      <c r="S123" s="18" t="str">
        <f>IFERROR(VLOOKUP($B123,DB!$H$3:$BZ$1001,39,FALSE)&amp;"","　")</f>
        <v/>
      </c>
      <c r="T123" s="18" t="str">
        <f>IFERROR(VLOOKUP($B123,DB!$H$3:$BZ$1001,40,FALSE)&amp;"","　")</f>
        <v/>
      </c>
      <c r="U123" s="18" t="str">
        <f>IFERROR(VLOOKUP($B123,DB!$H$3:$BZ$1001,41,FALSE)&amp;"","　")</f>
        <v/>
      </c>
      <c r="V123" s="18" t="str">
        <f>IFERROR(VLOOKUP($B123,DB!$H$3:$BZ$1001,42,FALSE)&amp;"","　")</f>
        <v/>
      </c>
      <c r="W123" s="18" t="str">
        <f>IFERROR(VLOOKUP($B123,DB!$H$3:$BZ$1001,43,FALSE)&amp;"","　")</f>
        <v>◯</v>
      </c>
      <c r="X123" s="18" t="str">
        <f>IFERROR(VLOOKUP($B123,DB!$H$3:$BZ$1001,44,FALSE)&amp;"","　")</f>
        <v/>
      </c>
      <c r="Y123" s="18" t="str">
        <f>IFERROR(VLOOKUP($B123,DB!$H$3:$BZ$1001,45,FALSE)&amp;"","　")</f>
        <v/>
      </c>
      <c r="Z123" s="18" t="str">
        <f>IFERROR(VLOOKUP($B123,DB!$H$3:$BZ$1001,46,FALSE)&amp;"","　")</f>
        <v/>
      </c>
      <c r="AA123" s="18" t="str">
        <f>IFERROR(VLOOKUP($B123,DB!$H$3:$BZ$1001,47,FALSE)&amp;"","　")</f>
        <v/>
      </c>
      <c r="AB123" s="18" t="str">
        <f>IFERROR(VLOOKUP($B123,DB!$H$3:$BZ$1001,48,FALSE)&amp;"","　")</f>
        <v/>
      </c>
      <c r="AC123" s="18" t="str">
        <f>IFERROR(VLOOKUP($B123,DB!$H$3:$BZ$1001,49,FALSE)&amp;"","　")</f>
        <v/>
      </c>
      <c r="AD123" s="18" t="str">
        <f>IFERROR(VLOOKUP($B123,DB!$H$3:$BZ$1001,50,FALSE)&amp;"","　")</f>
        <v/>
      </c>
      <c r="AE123" s="18" t="str">
        <f>IFERROR(VLOOKUP($B123,DB!$H$3:$BZ$1001,51,FALSE)&amp;"","　")</f>
        <v/>
      </c>
      <c r="AF123" s="18" t="str">
        <f>IFERROR(VLOOKUP($B123,DB!$H$3:$BZ$1001,52,FALSE)&amp;"","　")</f>
        <v/>
      </c>
      <c r="AG123" s="18" t="str">
        <f>IFERROR(VLOOKUP($B123,DB!$H$3:$BZ$1001,53,FALSE)&amp;"","　")</f>
        <v/>
      </c>
      <c r="AH123" s="18" t="str">
        <f>IFERROR(VLOOKUP($B123,DB!$H$3:$BZ$1001,54,FALSE)&amp;"","　")</f>
        <v/>
      </c>
      <c r="AI123" s="25" t="str">
        <f>IFERROR(VLOOKUP($B123,DB!$H$3:$BZ$1001,55,FALSE)&amp;"","　")</f>
        <v/>
      </c>
      <c r="AJ123" s="16" t="str">
        <f>IFERROR(VLOOKUP($B123,DB!$H$3:$BZ$1001,56,FALSE)&amp;"","　")</f>
        <v>◯</v>
      </c>
      <c r="AK123" s="18" t="str">
        <f>IFERROR(VLOOKUP($B123,DB!$H$3:$BZ$1001,57,FALSE)&amp;"","　")</f>
        <v/>
      </c>
      <c r="AL123" s="18" t="str">
        <f>IFERROR(VLOOKUP($B123,DB!$H$3:$BZ$1001,58,FALSE)&amp;"","　")</f>
        <v>◯</v>
      </c>
      <c r="AM123" s="18" t="str">
        <f>IFERROR(VLOOKUP($B123,DB!$H$3:$BZ$1001,59,FALSE)&amp;"","　")</f>
        <v/>
      </c>
      <c r="AN123" s="18" t="str">
        <f>IFERROR(VLOOKUP($B123,DB!$H$3:$BZ$1001,60,FALSE)&amp;"","　")</f>
        <v/>
      </c>
      <c r="AO123" s="18" t="str">
        <f>IFERROR(VLOOKUP($B123,DB!$H$3:$BZ$1001,61,FALSE)&amp;"","　")</f>
        <v/>
      </c>
      <c r="AP123" s="18" t="str">
        <f>IFERROR(VLOOKUP($B123,DB!$H$3:$BZ$1001,62,FALSE)&amp;"","　")</f>
        <v/>
      </c>
      <c r="AQ123" s="21" t="str">
        <f>IFERROR(VLOOKUP($B123,DB!$H$3:$BZ$1001,63,FALSE)&amp;"","　")</f>
        <v/>
      </c>
      <c r="AR123" s="23" t="str">
        <f>IFERROR(VLOOKUP($B123,DB!$H$3:$BZ$1001,64,FALSE)&amp;"","　")</f>
        <v/>
      </c>
      <c r="AS123" s="18" t="str">
        <f>IFERROR(VLOOKUP($B123,DB!$H$3:$BZ$1001,65,FALSE)&amp;"","　")</f>
        <v/>
      </c>
      <c r="AT123" s="18" t="str">
        <f>IFERROR(VLOOKUP($B123,DB!$H$3:$BZ$1001,66,FALSE)&amp;"","　")</f>
        <v/>
      </c>
      <c r="AU123" s="18" t="str">
        <f>IFERROR(VLOOKUP($B123,DB!$H$3:$BZ$1001,67,FALSE)&amp;"","　")</f>
        <v/>
      </c>
      <c r="AV123" s="18" t="str">
        <f>IFERROR(VLOOKUP($B123,DB!$H$3:$BZ$1001,68,FALSE)&amp;"","　")</f>
        <v/>
      </c>
      <c r="AW123" s="18" t="str">
        <f>IFERROR(VLOOKUP($B123,DB!$H$3:$BZ$1001,69,FALSE)&amp;"","　")</f>
        <v/>
      </c>
      <c r="AX123" s="18" t="str">
        <f>IFERROR(VLOOKUP($B123,DB!$H$3:$BZ$1001,70,FALSE)&amp;"","　")</f>
        <v/>
      </c>
      <c r="AY123" s="21" t="str">
        <f>IFERROR(VLOOKUP($B123,DB!$H$3:$BZ$1001,71,FALSE)&amp;"","　")</f>
        <v/>
      </c>
      <c r="AZ123" s="29"/>
    </row>
    <row r="124" spans="2:52" ht="20.100000000000001" customHeight="1">
      <c r="B124" s="6">
        <v>2323</v>
      </c>
      <c r="C124" s="8" t="str">
        <f>IFERROR(VLOOKUP(B124,DB!$H$3:$Y$1001,4,FALSE)&amp;"","")</f>
        <v>株式会社シーウェイエンジニアリング</v>
      </c>
      <c r="D124" s="10" t="str">
        <f>IFERROR(VLOOKUP(B124,DB!$H$2:$CC$1001,7,FALSE)&amp;"","")</f>
        <v>北海道</v>
      </c>
      <c r="E124" s="11" t="str">
        <f>IFERROR(VLOOKUP(B124,DB!$H$2:$CC$1001,8,FALSE)&amp;"","")</f>
        <v>札幌市白石区</v>
      </c>
      <c r="F124" s="12" t="str">
        <f>IFERROR(VLOOKUP(B124,DB!$H$2:$CC$1001,10,FALSE)&amp;"","")</f>
        <v>代表取締役</v>
      </c>
      <c r="G124" s="11" t="str">
        <f>IFERROR(VLOOKUP(B124,DB!$H$2:$CC$1001,11,FALSE)&amp;"","")</f>
        <v>佐野　彰</v>
      </c>
      <c r="H124" s="14" t="str">
        <f>IFERROR(IF(VLOOKUP(B124,DB!$H$2:$CC$1001,20,FALSE)&amp;""="","","○"),"")</f>
        <v/>
      </c>
      <c r="I124" s="16" t="str">
        <f>IFERROR(VLOOKUP($B124,DB!$H$3:$BZ$1001,29,FALSE)&amp;"","　")</f>
        <v>◯</v>
      </c>
      <c r="J124" s="18" t="str">
        <f>IFERROR(VLOOKUP($B124,DB!$H$3:$BZ$1001,30,FALSE)&amp;"","　")</f>
        <v>◯</v>
      </c>
      <c r="K124" s="18" t="str">
        <f>IFERROR(VLOOKUP($B124,DB!$H$3:$BZ$1001,31,FALSE)&amp;"","　")</f>
        <v>◯</v>
      </c>
      <c r="L124" s="18" t="str">
        <f>IFERROR(VLOOKUP($B124,DB!$H$3:$BZ$1001,32,FALSE)&amp;"","　")</f>
        <v/>
      </c>
      <c r="M124" s="18" t="str">
        <f>IFERROR(VLOOKUP($B124,DB!$H$3:$BZ$1001,33,FALSE)&amp;"","　")</f>
        <v/>
      </c>
      <c r="N124" s="21" t="str">
        <f>IFERROR(VLOOKUP($B124,DB!$H$3:$BZ$1001,34,FALSE)&amp;"","　")</f>
        <v/>
      </c>
      <c r="O124" s="23" t="str">
        <f>IFERROR(VLOOKUP($B124,DB!$H$3:$BZ$1001,35,FALSE)&amp;"","　")</f>
        <v/>
      </c>
      <c r="P124" s="18" t="str">
        <f>IFERROR(VLOOKUP($B124,DB!$H$3:$BZ$1001,36,FALSE)&amp;"","　")</f>
        <v/>
      </c>
      <c r="Q124" s="18" t="str">
        <f>IFERROR(VLOOKUP($B124,DB!$H$3:$BZ$1001,37,FALSE)&amp;"","　")</f>
        <v/>
      </c>
      <c r="R124" s="18" t="str">
        <f>IFERROR(VLOOKUP($B124,DB!$H$3:$BZ$1001,38,FALSE)&amp;"","　")</f>
        <v/>
      </c>
      <c r="S124" s="18" t="str">
        <f>IFERROR(VLOOKUP($B124,DB!$H$3:$BZ$1001,39,FALSE)&amp;"","　")</f>
        <v/>
      </c>
      <c r="T124" s="18" t="str">
        <f>IFERROR(VLOOKUP($B124,DB!$H$3:$BZ$1001,40,FALSE)&amp;"","　")</f>
        <v/>
      </c>
      <c r="U124" s="18" t="str">
        <f>IFERROR(VLOOKUP($B124,DB!$H$3:$BZ$1001,41,FALSE)&amp;"","　")</f>
        <v/>
      </c>
      <c r="V124" s="18" t="str">
        <f>IFERROR(VLOOKUP($B124,DB!$H$3:$BZ$1001,42,FALSE)&amp;"","　")</f>
        <v/>
      </c>
      <c r="W124" s="18" t="str">
        <f>IFERROR(VLOOKUP($B124,DB!$H$3:$BZ$1001,43,FALSE)&amp;"","　")</f>
        <v/>
      </c>
      <c r="X124" s="18" t="str">
        <f>IFERROR(VLOOKUP($B124,DB!$H$3:$BZ$1001,44,FALSE)&amp;"","　")</f>
        <v/>
      </c>
      <c r="Y124" s="18" t="str">
        <f>IFERROR(VLOOKUP($B124,DB!$H$3:$BZ$1001,45,FALSE)&amp;"","　")</f>
        <v/>
      </c>
      <c r="Z124" s="18" t="str">
        <f>IFERROR(VLOOKUP($B124,DB!$H$3:$BZ$1001,46,FALSE)&amp;"","　")</f>
        <v/>
      </c>
      <c r="AA124" s="18" t="str">
        <f>IFERROR(VLOOKUP($B124,DB!$H$3:$BZ$1001,47,FALSE)&amp;"","　")</f>
        <v/>
      </c>
      <c r="AB124" s="18" t="str">
        <f>IFERROR(VLOOKUP($B124,DB!$H$3:$BZ$1001,48,FALSE)&amp;"","　")</f>
        <v/>
      </c>
      <c r="AC124" s="18" t="str">
        <f>IFERROR(VLOOKUP($B124,DB!$H$3:$BZ$1001,49,FALSE)&amp;"","　")</f>
        <v>◯</v>
      </c>
      <c r="AD124" s="18" t="str">
        <f>IFERROR(VLOOKUP($B124,DB!$H$3:$BZ$1001,50,FALSE)&amp;"","　")</f>
        <v/>
      </c>
      <c r="AE124" s="18" t="str">
        <f>IFERROR(VLOOKUP($B124,DB!$H$3:$BZ$1001,51,FALSE)&amp;"","　")</f>
        <v/>
      </c>
      <c r="AF124" s="18" t="str">
        <f>IFERROR(VLOOKUP($B124,DB!$H$3:$BZ$1001,52,FALSE)&amp;"","　")</f>
        <v/>
      </c>
      <c r="AG124" s="18" t="str">
        <f>IFERROR(VLOOKUP($B124,DB!$H$3:$BZ$1001,53,FALSE)&amp;"","　")</f>
        <v/>
      </c>
      <c r="AH124" s="18" t="str">
        <f>IFERROR(VLOOKUP($B124,DB!$H$3:$BZ$1001,54,FALSE)&amp;"","　")</f>
        <v/>
      </c>
      <c r="AI124" s="25" t="str">
        <f>IFERROR(VLOOKUP($B124,DB!$H$3:$BZ$1001,55,FALSE)&amp;"","　")</f>
        <v/>
      </c>
      <c r="AJ124" s="16" t="str">
        <f>IFERROR(VLOOKUP($B124,DB!$H$3:$BZ$1001,56,FALSE)&amp;"","　")</f>
        <v/>
      </c>
      <c r="AK124" s="18" t="str">
        <f>IFERROR(VLOOKUP($B124,DB!$H$3:$BZ$1001,57,FALSE)&amp;"","　")</f>
        <v/>
      </c>
      <c r="AL124" s="18" t="str">
        <f>IFERROR(VLOOKUP($B124,DB!$H$3:$BZ$1001,58,FALSE)&amp;"","　")</f>
        <v/>
      </c>
      <c r="AM124" s="18" t="str">
        <f>IFERROR(VLOOKUP($B124,DB!$H$3:$BZ$1001,59,FALSE)&amp;"","　")</f>
        <v/>
      </c>
      <c r="AN124" s="18" t="str">
        <f>IFERROR(VLOOKUP($B124,DB!$H$3:$BZ$1001,60,FALSE)&amp;"","　")</f>
        <v/>
      </c>
      <c r="AO124" s="18" t="str">
        <f>IFERROR(VLOOKUP($B124,DB!$H$3:$BZ$1001,61,FALSE)&amp;"","　")</f>
        <v/>
      </c>
      <c r="AP124" s="18" t="str">
        <f>IFERROR(VLOOKUP($B124,DB!$H$3:$BZ$1001,62,FALSE)&amp;"","　")</f>
        <v/>
      </c>
      <c r="AQ124" s="21" t="str">
        <f>IFERROR(VLOOKUP($B124,DB!$H$3:$BZ$1001,63,FALSE)&amp;"","　")</f>
        <v/>
      </c>
      <c r="AR124" s="23" t="str">
        <f>IFERROR(VLOOKUP($B124,DB!$H$3:$BZ$1001,64,FALSE)&amp;"","　")</f>
        <v/>
      </c>
      <c r="AS124" s="18" t="str">
        <f>IFERROR(VLOOKUP($B124,DB!$H$3:$BZ$1001,65,FALSE)&amp;"","　")</f>
        <v/>
      </c>
      <c r="AT124" s="18" t="str">
        <f>IFERROR(VLOOKUP($B124,DB!$H$3:$BZ$1001,66,FALSE)&amp;"","　")</f>
        <v/>
      </c>
      <c r="AU124" s="18" t="str">
        <f>IFERROR(VLOOKUP($B124,DB!$H$3:$BZ$1001,67,FALSE)&amp;"","　")</f>
        <v/>
      </c>
      <c r="AV124" s="18" t="str">
        <f>IFERROR(VLOOKUP($B124,DB!$H$3:$BZ$1001,68,FALSE)&amp;"","　")</f>
        <v/>
      </c>
      <c r="AW124" s="18" t="str">
        <f>IFERROR(VLOOKUP($B124,DB!$H$3:$BZ$1001,69,FALSE)&amp;"","　")</f>
        <v/>
      </c>
      <c r="AX124" s="18" t="str">
        <f>IFERROR(VLOOKUP($B124,DB!$H$3:$BZ$1001,70,FALSE)&amp;"","　")</f>
        <v/>
      </c>
      <c r="AY124" s="21" t="str">
        <f>IFERROR(VLOOKUP($B124,DB!$H$3:$BZ$1001,71,FALSE)&amp;"","　")</f>
        <v/>
      </c>
      <c r="AZ124" s="29"/>
    </row>
    <row r="125" spans="2:52" ht="20.100000000000001" customHeight="1">
      <c r="B125" s="6">
        <v>2324</v>
      </c>
      <c r="C125" s="8" t="str">
        <f>IFERROR(VLOOKUP(B125,DB!$H$3:$Y$1001,4,FALSE)&amp;"","")</f>
        <v>株式会社白樺設計</v>
      </c>
      <c r="D125" s="10" t="str">
        <f>IFERROR(VLOOKUP(B125,DB!$H$2:$CC$1001,7,FALSE)&amp;"","")</f>
        <v>北海道</v>
      </c>
      <c r="E125" s="11" t="str">
        <f>IFERROR(VLOOKUP(B125,DB!$H$2:$CC$1001,8,FALSE)&amp;"","")</f>
        <v>札幌市中央区</v>
      </c>
      <c r="F125" s="12" t="str">
        <f>IFERROR(VLOOKUP(B125,DB!$H$2:$CC$1001,10,FALSE)&amp;"","")</f>
        <v>代表取締役</v>
      </c>
      <c r="G125" s="11" t="str">
        <f>IFERROR(VLOOKUP(B125,DB!$H$2:$CC$1001,11,FALSE)&amp;"","")</f>
        <v>蒔田　淳一</v>
      </c>
      <c r="H125" s="14" t="str">
        <f>IFERROR(IF(VLOOKUP(B125,DB!$H$2:$CC$1001,20,FALSE)&amp;""="","","○"),"")</f>
        <v/>
      </c>
      <c r="I125" s="16" t="str">
        <f>IFERROR(VLOOKUP($B125,DB!$H$3:$BZ$1001,29,FALSE)&amp;"","　")</f>
        <v/>
      </c>
      <c r="J125" s="18" t="str">
        <f>IFERROR(VLOOKUP($B125,DB!$H$3:$BZ$1001,30,FALSE)&amp;"","　")</f>
        <v/>
      </c>
      <c r="K125" s="18" t="str">
        <f>IFERROR(VLOOKUP($B125,DB!$H$3:$BZ$1001,31,FALSE)&amp;"","　")</f>
        <v/>
      </c>
      <c r="L125" s="18" t="str">
        <f>IFERROR(VLOOKUP($B125,DB!$H$3:$BZ$1001,32,FALSE)&amp;"","　")</f>
        <v>◯</v>
      </c>
      <c r="M125" s="18" t="str">
        <f>IFERROR(VLOOKUP($B125,DB!$H$3:$BZ$1001,33,FALSE)&amp;"","　")</f>
        <v/>
      </c>
      <c r="N125" s="21" t="str">
        <f>IFERROR(VLOOKUP($B125,DB!$H$3:$BZ$1001,34,FALSE)&amp;"","　")</f>
        <v/>
      </c>
      <c r="O125" s="23" t="str">
        <f>IFERROR(VLOOKUP($B125,DB!$H$3:$BZ$1001,35,FALSE)&amp;"","　")</f>
        <v/>
      </c>
      <c r="P125" s="18" t="str">
        <f>IFERROR(VLOOKUP($B125,DB!$H$3:$BZ$1001,36,FALSE)&amp;"","　")</f>
        <v/>
      </c>
      <c r="Q125" s="18" t="str">
        <f>IFERROR(VLOOKUP($B125,DB!$H$3:$BZ$1001,37,FALSE)&amp;"","　")</f>
        <v/>
      </c>
      <c r="R125" s="18" t="str">
        <f>IFERROR(VLOOKUP($B125,DB!$H$3:$BZ$1001,38,FALSE)&amp;"","　")</f>
        <v/>
      </c>
      <c r="S125" s="18" t="str">
        <f>IFERROR(VLOOKUP($B125,DB!$H$3:$BZ$1001,39,FALSE)&amp;"","　")</f>
        <v/>
      </c>
      <c r="T125" s="18" t="str">
        <f>IFERROR(VLOOKUP($B125,DB!$H$3:$BZ$1001,40,FALSE)&amp;"","　")</f>
        <v/>
      </c>
      <c r="U125" s="18" t="str">
        <f>IFERROR(VLOOKUP($B125,DB!$H$3:$BZ$1001,41,FALSE)&amp;"","　")</f>
        <v/>
      </c>
      <c r="V125" s="18" t="str">
        <f>IFERROR(VLOOKUP($B125,DB!$H$3:$BZ$1001,42,FALSE)&amp;"","　")</f>
        <v/>
      </c>
      <c r="W125" s="18" t="str">
        <f>IFERROR(VLOOKUP($B125,DB!$H$3:$BZ$1001,43,FALSE)&amp;"","　")</f>
        <v/>
      </c>
      <c r="X125" s="18" t="str">
        <f>IFERROR(VLOOKUP($B125,DB!$H$3:$BZ$1001,44,FALSE)&amp;"","　")</f>
        <v/>
      </c>
      <c r="Y125" s="18" t="str">
        <f>IFERROR(VLOOKUP($B125,DB!$H$3:$BZ$1001,45,FALSE)&amp;"","　")</f>
        <v/>
      </c>
      <c r="Z125" s="18" t="str">
        <f>IFERROR(VLOOKUP($B125,DB!$H$3:$BZ$1001,46,FALSE)&amp;"","　")</f>
        <v/>
      </c>
      <c r="AA125" s="18" t="str">
        <f>IFERROR(VLOOKUP($B125,DB!$H$3:$BZ$1001,47,FALSE)&amp;"","　")</f>
        <v/>
      </c>
      <c r="AB125" s="18" t="str">
        <f>IFERROR(VLOOKUP($B125,DB!$H$3:$BZ$1001,48,FALSE)&amp;"","　")</f>
        <v/>
      </c>
      <c r="AC125" s="18" t="str">
        <f>IFERROR(VLOOKUP($B125,DB!$H$3:$BZ$1001,49,FALSE)&amp;"","　")</f>
        <v/>
      </c>
      <c r="AD125" s="18" t="str">
        <f>IFERROR(VLOOKUP($B125,DB!$H$3:$BZ$1001,50,FALSE)&amp;"","　")</f>
        <v/>
      </c>
      <c r="AE125" s="18" t="str">
        <f>IFERROR(VLOOKUP($B125,DB!$H$3:$BZ$1001,51,FALSE)&amp;"","　")</f>
        <v/>
      </c>
      <c r="AF125" s="18" t="str">
        <f>IFERROR(VLOOKUP($B125,DB!$H$3:$BZ$1001,52,FALSE)&amp;"","　")</f>
        <v/>
      </c>
      <c r="AG125" s="18" t="str">
        <f>IFERROR(VLOOKUP($B125,DB!$H$3:$BZ$1001,53,FALSE)&amp;"","　")</f>
        <v/>
      </c>
      <c r="AH125" s="18" t="str">
        <f>IFERROR(VLOOKUP($B125,DB!$H$3:$BZ$1001,54,FALSE)&amp;"","　")</f>
        <v/>
      </c>
      <c r="AI125" s="25" t="str">
        <f>IFERROR(VLOOKUP($B125,DB!$H$3:$BZ$1001,55,FALSE)&amp;"","　")</f>
        <v/>
      </c>
      <c r="AJ125" s="16" t="str">
        <f>IFERROR(VLOOKUP($B125,DB!$H$3:$BZ$1001,56,FALSE)&amp;"","　")</f>
        <v/>
      </c>
      <c r="AK125" s="18" t="str">
        <f>IFERROR(VLOOKUP($B125,DB!$H$3:$BZ$1001,57,FALSE)&amp;"","　")</f>
        <v/>
      </c>
      <c r="AL125" s="18" t="str">
        <f>IFERROR(VLOOKUP($B125,DB!$H$3:$BZ$1001,58,FALSE)&amp;"","　")</f>
        <v/>
      </c>
      <c r="AM125" s="18" t="str">
        <f>IFERROR(VLOOKUP($B125,DB!$H$3:$BZ$1001,59,FALSE)&amp;"","　")</f>
        <v/>
      </c>
      <c r="AN125" s="18" t="str">
        <f>IFERROR(VLOOKUP($B125,DB!$H$3:$BZ$1001,60,FALSE)&amp;"","　")</f>
        <v/>
      </c>
      <c r="AO125" s="18" t="str">
        <f>IFERROR(VLOOKUP($B125,DB!$H$3:$BZ$1001,61,FALSE)&amp;"","　")</f>
        <v/>
      </c>
      <c r="AP125" s="18" t="str">
        <f>IFERROR(VLOOKUP($B125,DB!$H$3:$BZ$1001,62,FALSE)&amp;"","　")</f>
        <v/>
      </c>
      <c r="AQ125" s="21" t="str">
        <f>IFERROR(VLOOKUP($B125,DB!$H$3:$BZ$1001,63,FALSE)&amp;"","　")</f>
        <v/>
      </c>
      <c r="AR125" s="23" t="str">
        <f>IFERROR(VLOOKUP($B125,DB!$H$3:$BZ$1001,64,FALSE)&amp;"","　")</f>
        <v/>
      </c>
      <c r="AS125" s="18" t="str">
        <f>IFERROR(VLOOKUP($B125,DB!$H$3:$BZ$1001,65,FALSE)&amp;"","　")</f>
        <v/>
      </c>
      <c r="AT125" s="18" t="str">
        <f>IFERROR(VLOOKUP($B125,DB!$H$3:$BZ$1001,66,FALSE)&amp;"","　")</f>
        <v/>
      </c>
      <c r="AU125" s="18" t="str">
        <f>IFERROR(VLOOKUP($B125,DB!$H$3:$BZ$1001,67,FALSE)&amp;"","　")</f>
        <v/>
      </c>
      <c r="AV125" s="18" t="str">
        <f>IFERROR(VLOOKUP($B125,DB!$H$3:$BZ$1001,68,FALSE)&amp;"","　")</f>
        <v/>
      </c>
      <c r="AW125" s="18" t="str">
        <f>IFERROR(VLOOKUP($B125,DB!$H$3:$BZ$1001,69,FALSE)&amp;"","　")</f>
        <v/>
      </c>
      <c r="AX125" s="18" t="str">
        <f>IFERROR(VLOOKUP($B125,DB!$H$3:$BZ$1001,70,FALSE)&amp;"","　")</f>
        <v/>
      </c>
      <c r="AY125" s="21" t="str">
        <f>IFERROR(VLOOKUP($B125,DB!$H$3:$BZ$1001,71,FALSE)&amp;"","　")</f>
        <v/>
      </c>
      <c r="AZ125" s="29"/>
    </row>
    <row r="126" spans="2:52" ht="20.100000000000001" customHeight="1">
      <c r="B126" s="6">
        <v>2325</v>
      </c>
      <c r="C126" s="8" t="str">
        <f>IFERROR(VLOOKUP(B126,DB!$H$3:$Y$1001,4,FALSE)&amp;"","")</f>
        <v>株式会社柴滝建築設計事務所</v>
      </c>
      <c r="D126" s="10" t="str">
        <f>IFERROR(VLOOKUP(B126,DB!$H$2:$CC$1001,7,FALSE)&amp;"","")</f>
        <v>北海道</v>
      </c>
      <c r="E126" s="11" t="str">
        <f>IFERROR(VLOOKUP(B126,DB!$H$2:$CC$1001,8,FALSE)&amp;"","")</f>
        <v>旭川市</v>
      </c>
      <c r="F126" s="12" t="str">
        <f>IFERROR(VLOOKUP(B126,DB!$H$2:$CC$1001,10,FALSE)&amp;"","")</f>
        <v>代表取締役</v>
      </c>
      <c r="G126" s="11" t="str">
        <f>IFERROR(VLOOKUP(B126,DB!$H$2:$CC$1001,11,FALSE)&amp;"","")</f>
        <v>柴野　修一</v>
      </c>
      <c r="H126" s="14" t="str">
        <f>IFERROR(IF(VLOOKUP(B126,DB!$H$2:$CC$1001,20,FALSE)&amp;""="","","○"),"")</f>
        <v/>
      </c>
      <c r="I126" s="16" t="str">
        <f>IFERROR(VLOOKUP($B126,DB!$H$3:$BZ$1001,29,FALSE)&amp;"","　")</f>
        <v/>
      </c>
      <c r="J126" s="18" t="str">
        <f>IFERROR(VLOOKUP($B126,DB!$H$3:$BZ$1001,30,FALSE)&amp;"","　")</f>
        <v/>
      </c>
      <c r="K126" s="18" t="str">
        <f>IFERROR(VLOOKUP($B126,DB!$H$3:$BZ$1001,31,FALSE)&amp;"","　")</f>
        <v/>
      </c>
      <c r="L126" s="18" t="str">
        <f>IFERROR(VLOOKUP($B126,DB!$H$3:$BZ$1001,32,FALSE)&amp;"","　")</f>
        <v>◯</v>
      </c>
      <c r="M126" s="18" t="str">
        <f>IFERROR(VLOOKUP($B126,DB!$H$3:$BZ$1001,33,FALSE)&amp;"","　")</f>
        <v/>
      </c>
      <c r="N126" s="21" t="str">
        <f>IFERROR(VLOOKUP($B126,DB!$H$3:$BZ$1001,34,FALSE)&amp;"","　")</f>
        <v/>
      </c>
      <c r="O126" s="23" t="str">
        <f>IFERROR(VLOOKUP($B126,DB!$H$3:$BZ$1001,35,FALSE)&amp;"","　")</f>
        <v/>
      </c>
      <c r="P126" s="18" t="str">
        <f>IFERROR(VLOOKUP($B126,DB!$H$3:$BZ$1001,36,FALSE)&amp;"","　")</f>
        <v/>
      </c>
      <c r="Q126" s="18" t="str">
        <f>IFERROR(VLOOKUP($B126,DB!$H$3:$BZ$1001,37,FALSE)&amp;"","　")</f>
        <v/>
      </c>
      <c r="R126" s="18" t="str">
        <f>IFERROR(VLOOKUP($B126,DB!$H$3:$BZ$1001,38,FALSE)&amp;"","　")</f>
        <v/>
      </c>
      <c r="S126" s="18" t="str">
        <f>IFERROR(VLOOKUP($B126,DB!$H$3:$BZ$1001,39,FALSE)&amp;"","　")</f>
        <v/>
      </c>
      <c r="T126" s="18" t="str">
        <f>IFERROR(VLOOKUP($B126,DB!$H$3:$BZ$1001,40,FALSE)&amp;"","　")</f>
        <v/>
      </c>
      <c r="U126" s="18" t="str">
        <f>IFERROR(VLOOKUP($B126,DB!$H$3:$BZ$1001,41,FALSE)&amp;"","　")</f>
        <v/>
      </c>
      <c r="V126" s="18" t="str">
        <f>IFERROR(VLOOKUP($B126,DB!$H$3:$BZ$1001,42,FALSE)&amp;"","　")</f>
        <v/>
      </c>
      <c r="W126" s="18" t="str">
        <f>IFERROR(VLOOKUP($B126,DB!$H$3:$BZ$1001,43,FALSE)&amp;"","　")</f>
        <v/>
      </c>
      <c r="X126" s="18" t="str">
        <f>IFERROR(VLOOKUP($B126,DB!$H$3:$BZ$1001,44,FALSE)&amp;"","　")</f>
        <v/>
      </c>
      <c r="Y126" s="18" t="str">
        <f>IFERROR(VLOOKUP($B126,DB!$H$3:$BZ$1001,45,FALSE)&amp;"","　")</f>
        <v/>
      </c>
      <c r="Z126" s="18" t="str">
        <f>IFERROR(VLOOKUP($B126,DB!$H$3:$BZ$1001,46,FALSE)&amp;"","　")</f>
        <v/>
      </c>
      <c r="AA126" s="18" t="str">
        <f>IFERROR(VLOOKUP($B126,DB!$H$3:$BZ$1001,47,FALSE)&amp;"","　")</f>
        <v/>
      </c>
      <c r="AB126" s="18" t="str">
        <f>IFERROR(VLOOKUP($B126,DB!$H$3:$BZ$1001,48,FALSE)&amp;"","　")</f>
        <v/>
      </c>
      <c r="AC126" s="18" t="str">
        <f>IFERROR(VLOOKUP($B126,DB!$H$3:$BZ$1001,49,FALSE)&amp;"","　")</f>
        <v/>
      </c>
      <c r="AD126" s="18" t="str">
        <f>IFERROR(VLOOKUP($B126,DB!$H$3:$BZ$1001,50,FALSE)&amp;"","　")</f>
        <v/>
      </c>
      <c r="AE126" s="18" t="str">
        <f>IFERROR(VLOOKUP($B126,DB!$H$3:$BZ$1001,51,FALSE)&amp;"","　")</f>
        <v/>
      </c>
      <c r="AF126" s="18" t="str">
        <f>IFERROR(VLOOKUP($B126,DB!$H$3:$BZ$1001,52,FALSE)&amp;"","　")</f>
        <v/>
      </c>
      <c r="AG126" s="18" t="str">
        <f>IFERROR(VLOOKUP($B126,DB!$H$3:$BZ$1001,53,FALSE)&amp;"","　")</f>
        <v/>
      </c>
      <c r="AH126" s="18" t="str">
        <f>IFERROR(VLOOKUP($B126,DB!$H$3:$BZ$1001,54,FALSE)&amp;"","　")</f>
        <v/>
      </c>
      <c r="AI126" s="25" t="str">
        <f>IFERROR(VLOOKUP($B126,DB!$H$3:$BZ$1001,55,FALSE)&amp;"","　")</f>
        <v/>
      </c>
      <c r="AJ126" s="16" t="str">
        <f>IFERROR(VLOOKUP($B126,DB!$H$3:$BZ$1001,56,FALSE)&amp;"","　")</f>
        <v/>
      </c>
      <c r="AK126" s="18" t="str">
        <f>IFERROR(VLOOKUP($B126,DB!$H$3:$BZ$1001,57,FALSE)&amp;"","　")</f>
        <v/>
      </c>
      <c r="AL126" s="18" t="str">
        <f>IFERROR(VLOOKUP($B126,DB!$H$3:$BZ$1001,58,FALSE)&amp;"","　")</f>
        <v/>
      </c>
      <c r="AM126" s="18" t="str">
        <f>IFERROR(VLOOKUP($B126,DB!$H$3:$BZ$1001,59,FALSE)&amp;"","　")</f>
        <v/>
      </c>
      <c r="AN126" s="18" t="str">
        <f>IFERROR(VLOOKUP($B126,DB!$H$3:$BZ$1001,60,FALSE)&amp;"","　")</f>
        <v/>
      </c>
      <c r="AO126" s="18" t="str">
        <f>IFERROR(VLOOKUP($B126,DB!$H$3:$BZ$1001,61,FALSE)&amp;"","　")</f>
        <v/>
      </c>
      <c r="AP126" s="18" t="str">
        <f>IFERROR(VLOOKUP($B126,DB!$H$3:$BZ$1001,62,FALSE)&amp;"","　")</f>
        <v/>
      </c>
      <c r="AQ126" s="21" t="str">
        <f>IFERROR(VLOOKUP($B126,DB!$H$3:$BZ$1001,63,FALSE)&amp;"","　")</f>
        <v/>
      </c>
      <c r="AR126" s="23" t="str">
        <f>IFERROR(VLOOKUP($B126,DB!$H$3:$BZ$1001,64,FALSE)&amp;"","　")</f>
        <v/>
      </c>
      <c r="AS126" s="18" t="str">
        <f>IFERROR(VLOOKUP($B126,DB!$H$3:$BZ$1001,65,FALSE)&amp;"","　")</f>
        <v/>
      </c>
      <c r="AT126" s="18" t="str">
        <f>IFERROR(VLOOKUP($B126,DB!$H$3:$BZ$1001,66,FALSE)&amp;"","　")</f>
        <v/>
      </c>
      <c r="AU126" s="18" t="str">
        <f>IFERROR(VLOOKUP($B126,DB!$H$3:$BZ$1001,67,FALSE)&amp;"","　")</f>
        <v/>
      </c>
      <c r="AV126" s="18" t="str">
        <f>IFERROR(VLOOKUP($B126,DB!$H$3:$BZ$1001,68,FALSE)&amp;"","　")</f>
        <v/>
      </c>
      <c r="AW126" s="18" t="str">
        <f>IFERROR(VLOOKUP($B126,DB!$H$3:$BZ$1001,69,FALSE)&amp;"","　")</f>
        <v/>
      </c>
      <c r="AX126" s="18" t="str">
        <f>IFERROR(VLOOKUP($B126,DB!$H$3:$BZ$1001,70,FALSE)&amp;"","　")</f>
        <v/>
      </c>
      <c r="AY126" s="21" t="str">
        <f>IFERROR(VLOOKUP($B126,DB!$H$3:$BZ$1001,71,FALSE)&amp;"","　")</f>
        <v/>
      </c>
      <c r="AZ126" s="29"/>
    </row>
    <row r="127" spans="2:52" ht="20.100000000000001" customHeight="1">
      <c r="B127" s="6">
        <v>2326</v>
      </c>
      <c r="C127" s="8" t="str">
        <f>IFERROR(VLOOKUP(B127,DB!$H$3:$Y$1001,4,FALSE)&amp;"","")</f>
        <v>株式会社シビテック</v>
      </c>
      <c r="D127" s="10" t="str">
        <f>IFERROR(VLOOKUP(B127,DB!$H$2:$CC$1001,7,FALSE)&amp;"","")</f>
        <v>北海道</v>
      </c>
      <c r="E127" s="11" t="str">
        <f>IFERROR(VLOOKUP(B127,DB!$H$2:$CC$1001,8,FALSE)&amp;"","")</f>
        <v>札幌市白石区</v>
      </c>
      <c r="F127" s="12" t="str">
        <f>IFERROR(VLOOKUP(B127,DB!$H$2:$CC$1001,10,FALSE)&amp;"","")</f>
        <v>代表取締役社長</v>
      </c>
      <c r="G127" s="11" t="str">
        <f>IFERROR(VLOOKUP(B127,DB!$H$2:$CC$1001,11,FALSE)&amp;"","")</f>
        <v>渡辺　亮</v>
      </c>
      <c r="H127" s="14" t="str">
        <f>IFERROR(IF(VLOOKUP(B127,DB!$H$2:$CC$1001,20,FALSE)&amp;""="","","○"),"")</f>
        <v/>
      </c>
      <c r="I127" s="16" t="str">
        <f>IFERROR(VLOOKUP($B127,DB!$H$3:$BZ$1001,29,FALSE)&amp;"","　")</f>
        <v>◯</v>
      </c>
      <c r="J127" s="18" t="str">
        <f>IFERROR(VLOOKUP($B127,DB!$H$3:$BZ$1001,30,FALSE)&amp;"","　")</f>
        <v>◯</v>
      </c>
      <c r="K127" s="18" t="str">
        <f>IFERROR(VLOOKUP($B127,DB!$H$3:$BZ$1001,31,FALSE)&amp;"","　")</f>
        <v>◯</v>
      </c>
      <c r="L127" s="18" t="str">
        <f>IFERROR(VLOOKUP($B127,DB!$H$3:$BZ$1001,32,FALSE)&amp;"","　")</f>
        <v/>
      </c>
      <c r="M127" s="18" t="str">
        <f>IFERROR(VLOOKUP($B127,DB!$H$3:$BZ$1001,33,FALSE)&amp;"","　")</f>
        <v>◯</v>
      </c>
      <c r="N127" s="21" t="str">
        <f>IFERROR(VLOOKUP($B127,DB!$H$3:$BZ$1001,34,FALSE)&amp;"","　")</f>
        <v/>
      </c>
      <c r="O127" s="23" t="str">
        <f>IFERROR(VLOOKUP($B127,DB!$H$3:$BZ$1001,35,FALSE)&amp;"","　")</f>
        <v>◯</v>
      </c>
      <c r="P127" s="18" t="str">
        <f>IFERROR(VLOOKUP($B127,DB!$H$3:$BZ$1001,36,FALSE)&amp;"","　")</f>
        <v/>
      </c>
      <c r="Q127" s="18" t="str">
        <f>IFERROR(VLOOKUP($B127,DB!$H$3:$BZ$1001,37,FALSE)&amp;"","　")</f>
        <v/>
      </c>
      <c r="R127" s="18" t="str">
        <f>IFERROR(VLOOKUP($B127,DB!$H$3:$BZ$1001,38,FALSE)&amp;"","　")</f>
        <v>◯</v>
      </c>
      <c r="S127" s="18" t="str">
        <f>IFERROR(VLOOKUP($B127,DB!$H$3:$BZ$1001,39,FALSE)&amp;"","　")</f>
        <v/>
      </c>
      <c r="T127" s="18" t="str">
        <f>IFERROR(VLOOKUP($B127,DB!$H$3:$BZ$1001,40,FALSE)&amp;"","　")</f>
        <v/>
      </c>
      <c r="U127" s="18" t="str">
        <f>IFERROR(VLOOKUP($B127,DB!$H$3:$BZ$1001,41,FALSE)&amp;"","　")</f>
        <v>◯</v>
      </c>
      <c r="V127" s="18" t="str">
        <f>IFERROR(VLOOKUP($B127,DB!$H$3:$BZ$1001,42,FALSE)&amp;"","　")</f>
        <v/>
      </c>
      <c r="W127" s="18" t="str">
        <f>IFERROR(VLOOKUP($B127,DB!$H$3:$BZ$1001,43,FALSE)&amp;"","　")</f>
        <v/>
      </c>
      <c r="X127" s="18" t="str">
        <f>IFERROR(VLOOKUP($B127,DB!$H$3:$BZ$1001,44,FALSE)&amp;"","　")</f>
        <v/>
      </c>
      <c r="Y127" s="18" t="str">
        <f>IFERROR(VLOOKUP($B127,DB!$H$3:$BZ$1001,45,FALSE)&amp;"","　")</f>
        <v/>
      </c>
      <c r="Z127" s="18" t="str">
        <f>IFERROR(VLOOKUP($B127,DB!$H$3:$BZ$1001,46,FALSE)&amp;"","　")</f>
        <v>◯</v>
      </c>
      <c r="AA127" s="18" t="str">
        <f>IFERROR(VLOOKUP($B127,DB!$H$3:$BZ$1001,47,FALSE)&amp;"","　")</f>
        <v>◯</v>
      </c>
      <c r="AB127" s="18" t="str">
        <f>IFERROR(VLOOKUP($B127,DB!$H$3:$BZ$1001,48,FALSE)&amp;"","　")</f>
        <v/>
      </c>
      <c r="AC127" s="18" t="str">
        <f>IFERROR(VLOOKUP($B127,DB!$H$3:$BZ$1001,49,FALSE)&amp;"","　")</f>
        <v>◯</v>
      </c>
      <c r="AD127" s="18" t="str">
        <f>IFERROR(VLOOKUP($B127,DB!$H$3:$BZ$1001,50,FALSE)&amp;"","　")</f>
        <v>◯</v>
      </c>
      <c r="AE127" s="18" t="str">
        <f>IFERROR(VLOOKUP($B127,DB!$H$3:$BZ$1001,51,FALSE)&amp;"","　")</f>
        <v>◯</v>
      </c>
      <c r="AF127" s="18" t="str">
        <f>IFERROR(VLOOKUP($B127,DB!$H$3:$BZ$1001,52,FALSE)&amp;"","　")</f>
        <v>◯</v>
      </c>
      <c r="AG127" s="18" t="str">
        <f>IFERROR(VLOOKUP($B127,DB!$H$3:$BZ$1001,53,FALSE)&amp;"","　")</f>
        <v/>
      </c>
      <c r="AH127" s="18" t="str">
        <f>IFERROR(VLOOKUP($B127,DB!$H$3:$BZ$1001,54,FALSE)&amp;"","　")</f>
        <v/>
      </c>
      <c r="AI127" s="25" t="str">
        <f>IFERROR(VLOOKUP($B127,DB!$H$3:$BZ$1001,55,FALSE)&amp;"","　")</f>
        <v/>
      </c>
      <c r="AJ127" s="16" t="str">
        <f>IFERROR(VLOOKUP($B127,DB!$H$3:$BZ$1001,56,FALSE)&amp;"","　")</f>
        <v/>
      </c>
      <c r="AK127" s="18" t="str">
        <f>IFERROR(VLOOKUP($B127,DB!$H$3:$BZ$1001,57,FALSE)&amp;"","　")</f>
        <v/>
      </c>
      <c r="AL127" s="18" t="str">
        <f>IFERROR(VLOOKUP($B127,DB!$H$3:$BZ$1001,58,FALSE)&amp;"","　")</f>
        <v/>
      </c>
      <c r="AM127" s="18" t="str">
        <f>IFERROR(VLOOKUP($B127,DB!$H$3:$BZ$1001,59,FALSE)&amp;"","　")</f>
        <v/>
      </c>
      <c r="AN127" s="18" t="str">
        <f>IFERROR(VLOOKUP($B127,DB!$H$3:$BZ$1001,60,FALSE)&amp;"","　")</f>
        <v/>
      </c>
      <c r="AO127" s="18" t="str">
        <f>IFERROR(VLOOKUP($B127,DB!$H$3:$BZ$1001,61,FALSE)&amp;"","　")</f>
        <v/>
      </c>
      <c r="AP127" s="18" t="str">
        <f>IFERROR(VLOOKUP($B127,DB!$H$3:$BZ$1001,62,FALSE)&amp;"","　")</f>
        <v/>
      </c>
      <c r="AQ127" s="21" t="str">
        <f>IFERROR(VLOOKUP($B127,DB!$H$3:$BZ$1001,63,FALSE)&amp;"","　")</f>
        <v/>
      </c>
      <c r="AR127" s="23" t="str">
        <f>IFERROR(VLOOKUP($B127,DB!$H$3:$BZ$1001,64,FALSE)&amp;"","　")</f>
        <v/>
      </c>
      <c r="AS127" s="18" t="str">
        <f>IFERROR(VLOOKUP($B127,DB!$H$3:$BZ$1001,65,FALSE)&amp;"","　")</f>
        <v/>
      </c>
      <c r="AT127" s="18" t="str">
        <f>IFERROR(VLOOKUP($B127,DB!$H$3:$BZ$1001,66,FALSE)&amp;"","　")</f>
        <v/>
      </c>
      <c r="AU127" s="18" t="str">
        <f>IFERROR(VLOOKUP($B127,DB!$H$3:$BZ$1001,67,FALSE)&amp;"","　")</f>
        <v/>
      </c>
      <c r="AV127" s="18" t="str">
        <f>IFERROR(VLOOKUP($B127,DB!$H$3:$BZ$1001,68,FALSE)&amp;"","　")</f>
        <v/>
      </c>
      <c r="AW127" s="18" t="str">
        <f>IFERROR(VLOOKUP($B127,DB!$H$3:$BZ$1001,69,FALSE)&amp;"","　")</f>
        <v/>
      </c>
      <c r="AX127" s="18" t="str">
        <f>IFERROR(VLOOKUP($B127,DB!$H$3:$BZ$1001,70,FALSE)&amp;"","　")</f>
        <v/>
      </c>
      <c r="AY127" s="21" t="str">
        <f>IFERROR(VLOOKUP($B127,DB!$H$3:$BZ$1001,71,FALSE)&amp;"","　")</f>
        <v/>
      </c>
      <c r="AZ127" s="29"/>
    </row>
    <row r="128" spans="2:52" ht="20.100000000000001" customHeight="1">
      <c r="B128" s="6">
        <v>2327</v>
      </c>
      <c r="C128" s="8" t="str">
        <f>IFERROR(VLOOKUP(B128,DB!$H$3:$Y$1001,4,FALSE)&amp;"","")</f>
        <v>株式会社シーラカンスアンドアソシエイツ</v>
      </c>
      <c r="D128" s="10" t="str">
        <f>IFERROR(VLOOKUP(B128,DB!$H$2:$CC$1001,7,FALSE)&amp;"","")</f>
        <v>東京都</v>
      </c>
      <c r="E128" s="11" t="str">
        <f>IFERROR(VLOOKUP(B128,DB!$H$2:$CC$1001,8,FALSE)&amp;"","")</f>
        <v>渋谷区</v>
      </c>
      <c r="F128" s="12" t="str">
        <f>IFERROR(VLOOKUP(B128,DB!$H$2:$CC$1001,10,FALSE)&amp;"","")</f>
        <v>代表取締役</v>
      </c>
      <c r="G128" s="11" t="str">
        <f>IFERROR(VLOOKUP(B128,DB!$H$2:$CC$1001,11,FALSE)&amp;"","")</f>
        <v>赤松　佳珠子</v>
      </c>
      <c r="H128" s="14" t="str">
        <f>IFERROR(IF(VLOOKUP(B128,DB!$H$2:$CC$1001,20,FALSE)&amp;""="","","○"),"")</f>
        <v/>
      </c>
      <c r="I128" s="16" t="str">
        <f>IFERROR(VLOOKUP($B128,DB!$H$3:$BZ$1001,29,FALSE)&amp;"","　")</f>
        <v/>
      </c>
      <c r="J128" s="18" t="str">
        <f>IFERROR(VLOOKUP($B128,DB!$H$3:$BZ$1001,30,FALSE)&amp;"","　")</f>
        <v/>
      </c>
      <c r="K128" s="18" t="str">
        <f>IFERROR(VLOOKUP($B128,DB!$H$3:$BZ$1001,31,FALSE)&amp;"","　")</f>
        <v/>
      </c>
      <c r="L128" s="18" t="str">
        <f>IFERROR(VLOOKUP($B128,DB!$H$3:$BZ$1001,32,FALSE)&amp;"","　")</f>
        <v>◯</v>
      </c>
      <c r="M128" s="18" t="str">
        <f>IFERROR(VLOOKUP($B128,DB!$H$3:$BZ$1001,33,FALSE)&amp;"","　")</f>
        <v/>
      </c>
      <c r="N128" s="21" t="str">
        <f>IFERROR(VLOOKUP($B128,DB!$H$3:$BZ$1001,34,FALSE)&amp;"","　")</f>
        <v/>
      </c>
      <c r="O128" s="23" t="str">
        <f>IFERROR(VLOOKUP($B128,DB!$H$3:$BZ$1001,35,FALSE)&amp;"","　")</f>
        <v/>
      </c>
      <c r="P128" s="18" t="str">
        <f>IFERROR(VLOOKUP($B128,DB!$H$3:$BZ$1001,36,FALSE)&amp;"","　")</f>
        <v/>
      </c>
      <c r="Q128" s="18" t="str">
        <f>IFERROR(VLOOKUP($B128,DB!$H$3:$BZ$1001,37,FALSE)&amp;"","　")</f>
        <v/>
      </c>
      <c r="R128" s="18" t="str">
        <f>IFERROR(VLOOKUP($B128,DB!$H$3:$BZ$1001,38,FALSE)&amp;"","　")</f>
        <v/>
      </c>
      <c r="S128" s="18" t="str">
        <f>IFERROR(VLOOKUP($B128,DB!$H$3:$BZ$1001,39,FALSE)&amp;"","　")</f>
        <v/>
      </c>
      <c r="T128" s="18" t="str">
        <f>IFERROR(VLOOKUP($B128,DB!$H$3:$BZ$1001,40,FALSE)&amp;"","　")</f>
        <v/>
      </c>
      <c r="U128" s="18" t="str">
        <f>IFERROR(VLOOKUP($B128,DB!$H$3:$BZ$1001,41,FALSE)&amp;"","　")</f>
        <v/>
      </c>
      <c r="V128" s="18" t="str">
        <f>IFERROR(VLOOKUP($B128,DB!$H$3:$BZ$1001,42,FALSE)&amp;"","　")</f>
        <v/>
      </c>
      <c r="W128" s="18" t="str">
        <f>IFERROR(VLOOKUP($B128,DB!$H$3:$BZ$1001,43,FALSE)&amp;"","　")</f>
        <v/>
      </c>
      <c r="X128" s="18" t="str">
        <f>IFERROR(VLOOKUP($B128,DB!$H$3:$BZ$1001,44,FALSE)&amp;"","　")</f>
        <v/>
      </c>
      <c r="Y128" s="18" t="str">
        <f>IFERROR(VLOOKUP($B128,DB!$H$3:$BZ$1001,45,FALSE)&amp;"","　")</f>
        <v/>
      </c>
      <c r="Z128" s="18" t="str">
        <f>IFERROR(VLOOKUP($B128,DB!$H$3:$BZ$1001,46,FALSE)&amp;"","　")</f>
        <v/>
      </c>
      <c r="AA128" s="18" t="str">
        <f>IFERROR(VLOOKUP($B128,DB!$H$3:$BZ$1001,47,FALSE)&amp;"","　")</f>
        <v/>
      </c>
      <c r="AB128" s="18" t="str">
        <f>IFERROR(VLOOKUP($B128,DB!$H$3:$BZ$1001,48,FALSE)&amp;"","　")</f>
        <v/>
      </c>
      <c r="AC128" s="18" t="str">
        <f>IFERROR(VLOOKUP($B128,DB!$H$3:$BZ$1001,49,FALSE)&amp;"","　")</f>
        <v/>
      </c>
      <c r="AD128" s="18" t="str">
        <f>IFERROR(VLOOKUP($B128,DB!$H$3:$BZ$1001,50,FALSE)&amp;"","　")</f>
        <v/>
      </c>
      <c r="AE128" s="18" t="str">
        <f>IFERROR(VLOOKUP($B128,DB!$H$3:$BZ$1001,51,FALSE)&amp;"","　")</f>
        <v/>
      </c>
      <c r="AF128" s="18" t="str">
        <f>IFERROR(VLOOKUP($B128,DB!$H$3:$BZ$1001,52,FALSE)&amp;"","　")</f>
        <v/>
      </c>
      <c r="AG128" s="18" t="str">
        <f>IFERROR(VLOOKUP($B128,DB!$H$3:$BZ$1001,53,FALSE)&amp;"","　")</f>
        <v/>
      </c>
      <c r="AH128" s="18" t="str">
        <f>IFERROR(VLOOKUP($B128,DB!$H$3:$BZ$1001,54,FALSE)&amp;"","　")</f>
        <v/>
      </c>
      <c r="AI128" s="25" t="str">
        <f>IFERROR(VLOOKUP($B128,DB!$H$3:$BZ$1001,55,FALSE)&amp;"","　")</f>
        <v/>
      </c>
      <c r="AJ128" s="16" t="str">
        <f>IFERROR(VLOOKUP($B128,DB!$H$3:$BZ$1001,56,FALSE)&amp;"","　")</f>
        <v/>
      </c>
      <c r="AK128" s="18" t="str">
        <f>IFERROR(VLOOKUP($B128,DB!$H$3:$BZ$1001,57,FALSE)&amp;"","　")</f>
        <v/>
      </c>
      <c r="AL128" s="18" t="str">
        <f>IFERROR(VLOOKUP($B128,DB!$H$3:$BZ$1001,58,FALSE)&amp;"","　")</f>
        <v/>
      </c>
      <c r="AM128" s="18" t="str">
        <f>IFERROR(VLOOKUP($B128,DB!$H$3:$BZ$1001,59,FALSE)&amp;"","　")</f>
        <v/>
      </c>
      <c r="AN128" s="18" t="str">
        <f>IFERROR(VLOOKUP($B128,DB!$H$3:$BZ$1001,60,FALSE)&amp;"","　")</f>
        <v/>
      </c>
      <c r="AO128" s="18" t="str">
        <f>IFERROR(VLOOKUP($B128,DB!$H$3:$BZ$1001,61,FALSE)&amp;"","　")</f>
        <v/>
      </c>
      <c r="AP128" s="18" t="str">
        <f>IFERROR(VLOOKUP($B128,DB!$H$3:$BZ$1001,62,FALSE)&amp;"","　")</f>
        <v/>
      </c>
      <c r="AQ128" s="21" t="str">
        <f>IFERROR(VLOOKUP($B128,DB!$H$3:$BZ$1001,63,FALSE)&amp;"","　")</f>
        <v/>
      </c>
      <c r="AR128" s="23" t="str">
        <f>IFERROR(VLOOKUP($B128,DB!$H$3:$BZ$1001,64,FALSE)&amp;"","　")</f>
        <v/>
      </c>
      <c r="AS128" s="18" t="str">
        <f>IFERROR(VLOOKUP($B128,DB!$H$3:$BZ$1001,65,FALSE)&amp;"","　")</f>
        <v/>
      </c>
      <c r="AT128" s="18" t="str">
        <f>IFERROR(VLOOKUP($B128,DB!$H$3:$BZ$1001,66,FALSE)&amp;"","　")</f>
        <v/>
      </c>
      <c r="AU128" s="18" t="str">
        <f>IFERROR(VLOOKUP($B128,DB!$H$3:$BZ$1001,67,FALSE)&amp;"","　")</f>
        <v/>
      </c>
      <c r="AV128" s="18" t="str">
        <f>IFERROR(VLOOKUP($B128,DB!$H$3:$BZ$1001,68,FALSE)&amp;"","　")</f>
        <v/>
      </c>
      <c r="AW128" s="18" t="str">
        <f>IFERROR(VLOOKUP($B128,DB!$H$3:$BZ$1001,69,FALSE)&amp;"","　")</f>
        <v/>
      </c>
      <c r="AX128" s="18" t="str">
        <f>IFERROR(VLOOKUP($B128,DB!$H$3:$BZ$1001,70,FALSE)&amp;"","　")</f>
        <v/>
      </c>
      <c r="AY128" s="21" t="str">
        <f>IFERROR(VLOOKUP($B128,DB!$H$3:$BZ$1001,71,FALSE)&amp;"","　")</f>
        <v/>
      </c>
      <c r="AZ128" s="29"/>
    </row>
    <row r="129" spans="2:52" ht="20.100000000000001" customHeight="1">
      <c r="B129" s="6">
        <v>2328</v>
      </c>
      <c r="C129" s="8" t="str">
        <f>IFERROR(VLOOKUP(B129,DB!$H$3:$Y$1001,4,FALSE)&amp;"","")</f>
        <v>ジェイアクア株式会社</v>
      </c>
      <c r="D129" s="10" t="str">
        <f>IFERROR(VLOOKUP(B129,DB!$H$2:$CC$1001,7,FALSE)&amp;"","")</f>
        <v>北海道</v>
      </c>
      <c r="E129" s="11" t="str">
        <f>IFERROR(VLOOKUP(B129,DB!$H$2:$CC$1001,8,FALSE)&amp;"","")</f>
        <v>札幌市南区</v>
      </c>
      <c r="F129" s="12" t="str">
        <f>IFERROR(VLOOKUP(B129,DB!$H$2:$CC$1001,10,FALSE)&amp;"","")</f>
        <v>代表取締役</v>
      </c>
      <c r="G129" s="11" t="str">
        <f>IFERROR(VLOOKUP(B129,DB!$H$2:$CC$1001,11,FALSE)&amp;"","")</f>
        <v>山田　雄司</v>
      </c>
      <c r="H129" s="14" t="str">
        <f>IFERROR(IF(VLOOKUP(B129,DB!$H$2:$CC$1001,20,FALSE)&amp;""="","","○"),"")</f>
        <v>○</v>
      </c>
      <c r="I129" s="16" t="str">
        <f>IFERROR(VLOOKUP($B129,DB!$H$3:$BZ$1001,29,FALSE)&amp;"","　")</f>
        <v/>
      </c>
      <c r="J129" s="18" t="str">
        <f>IFERROR(VLOOKUP($B129,DB!$H$3:$BZ$1001,30,FALSE)&amp;"","　")</f>
        <v/>
      </c>
      <c r="K129" s="18" t="str">
        <f>IFERROR(VLOOKUP($B129,DB!$H$3:$BZ$1001,31,FALSE)&amp;"","　")</f>
        <v/>
      </c>
      <c r="L129" s="18" t="str">
        <f>IFERROR(VLOOKUP($B129,DB!$H$3:$BZ$1001,32,FALSE)&amp;"","　")</f>
        <v/>
      </c>
      <c r="M129" s="18" t="str">
        <f>IFERROR(VLOOKUP($B129,DB!$H$3:$BZ$1001,33,FALSE)&amp;"","　")</f>
        <v/>
      </c>
      <c r="N129" s="21" t="str">
        <f>IFERROR(VLOOKUP($B129,DB!$H$3:$BZ$1001,34,FALSE)&amp;"","　")</f>
        <v>◯</v>
      </c>
      <c r="O129" s="23" t="str">
        <f>IFERROR(VLOOKUP($B129,DB!$H$3:$BZ$1001,35,FALSE)&amp;"","　")</f>
        <v/>
      </c>
      <c r="P129" s="18" t="str">
        <f>IFERROR(VLOOKUP($B129,DB!$H$3:$BZ$1001,36,FALSE)&amp;"","　")</f>
        <v/>
      </c>
      <c r="Q129" s="18" t="str">
        <f>IFERROR(VLOOKUP($B129,DB!$H$3:$BZ$1001,37,FALSE)&amp;"","　")</f>
        <v/>
      </c>
      <c r="R129" s="18" t="str">
        <f>IFERROR(VLOOKUP($B129,DB!$H$3:$BZ$1001,38,FALSE)&amp;"","　")</f>
        <v/>
      </c>
      <c r="S129" s="18" t="str">
        <f>IFERROR(VLOOKUP($B129,DB!$H$3:$BZ$1001,39,FALSE)&amp;"","　")</f>
        <v/>
      </c>
      <c r="T129" s="18" t="str">
        <f>IFERROR(VLOOKUP($B129,DB!$H$3:$BZ$1001,40,FALSE)&amp;"","　")</f>
        <v/>
      </c>
      <c r="U129" s="18" t="str">
        <f>IFERROR(VLOOKUP($B129,DB!$H$3:$BZ$1001,41,FALSE)&amp;"","　")</f>
        <v/>
      </c>
      <c r="V129" s="18" t="str">
        <f>IFERROR(VLOOKUP($B129,DB!$H$3:$BZ$1001,42,FALSE)&amp;"","　")</f>
        <v/>
      </c>
      <c r="W129" s="18" t="str">
        <f>IFERROR(VLOOKUP($B129,DB!$H$3:$BZ$1001,43,FALSE)&amp;"","　")</f>
        <v/>
      </c>
      <c r="X129" s="18" t="str">
        <f>IFERROR(VLOOKUP($B129,DB!$H$3:$BZ$1001,44,FALSE)&amp;"","　")</f>
        <v/>
      </c>
      <c r="Y129" s="18" t="str">
        <f>IFERROR(VLOOKUP($B129,DB!$H$3:$BZ$1001,45,FALSE)&amp;"","　")</f>
        <v/>
      </c>
      <c r="Z129" s="18" t="str">
        <f>IFERROR(VLOOKUP($B129,DB!$H$3:$BZ$1001,46,FALSE)&amp;"","　")</f>
        <v/>
      </c>
      <c r="AA129" s="18" t="str">
        <f>IFERROR(VLOOKUP($B129,DB!$H$3:$BZ$1001,47,FALSE)&amp;"","　")</f>
        <v/>
      </c>
      <c r="AB129" s="18" t="str">
        <f>IFERROR(VLOOKUP($B129,DB!$H$3:$BZ$1001,48,FALSE)&amp;"","　")</f>
        <v/>
      </c>
      <c r="AC129" s="18" t="str">
        <f>IFERROR(VLOOKUP($B129,DB!$H$3:$BZ$1001,49,FALSE)&amp;"","　")</f>
        <v/>
      </c>
      <c r="AD129" s="18" t="str">
        <f>IFERROR(VLOOKUP($B129,DB!$H$3:$BZ$1001,50,FALSE)&amp;"","　")</f>
        <v/>
      </c>
      <c r="AE129" s="18" t="str">
        <f>IFERROR(VLOOKUP($B129,DB!$H$3:$BZ$1001,51,FALSE)&amp;"","　")</f>
        <v/>
      </c>
      <c r="AF129" s="18" t="str">
        <f>IFERROR(VLOOKUP($B129,DB!$H$3:$BZ$1001,52,FALSE)&amp;"","　")</f>
        <v/>
      </c>
      <c r="AG129" s="18" t="str">
        <f>IFERROR(VLOOKUP($B129,DB!$H$3:$BZ$1001,53,FALSE)&amp;"","　")</f>
        <v/>
      </c>
      <c r="AH129" s="18" t="str">
        <f>IFERROR(VLOOKUP($B129,DB!$H$3:$BZ$1001,54,FALSE)&amp;"","　")</f>
        <v/>
      </c>
      <c r="AI129" s="25" t="str">
        <f>IFERROR(VLOOKUP($B129,DB!$H$3:$BZ$1001,55,FALSE)&amp;"","　")</f>
        <v/>
      </c>
      <c r="AJ129" s="16" t="str">
        <f>IFERROR(VLOOKUP($B129,DB!$H$3:$BZ$1001,56,FALSE)&amp;"","　")</f>
        <v/>
      </c>
      <c r="AK129" s="18" t="str">
        <f>IFERROR(VLOOKUP($B129,DB!$H$3:$BZ$1001,57,FALSE)&amp;"","　")</f>
        <v/>
      </c>
      <c r="AL129" s="18" t="str">
        <f>IFERROR(VLOOKUP($B129,DB!$H$3:$BZ$1001,58,FALSE)&amp;"","　")</f>
        <v/>
      </c>
      <c r="AM129" s="18" t="str">
        <f>IFERROR(VLOOKUP($B129,DB!$H$3:$BZ$1001,59,FALSE)&amp;"","　")</f>
        <v/>
      </c>
      <c r="AN129" s="18" t="str">
        <f>IFERROR(VLOOKUP($B129,DB!$H$3:$BZ$1001,60,FALSE)&amp;"","　")</f>
        <v/>
      </c>
      <c r="AO129" s="18" t="str">
        <f>IFERROR(VLOOKUP($B129,DB!$H$3:$BZ$1001,61,FALSE)&amp;"","　")</f>
        <v/>
      </c>
      <c r="AP129" s="18" t="str">
        <f>IFERROR(VLOOKUP($B129,DB!$H$3:$BZ$1001,62,FALSE)&amp;"","　")</f>
        <v/>
      </c>
      <c r="AQ129" s="21" t="str">
        <f>IFERROR(VLOOKUP($B129,DB!$H$3:$BZ$1001,63,FALSE)&amp;"","　")</f>
        <v/>
      </c>
      <c r="AR129" s="23" t="str">
        <f>IFERROR(VLOOKUP($B129,DB!$H$3:$BZ$1001,64,FALSE)&amp;"","　")</f>
        <v/>
      </c>
      <c r="AS129" s="18" t="str">
        <f>IFERROR(VLOOKUP($B129,DB!$H$3:$BZ$1001,65,FALSE)&amp;"","　")</f>
        <v/>
      </c>
      <c r="AT129" s="18" t="str">
        <f>IFERROR(VLOOKUP($B129,DB!$H$3:$BZ$1001,66,FALSE)&amp;"","　")</f>
        <v/>
      </c>
      <c r="AU129" s="18" t="str">
        <f>IFERROR(VLOOKUP($B129,DB!$H$3:$BZ$1001,67,FALSE)&amp;"","　")</f>
        <v/>
      </c>
      <c r="AV129" s="18" t="str">
        <f>IFERROR(VLOOKUP($B129,DB!$H$3:$BZ$1001,68,FALSE)&amp;"","　")</f>
        <v/>
      </c>
      <c r="AW129" s="18" t="str">
        <f>IFERROR(VLOOKUP($B129,DB!$H$3:$BZ$1001,69,FALSE)&amp;"","　")</f>
        <v/>
      </c>
      <c r="AX129" s="18" t="str">
        <f>IFERROR(VLOOKUP($B129,DB!$H$3:$BZ$1001,70,FALSE)&amp;"","　")</f>
        <v/>
      </c>
      <c r="AY129" s="21" t="str">
        <f>IFERROR(VLOOKUP($B129,DB!$H$3:$BZ$1001,71,FALSE)&amp;"","　")</f>
        <v/>
      </c>
      <c r="AZ129" s="29"/>
    </row>
    <row r="130" spans="2:52" ht="20.100000000000001" customHeight="1">
      <c r="B130" s="6">
        <v>2437</v>
      </c>
      <c r="C130" s="8" t="str">
        <f>IFERROR(VLOOKUP(B130,DB!$H$3:$Y$1001,4,FALSE)&amp;"","")</f>
        <v>東和コンサルタント株式会社</v>
      </c>
      <c r="D130" s="10" t="str">
        <f>IFERROR(VLOOKUP(B130,DB!$H$2:$CC$1001,7,FALSE)&amp;"","")</f>
        <v>北海道</v>
      </c>
      <c r="E130" s="11" t="str">
        <f>IFERROR(VLOOKUP(B130,DB!$H$2:$CC$1001,8,FALSE)&amp;"","")</f>
        <v>札幌市豊平区</v>
      </c>
      <c r="F130" s="12" t="str">
        <f>IFERROR(VLOOKUP(B130,DB!$H$2:$CC$1001,10,FALSE)&amp;"","")</f>
        <v>代表取締役</v>
      </c>
      <c r="G130" s="11" t="str">
        <f>IFERROR(VLOOKUP(B130,DB!$H$2:$CC$1001,11,FALSE)&amp;"","")</f>
        <v>若本　直実</v>
      </c>
      <c r="H130" s="14" t="str">
        <f>IFERROR(IF(VLOOKUP(B130,DB!$H$2:$CC$1001,20,FALSE)&amp;""="","","○"),"")</f>
        <v/>
      </c>
      <c r="I130" s="16" t="str">
        <f>IFERROR(VLOOKUP($B130,DB!$H$3:$BZ$1001,29,FALSE)&amp;"","　")</f>
        <v>◯</v>
      </c>
      <c r="J130" s="18" t="str">
        <f>IFERROR(VLOOKUP($B130,DB!$H$3:$BZ$1001,30,FALSE)&amp;"","　")</f>
        <v/>
      </c>
      <c r="K130" s="18" t="str">
        <f>IFERROR(VLOOKUP($B130,DB!$H$3:$BZ$1001,31,FALSE)&amp;"","　")</f>
        <v>◯</v>
      </c>
      <c r="L130" s="18" t="str">
        <f>IFERROR(VLOOKUP($B130,DB!$H$3:$BZ$1001,32,FALSE)&amp;"","　")</f>
        <v/>
      </c>
      <c r="M130" s="18" t="str">
        <f>IFERROR(VLOOKUP($B130,DB!$H$3:$BZ$1001,33,FALSE)&amp;"","　")</f>
        <v>◯</v>
      </c>
      <c r="N130" s="21" t="str">
        <f>IFERROR(VLOOKUP($B130,DB!$H$3:$BZ$1001,34,FALSE)&amp;"","　")</f>
        <v/>
      </c>
      <c r="O130" s="23" t="str">
        <f>IFERROR(VLOOKUP($B130,DB!$H$3:$BZ$1001,35,FALSE)&amp;"","　")</f>
        <v/>
      </c>
      <c r="P130" s="18" t="str">
        <f>IFERROR(VLOOKUP($B130,DB!$H$3:$BZ$1001,36,FALSE)&amp;"","　")</f>
        <v/>
      </c>
      <c r="Q130" s="18" t="str">
        <f>IFERROR(VLOOKUP($B130,DB!$H$3:$BZ$1001,37,FALSE)&amp;"","　")</f>
        <v/>
      </c>
      <c r="R130" s="18" t="str">
        <f>IFERROR(VLOOKUP($B130,DB!$H$3:$BZ$1001,38,FALSE)&amp;"","　")</f>
        <v>◯</v>
      </c>
      <c r="S130" s="18" t="str">
        <f>IFERROR(VLOOKUP($B130,DB!$H$3:$BZ$1001,39,FALSE)&amp;"","　")</f>
        <v/>
      </c>
      <c r="T130" s="18" t="str">
        <f>IFERROR(VLOOKUP($B130,DB!$H$3:$BZ$1001,40,FALSE)&amp;"","　")</f>
        <v/>
      </c>
      <c r="U130" s="18" t="str">
        <f>IFERROR(VLOOKUP($B130,DB!$H$3:$BZ$1001,41,FALSE)&amp;"","　")</f>
        <v/>
      </c>
      <c r="V130" s="18" t="str">
        <f>IFERROR(VLOOKUP($B130,DB!$H$3:$BZ$1001,42,FALSE)&amp;"","　")</f>
        <v>◯</v>
      </c>
      <c r="W130" s="18" t="str">
        <f>IFERROR(VLOOKUP($B130,DB!$H$3:$BZ$1001,43,FALSE)&amp;"","　")</f>
        <v/>
      </c>
      <c r="X130" s="18" t="str">
        <f>IFERROR(VLOOKUP($B130,DB!$H$3:$BZ$1001,44,FALSE)&amp;"","　")</f>
        <v/>
      </c>
      <c r="Y130" s="18" t="str">
        <f>IFERROR(VLOOKUP($B130,DB!$H$3:$BZ$1001,45,FALSE)&amp;"","　")</f>
        <v/>
      </c>
      <c r="Z130" s="18" t="str">
        <f>IFERROR(VLOOKUP($B130,DB!$H$3:$BZ$1001,46,FALSE)&amp;"","　")</f>
        <v/>
      </c>
      <c r="AA130" s="18" t="str">
        <f>IFERROR(VLOOKUP($B130,DB!$H$3:$BZ$1001,47,FALSE)&amp;"","　")</f>
        <v>◯</v>
      </c>
      <c r="AB130" s="18" t="str">
        <f>IFERROR(VLOOKUP($B130,DB!$H$3:$BZ$1001,48,FALSE)&amp;"","　")</f>
        <v/>
      </c>
      <c r="AC130" s="18" t="str">
        <f>IFERROR(VLOOKUP($B130,DB!$H$3:$BZ$1001,49,FALSE)&amp;"","　")</f>
        <v/>
      </c>
      <c r="AD130" s="18" t="str">
        <f>IFERROR(VLOOKUP($B130,DB!$H$3:$BZ$1001,50,FALSE)&amp;"","　")</f>
        <v/>
      </c>
      <c r="AE130" s="18" t="str">
        <f>IFERROR(VLOOKUP($B130,DB!$H$3:$BZ$1001,51,FALSE)&amp;"","　")</f>
        <v/>
      </c>
      <c r="AF130" s="18" t="str">
        <f>IFERROR(VLOOKUP($B130,DB!$H$3:$BZ$1001,52,FALSE)&amp;"","　")</f>
        <v/>
      </c>
      <c r="AG130" s="18" t="str">
        <f>IFERROR(VLOOKUP($B130,DB!$H$3:$BZ$1001,53,FALSE)&amp;"","　")</f>
        <v/>
      </c>
      <c r="AH130" s="18" t="str">
        <f>IFERROR(VLOOKUP($B130,DB!$H$3:$BZ$1001,54,FALSE)&amp;"","　")</f>
        <v/>
      </c>
      <c r="AI130" s="25" t="str">
        <f>IFERROR(VLOOKUP($B130,DB!$H$3:$BZ$1001,55,FALSE)&amp;"","　")</f>
        <v/>
      </c>
      <c r="AJ130" s="16" t="str">
        <f>IFERROR(VLOOKUP($B130,DB!$H$3:$BZ$1001,56,FALSE)&amp;"","　")</f>
        <v/>
      </c>
      <c r="AK130" s="18" t="str">
        <f>IFERROR(VLOOKUP($B130,DB!$H$3:$BZ$1001,57,FALSE)&amp;"","　")</f>
        <v/>
      </c>
      <c r="AL130" s="18" t="str">
        <f>IFERROR(VLOOKUP($B130,DB!$H$3:$BZ$1001,58,FALSE)&amp;"","　")</f>
        <v>◯</v>
      </c>
      <c r="AM130" s="18" t="str">
        <f>IFERROR(VLOOKUP($B130,DB!$H$3:$BZ$1001,59,FALSE)&amp;"","　")</f>
        <v/>
      </c>
      <c r="AN130" s="18" t="str">
        <f>IFERROR(VLOOKUP($B130,DB!$H$3:$BZ$1001,60,FALSE)&amp;"","　")</f>
        <v/>
      </c>
      <c r="AO130" s="18" t="str">
        <f>IFERROR(VLOOKUP($B130,DB!$H$3:$BZ$1001,61,FALSE)&amp;"","　")</f>
        <v/>
      </c>
      <c r="AP130" s="18" t="str">
        <f>IFERROR(VLOOKUP($B130,DB!$H$3:$BZ$1001,62,FALSE)&amp;"","　")</f>
        <v/>
      </c>
      <c r="AQ130" s="21" t="str">
        <f>IFERROR(VLOOKUP($B130,DB!$H$3:$BZ$1001,63,FALSE)&amp;"","　")</f>
        <v/>
      </c>
      <c r="AR130" s="23" t="str">
        <f>IFERROR(VLOOKUP($B130,DB!$H$3:$BZ$1001,64,FALSE)&amp;"","　")</f>
        <v/>
      </c>
      <c r="AS130" s="18" t="str">
        <f>IFERROR(VLOOKUP($B130,DB!$H$3:$BZ$1001,65,FALSE)&amp;"","　")</f>
        <v/>
      </c>
      <c r="AT130" s="18" t="str">
        <f>IFERROR(VLOOKUP($B130,DB!$H$3:$BZ$1001,66,FALSE)&amp;"","　")</f>
        <v/>
      </c>
      <c r="AU130" s="18" t="str">
        <f>IFERROR(VLOOKUP($B130,DB!$H$3:$BZ$1001,67,FALSE)&amp;"","　")</f>
        <v/>
      </c>
      <c r="AV130" s="18" t="str">
        <f>IFERROR(VLOOKUP($B130,DB!$H$3:$BZ$1001,68,FALSE)&amp;"","　")</f>
        <v/>
      </c>
      <c r="AW130" s="18" t="str">
        <f>IFERROR(VLOOKUP($B130,DB!$H$3:$BZ$1001,69,FALSE)&amp;"","　")</f>
        <v/>
      </c>
      <c r="AX130" s="18" t="str">
        <f>IFERROR(VLOOKUP($B130,DB!$H$3:$BZ$1001,70,FALSE)&amp;"","　")</f>
        <v/>
      </c>
      <c r="AY130" s="21" t="str">
        <f>IFERROR(VLOOKUP($B130,DB!$H$3:$BZ$1001,71,FALSE)&amp;"","　")</f>
        <v/>
      </c>
      <c r="AZ130" s="29"/>
    </row>
    <row r="131" spans="2:52" ht="20.100000000000001" customHeight="1">
      <c r="B131" s="6">
        <v>2330</v>
      </c>
      <c r="C131" s="8" t="str">
        <f>IFERROR(VLOOKUP(B131,DB!$H$3:$Y$1001,4,FALSE)&amp;"","")</f>
        <v>株式会社ＧＩＳ北海道</v>
      </c>
      <c r="D131" s="10" t="str">
        <f>IFERROR(VLOOKUP(B131,DB!$H$2:$CC$1001,7,FALSE)&amp;"","")</f>
        <v>北海道</v>
      </c>
      <c r="E131" s="11" t="str">
        <f>IFERROR(VLOOKUP(B131,DB!$H$2:$CC$1001,8,FALSE)&amp;"","")</f>
        <v>札幌市中央区</v>
      </c>
      <c r="F131" s="12" t="str">
        <f>IFERROR(VLOOKUP(B131,DB!$H$2:$CC$1001,10,FALSE)&amp;"","")</f>
        <v>代表取締役</v>
      </c>
      <c r="G131" s="11" t="str">
        <f>IFERROR(VLOOKUP(B131,DB!$H$2:$CC$1001,11,FALSE)&amp;"","")</f>
        <v>白川　彰</v>
      </c>
      <c r="H131" s="14" t="str">
        <f>IFERROR(IF(VLOOKUP(B131,DB!$H$2:$CC$1001,20,FALSE)&amp;""="","","○"),"")</f>
        <v/>
      </c>
      <c r="I131" s="16" t="str">
        <f>IFERROR(VLOOKUP($B131,DB!$H$3:$BZ$1001,29,FALSE)&amp;"","　")</f>
        <v>◯</v>
      </c>
      <c r="J131" s="18" t="str">
        <f>IFERROR(VLOOKUP($B131,DB!$H$3:$BZ$1001,30,FALSE)&amp;"","　")</f>
        <v/>
      </c>
      <c r="K131" s="18" t="str">
        <f>IFERROR(VLOOKUP($B131,DB!$H$3:$BZ$1001,31,FALSE)&amp;"","　")</f>
        <v/>
      </c>
      <c r="L131" s="18" t="str">
        <f>IFERROR(VLOOKUP($B131,DB!$H$3:$BZ$1001,32,FALSE)&amp;"","　")</f>
        <v/>
      </c>
      <c r="M131" s="18" t="str">
        <f>IFERROR(VLOOKUP($B131,DB!$H$3:$BZ$1001,33,FALSE)&amp;"","　")</f>
        <v>◯</v>
      </c>
      <c r="N131" s="21" t="str">
        <f>IFERROR(VLOOKUP($B131,DB!$H$3:$BZ$1001,34,FALSE)&amp;"","　")</f>
        <v/>
      </c>
      <c r="O131" s="23" t="str">
        <f>IFERROR(VLOOKUP($B131,DB!$H$3:$BZ$1001,35,FALSE)&amp;"","　")</f>
        <v/>
      </c>
      <c r="P131" s="18" t="str">
        <f>IFERROR(VLOOKUP($B131,DB!$H$3:$BZ$1001,36,FALSE)&amp;"","　")</f>
        <v/>
      </c>
      <c r="Q131" s="18" t="str">
        <f>IFERROR(VLOOKUP($B131,DB!$H$3:$BZ$1001,37,FALSE)&amp;"","　")</f>
        <v/>
      </c>
      <c r="R131" s="18" t="str">
        <f>IFERROR(VLOOKUP($B131,DB!$H$3:$BZ$1001,38,FALSE)&amp;"","　")</f>
        <v/>
      </c>
      <c r="S131" s="18" t="str">
        <f>IFERROR(VLOOKUP($B131,DB!$H$3:$BZ$1001,39,FALSE)&amp;"","　")</f>
        <v/>
      </c>
      <c r="T131" s="18" t="str">
        <f>IFERROR(VLOOKUP($B131,DB!$H$3:$BZ$1001,40,FALSE)&amp;"","　")</f>
        <v/>
      </c>
      <c r="U131" s="18" t="str">
        <f>IFERROR(VLOOKUP($B131,DB!$H$3:$BZ$1001,41,FALSE)&amp;"","　")</f>
        <v/>
      </c>
      <c r="V131" s="18" t="str">
        <f>IFERROR(VLOOKUP($B131,DB!$H$3:$BZ$1001,42,FALSE)&amp;"","　")</f>
        <v/>
      </c>
      <c r="W131" s="18" t="str">
        <f>IFERROR(VLOOKUP($B131,DB!$H$3:$BZ$1001,43,FALSE)&amp;"","　")</f>
        <v/>
      </c>
      <c r="X131" s="18" t="str">
        <f>IFERROR(VLOOKUP($B131,DB!$H$3:$BZ$1001,44,FALSE)&amp;"","　")</f>
        <v/>
      </c>
      <c r="Y131" s="18" t="str">
        <f>IFERROR(VLOOKUP($B131,DB!$H$3:$BZ$1001,45,FALSE)&amp;"","　")</f>
        <v/>
      </c>
      <c r="Z131" s="18" t="str">
        <f>IFERROR(VLOOKUP($B131,DB!$H$3:$BZ$1001,46,FALSE)&amp;"","　")</f>
        <v/>
      </c>
      <c r="AA131" s="18" t="str">
        <f>IFERROR(VLOOKUP($B131,DB!$H$3:$BZ$1001,47,FALSE)&amp;"","　")</f>
        <v/>
      </c>
      <c r="AB131" s="18" t="str">
        <f>IFERROR(VLOOKUP($B131,DB!$H$3:$BZ$1001,48,FALSE)&amp;"","　")</f>
        <v/>
      </c>
      <c r="AC131" s="18" t="str">
        <f>IFERROR(VLOOKUP($B131,DB!$H$3:$BZ$1001,49,FALSE)&amp;"","　")</f>
        <v/>
      </c>
      <c r="AD131" s="18" t="str">
        <f>IFERROR(VLOOKUP($B131,DB!$H$3:$BZ$1001,50,FALSE)&amp;"","　")</f>
        <v/>
      </c>
      <c r="AE131" s="18" t="str">
        <f>IFERROR(VLOOKUP($B131,DB!$H$3:$BZ$1001,51,FALSE)&amp;"","　")</f>
        <v/>
      </c>
      <c r="AF131" s="18" t="str">
        <f>IFERROR(VLOOKUP($B131,DB!$H$3:$BZ$1001,52,FALSE)&amp;"","　")</f>
        <v/>
      </c>
      <c r="AG131" s="18" t="str">
        <f>IFERROR(VLOOKUP($B131,DB!$H$3:$BZ$1001,53,FALSE)&amp;"","　")</f>
        <v/>
      </c>
      <c r="AH131" s="18" t="str">
        <f>IFERROR(VLOOKUP($B131,DB!$H$3:$BZ$1001,54,FALSE)&amp;"","　")</f>
        <v/>
      </c>
      <c r="AI131" s="25" t="str">
        <f>IFERROR(VLOOKUP($B131,DB!$H$3:$BZ$1001,55,FALSE)&amp;"","　")</f>
        <v/>
      </c>
      <c r="AJ131" s="16" t="str">
        <f>IFERROR(VLOOKUP($B131,DB!$H$3:$BZ$1001,56,FALSE)&amp;"","　")</f>
        <v/>
      </c>
      <c r="AK131" s="18" t="str">
        <f>IFERROR(VLOOKUP($B131,DB!$H$3:$BZ$1001,57,FALSE)&amp;"","　")</f>
        <v/>
      </c>
      <c r="AL131" s="18" t="str">
        <f>IFERROR(VLOOKUP($B131,DB!$H$3:$BZ$1001,58,FALSE)&amp;"","　")</f>
        <v/>
      </c>
      <c r="AM131" s="18" t="str">
        <f>IFERROR(VLOOKUP($B131,DB!$H$3:$BZ$1001,59,FALSE)&amp;"","　")</f>
        <v/>
      </c>
      <c r="AN131" s="18" t="str">
        <f>IFERROR(VLOOKUP($B131,DB!$H$3:$BZ$1001,60,FALSE)&amp;"","　")</f>
        <v/>
      </c>
      <c r="AO131" s="18" t="str">
        <f>IFERROR(VLOOKUP($B131,DB!$H$3:$BZ$1001,61,FALSE)&amp;"","　")</f>
        <v/>
      </c>
      <c r="AP131" s="18" t="str">
        <f>IFERROR(VLOOKUP($B131,DB!$H$3:$BZ$1001,62,FALSE)&amp;"","　")</f>
        <v/>
      </c>
      <c r="AQ131" s="21" t="str">
        <f>IFERROR(VLOOKUP($B131,DB!$H$3:$BZ$1001,63,FALSE)&amp;"","　")</f>
        <v/>
      </c>
      <c r="AR131" s="23" t="str">
        <f>IFERROR(VLOOKUP($B131,DB!$H$3:$BZ$1001,64,FALSE)&amp;"","　")</f>
        <v/>
      </c>
      <c r="AS131" s="18" t="str">
        <f>IFERROR(VLOOKUP($B131,DB!$H$3:$BZ$1001,65,FALSE)&amp;"","　")</f>
        <v/>
      </c>
      <c r="AT131" s="18" t="str">
        <f>IFERROR(VLOOKUP($B131,DB!$H$3:$BZ$1001,66,FALSE)&amp;"","　")</f>
        <v/>
      </c>
      <c r="AU131" s="18" t="str">
        <f>IFERROR(VLOOKUP($B131,DB!$H$3:$BZ$1001,67,FALSE)&amp;"","　")</f>
        <v/>
      </c>
      <c r="AV131" s="18" t="str">
        <f>IFERROR(VLOOKUP($B131,DB!$H$3:$BZ$1001,68,FALSE)&amp;"","　")</f>
        <v/>
      </c>
      <c r="AW131" s="18" t="str">
        <f>IFERROR(VLOOKUP($B131,DB!$H$3:$BZ$1001,69,FALSE)&amp;"","　")</f>
        <v/>
      </c>
      <c r="AX131" s="18" t="str">
        <f>IFERROR(VLOOKUP($B131,DB!$H$3:$BZ$1001,70,FALSE)&amp;"","　")</f>
        <v/>
      </c>
      <c r="AY131" s="21" t="str">
        <f>IFERROR(VLOOKUP($B131,DB!$H$3:$BZ$1001,71,FALSE)&amp;"","　")</f>
        <v/>
      </c>
      <c r="AZ131" s="29"/>
    </row>
    <row r="132" spans="2:52" ht="20.100000000000001" customHeight="1">
      <c r="B132" s="6">
        <v>2331</v>
      </c>
      <c r="C132" s="8" t="str">
        <f>IFERROR(VLOOKUP(B132,DB!$H$3:$Y$1001,4,FALSE)&amp;"","")</f>
        <v>株式会社ジオリサーチ</v>
      </c>
      <c r="D132" s="10" t="str">
        <f>IFERROR(VLOOKUP(B132,DB!$H$2:$CC$1001,7,FALSE)&amp;"","")</f>
        <v>北海道</v>
      </c>
      <c r="E132" s="11" t="str">
        <f>IFERROR(VLOOKUP(B132,DB!$H$2:$CC$1001,8,FALSE)&amp;"","")</f>
        <v>札幌市西区</v>
      </c>
      <c r="F132" s="12" t="str">
        <f>IFERROR(VLOOKUP(B132,DB!$H$2:$CC$1001,10,FALSE)&amp;"","")</f>
        <v>代表取締役社長</v>
      </c>
      <c r="G132" s="11" t="str">
        <f>IFERROR(VLOOKUP(B132,DB!$H$2:$CC$1001,11,FALSE)&amp;"","")</f>
        <v>寺崎　真</v>
      </c>
      <c r="H132" s="14" t="str">
        <f>IFERROR(IF(VLOOKUP(B132,DB!$H$2:$CC$1001,20,FALSE)&amp;""="","","○"),"")</f>
        <v/>
      </c>
      <c r="I132" s="16" t="str">
        <f>IFERROR(VLOOKUP($B132,DB!$H$3:$BZ$1001,29,FALSE)&amp;"","　")</f>
        <v>◯</v>
      </c>
      <c r="J132" s="18" t="str">
        <f>IFERROR(VLOOKUP($B132,DB!$H$3:$BZ$1001,30,FALSE)&amp;"","　")</f>
        <v/>
      </c>
      <c r="K132" s="18" t="str">
        <f>IFERROR(VLOOKUP($B132,DB!$H$3:$BZ$1001,31,FALSE)&amp;"","　")</f>
        <v/>
      </c>
      <c r="L132" s="18" t="str">
        <f>IFERROR(VLOOKUP($B132,DB!$H$3:$BZ$1001,32,FALSE)&amp;"","　")</f>
        <v/>
      </c>
      <c r="M132" s="18" t="str">
        <f>IFERROR(VLOOKUP($B132,DB!$H$3:$BZ$1001,33,FALSE)&amp;"","　")</f>
        <v>◯</v>
      </c>
      <c r="N132" s="21" t="str">
        <f>IFERROR(VLOOKUP($B132,DB!$H$3:$BZ$1001,34,FALSE)&amp;"","　")</f>
        <v/>
      </c>
      <c r="O132" s="23" t="str">
        <f>IFERROR(VLOOKUP($B132,DB!$H$3:$BZ$1001,35,FALSE)&amp;"","　")</f>
        <v/>
      </c>
      <c r="P132" s="18" t="str">
        <f>IFERROR(VLOOKUP($B132,DB!$H$3:$BZ$1001,36,FALSE)&amp;"","　")</f>
        <v/>
      </c>
      <c r="Q132" s="18" t="str">
        <f>IFERROR(VLOOKUP($B132,DB!$H$3:$BZ$1001,37,FALSE)&amp;"","　")</f>
        <v/>
      </c>
      <c r="R132" s="18" t="str">
        <f>IFERROR(VLOOKUP($B132,DB!$H$3:$BZ$1001,38,FALSE)&amp;"","　")</f>
        <v/>
      </c>
      <c r="S132" s="18" t="str">
        <f>IFERROR(VLOOKUP($B132,DB!$H$3:$BZ$1001,39,FALSE)&amp;"","　")</f>
        <v/>
      </c>
      <c r="T132" s="18" t="str">
        <f>IFERROR(VLOOKUP($B132,DB!$H$3:$BZ$1001,40,FALSE)&amp;"","　")</f>
        <v/>
      </c>
      <c r="U132" s="18" t="str">
        <f>IFERROR(VLOOKUP($B132,DB!$H$3:$BZ$1001,41,FALSE)&amp;"","　")</f>
        <v/>
      </c>
      <c r="V132" s="18" t="str">
        <f>IFERROR(VLOOKUP($B132,DB!$H$3:$BZ$1001,42,FALSE)&amp;"","　")</f>
        <v/>
      </c>
      <c r="W132" s="18" t="str">
        <f>IFERROR(VLOOKUP($B132,DB!$H$3:$BZ$1001,43,FALSE)&amp;"","　")</f>
        <v/>
      </c>
      <c r="X132" s="18" t="str">
        <f>IFERROR(VLOOKUP($B132,DB!$H$3:$BZ$1001,44,FALSE)&amp;"","　")</f>
        <v/>
      </c>
      <c r="Y132" s="18" t="str">
        <f>IFERROR(VLOOKUP($B132,DB!$H$3:$BZ$1001,45,FALSE)&amp;"","　")</f>
        <v/>
      </c>
      <c r="Z132" s="18" t="str">
        <f>IFERROR(VLOOKUP($B132,DB!$H$3:$BZ$1001,46,FALSE)&amp;"","　")</f>
        <v/>
      </c>
      <c r="AA132" s="18" t="str">
        <f>IFERROR(VLOOKUP($B132,DB!$H$3:$BZ$1001,47,FALSE)&amp;"","　")</f>
        <v/>
      </c>
      <c r="AB132" s="18" t="str">
        <f>IFERROR(VLOOKUP($B132,DB!$H$3:$BZ$1001,48,FALSE)&amp;"","　")</f>
        <v/>
      </c>
      <c r="AC132" s="18" t="str">
        <f>IFERROR(VLOOKUP($B132,DB!$H$3:$BZ$1001,49,FALSE)&amp;"","　")</f>
        <v/>
      </c>
      <c r="AD132" s="18" t="str">
        <f>IFERROR(VLOOKUP($B132,DB!$H$3:$BZ$1001,50,FALSE)&amp;"","　")</f>
        <v/>
      </c>
      <c r="AE132" s="18" t="str">
        <f>IFERROR(VLOOKUP($B132,DB!$H$3:$BZ$1001,51,FALSE)&amp;"","　")</f>
        <v/>
      </c>
      <c r="AF132" s="18" t="str">
        <f>IFERROR(VLOOKUP($B132,DB!$H$3:$BZ$1001,52,FALSE)&amp;"","　")</f>
        <v/>
      </c>
      <c r="AG132" s="18" t="str">
        <f>IFERROR(VLOOKUP($B132,DB!$H$3:$BZ$1001,53,FALSE)&amp;"","　")</f>
        <v/>
      </c>
      <c r="AH132" s="18" t="str">
        <f>IFERROR(VLOOKUP($B132,DB!$H$3:$BZ$1001,54,FALSE)&amp;"","　")</f>
        <v/>
      </c>
      <c r="AI132" s="25" t="str">
        <f>IFERROR(VLOOKUP($B132,DB!$H$3:$BZ$1001,55,FALSE)&amp;"","　")</f>
        <v/>
      </c>
      <c r="AJ132" s="16" t="str">
        <f>IFERROR(VLOOKUP($B132,DB!$H$3:$BZ$1001,56,FALSE)&amp;"","　")</f>
        <v/>
      </c>
      <c r="AK132" s="18" t="str">
        <f>IFERROR(VLOOKUP($B132,DB!$H$3:$BZ$1001,57,FALSE)&amp;"","　")</f>
        <v/>
      </c>
      <c r="AL132" s="18" t="str">
        <f>IFERROR(VLOOKUP($B132,DB!$H$3:$BZ$1001,58,FALSE)&amp;"","　")</f>
        <v/>
      </c>
      <c r="AM132" s="18" t="str">
        <f>IFERROR(VLOOKUP($B132,DB!$H$3:$BZ$1001,59,FALSE)&amp;"","　")</f>
        <v/>
      </c>
      <c r="AN132" s="18" t="str">
        <f>IFERROR(VLOOKUP($B132,DB!$H$3:$BZ$1001,60,FALSE)&amp;"","　")</f>
        <v/>
      </c>
      <c r="AO132" s="18" t="str">
        <f>IFERROR(VLOOKUP($B132,DB!$H$3:$BZ$1001,61,FALSE)&amp;"","　")</f>
        <v/>
      </c>
      <c r="AP132" s="18" t="str">
        <f>IFERROR(VLOOKUP($B132,DB!$H$3:$BZ$1001,62,FALSE)&amp;"","　")</f>
        <v/>
      </c>
      <c r="AQ132" s="21" t="str">
        <f>IFERROR(VLOOKUP($B132,DB!$H$3:$BZ$1001,63,FALSE)&amp;"","　")</f>
        <v/>
      </c>
      <c r="AR132" s="23" t="str">
        <f>IFERROR(VLOOKUP($B132,DB!$H$3:$BZ$1001,64,FALSE)&amp;"","　")</f>
        <v/>
      </c>
      <c r="AS132" s="18" t="str">
        <f>IFERROR(VLOOKUP($B132,DB!$H$3:$BZ$1001,65,FALSE)&amp;"","　")</f>
        <v/>
      </c>
      <c r="AT132" s="18" t="str">
        <f>IFERROR(VLOOKUP($B132,DB!$H$3:$BZ$1001,66,FALSE)&amp;"","　")</f>
        <v/>
      </c>
      <c r="AU132" s="18" t="str">
        <f>IFERROR(VLOOKUP($B132,DB!$H$3:$BZ$1001,67,FALSE)&amp;"","　")</f>
        <v/>
      </c>
      <c r="AV132" s="18" t="str">
        <f>IFERROR(VLOOKUP($B132,DB!$H$3:$BZ$1001,68,FALSE)&amp;"","　")</f>
        <v/>
      </c>
      <c r="AW132" s="18" t="str">
        <f>IFERROR(VLOOKUP($B132,DB!$H$3:$BZ$1001,69,FALSE)&amp;"","　")</f>
        <v/>
      </c>
      <c r="AX132" s="18" t="str">
        <f>IFERROR(VLOOKUP($B132,DB!$H$3:$BZ$1001,70,FALSE)&amp;"","　")</f>
        <v/>
      </c>
      <c r="AY132" s="21" t="str">
        <f>IFERROR(VLOOKUP($B132,DB!$H$3:$BZ$1001,71,FALSE)&amp;"","　")</f>
        <v/>
      </c>
      <c r="AZ132" s="29"/>
    </row>
    <row r="133" spans="2:52" ht="20.100000000000001" customHeight="1">
      <c r="B133" s="6">
        <v>2332</v>
      </c>
      <c r="C133" s="8" t="str">
        <f>IFERROR(VLOOKUP(B133,DB!$H$3:$Y$1001,4,FALSE)&amp;"","")</f>
        <v>株式会社ジェンテック</v>
      </c>
      <c r="D133" s="10" t="str">
        <f>IFERROR(VLOOKUP(B133,DB!$H$2:$CC$1001,7,FALSE)&amp;"","")</f>
        <v>北海道</v>
      </c>
      <c r="E133" s="11" t="str">
        <f>IFERROR(VLOOKUP(B133,DB!$H$2:$CC$1001,8,FALSE)&amp;"","")</f>
        <v>札幌市豊平区</v>
      </c>
      <c r="F133" s="12" t="str">
        <f>IFERROR(VLOOKUP(B133,DB!$H$2:$CC$1001,10,FALSE)&amp;"","")</f>
        <v>代表取締役社長</v>
      </c>
      <c r="G133" s="11" t="str">
        <f>IFERROR(VLOOKUP(B133,DB!$H$2:$CC$1001,11,FALSE)&amp;"","")</f>
        <v>横山　正芳</v>
      </c>
      <c r="H133" s="14" t="str">
        <f>IFERROR(IF(VLOOKUP(B133,DB!$H$2:$CC$1001,20,FALSE)&amp;""="","","○"),"")</f>
        <v/>
      </c>
      <c r="I133" s="16" t="str">
        <f>IFERROR(VLOOKUP($B133,DB!$H$3:$BZ$1001,29,FALSE)&amp;"","　")</f>
        <v/>
      </c>
      <c r="J133" s="18" t="str">
        <f>IFERROR(VLOOKUP($B133,DB!$H$3:$BZ$1001,30,FALSE)&amp;"","　")</f>
        <v/>
      </c>
      <c r="K133" s="18" t="str">
        <f>IFERROR(VLOOKUP($B133,DB!$H$3:$BZ$1001,31,FALSE)&amp;"","　")</f>
        <v/>
      </c>
      <c r="L133" s="18" t="str">
        <f>IFERROR(VLOOKUP($B133,DB!$H$3:$BZ$1001,32,FALSE)&amp;"","　")</f>
        <v/>
      </c>
      <c r="M133" s="18" t="str">
        <f>IFERROR(VLOOKUP($B133,DB!$H$3:$BZ$1001,33,FALSE)&amp;"","　")</f>
        <v>◯</v>
      </c>
      <c r="N133" s="21" t="str">
        <f>IFERROR(VLOOKUP($B133,DB!$H$3:$BZ$1001,34,FALSE)&amp;"","　")</f>
        <v/>
      </c>
      <c r="O133" s="23" t="str">
        <f>IFERROR(VLOOKUP($B133,DB!$H$3:$BZ$1001,35,FALSE)&amp;"","　")</f>
        <v/>
      </c>
      <c r="P133" s="18" t="str">
        <f>IFERROR(VLOOKUP($B133,DB!$H$3:$BZ$1001,36,FALSE)&amp;"","　")</f>
        <v/>
      </c>
      <c r="Q133" s="18" t="str">
        <f>IFERROR(VLOOKUP($B133,DB!$H$3:$BZ$1001,37,FALSE)&amp;"","　")</f>
        <v/>
      </c>
      <c r="R133" s="18" t="str">
        <f>IFERROR(VLOOKUP($B133,DB!$H$3:$BZ$1001,38,FALSE)&amp;"","　")</f>
        <v/>
      </c>
      <c r="S133" s="18" t="str">
        <f>IFERROR(VLOOKUP($B133,DB!$H$3:$BZ$1001,39,FALSE)&amp;"","　")</f>
        <v/>
      </c>
      <c r="T133" s="18" t="str">
        <f>IFERROR(VLOOKUP($B133,DB!$H$3:$BZ$1001,40,FALSE)&amp;"","　")</f>
        <v/>
      </c>
      <c r="U133" s="18" t="str">
        <f>IFERROR(VLOOKUP($B133,DB!$H$3:$BZ$1001,41,FALSE)&amp;"","　")</f>
        <v/>
      </c>
      <c r="V133" s="18" t="str">
        <f>IFERROR(VLOOKUP($B133,DB!$H$3:$BZ$1001,42,FALSE)&amp;"","　")</f>
        <v/>
      </c>
      <c r="W133" s="18" t="str">
        <f>IFERROR(VLOOKUP($B133,DB!$H$3:$BZ$1001,43,FALSE)&amp;"","　")</f>
        <v/>
      </c>
      <c r="X133" s="18" t="str">
        <f>IFERROR(VLOOKUP($B133,DB!$H$3:$BZ$1001,44,FALSE)&amp;"","　")</f>
        <v/>
      </c>
      <c r="Y133" s="18" t="str">
        <f>IFERROR(VLOOKUP($B133,DB!$H$3:$BZ$1001,45,FALSE)&amp;"","　")</f>
        <v/>
      </c>
      <c r="Z133" s="18" t="str">
        <f>IFERROR(VLOOKUP($B133,DB!$H$3:$BZ$1001,46,FALSE)&amp;"","　")</f>
        <v/>
      </c>
      <c r="AA133" s="18" t="str">
        <f>IFERROR(VLOOKUP($B133,DB!$H$3:$BZ$1001,47,FALSE)&amp;"","　")</f>
        <v/>
      </c>
      <c r="AB133" s="18" t="str">
        <f>IFERROR(VLOOKUP($B133,DB!$H$3:$BZ$1001,48,FALSE)&amp;"","　")</f>
        <v/>
      </c>
      <c r="AC133" s="18" t="str">
        <f>IFERROR(VLOOKUP($B133,DB!$H$3:$BZ$1001,49,FALSE)&amp;"","　")</f>
        <v/>
      </c>
      <c r="AD133" s="18" t="str">
        <f>IFERROR(VLOOKUP($B133,DB!$H$3:$BZ$1001,50,FALSE)&amp;"","　")</f>
        <v/>
      </c>
      <c r="AE133" s="18" t="str">
        <f>IFERROR(VLOOKUP($B133,DB!$H$3:$BZ$1001,51,FALSE)&amp;"","　")</f>
        <v/>
      </c>
      <c r="AF133" s="18" t="str">
        <f>IFERROR(VLOOKUP($B133,DB!$H$3:$BZ$1001,52,FALSE)&amp;"","　")</f>
        <v/>
      </c>
      <c r="AG133" s="18" t="str">
        <f>IFERROR(VLOOKUP($B133,DB!$H$3:$BZ$1001,53,FALSE)&amp;"","　")</f>
        <v/>
      </c>
      <c r="AH133" s="18" t="str">
        <f>IFERROR(VLOOKUP($B133,DB!$H$3:$BZ$1001,54,FALSE)&amp;"","　")</f>
        <v/>
      </c>
      <c r="AI133" s="25" t="str">
        <f>IFERROR(VLOOKUP($B133,DB!$H$3:$BZ$1001,55,FALSE)&amp;"","　")</f>
        <v/>
      </c>
      <c r="AJ133" s="16" t="str">
        <f>IFERROR(VLOOKUP($B133,DB!$H$3:$BZ$1001,56,FALSE)&amp;"","　")</f>
        <v/>
      </c>
      <c r="AK133" s="18" t="str">
        <f>IFERROR(VLOOKUP($B133,DB!$H$3:$BZ$1001,57,FALSE)&amp;"","　")</f>
        <v/>
      </c>
      <c r="AL133" s="18" t="str">
        <f>IFERROR(VLOOKUP($B133,DB!$H$3:$BZ$1001,58,FALSE)&amp;"","　")</f>
        <v/>
      </c>
      <c r="AM133" s="18" t="str">
        <f>IFERROR(VLOOKUP($B133,DB!$H$3:$BZ$1001,59,FALSE)&amp;"","　")</f>
        <v/>
      </c>
      <c r="AN133" s="18" t="str">
        <f>IFERROR(VLOOKUP($B133,DB!$H$3:$BZ$1001,60,FALSE)&amp;"","　")</f>
        <v/>
      </c>
      <c r="AO133" s="18" t="str">
        <f>IFERROR(VLOOKUP($B133,DB!$H$3:$BZ$1001,61,FALSE)&amp;"","　")</f>
        <v/>
      </c>
      <c r="AP133" s="18" t="str">
        <f>IFERROR(VLOOKUP($B133,DB!$H$3:$BZ$1001,62,FALSE)&amp;"","　")</f>
        <v/>
      </c>
      <c r="AQ133" s="21" t="str">
        <f>IFERROR(VLOOKUP($B133,DB!$H$3:$BZ$1001,63,FALSE)&amp;"","　")</f>
        <v/>
      </c>
      <c r="AR133" s="23" t="str">
        <f>IFERROR(VLOOKUP($B133,DB!$H$3:$BZ$1001,64,FALSE)&amp;"","　")</f>
        <v/>
      </c>
      <c r="AS133" s="18" t="str">
        <f>IFERROR(VLOOKUP($B133,DB!$H$3:$BZ$1001,65,FALSE)&amp;"","　")</f>
        <v/>
      </c>
      <c r="AT133" s="18" t="str">
        <f>IFERROR(VLOOKUP($B133,DB!$H$3:$BZ$1001,66,FALSE)&amp;"","　")</f>
        <v/>
      </c>
      <c r="AU133" s="18" t="str">
        <f>IFERROR(VLOOKUP($B133,DB!$H$3:$BZ$1001,67,FALSE)&amp;"","　")</f>
        <v/>
      </c>
      <c r="AV133" s="18" t="str">
        <f>IFERROR(VLOOKUP($B133,DB!$H$3:$BZ$1001,68,FALSE)&amp;"","　")</f>
        <v/>
      </c>
      <c r="AW133" s="18" t="str">
        <f>IFERROR(VLOOKUP($B133,DB!$H$3:$BZ$1001,69,FALSE)&amp;"","　")</f>
        <v/>
      </c>
      <c r="AX133" s="18" t="str">
        <f>IFERROR(VLOOKUP($B133,DB!$H$3:$BZ$1001,70,FALSE)&amp;"","　")</f>
        <v/>
      </c>
      <c r="AY133" s="21" t="str">
        <f>IFERROR(VLOOKUP($B133,DB!$H$3:$BZ$1001,71,FALSE)&amp;"","　")</f>
        <v/>
      </c>
      <c r="AZ133" s="29"/>
    </row>
    <row r="134" spans="2:52" ht="20.100000000000001" customHeight="1">
      <c r="B134" s="6">
        <v>2333</v>
      </c>
      <c r="C134" s="8" t="str">
        <f>IFERROR(VLOOKUP(B134,DB!$H$3:$Y$1001,4,FALSE)&amp;"","")</f>
        <v>株式会社ジャイロアーキテクツ</v>
      </c>
      <c r="D134" s="10" t="str">
        <f>IFERROR(VLOOKUP(B134,DB!$H$2:$CC$1001,7,FALSE)&amp;"","")</f>
        <v>東京都</v>
      </c>
      <c r="E134" s="11" t="str">
        <f>IFERROR(VLOOKUP(B134,DB!$H$2:$CC$1001,8,FALSE)&amp;"","")</f>
        <v>渋谷区</v>
      </c>
      <c r="F134" s="12" t="str">
        <f>IFERROR(VLOOKUP(B134,DB!$H$2:$CC$1001,10,FALSE)&amp;"","")</f>
        <v>代表取締役</v>
      </c>
      <c r="G134" s="11" t="str">
        <f>IFERROR(VLOOKUP(B134,DB!$H$2:$CC$1001,11,FALSE)&amp;"","")</f>
        <v>山本　剛弘</v>
      </c>
      <c r="H134" s="14" t="str">
        <f>IFERROR(IF(VLOOKUP(B134,DB!$H$2:$CC$1001,20,FALSE)&amp;""="","","○"),"")</f>
        <v/>
      </c>
      <c r="I134" s="16" t="str">
        <f>IFERROR(VLOOKUP($B134,DB!$H$3:$BZ$1001,29,FALSE)&amp;"","　")</f>
        <v/>
      </c>
      <c r="J134" s="18" t="str">
        <f>IFERROR(VLOOKUP($B134,DB!$H$3:$BZ$1001,30,FALSE)&amp;"","　")</f>
        <v/>
      </c>
      <c r="K134" s="18" t="str">
        <f>IFERROR(VLOOKUP($B134,DB!$H$3:$BZ$1001,31,FALSE)&amp;"","　")</f>
        <v/>
      </c>
      <c r="L134" s="18" t="str">
        <f>IFERROR(VLOOKUP($B134,DB!$H$3:$BZ$1001,32,FALSE)&amp;"","　")</f>
        <v>◯</v>
      </c>
      <c r="M134" s="18" t="str">
        <f>IFERROR(VLOOKUP($B134,DB!$H$3:$BZ$1001,33,FALSE)&amp;"","　")</f>
        <v/>
      </c>
      <c r="N134" s="21" t="str">
        <f>IFERROR(VLOOKUP($B134,DB!$H$3:$BZ$1001,34,FALSE)&amp;"","　")</f>
        <v/>
      </c>
      <c r="O134" s="23" t="str">
        <f>IFERROR(VLOOKUP($B134,DB!$H$3:$BZ$1001,35,FALSE)&amp;"","　")</f>
        <v/>
      </c>
      <c r="P134" s="18" t="str">
        <f>IFERROR(VLOOKUP($B134,DB!$H$3:$BZ$1001,36,FALSE)&amp;"","　")</f>
        <v/>
      </c>
      <c r="Q134" s="18" t="str">
        <f>IFERROR(VLOOKUP($B134,DB!$H$3:$BZ$1001,37,FALSE)&amp;"","　")</f>
        <v/>
      </c>
      <c r="R134" s="18" t="str">
        <f>IFERROR(VLOOKUP($B134,DB!$H$3:$BZ$1001,38,FALSE)&amp;"","　")</f>
        <v/>
      </c>
      <c r="S134" s="18" t="str">
        <f>IFERROR(VLOOKUP($B134,DB!$H$3:$BZ$1001,39,FALSE)&amp;"","　")</f>
        <v/>
      </c>
      <c r="T134" s="18" t="str">
        <f>IFERROR(VLOOKUP($B134,DB!$H$3:$BZ$1001,40,FALSE)&amp;"","　")</f>
        <v/>
      </c>
      <c r="U134" s="18" t="str">
        <f>IFERROR(VLOOKUP($B134,DB!$H$3:$BZ$1001,41,FALSE)&amp;"","　")</f>
        <v/>
      </c>
      <c r="V134" s="18" t="str">
        <f>IFERROR(VLOOKUP($B134,DB!$H$3:$BZ$1001,42,FALSE)&amp;"","　")</f>
        <v/>
      </c>
      <c r="W134" s="18" t="str">
        <f>IFERROR(VLOOKUP($B134,DB!$H$3:$BZ$1001,43,FALSE)&amp;"","　")</f>
        <v/>
      </c>
      <c r="X134" s="18" t="str">
        <f>IFERROR(VLOOKUP($B134,DB!$H$3:$BZ$1001,44,FALSE)&amp;"","　")</f>
        <v/>
      </c>
      <c r="Y134" s="18" t="str">
        <f>IFERROR(VLOOKUP($B134,DB!$H$3:$BZ$1001,45,FALSE)&amp;"","　")</f>
        <v/>
      </c>
      <c r="Z134" s="18" t="str">
        <f>IFERROR(VLOOKUP($B134,DB!$H$3:$BZ$1001,46,FALSE)&amp;"","　")</f>
        <v/>
      </c>
      <c r="AA134" s="18" t="str">
        <f>IFERROR(VLOOKUP($B134,DB!$H$3:$BZ$1001,47,FALSE)&amp;"","　")</f>
        <v/>
      </c>
      <c r="AB134" s="18" t="str">
        <f>IFERROR(VLOOKUP($B134,DB!$H$3:$BZ$1001,48,FALSE)&amp;"","　")</f>
        <v/>
      </c>
      <c r="AC134" s="18" t="str">
        <f>IFERROR(VLOOKUP($B134,DB!$H$3:$BZ$1001,49,FALSE)&amp;"","　")</f>
        <v/>
      </c>
      <c r="AD134" s="18" t="str">
        <f>IFERROR(VLOOKUP($B134,DB!$H$3:$BZ$1001,50,FALSE)&amp;"","　")</f>
        <v/>
      </c>
      <c r="AE134" s="18" t="str">
        <f>IFERROR(VLOOKUP($B134,DB!$H$3:$BZ$1001,51,FALSE)&amp;"","　")</f>
        <v/>
      </c>
      <c r="AF134" s="18" t="str">
        <f>IFERROR(VLOOKUP($B134,DB!$H$3:$BZ$1001,52,FALSE)&amp;"","　")</f>
        <v/>
      </c>
      <c r="AG134" s="18" t="str">
        <f>IFERROR(VLOOKUP($B134,DB!$H$3:$BZ$1001,53,FALSE)&amp;"","　")</f>
        <v/>
      </c>
      <c r="AH134" s="18" t="str">
        <f>IFERROR(VLOOKUP($B134,DB!$H$3:$BZ$1001,54,FALSE)&amp;"","　")</f>
        <v/>
      </c>
      <c r="AI134" s="25" t="str">
        <f>IFERROR(VLOOKUP($B134,DB!$H$3:$BZ$1001,55,FALSE)&amp;"","　")</f>
        <v/>
      </c>
      <c r="AJ134" s="16" t="str">
        <f>IFERROR(VLOOKUP($B134,DB!$H$3:$BZ$1001,56,FALSE)&amp;"","　")</f>
        <v/>
      </c>
      <c r="AK134" s="18" t="str">
        <f>IFERROR(VLOOKUP($B134,DB!$H$3:$BZ$1001,57,FALSE)&amp;"","　")</f>
        <v/>
      </c>
      <c r="AL134" s="18" t="str">
        <f>IFERROR(VLOOKUP($B134,DB!$H$3:$BZ$1001,58,FALSE)&amp;"","　")</f>
        <v/>
      </c>
      <c r="AM134" s="18" t="str">
        <f>IFERROR(VLOOKUP($B134,DB!$H$3:$BZ$1001,59,FALSE)&amp;"","　")</f>
        <v/>
      </c>
      <c r="AN134" s="18" t="str">
        <f>IFERROR(VLOOKUP($B134,DB!$H$3:$BZ$1001,60,FALSE)&amp;"","　")</f>
        <v/>
      </c>
      <c r="AO134" s="18" t="str">
        <f>IFERROR(VLOOKUP($B134,DB!$H$3:$BZ$1001,61,FALSE)&amp;"","　")</f>
        <v/>
      </c>
      <c r="AP134" s="18" t="str">
        <f>IFERROR(VLOOKUP($B134,DB!$H$3:$BZ$1001,62,FALSE)&amp;"","　")</f>
        <v/>
      </c>
      <c r="AQ134" s="21" t="str">
        <f>IFERROR(VLOOKUP($B134,DB!$H$3:$BZ$1001,63,FALSE)&amp;"","　")</f>
        <v/>
      </c>
      <c r="AR134" s="23" t="str">
        <f>IFERROR(VLOOKUP($B134,DB!$H$3:$BZ$1001,64,FALSE)&amp;"","　")</f>
        <v/>
      </c>
      <c r="AS134" s="18" t="str">
        <f>IFERROR(VLOOKUP($B134,DB!$H$3:$BZ$1001,65,FALSE)&amp;"","　")</f>
        <v/>
      </c>
      <c r="AT134" s="18" t="str">
        <f>IFERROR(VLOOKUP($B134,DB!$H$3:$BZ$1001,66,FALSE)&amp;"","　")</f>
        <v/>
      </c>
      <c r="AU134" s="18" t="str">
        <f>IFERROR(VLOOKUP($B134,DB!$H$3:$BZ$1001,67,FALSE)&amp;"","　")</f>
        <v/>
      </c>
      <c r="AV134" s="18" t="str">
        <f>IFERROR(VLOOKUP($B134,DB!$H$3:$BZ$1001,68,FALSE)&amp;"","　")</f>
        <v/>
      </c>
      <c r="AW134" s="18" t="str">
        <f>IFERROR(VLOOKUP($B134,DB!$H$3:$BZ$1001,69,FALSE)&amp;"","　")</f>
        <v/>
      </c>
      <c r="AX134" s="18" t="str">
        <f>IFERROR(VLOOKUP($B134,DB!$H$3:$BZ$1001,70,FALSE)&amp;"","　")</f>
        <v/>
      </c>
      <c r="AY134" s="21" t="str">
        <f>IFERROR(VLOOKUP($B134,DB!$H$3:$BZ$1001,71,FALSE)&amp;"","　")</f>
        <v/>
      </c>
      <c r="AZ134" s="29"/>
    </row>
    <row r="135" spans="2:52" ht="20.100000000000001" customHeight="1">
      <c r="B135" s="6">
        <v>2334</v>
      </c>
      <c r="C135" s="8" t="str">
        <f>IFERROR(VLOOKUP(B135,DB!$H$3:$Y$1001,4,FALSE)&amp;"","")</f>
        <v>スミセキ・ジオテクノ株式会社</v>
      </c>
      <c r="D135" s="10" t="str">
        <f>IFERROR(VLOOKUP(B135,DB!$H$2:$CC$1001,7,FALSE)&amp;"","")</f>
        <v>北海道</v>
      </c>
      <c r="E135" s="11" t="str">
        <f>IFERROR(VLOOKUP(B135,DB!$H$2:$CC$1001,8,FALSE)&amp;"","")</f>
        <v>札幌市中央区</v>
      </c>
      <c r="F135" s="12" t="str">
        <f>IFERROR(VLOOKUP(B135,DB!$H$2:$CC$1001,10,FALSE)&amp;"","")</f>
        <v>代表取締役社長</v>
      </c>
      <c r="G135" s="11" t="str">
        <f>IFERROR(VLOOKUP(B135,DB!$H$2:$CC$1001,11,FALSE)&amp;"","")</f>
        <v>南　敦彦</v>
      </c>
      <c r="H135" s="14" t="str">
        <f>IFERROR(IF(VLOOKUP(B135,DB!$H$2:$CC$1001,20,FALSE)&amp;""="","","○"),"")</f>
        <v/>
      </c>
      <c r="I135" s="16" t="str">
        <f>IFERROR(VLOOKUP($B135,DB!$H$3:$BZ$1001,29,FALSE)&amp;"","　")</f>
        <v>◯</v>
      </c>
      <c r="J135" s="18" t="str">
        <f>IFERROR(VLOOKUP($B135,DB!$H$3:$BZ$1001,30,FALSE)&amp;"","　")</f>
        <v>◯</v>
      </c>
      <c r="K135" s="18" t="str">
        <f>IFERROR(VLOOKUP($B135,DB!$H$3:$BZ$1001,31,FALSE)&amp;"","　")</f>
        <v>◯</v>
      </c>
      <c r="L135" s="18" t="str">
        <f>IFERROR(VLOOKUP($B135,DB!$H$3:$BZ$1001,32,FALSE)&amp;"","　")</f>
        <v/>
      </c>
      <c r="M135" s="18" t="str">
        <f>IFERROR(VLOOKUP($B135,DB!$H$3:$BZ$1001,33,FALSE)&amp;"","　")</f>
        <v>◯</v>
      </c>
      <c r="N135" s="21" t="str">
        <f>IFERROR(VLOOKUP($B135,DB!$H$3:$BZ$1001,34,FALSE)&amp;"","　")</f>
        <v/>
      </c>
      <c r="O135" s="23" t="str">
        <f>IFERROR(VLOOKUP($B135,DB!$H$3:$BZ$1001,35,FALSE)&amp;"","　")</f>
        <v/>
      </c>
      <c r="P135" s="18" t="str">
        <f>IFERROR(VLOOKUP($B135,DB!$H$3:$BZ$1001,36,FALSE)&amp;"","　")</f>
        <v/>
      </c>
      <c r="Q135" s="18" t="str">
        <f>IFERROR(VLOOKUP($B135,DB!$H$3:$BZ$1001,37,FALSE)&amp;"","　")</f>
        <v/>
      </c>
      <c r="R135" s="18" t="str">
        <f>IFERROR(VLOOKUP($B135,DB!$H$3:$BZ$1001,38,FALSE)&amp;"","　")</f>
        <v/>
      </c>
      <c r="S135" s="18" t="str">
        <f>IFERROR(VLOOKUP($B135,DB!$H$3:$BZ$1001,39,FALSE)&amp;"","　")</f>
        <v/>
      </c>
      <c r="T135" s="18" t="str">
        <f>IFERROR(VLOOKUP($B135,DB!$H$3:$BZ$1001,40,FALSE)&amp;"","　")</f>
        <v/>
      </c>
      <c r="U135" s="18" t="str">
        <f>IFERROR(VLOOKUP($B135,DB!$H$3:$BZ$1001,41,FALSE)&amp;"","　")</f>
        <v/>
      </c>
      <c r="V135" s="18" t="str">
        <f>IFERROR(VLOOKUP($B135,DB!$H$3:$BZ$1001,42,FALSE)&amp;"","　")</f>
        <v/>
      </c>
      <c r="W135" s="18" t="str">
        <f>IFERROR(VLOOKUP($B135,DB!$H$3:$BZ$1001,43,FALSE)&amp;"","　")</f>
        <v/>
      </c>
      <c r="X135" s="18" t="str">
        <f>IFERROR(VLOOKUP($B135,DB!$H$3:$BZ$1001,44,FALSE)&amp;"","　")</f>
        <v/>
      </c>
      <c r="Y135" s="18" t="str">
        <f>IFERROR(VLOOKUP($B135,DB!$H$3:$BZ$1001,45,FALSE)&amp;"","　")</f>
        <v/>
      </c>
      <c r="Z135" s="18" t="str">
        <f>IFERROR(VLOOKUP($B135,DB!$H$3:$BZ$1001,46,FALSE)&amp;"","　")</f>
        <v/>
      </c>
      <c r="AA135" s="18" t="str">
        <f>IFERROR(VLOOKUP($B135,DB!$H$3:$BZ$1001,47,FALSE)&amp;"","　")</f>
        <v/>
      </c>
      <c r="AB135" s="18" t="str">
        <f>IFERROR(VLOOKUP($B135,DB!$H$3:$BZ$1001,48,FALSE)&amp;"","　")</f>
        <v/>
      </c>
      <c r="AC135" s="18" t="str">
        <f>IFERROR(VLOOKUP($B135,DB!$H$3:$BZ$1001,49,FALSE)&amp;"","　")</f>
        <v>◯</v>
      </c>
      <c r="AD135" s="18" t="str">
        <f>IFERROR(VLOOKUP($B135,DB!$H$3:$BZ$1001,50,FALSE)&amp;"","　")</f>
        <v/>
      </c>
      <c r="AE135" s="18" t="str">
        <f>IFERROR(VLOOKUP($B135,DB!$H$3:$BZ$1001,51,FALSE)&amp;"","　")</f>
        <v/>
      </c>
      <c r="AF135" s="18" t="str">
        <f>IFERROR(VLOOKUP($B135,DB!$H$3:$BZ$1001,52,FALSE)&amp;"","　")</f>
        <v/>
      </c>
      <c r="AG135" s="18" t="str">
        <f>IFERROR(VLOOKUP($B135,DB!$H$3:$BZ$1001,53,FALSE)&amp;"","　")</f>
        <v/>
      </c>
      <c r="AH135" s="18" t="str">
        <f>IFERROR(VLOOKUP($B135,DB!$H$3:$BZ$1001,54,FALSE)&amp;"","　")</f>
        <v/>
      </c>
      <c r="AI135" s="25" t="str">
        <f>IFERROR(VLOOKUP($B135,DB!$H$3:$BZ$1001,55,FALSE)&amp;"","　")</f>
        <v/>
      </c>
      <c r="AJ135" s="16" t="str">
        <f>IFERROR(VLOOKUP($B135,DB!$H$3:$BZ$1001,56,FALSE)&amp;"","　")</f>
        <v>◯</v>
      </c>
      <c r="AK135" s="18" t="str">
        <f>IFERROR(VLOOKUP($B135,DB!$H$3:$BZ$1001,57,FALSE)&amp;"","　")</f>
        <v/>
      </c>
      <c r="AL135" s="18" t="str">
        <f>IFERROR(VLOOKUP($B135,DB!$H$3:$BZ$1001,58,FALSE)&amp;"","　")</f>
        <v>◯</v>
      </c>
      <c r="AM135" s="18" t="str">
        <f>IFERROR(VLOOKUP($B135,DB!$H$3:$BZ$1001,59,FALSE)&amp;"","　")</f>
        <v/>
      </c>
      <c r="AN135" s="18" t="str">
        <f>IFERROR(VLOOKUP($B135,DB!$H$3:$BZ$1001,60,FALSE)&amp;"","　")</f>
        <v/>
      </c>
      <c r="AO135" s="18" t="str">
        <f>IFERROR(VLOOKUP($B135,DB!$H$3:$BZ$1001,61,FALSE)&amp;"","　")</f>
        <v>◯</v>
      </c>
      <c r="AP135" s="18" t="str">
        <f>IFERROR(VLOOKUP($B135,DB!$H$3:$BZ$1001,62,FALSE)&amp;"","　")</f>
        <v/>
      </c>
      <c r="AQ135" s="21" t="str">
        <f>IFERROR(VLOOKUP($B135,DB!$H$3:$BZ$1001,63,FALSE)&amp;"","　")</f>
        <v/>
      </c>
      <c r="AR135" s="23" t="str">
        <f>IFERROR(VLOOKUP($B135,DB!$H$3:$BZ$1001,64,FALSE)&amp;"","　")</f>
        <v/>
      </c>
      <c r="AS135" s="18" t="str">
        <f>IFERROR(VLOOKUP($B135,DB!$H$3:$BZ$1001,65,FALSE)&amp;"","　")</f>
        <v/>
      </c>
      <c r="AT135" s="18" t="str">
        <f>IFERROR(VLOOKUP($B135,DB!$H$3:$BZ$1001,66,FALSE)&amp;"","　")</f>
        <v/>
      </c>
      <c r="AU135" s="18" t="str">
        <f>IFERROR(VLOOKUP($B135,DB!$H$3:$BZ$1001,67,FALSE)&amp;"","　")</f>
        <v/>
      </c>
      <c r="AV135" s="18" t="str">
        <f>IFERROR(VLOOKUP($B135,DB!$H$3:$BZ$1001,68,FALSE)&amp;"","　")</f>
        <v/>
      </c>
      <c r="AW135" s="18" t="str">
        <f>IFERROR(VLOOKUP($B135,DB!$H$3:$BZ$1001,69,FALSE)&amp;"","　")</f>
        <v/>
      </c>
      <c r="AX135" s="18" t="str">
        <f>IFERROR(VLOOKUP($B135,DB!$H$3:$BZ$1001,70,FALSE)&amp;"","　")</f>
        <v/>
      </c>
      <c r="AY135" s="21" t="str">
        <f>IFERROR(VLOOKUP($B135,DB!$H$3:$BZ$1001,71,FALSE)&amp;"","　")</f>
        <v/>
      </c>
      <c r="AZ135" s="29"/>
    </row>
    <row r="136" spans="2:52" ht="20.100000000000001" customHeight="1">
      <c r="B136" s="6">
        <v>2335</v>
      </c>
      <c r="C136" s="8" t="str">
        <f>IFERROR(VLOOKUP(B136,DB!$H$3:$Y$1001,4,FALSE)&amp;"","")</f>
        <v>株式会社スカイ・サイト</v>
      </c>
      <c r="D136" s="10" t="str">
        <f>IFERROR(VLOOKUP(B136,DB!$H$2:$CC$1001,7,FALSE)&amp;"","")</f>
        <v>北海道</v>
      </c>
      <c r="E136" s="11" t="str">
        <f>IFERROR(VLOOKUP(B136,DB!$H$2:$CC$1001,8,FALSE)&amp;"","")</f>
        <v>札幌市中央区</v>
      </c>
      <c r="F136" s="12" t="str">
        <f>IFERROR(VLOOKUP(B136,DB!$H$2:$CC$1001,10,FALSE)&amp;"","")</f>
        <v>代表取締役</v>
      </c>
      <c r="G136" s="11" t="str">
        <f>IFERROR(VLOOKUP(B136,DB!$H$2:$CC$1001,11,FALSE)&amp;"","")</f>
        <v>今村　勝</v>
      </c>
      <c r="H136" s="14" t="str">
        <f>IFERROR(IF(VLOOKUP(B136,DB!$H$2:$CC$1001,20,FALSE)&amp;""="","","○"),"")</f>
        <v/>
      </c>
      <c r="I136" s="16" t="str">
        <f>IFERROR(VLOOKUP($B136,DB!$H$3:$BZ$1001,29,FALSE)&amp;"","　")</f>
        <v/>
      </c>
      <c r="J136" s="18" t="str">
        <f>IFERROR(VLOOKUP($B136,DB!$H$3:$BZ$1001,30,FALSE)&amp;"","　")</f>
        <v/>
      </c>
      <c r="K136" s="18" t="str">
        <f>IFERROR(VLOOKUP($B136,DB!$H$3:$BZ$1001,31,FALSE)&amp;"","　")</f>
        <v/>
      </c>
      <c r="L136" s="18" t="str">
        <f>IFERROR(VLOOKUP($B136,DB!$H$3:$BZ$1001,32,FALSE)&amp;"","　")</f>
        <v>◯</v>
      </c>
      <c r="M136" s="18" t="str">
        <f>IFERROR(VLOOKUP($B136,DB!$H$3:$BZ$1001,33,FALSE)&amp;"","　")</f>
        <v/>
      </c>
      <c r="N136" s="21" t="str">
        <f>IFERROR(VLOOKUP($B136,DB!$H$3:$BZ$1001,34,FALSE)&amp;"","　")</f>
        <v/>
      </c>
      <c r="O136" s="23" t="str">
        <f>IFERROR(VLOOKUP($B136,DB!$H$3:$BZ$1001,35,FALSE)&amp;"","　")</f>
        <v/>
      </c>
      <c r="P136" s="18" t="str">
        <f>IFERROR(VLOOKUP($B136,DB!$H$3:$BZ$1001,36,FALSE)&amp;"","　")</f>
        <v/>
      </c>
      <c r="Q136" s="18" t="str">
        <f>IFERROR(VLOOKUP($B136,DB!$H$3:$BZ$1001,37,FALSE)&amp;"","　")</f>
        <v/>
      </c>
      <c r="R136" s="18" t="str">
        <f>IFERROR(VLOOKUP($B136,DB!$H$3:$BZ$1001,38,FALSE)&amp;"","　")</f>
        <v/>
      </c>
      <c r="S136" s="18" t="str">
        <f>IFERROR(VLOOKUP($B136,DB!$H$3:$BZ$1001,39,FALSE)&amp;"","　")</f>
        <v/>
      </c>
      <c r="T136" s="18" t="str">
        <f>IFERROR(VLOOKUP($B136,DB!$H$3:$BZ$1001,40,FALSE)&amp;"","　")</f>
        <v/>
      </c>
      <c r="U136" s="18" t="str">
        <f>IFERROR(VLOOKUP($B136,DB!$H$3:$BZ$1001,41,FALSE)&amp;"","　")</f>
        <v/>
      </c>
      <c r="V136" s="18" t="str">
        <f>IFERROR(VLOOKUP($B136,DB!$H$3:$BZ$1001,42,FALSE)&amp;"","　")</f>
        <v/>
      </c>
      <c r="W136" s="18" t="str">
        <f>IFERROR(VLOOKUP($B136,DB!$H$3:$BZ$1001,43,FALSE)&amp;"","　")</f>
        <v/>
      </c>
      <c r="X136" s="18" t="str">
        <f>IFERROR(VLOOKUP($B136,DB!$H$3:$BZ$1001,44,FALSE)&amp;"","　")</f>
        <v/>
      </c>
      <c r="Y136" s="18" t="str">
        <f>IFERROR(VLOOKUP($B136,DB!$H$3:$BZ$1001,45,FALSE)&amp;"","　")</f>
        <v/>
      </c>
      <c r="Z136" s="18" t="str">
        <f>IFERROR(VLOOKUP($B136,DB!$H$3:$BZ$1001,46,FALSE)&amp;"","　")</f>
        <v/>
      </c>
      <c r="AA136" s="18" t="str">
        <f>IFERROR(VLOOKUP($B136,DB!$H$3:$BZ$1001,47,FALSE)&amp;"","　")</f>
        <v/>
      </c>
      <c r="AB136" s="18" t="str">
        <f>IFERROR(VLOOKUP($B136,DB!$H$3:$BZ$1001,48,FALSE)&amp;"","　")</f>
        <v/>
      </c>
      <c r="AC136" s="18" t="str">
        <f>IFERROR(VLOOKUP($B136,DB!$H$3:$BZ$1001,49,FALSE)&amp;"","　")</f>
        <v/>
      </c>
      <c r="AD136" s="18" t="str">
        <f>IFERROR(VLOOKUP($B136,DB!$H$3:$BZ$1001,50,FALSE)&amp;"","　")</f>
        <v/>
      </c>
      <c r="AE136" s="18" t="str">
        <f>IFERROR(VLOOKUP($B136,DB!$H$3:$BZ$1001,51,FALSE)&amp;"","　")</f>
        <v/>
      </c>
      <c r="AF136" s="18" t="str">
        <f>IFERROR(VLOOKUP($B136,DB!$H$3:$BZ$1001,52,FALSE)&amp;"","　")</f>
        <v/>
      </c>
      <c r="AG136" s="18" t="str">
        <f>IFERROR(VLOOKUP($B136,DB!$H$3:$BZ$1001,53,FALSE)&amp;"","　")</f>
        <v/>
      </c>
      <c r="AH136" s="18" t="str">
        <f>IFERROR(VLOOKUP($B136,DB!$H$3:$BZ$1001,54,FALSE)&amp;"","　")</f>
        <v/>
      </c>
      <c r="AI136" s="25" t="str">
        <f>IFERROR(VLOOKUP($B136,DB!$H$3:$BZ$1001,55,FALSE)&amp;"","　")</f>
        <v/>
      </c>
      <c r="AJ136" s="16" t="str">
        <f>IFERROR(VLOOKUP($B136,DB!$H$3:$BZ$1001,56,FALSE)&amp;"","　")</f>
        <v/>
      </c>
      <c r="AK136" s="18" t="str">
        <f>IFERROR(VLOOKUP($B136,DB!$H$3:$BZ$1001,57,FALSE)&amp;"","　")</f>
        <v/>
      </c>
      <c r="AL136" s="18" t="str">
        <f>IFERROR(VLOOKUP($B136,DB!$H$3:$BZ$1001,58,FALSE)&amp;"","　")</f>
        <v/>
      </c>
      <c r="AM136" s="18" t="str">
        <f>IFERROR(VLOOKUP($B136,DB!$H$3:$BZ$1001,59,FALSE)&amp;"","　")</f>
        <v/>
      </c>
      <c r="AN136" s="18" t="str">
        <f>IFERROR(VLOOKUP($B136,DB!$H$3:$BZ$1001,60,FALSE)&amp;"","　")</f>
        <v/>
      </c>
      <c r="AO136" s="18" t="str">
        <f>IFERROR(VLOOKUP($B136,DB!$H$3:$BZ$1001,61,FALSE)&amp;"","　")</f>
        <v/>
      </c>
      <c r="AP136" s="18" t="str">
        <f>IFERROR(VLOOKUP($B136,DB!$H$3:$BZ$1001,62,FALSE)&amp;"","　")</f>
        <v/>
      </c>
      <c r="AQ136" s="21" t="str">
        <f>IFERROR(VLOOKUP($B136,DB!$H$3:$BZ$1001,63,FALSE)&amp;"","　")</f>
        <v/>
      </c>
      <c r="AR136" s="23" t="str">
        <f>IFERROR(VLOOKUP($B136,DB!$H$3:$BZ$1001,64,FALSE)&amp;"","　")</f>
        <v/>
      </c>
      <c r="AS136" s="18" t="str">
        <f>IFERROR(VLOOKUP($B136,DB!$H$3:$BZ$1001,65,FALSE)&amp;"","　")</f>
        <v/>
      </c>
      <c r="AT136" s="18" t="str">
        <f>IFERROR(VLOOKUP($B136,DB!$H$3:$BZ$1001,66,FALSE)&amp;"","　")</f>
        <v/>
      </c>
      <c r="AU136" s="18" t="str">
        <f>IFERROR(VLOOKUP($B136,DB!$H$3:$BZ$1001,67,FALSE)&amp;"","　")</f>
        <v/>
      </c>
      <c r="AV136" s="18" t="str">
        <f>IFERROR(VLOOKUP($B136,DB!$H$3:$BZ$1001,68,FALSE)&amp;"","　")</f>
        <v/>
      </c>
      <c r="AW136" s="18" t="str">
        <f>IFERROR(VLOOKUP($B136,DB!$H$3:$BZ$1001,69,FALSE)&amp;"","　")</f>
        <v/>
      </c>
      <c r="AX136" s="18" t="str">
        <f>IFERROR(VLOOKUP($B136,DB!$H$3:$BZ$1001,70,FALSE)&amp;"","　")</f>
        <v/>
      </c>
      <c r="AY136" s="21" t="str">
        <f>IFERROR(VLOOKUP($B136,DB!$H$3:$BZ$1001,71,FALSE)&amp;"","　")</f>
        <v/>
      </c>
      <c r="AZ136" s="29"/>
    </row>
    <row r="137" spans="2:52" ht="20.100000000000001" customHeight="1">
      <c r="B137" s="6">
        <v>2336</v>
      </c>
      <c r="C137" s="8" t="str">
        <f>IFERROR(VLOOKUP(B137,DB!$H$3:$Y$1001,4,FALSE)&amp;"","")</f>
        <v>SUMI建築計画室</v>
      </c>
      <c r="D137" s="10" t="str">
        <f>IFERROR(VLOOKUP(B137,DB!$H$2:$CC$1001,7,FALSE)&amp;"","")</f>
        <v>北海道</v>
      </c>
      <c r="E137" s="11" t="str">
        <f>IFERROR(VLOOKUP(B137,DB!$H$2:$CC$1001,8,FALSE)&amp;"","")</f>
        <v>札幌市西区</v>
      </c>
      <c r="F137" s="12" t="str">
        <f>IFERROR(VLOOKUP(B137,DB!$H$2:$CC$1001,10,FALSE)&amp;"","")</f>
        <v>代表</v>
      </c>
      <c r="G137" s="11" t="str">
        <f>IFERROR(VLOOKUP(B137,DB!$H$2:$CC$1001,11,FALSE)&amp;"","")</f>
        <v>鷲見　健二</v>
      </c>
      <c r="H137" s="14" t="str">
        <f>IFERROR(IF(VLOOKUP(B137,DB!$H$2:$CC$1001,20,FALSE)&amp;""="","","○"),"")</f>
        <v/>
      </c>
      <c r="I137" s="16" t="str">
        <f>IFERROR(VLOOKUP($B137,DB!$H$3:$BZ$1001,29,FALSE)&amp;"","　")</f>
        <v/>
      </c>
      <c r="J137" s="18" t="str">
        <f>IFERROR(VLOOKUP($B137,DB!$H$3:$BZ$1001,30,FALSE)&amp;"","　")</f>
        <v/>
      </c>
      <c r="K137" s="18" t="str">
        <f>IFERROR(VLOOKUP($B137,DB!$H$3:$BZ$1001,31,FALSE)&amp;"","　")</f>
        <v/>
      </c>
      <c r="L137" s="18" t="str">
        <f>IFERROR(VLOOKUP($B137,DB!$H$3:$BZ$1001,32,FALSE)&amp;"","　")</f>
        <v>◯</v>
      </c>
      <c r="M137" s="18" t="str">
        <f>IFERROR(VLOOKUP($B137,DB!$H$3:$BZ$1001,33,FALSE)&amp;"","　")</f>
        <v/>
      </c>
      <c r="N137" s="21" t="str">
        <f>IFERROR(VLOOKUP($B137,DB!$H$3:$BZ$1001,34,FALSE)&amp;"","　")</f>
        <v/>
      </c>
      <c r="O137" s="23" t="str">
        <f>IFERROR(VLOOKUP($B137,DB!$H$3:$BZ$1001,35,FALSE)&amp;"","　")</f>
        <v/>
      </c>
      <c r="P137" s="18" t="str">
        <f>IFERROR(VLOOKUP($B137,DB!$H$3:$BZ$1001,36,FALSE)&amp;"","　")</f>
        <v/>
      </c>
      <c r="Q137" s="18" t="str">
        <f>IFERROR(VLOOKUP($B137,DB!$H$3:$BZ$1001,37,FALSE)&amp;"","　")</f>
        <v/>
      </c>
      <c r="R137" s="18" t="str">
        <f>IFERROR(VLOOKUP($B137,DB!$H$3:$BZ$1001,38,FALSE)&amp;"","　")</f>
        <v/>
      </c>
      <c r="S137" s="18" t="str">
        <f>IFERROR(VLOOKUP($B137,DB!$H$3:$BZ$1001,39,FALSE)&amp;"","　")</f>
        <v/>
      </c>
      <c r="T137" s="18" t="str">
        <f>IFERROR(VLOOKUP($B137,DB!$H$3:$BZ$1001,40,FALSE)&amp;"","　")</f>
        <v/>
      </c>
      <c r="U137" s="18" t="str">
        <f>IFERROR(VLOOKUP($B137,DB!$H$3:$BZ$1001,41,FALSE)&amp;"","　")</f>
        <v/>
      </c>
      <c r="V137" s="18" t="str">
        <f>IFERROR(VLOOKUP($B137,DB!$H$3:$BZ$1001,42,FALSE)&amp;"","　")</f>
        <v/>
      </c>
      <c r="W137" s="18" t="str">
        <f>IFERROR(VLOOKUP($B137,DB!$H$3:$BZ$1001,43,FALSE)&amp;"","　")</f>
        <v/>
      </c>
      <c r="X137" s="18" t="str">
        <f>IFERROR(VLOOKUP($B137,DB!$H$3:$BZ$1001,44,FALSE)&amp;"","　")</f>
        <v/>
      </c>
      <c r="Y137" s="18" t="str">
        <f>IFERROR(VLOOKUP($B137,DB!$H$3:$BZ$1001,45,FALSE)&amp;"","　")</f>
        <v/>
      </c>
      <c r="Z137" s="18" t="str">
        <f>IFERROR(VLOOKUP($B137,DB!$H$3:$BZ$1001,46,FALSE)&amp;"","　")</f>
        <v/>
      </c>
      <c r="AA137" s="18" t="str">
        <f>IFERROR(VLOOKUP($B137,DB!$H$3:$BZ$1001,47,FALSE)&amp;"","　")</f>
        <v/>
      </c>
      <c r="AB137" s="18" t="str">
        <f>IFERROR(VLOOKUP($B137,DB!$H$3:$BZ$1001,48,FALSE)&amp;"","　")</f>
        <v/>
      </c>
      <c r="AC137" s="18" t="str">
        <f>IFERROR(VLOOKUP($B137,DB!$H$3:$BZ$1001,49,FALSE)&amp;"","　")</f>
        <v/>
      </c>
      <c r="AD137" s="18" t="str">
        <f>IFERROR(VLOOKUP($B137,DB!$H$3:$BZ$1001,50,FALSE)&amp;"","　")</f>
        <v/>
      </c>
      <c r="AE137" s="18" t="str">
        <f>IFERROR(VLOOKUP($B137,DB!$H$3:$BZ$1001,51,FALSE)&amp;"","　")</f>
        <v/>
      </c>
      <c r="AF137" s="18" t="str">
        <f>IFERROR(VLOOKUP($B137,DB!$H$3:$BZ$1001,52,FALSE)&amp;"","　")</f>
        <v/>
      </c>
      <c r="AG137" s="18" t="str">
        <f>IFERROR(VLOOKUP($B137,DB!$H$3:$BZ$1001,53,FALSE)&amp;"","　")</f>
        <v/>
      </c>
      <c r="AH137" s="18" t="str">
        <f>IFERROR(VLOOKUP($B137,DB!$H$3:$BZ$1001,54,FALSE)&amp;"","　")</f>
        <v/>
      </c>
      <c r="AI137" s="25" t="str">
        <f>IFERROR(VLOOKUP($B137,DB!$H$3:$BZ$1001,55,FALSE)&amp;"","　")</f>
        <v/>
      </c>
      <c r="AJ137" s="16" t="str">
        <f>IFERROR(VLOOKUP($B137,DB!$H$3:$BZ$1001,56,FALSE)&amp;"","　")</f>
        <v/>
      </c>
      <c r="AK137" s="18" t="str">
        <f>IFERROR(VLOOKUP($B137,DB!$H$3:$BZ$1001,57,FALSE)&amp;"","　")</f>
        <v/>
      </c>
      <c r="AL137" s="18" t="str">
        <f>IFERROR(VLOOKUP($B137,DB!$H$3:$BZ$1001,58,FALSE)&amp;"","　")</f>
        <v/>
      </c>
      <c r="AM137" s="18" t="str">
        <f>IFERROR(VLOOKUP($B137,DB!$H$3:$BZ$1001,59,FALSE)&amp;"","　")</f>
        <v/>
      </c>
      <c r="AN137" s="18" t="str">
        <f>IFERROR(VLOOKUP($B137,DB!$H$3:$BZ$1001,60,FALSE)&amp;"","　")</f>
        <v/>
      </c>
      <c r="AO137" s="18" t="str">
        <f>IFERROR(VLOOKUP($B137,DB!$H$3:$BZ$1001,61,FALSE)&amp;"","　")</f>
        <v/>
      </c>
      <c r="AP137" s="18" t="str">
        <f>IFERROR(VLOOKUP($B137,DB!$H$3:$BZ$1001,62,FALSE)&amp;"","　")</f>
        <v/>
      </c>
      <c r="AQ137" s="21" t="str">
        <f>IFERROR(VLOOKUP($B137,DB!$H$3:$BZ$1001,63,FALSE)&amp;"","　")</f>
        <v/>
      </c>
      <c r="AR137" s="23" t="str">
        <f>IFERROR(VLOOKUP($B137,DB!$H$3:$BZ$1001,64,FALSE)&amp;"","　")</f>
        <v/>
      </c>
      <c r="AS137" s="18" t="str">
        <f>IFERROR(VLOOKUP($B137,DB!$H$3:$BZ$1001,65,FALSE)&amp;"","　")</f>
        <v/>
      </c>
      <c r="AT137" s="18" t="str">
        <f>IFERROR(VLOOKUP($B137,DB!$H$3:$BZ$1001,66,FALSE)&amp;"","　")</f>
        <v/>
      </c>
      <c r="AU137" s="18" t="str">
        <f>IFERROR(VLOOKUP($B137,DB!$H$3:$BZ$1001,67,FALSE)&amp;"","　")</f>
        <v/>
      </c>
      <c r="AV137" s="18" t="str">
        <f>IFERROR(VLOOKUP($B137,DB!$H$3:$BZ$1001,68,FALSE)&amp;"","　")</f>
        <v/>
      </c>
      <c r="AW137" s="18" t="str">
        <f>IFERROR(VLOOKUP($B137,DB!$H$3:$BZ$1001,69,FALSE)&amp;"","　")</f>
        <v/>
      </c>
      <c r="AX137" s="18" t="str">
        <f>IFERROR(VLOOKUP($B137,DB!$H$3:$BZ$1001,70,FALSE)&amp;"","　")</f>
        <v/>
      </c>
      <c r="AY137" s="21" t="str">
        <f>IFERROR(VLOOKUP($B137,DB!$H$3:$BZ$1001,71,FALSE)&amp;"","　")</f>
        <v/>
      </c>
      <c r="AZ137" s="29"/>
    </row>
    <row r="138" spans="2:52" ht="20.100000000000001" customHeight="1">
      <c r="B138" s="6">
        <v>2337</v>
      </c>
      <c r="C138" s="8" t="str">
        <f>IFERROR(VLOOKUP(B138,DB!$H$3:$Y$1001,4,FALSE)&amp;"","")</f>
        <v>株式会社ズコーシャ</v>
      </c>
      <c r="D138" s="10" t="str">
        <f>IFERROR(VLOOKUP(B138,DB!$H$2:$CC$1001,7,FALSE)&amp;"","")</f>
        <v>北海道</v>
      </c>
      <c r="E138" s="11" t="str">
        <f>IFERROR(VLOOKUP(B138,DB!$H$2:$CC$1001,8,FALSE)&amp;"","")</f>
        <v>帯広市</v>
      </c>
      <c r="F138" s="12" t="str">
        <f>IFERROR(VLOOKUP(B138,DB!$H$2:$CC$1001,10,FALSE)&amp;"","")</f>
        <v>代表取締役社長</v>
      </c>
      <c r="G138" s="11" t="str">
        <f>IFERROR(VLOOKUP(B138,DB!$H$2:$CC$1001,11,FALSE)&amp;"","")</f>
        <v>高橋　宣之</v>
      </c>
      <c r="H138" s="14" t="str">
        <f>IFERROR(IF(VLOOKUP(B138,DB!$H$2:$CC$1001,20,FALSE)&amp;""="","","○"),"")</f>
        <v>○</v>
      </c>
      <c r="I138" s="16" t="str">
        <f>IFERROR(VLOOKUP($B138,DB!$H$3:$BZ$1001,29,FALSE)&amp;"","　")</f>
        <v>◯</v>
      </c>
      <c r="J138" s="18" t="str">
        <f>IFERROR(VLOOKUP($B138,DB!$H$3:$BZ$1001,30,FALSE)&amp;"","　")</f>
        <v>◯</v>
      </c>
      <c r="K138" s="18" t="str">
        <f>IFERROR(VLOOKUP($B138,DB!$H$3:$BZ$1001,31,FALSE)&amp;"","　")</f>
        <v>◯</v>
      </c>
      <c r="L138" s="18" t="str">
        <f>IFERROR(VLOOKUP($B138,DB!$H$3:$BZ$1001,32,FALSE)&amp;"","　")</f>
        <v/>
      </c>
      <c r="M138" s="18" t="str">
        <f>IFERROR(VLOOKUP($B138,DB!$H$3:$BZ$1001,33,FALSE)&amp;"","　")</f>
        <v>◯</v>
      </c>
      <c r="N138" s="21" t="str">
        <f>IFERROR(VLOOKUP($B138,DB!$H$3:$BZ$1001,34,FALSE)&amp;"","　")</f>
        <v/>
      </c>
      <c r="O138" s="23" t="str">
        <f>IFERROR(VLOOKUP($B138,DB!$H$3:$BZ$1001,35,FALSE)&amp;"","　")</f>
        <v>◯</v>
      </c>
      <c r="P138" s="18" t="str">
        <f>IFERROR(VLOOKUP($B138,DB!$H$3:$BZ$1001,36,FALSE)&amp;"","　")</f>
        <v/>
      </c>
      <c r="Q138" s="18" t="str">
        <f>IFERROR(VLOOKUP($B138,DB!$H$3:$BZ$1001,37,FALSE)&amp;"","　")</f>
        <v/>
      </c>
      <c r="R138" s="18" t="str">
        <f>IFERROR(VLOOKUP($B138,DB!$H$3:$BZ$1001,38,FALSE)&amp;"","　")</f>
        <v>◯</v>
      </c>
      <c r="S138" s="18" t="str">
        <f>IFERROR(VLOOKUP($B138,DB!$H$3:$BZ$1001,39,FALSE)&amp;"","　")</f>
        <v/>
      </c>
      <c r="T138" s="18" t="str">
        <f>IFERROR(VLOOKUP($B138,DB!$H$3:$BZ$1001,40,FALSE)&amp;"","　")</f>
        <v/>
      </c>
      <c r="U138" s="18" t="str">
        <f>IFERROR(VLOOKUP($B138,DB!$H$3:$BZ$1001,41,FALSE)&amp;"","　")</f>
        <v>◯</v>
      </c>
      <c r="V138" s="18" t="str">
        <f>IFERROR(VLOOKUP($B138,DB!$H$3:$BZ$1001,42,FALSE)&amp;"","　")</f>
        <v>◯</v>
      </c>
      <c r="W138" s="18" t="str">
        <f>IFERROR(VLOOKUP($B138,DB!$H$3:$BZ$1001,43,FALSE)&amp;"","　")</f>
        <v>◯</v>
      </c>
      <c r="X138" s="18" t="str">
        <f>IFERROR(VLOOKUP($B138,DB!$H$3:$BZ$1001,44,FALSE)&amp;"","　")</f>
        <v/>
      </c>
      <c r="Y138" s="18" t="str">
        <f>IFERROR(VLOOKUP($B138,DB!$H$3:$BZ$1001,45,FALSE)&amp;"","　")</f>
        <v/>
      </c>
      <c r="Z138" s="18" t="str">
        <f>IFERROR(VLOOKUP($B138,DB!$H$3:$BZ$1001,46,FALSE)&amp;"","　")</f>
        <v/>
      </c>
      <c r="AA138" s="18" t="str">
        <f>IFERROR(VLOOKUP($B138,DB!$H$3:$BZ$1001,47,FALSE)&amp;"","　")</f>
        <v/>
      </c>
      <c r="AB138" s="18" t="str">
        <f>IFERROR(VLOOKUP($B138,DB!$H$3:$BZ$1001,48,FALSE)&amp;"","　")</f>
        <v>◯</v>
      </c>
      <c r="AC138" s="18" t="str">
        <f>IFERROR(VLOOKUP($B138,DB!$H$3:$BZ$1001,49,FALSE)&amp;"","　")</f>
        <v>◯</v>
      </c>
      <c r="AD138" s="18" t="str">
        <f>IFERROR(VLOOKUP($B138,DB!$H$3:$BZ$1001,50,FALSE)&amp;"","　")</f>
        <v>◯</v>
      </c>
      <c r="AE138" s="18" t="str">
        <f>IFERROR(VLOOKUP($B138,DB!$H$3:$BZ$1001,51,FALSE)&amp;"","　")</f>
        <v/>
      </c>
      <c r="AF138" s="18" t="str">
        <f>IFERROR(VLOOKUP($B138,DB!$H$3:$BZ$1001,52,FALSE)&amp;"","　")</f>
        <v/>
      </c>
      <c r="AG138" s="18" t="str">
        <f>IFERROR(VLOOKUP($B138,DB!$H$3:$BZ$1001,53,FALSE)&amp;"","　")</f>
        <v>◯</v>
      </c>
      <c r="AH138" s="18" t="str">
        <f>IFERROR(VLOOKUP($B138,DB!$H$3:$BZ$1001,54,FALSE)&amp;"","　")</f>
        <v/>
      </c>
      <c r="AI138" s="25" t="str">
        <f>IFERROR(VLOOKUP($B138,DB!$H$3:$BZ$1001,55,FALSE)&amp;"","　")</f>
        <v/>
      </c>
      <c r="AJ138" s="16" t="str">
        <f>IFERROR(VLOOKUP($B138,DB!$H$3:$BZ$1001,56,FALSE)&amp;"","　")</f>
        <v>◯</v>
      </c>
      <c r="AK138" s="18" t="str">
        <f>IFERROR(VLOOKUP($B138,DB!$H$3:$BZ$1001,57,FALSE)&amp;"","　")</f>
        <v>◯</v>
      </c>
      <c r="AL138" s="18" t="str">
        <f>IFERROR(VLOOKUP($B138,DB!$H$3:$BZ$1001,58,FALSE)&amp;"","　")</f>
        <v>◯</v>
      </c>
      <c r="AM138" s="18" t="str">
        <f>IFERROR(VLOOKUP($B138,DB!$H$3:$BZ$1001,59,FALSE)&amp;"","　")</f>
        <v>◯</v>
      </c>
      <c r="AN138" s="18" t="str">
        <f>IFERROR(VLOOKUP($B138,DB!$H$3:$BZ$1001,60,FALSE)&amp;"","　")</f>
        <v>◯</v>
      </c>
      <c r="AO138" s="18" t="str">
        <f>IFERROR(VLOOKUP($B138,DB!$H$3:$BZ$1001,61,FALSE)&amp;"","　")</f>
        <v>◯</v>
      </c>
      <c r="AP138" s="18" t="str">
        <f>IFERROR(VLOOKUP($B138,DB!$H$3:$BZ$1001,62,FALSE)&amp;"","　")</f>
        <v>◯</v>
      </c>
      <c r="AQ138" s="21" t="str">
        <f>IFERROR(VLOOKUP($B138,DB!$H$3:$BZ$1001,63,FALSE)&amp;"","　")</f>
        <v>◯</v>
      </c>
      <c r="AR138" s="23" t="str">
        <f>IFERROR(VLOOKUP($B138,DB!$H$3:$BZ$1001,64,FALSE)&amp;"","　")</f>
        <v/>
      </c>
      <c r="AS138" s="18" t="str">
        <f>IFERROR(VLOOKUP($B138,DB!$H$3:$BZ$1001,65,FALSE)&amp;"","　")</f>
        <v/>
      </c>
      <c r="AT138" s="18" t="str">
        <f>IFERROR(VLOOKUP($B138,DB!$H$3:$BZ$1001,66,FALSE)&amp;"","　")</f>
        <v/>
      </c>
      <c r="AU138" s="18" t="str">
        <f>IFERROR(VLOOKUP($B138,DB!$H$3:$BZ$1001,67,FALSE)&amp;"","　")</f>
        <v/>
      </c>
      <c r="AV138" s="18" t="str">
        <f>IFERROR(VLOOKUP($B138,DB!$H$3:$BZ$1001,68,FALSE)&amp;"","　")</f>
        <v/>
      </c>
      <c r="AW138" s="18" t="str">
        <f>IFERROR(VLOOKUP($B138,DB!$H$3:$BZ$1001,69,FALSE)&amp;"","　")</f>
        <v>◯</v>
      </c>
      <c r="AX138" s="18" t="str">
        <f>IFERROR(VLOOKUP($B138,DB!$H$3:$BZ$1001,70,FALSE)&amp;"","　")</f>
        <v>◯</v>
      </c>
      <c r="AY138" s="21" t="str">
        <f>IFERROR(VLOOKUP($B138,DB!$H$3:$BZ$1001,71,FALSE)&amp;"","　")</f>
        <v>◯</v>
      </c>
      <c r="AZ138" s="29"/>
    </row>
    <row r="139" spans="2:52" ht="20.100000000000001" customHeight="1">
      <c r="B139" s="6">
        <v>2444</v>
      </c>
      <c r="C139" s="8" t="str">
        <f>IFERROR(VLOOKUP(B139,DB!$H$3:$Y$1001,4,FALSE)&amp;"","")</f>
        <v>株式会社東洋コンサルタント</v>
      </c>
      <c r="D139" s="10" t="str">
        <f>IFERROR(VLOOKUP(B139,DB!$H$2:$CC$1001,7,FALSE)&amp;"","")</f>
        <v>東京都</v>
      </c>
      <c r="E139" s="11" t="str">
        <f>IFERROR(VLOOKUP(B139,DB!$H$2:$CC$1001,8,FALSE)&amp;"","")</f>
        <v>豊島区</v>
      </c>
      <c r="F139" s="12" t="str">
        <f>IFERROR(VLOOKUP(B139,DB!$H$2:$CC$1001,10,FALSE)&amp;"","")</f>
        <v>代表取締役</v>
      </c>
      <c r="G139" s="11" t="str">
        <f>IFERROR(VLOOKUP(B139,DB!$H$2:$CC$1001,11,FALSE)&amp;"","")</f>
        <v>高橋　浩二</v>
      </c>
      <c r="H139" s="14" t="str">
        <f>IFERROR(IF(VLOOKUP(B139,DB!$H$2:$CC$1001,20,FALSE)&amp;""="","","○"),"")</f>
        <v>○</v>
      </c>
      <c r="I139" s="16" t="str">
        <f>IFERROR(VLOOKUP($B139,DB!$H$3:$BZ$1001,29,FALSE)&amp;"","　")</f>
        <v>◯</v>
      </c>
      <c r="J139" s="18" t="str">
        <f>IFERROR(VLOOKUP($B139,DB!$H$3:$BZ$1001,30,FALSE)&amp;"","　")</f>
        <v>◯</v>
      </c>
      <c r="K139" s="18" t="str">
        <f>IFERROR(VLOOKUP($B139,DB!$H$3:$BZ$1001,31,FALSE)&amp;"","　")</f>
        <v>◯</v>
      </c>
      <c r="L139" s="18" t="str">
        <f>IFERROR(VLOOKUP($B139,DB!$H$3:$BZ$1001,32,FALSE)&amp;"","　")</f>
        <v/>
      </c>
      <c r="M139" s="18" t="str">
        <f>IFERROR(VLOOKUP($B139,DB!$H$3:$BZ$1001,33,FALSE)&amp;"","　")</f>
        <v>◯</v>
      </c>
      <c r="N139" s="21" t="str">
        <f>IFERROR(VLOOKUP($B139,DB!$H$3:$BZ$1001,34,FALSE)&amp;"","　")</f>
        <v/>
      </c>
      <c r="O139" s="23" t="str">
        <f>IFERROR(VLOOKUP($B139,DB!$H$3:$BZ$1001,35,FALSE)&amp;"","　")</f>
        <v/>
      </c>
      <c r="P139" s="18" t="str">
        <f>IFERROR(VLOOKUP($B139,DB!$H$3:$BZ$1001,36,FALSE)&amp;"","　")</f>
        <v/>
      </c>
      <c r="Q139" s="18" t="str">
        <f>IFERROR(VLOOKUP($B139,DB!$H$3:$BZ$1001,37,FALSE)&amp;"","　")</f>
        <v/>
      </c>
      <c r="R139" s="18" t="str">
        <f>IFERROR(VLOOKUP($B139,DB!$H$3:$BZ$1001,38,FALSE)&amp;"","　")</f>
        <v>◯</v>
      </c>
      <c r="S139" s="18" t="str">
        <f>IFERROR(VLOOKUP($B139,DB!$H$3:$BZ$1001,39,FALSE)&amp;"","　")</f>
        <v/>
      </c>
      <c r="T139" s="18" t="str">
        <f>IFERROR(VLOOKUP($B139,DB!$H$3:$BZ$1001,40,FALSE)&amp;"","　")</f>
        <v>◯</v>
      </c>
      <c r="U139" s="18" t="str">
        <f>IFERROR(VLOOKUP($B139,DB!$H$3:$BZ$1001,41,FALSE)&amp;"","　")</f>
        <v>◯</v>
      </c>
      <c r="V139" s="18" t="str">
        <f>IFERROR(VLOOKUP($B139,DB!$H$3:$BZ$1001,42,FALSE)&amp;"","　")</f>
        <v/>
      </c>
      <c r="W139" s="18" t="str">
        <f>IFERROR(VLOOKUP($B139,DB!$H$3:$BZ$1001,43,FALSE)&amp;"","　")</f>
        <v/>
      </c>
      <c r="X139" s="18" t="str">
        <f>IFERROR(VLOOKUP($B139,DB!$H$3:$BZ$1001,44,FALSE)&amp;"","　")</f>
        <v/>
      </c>
      <c r="Y139" s="18" t="str">
        <f>IFERROR(VLOOKUP($B139,DB!$H$3:$BZ$1001,45,FALSE)&amp;"","　")</f>
        <v/>
      </c>
      <c r="Z139" s="18" t="str">
        <f>IFERROR(VLOOKUP($B139,DB!$H$3:$BZ$1001,46,FALSE)&amp;"","　")</f>
        <v/>
      </c>
      <c r="AA139" s="18" t="str">
        <f>IFERROR(VLOOKUP($B139,DB!$H$3:$BZ$1001,47,FALSE)&amp;"","　")</f>
        <v/>
      </c>
      <c r="AB139" s="18" t="str">
        <f>IFERROR(VLOOKUP($B139,DB!$H$3:$BZ$1001,48,FALSE)&amp;"","　")</f>
        <v>◯</v>
      </c>
      <c r="AC139" s="18" t="str">
        <f>IFERROR(VLOOKUP($B139,DB!$H$3:$BZ$1001,49,FALSE)&amp;"","　")</f>
        <v/>
      </c>
      <c r="AD139" s="18" t="str">
        <f>IFERROR(VLOOKUP($B139,DB!$H$3:$BZ$1001,50,FALSE)&amp;"","　")</f>
        <v>◯</v>
      </c>
      <c r="AE139" s="18" t="str">
        <f>IFERROR(VLOOKUP($B139,DB!$H$3:$BZ$1001,51,FALSE)&amp;"","　")</f>
        <v/>
      </c>
      <c r="AF139" s="18" t="str">
        <f>IFERROR(VLOOKUP($B139,DB!$H$3:$BZ$1001,52,FALSE)&amp;"","　")</f>
        <v/>
      </c>
      <c r="AG139" s="18" t="str">
        <f>IFERROR(VLOOKUP($B139,DB!$H$3:$BZ$1001,53,FALSE)&amp;"","　")</f>
        <v/>
      </c>
      <c r="AH139" s="18" t="str">
        <f>IFERROR(VLOOKUP($B139,DB!$H$3:$BZ$1001,54,FALSE)&amp;"","　")</f>
        <v/>
      </c>
      <c r="AI139" s="25" t="str">
        <f>IFERROR(VLOOKUP($B139,DB!$H$3:$BZ$1001,55,FALSE)&amp;"","　")</f>
        <v/>
      </c>
      <c r="AJ139" s="16" t="str">
        <f>IFERROR(VLOOKUP($B139,DB!$H$3:$BZ$1001,56,FALSE)&amp;"","　")</f>
        <v/>
      </c>
      <c r="AK139" s="18" t="str">
        <f>IFERROR(VLOOKUP($B139,DB!$H$3:$BZ$1001,57,FALSE)&amp;"","　")</f>
        <v/>
      </c>
      <c r="AL139" s="18" t="str">
        <f>IFERROR(VLOOKUP($B139,DB!$H$3:$BZ$1001,58,FALSE)&amp;"","　")</f>
        <v/>
      </c>
      <c r="AM139" s="18" t="str">
        <f>IFERROR(VLOOKUP($B139,DB!$H$3:$BZ$1001,59,FALSE)&amp;"","　")</f>
        <v/>
      </c>
      <c r="AN139" s="18" t="str">
        <f>IFERROR(VLOOKUP($B139,DB!$H$3:$BZ$1001,60,FALSE)&amp;"","　")</f>
        <v/>
      </c>
      <c r="AO139" s="18" t="str">
        <f>IFERROR(VLOOKUP($B139,DB!$H$3:$BZ$1001,61,FALSE)&amp;"","　")</f>
        <v/>
      </c>
      <c r="AP139" s="18" t="str">
        <f>IFERROR(VLOOKUP($B139,DB!$H$3:$BZ$1001,62,FALSE)&amp;"","　")</f>
        <v/>
      </c>
      <c r="AQ139" s="21" t="str">
        <f>IFERROR(VLOOKUP($B139,DB!$H$3:$BZ$1001,63,FALSE)&amp;"","　")</f>
        <v/>
      </c>
      <c r="AR139" s="23" t="str">
        <f>IFERROR(VLOOKUP($B139,DB!$H$3:$BZ$1001,64,FALSE)&amp;"","　")</f>
        <v/>
      </c>
      <c r="AS139" s="18" t="str">
        <f>IFERROR(VLOOKUP($B139,DB!$H$3:$BZ$1001,65,FALSE)&amp;"","　")</f>
        <v/>
      </c>
      <c r="AT139" s="18" t="str">
        <f>IFERROR(VLOOKUP($B139,DB!$H$3:$BZ$1001,66,FALSE)&amp;"","　")</f>
        <v/>
      </c>
      <c r="AU139" s="18" t="str">
        <f>IFERROR(VLOOKUP($B139,DB!$H$3:$BZ$1001,67,FALSE)&amp;"","　")</f>
        <v/>
      </c>
      <c r="AV139" s="18" t="str">
        <f>IFERROR(VLOOKUP($B139,DB!$H$3:$BZ$1001,68,FALSE)&amp;"","　")</f>
        <v/>
      </c>
      <c r="AW139" s="18" t="str">
        <f>IFERROR(VLOOKUP($B139,DB!$H$3:$BZ$1001,69,FALSE)&amp;"","　")</f>
        <v/>
      </c>
      <c r="AX139" s="18" t="str">
        <f>IFERROR(VLOOKUP($B139,DB!$H$3:$BZ$1001,70,FALSE)&amp;"","　")</f>
        <v/>
      </c>
      <c r="AY139" s="21" t="str">
        <f>IFERROR(VLOOKUP($B139,DB!$H$3:$BZ$1001,71,FALSE)&amp;"","　")</f>
        <v/>
      </c>
      <c r="AZ139" s="29"/>
    </row>
    <row r="140" spans="2:52" ht="20.100000000000001" customHeight="1">
      <c r="B140" s="6">
        <v>2339</v>
      </c>
      <c r="C140" s="8" t="str">
        <f>IFERROR(VLOOKUP(B140,DB!$H$3:$Y$1001,4,FALSE)&amp;"","")</f>
        <v>株式会社創建社</v>
      </c>
      <c r="D140" s="10" t="str">
        <f>IFERROR(VLOOKUP(B140,DB!$H$2:$CC$1001,7,FALSE)&amp;"","")</f>
        <v>北海道</v>
      </c>
      <c r="E140" s="11" t="str">
        <f>IFERROR(VLOOKUP(B140,DB!$H$2:$CC$1001,8,FALSE)&amp;"","")</f>
        <v>札幌市中央区</v>
      </c>
      <c r="F140" s="12" t="str">
        <f>IFERROR(VLOOKUP(B140,DB!$H$2:$CC$1001,10,FALSE)&amp;"","")</f>
        <v>代表取締役社長</v>
      </c>
      <c r="G140" s="11" t="str">
        <f>IFERROR(VLOOKUP(B140,DB!$H$2:$CC$1001,11,FALSE)&amp;"","")</f>
        <v>森下　京佐</v>
      </c>
      <c r="H140" s="14" t="str">
        <f>IFERROR(IF(VLOOKUP(B140,DB!$H$2:$CC$1001,20,FALSE)&amp;""="","","○"),"")</f>
        <v/>
      </c>
      <c r="I140" s="16" t="str">
        <f>IFERROR(VLOOKUP($B140,DB!$H$3:$BZ$1001,29,FALSE)&amp;"","　")</f>
        <v>◯</v>
      </c>
      <c r="J140" s="18" t="str">
        <f>IFERROR(VLOOKUP($B140,DB!$H$3:$BZ$1001,30,FALSE)&amp;"","　")</f>
        <v/>
      </c>
      <c r="K140" s="18" t="str">
        <f>IFERROR(VLOOKUP($B140,DB!$H$3:$BZ$1001,31,FALSE)&amp;"","　")</f>
        <v>◯</v>
      </c>
      <c r="L140" s="18" t="str">
        <f>IFERROR(VLOOKUP($B140,DB!$H$3:$BZ$1001,32,FALSE)&amp;"","　")</f>
        <v>◯</v>
      </c>
      <c r="M140" s="18" t="str">
        <f>IFERROR(VLOOKUP($B140,DB!$H$3:$BZ$1001,33,FALSE)&amp;"","　")</f>
        <v/>
      </c>
      <c r="N140" s="21" t="str">
        <f>IFERROR(VLOOKUP($B140,DB!$H$3:$BZ$1001,34,FALSE)&amp;"","　")</f>
        <v/>
      </c>
      <c r="O140" s="23" t="str">
        <f>IFERROR(VLOOKUP($B140,DB!$H$3:$BZ$1001,35,FALSE)&amp;"","　")</f>
        <v/>
      </c>
      <c r="P140" s="18" t="str">
        <f>IFERROR(VLOOKUP($B140,DB!$H$3:$BZ$1001,36,FALSE)&amp;"","　")</f>
        <v/>
      </c>
      <c r="Q140" s="18" t="str">
        <f>IFERROR(VLOOKUP($B140,DB!$H$3:$BZ$1001,37,FALSE)&amp;"","　")</f>
        <v/>
      </c>
      <c r="R140" s="18" t="str">
        <f>IFERROR(VLOOKUP($B140,DB!$H$3:$BZ$1001,38,FALSE)&amp;"","　")</f>
        <v/>
      </c>
      <c r="S140" s="18" t="str">
        <f>IFERROR(VLOOKUP($B140,DB!$H$3:$BZ$1001,39,FALSE)&amp;"","　")</f>
        <v/>
      </c>
      <c r="T140" s="18" t="str">
        <f>IFERROR(VLOOKUP($B140,DB!$H$3:$BZ$1001,40,FALSE)&amp;"","　")</f>
        <v/>
      </c>
      <c r="U140" s="18" t="str">
        <f>IFERROR(VLOOKUP($B140,DB!$H$3:$BZ$1001,41,FALSE)&amp;"","　")</f>
        <v/>
      </c>
      <c r="V140" s="18" t="str">
        <f>IFERROR(VLOOKUP($B140,DB!$H$3:$BZ$1001,42,FALSE)&amp;"","　")</f>
        <v/>
      </c>
      <c r="W140" s="18" t="str">
        <f>IFERROR(VLOOKUP($B140,DB!$H$3:$BZ$1001,43,FALSE)&amp;"","　")</f>
        <v/>
      </c>
      <c r="X140" s="18" t="str">
        <f>IFERROR(VLOOKUP($B140,DB!$H$3:$BZ$1001,44,FALSE)&amp;"","　")</f>
        <v/>
      </c>
      <c r="Y140" s="18" t="str">
        <f>IFERROR(VLOOKUP($B140,DB!$H$3:$BZ$1001,45,FALSE)&amp;"","　")</f>
        <v/>
      </c>
      <c r="Z140" s="18" t="str">
        <f>IFERROR(VLOOKUP($B140,DB!$H$3:$BZ$1001,46,FALSE)&amp;"","　")</f>
        <v/>
      </c>
      <c r="AA140" s="18" t="str">
        <f>IFERROR(VLOOKUP($B140,DB!$H$3:$BZ$1001,47,FALSE)&amp;"","　")</f>
        <v/>
      </c>
      <c r="AB140" s="18" t="str">
        <f>IFERROR(VLOOKUP($B140,DB!$H$3:$BZ$1001,48,FALSE)&amp;"","　")</f>
        <v/>
      </c>
      <c r="AC140" s="18" t="str">
        <f>IFERROR(VLOOKUP($B140,DB!$H$3:$BZ$1001,49,FALSE)&amp;"","　")</f>
        <v/>
      </c>
      <c r="AD140" s="18" t="str">
        <f>IFERROR(VLOOKUP($B140,DB!$H$3:$BZ$1001,50,FALSE)&amp;"","　")</f>
        <v/>
      </c>
      <c r="AE140" s="18" t="str">
        <f>IFERROR(VLOOKUP($B140,DB!$H$3:$BZ$1001,51,FALSE)&amp;"","　")</f>
        <v/>
      </c>
      <c r="AF140" s="18" t="str">
        <f>IFERROR(VLOOKUP($B140,DB!$H$3:$BZ$1001,52,FALSE)&amp;"","　")</f>
        <v/>
      </c>
      <c r="AG140" s="18" t="str">
        <f>IFERROR(VLOOKUP($B140,DB!$H$3:$BZ$1001,53,FALSE)&amp;"","　")</f>
        <v/>
      </c>
      <c r="AH140" s="18" t="str">
        <f>IFERROR(VLOOKUP($B140,DB!$H$3:$BZ$1001,54,FALSE)&amp;"","　")</f>
        <v/>
      </c>
      <c r="AI140" s="25" t="str">
        <f>IFERROR(VLOOKUP($B140,DB!$H$3:$BZ$1001,55,FALSE)&amp;"","　")</f>
        <v/>
      </c>
      <c r="AJ140" s="16" t="str">
        <f>IFERROR(VLOOKUP($B140,DB!$H$3:$BZ$1001,56,FALSE)&amp;"","　")</f>
        <v/>
      </c>
      <c r="AK140" s="18" t="str">
        <f>IFERROR(VLOOKUP($B140,DB!$H$3:$BZ$1001,57,FALSE)&amp;"","　")</f>
        <v/>
      </c>
      <c r="AL140" s="18" t="str">
        <f>IFERROR(VLOOKUP($B140,DB!$H$3:$BZ$1001,58,FALSE)&amp;"","　")</f>
        <v/>
      </c>
      <c r="AM140" s="18" t="str">
        <f>IFERROR(VLOOKUP($B140,DB!$H$3:$BZ$1001,59,FALSE)&amp;"","　")</f>
        <v/>
      </c>
      <c r="AN140" s="18" t="str">
        <f>IFERROR(VLOOKUP($B140,DB!$H$3:$BZ$1001,60,FALSE)&amp;"","　")</f>
        <v/>
      </c>
      <c r="AO140" s="18" t="str">
        <f>IFERROR(VLOOKUP($B140,DB!$H$3:$BZ$1001,61,FALSE)&amp;"","　")</f>
        <v/>
      </c>
      <c r="AP140" s="18" t="str">
        <f>IFERROR(VLOOKUP($B140,DB!$H$3:$BZ$1001,62,FALSE)&amp;"","　")</f>
        <v/>
      </c>
      <c r="AQ140" s="21" t="str">
        <f>IFERROR(VLOOKUP($B140,DB!$H$3:$BZ$1001,63,FALSE)&amp;"","　")</f>
        <v/>
      </c>
      <c r="AR140" s="23" t="str">
        <f>IFERROR(VLOOKUP($B140,DB!$H$3:$BZ$1001,64,FALSE)&amp;"","　")</f>
        <v/>
      </c>
      <c r="AS140" s="18" t="str">
        <f>IFERROR(VLOOKUP($B140,DB!$H$3:$BZ$1001,65,FALSE)&amp;"","　")</f>
        <v/>
      </c>
      <c r="AT140" s="18" t="str">
        <f>IFERROR(VLOOKUP($B140,DB!$H$3:$BZ$1001,66,FALSE)&amp;"","　")</f>
        <v/>
      </c>
      <c r="AU140" s="18" t="str">
        <f>IFERROR(VLOOKUP($B140,DB!$H$3:$BZ$1001,67,FALSE)&amp;"","　")</f>
        <v/>
      </c>
      <c r="AV140" s="18" t="str">
        <f>IFERROR(VLOOKUP($B140,DB!$H$3:$BZ$1001,68,FALSE)&amp;"","　")</f>
        <v/>
      </c>
      <c r="AW140" s="18" t="str">
        <f>IFERROR(VLOOKUP($B140,DB!$H$3:$BZ$1001,69,FALSE)&amp;"","　")</f>
        <v/>
      </c>
      <c r="AX140" s="18" t="str">
        <f>IFERROR(VLOOKUP($B140,DB!$H$3:$BZ$1001,70,FALSE)&amp;"","　")</f>
        <v/>
      </c>
      <c r="AY140" s="21" t="str">
        <f>IFERROR(VLOOKUP($B140,DB!$H$3:$BZ$1001,71,FALSE)&amp;"","　")</f>
        <v/>
      </c>
      <c r="AZ140" s="29"/>
    </row>
    <row r="141" spans="2:52" ht="20.100000000000001" customHeight="1">
      <c r="B141" s="6">
        <v>2340</v>
      </c>
      <c r="C141" s="8" t="str">
        <f>IFERROR(VLOOKUP(B141,DB!$H$3:$Y$1001,4,FALSE)&amp;"","")</f>
        <v>空知興産株式会社</v>
      </c>
      <c r="D141" s="10" t="str">
        <f>IFERROR(VLOOKUP(B141,DB!$H$2:$CC$1001,7,FALSE)&amp;"","")</f>
        <v>北海道</v>
      </c>
      <c r="E141" s="11" t="str">
        <f>IFERROR(VLOOKUP(B141,DB!$H$2:$CC$1001,8,FALSE)&amp;"","")</f>
        <v>滝川市</v>
      </c>
      <c r="F141" s="12" t="str">
        <f>IFERROR(VLOOKUP(B141,DB!$H$2:$CC$1001,10,FALSE)&amp;"","")</f>
        <v>代表取締役社長</v>
      </c>
      <c r="G141" s="11" t="str">
        <f>IFERROR(VLOOKUP(B141,DB!$H$2:$CC$1001,11,FALSE)&amp;"","")</f>
        <v>尾崎　敦</v>
      </c>
      <c r="H141" s="14" t="str">
        <f>IFERROR(IF(VLOOKUP(B141,DB!$H$2:$CC$1001,20,FALSE)&amp;""="","","○"),"")</f>
        <v/>
      </c>
      <c r="I141" s="16" t="str">
        <f>IFERROR(VLOOKUP($B141,DB!$H$3:$BZ$1001,29,FALSE)&amp;"","　")</f>
        <v/>
      </c>
      <c r="J141" s="18" t="str">
        <f>IFERROR(VLOOKUP($B141,DB!$H$3:$BZ$1001,30,FALSE)&amp;"","　")</f>
        <v/>
      </c>
      <c r="K141" s="18" t="str">
        <f>IFERROR(VLOOKUP($B141,DB!$H$3:$BZ$1001,31,FALSE)&amp;"","　")</f>
        <v/>
      </c>
      <c r="L141" s="18" t="str">
        <f>IFERROR(VLOOKUP($B141,DB!$H$3:$BZ$1001,32,FALSE)&amp;"","　")</f>
        <v/>
      </c>
      <c r="M141" s="18" t="str">
        <f>IFERROR(VLOOKUP($B141,DB!$H$3:$BZ$1001,33,FALSE)&amp;"","　")</f>
        <v/>
      </c>
      <c r="N141" s="21" t="str">
        <f>IFERROR(VLOOKUP($B141,DB!$H$3:$BZ$1001,34,FALSE)&amp;"","　")</f>
        <v>◯</v>
      </c>
      <c r="O141" s="23" t="str">
        <f>IFERROR(VLOOKUP($B141,DB!$H$3:$BZ$1001,35,FALSE)&amp;"","　")</f>
        <v/>
      </c>
      <c r="P141" s="18" t="str">
        <f>IFERROR(VLOOKUP($B141,DB!$H$3:$BZ$1001,36,FALSE)&amp;"","　")</f>
        <v/>
      </c>
      <c r="Q141" s="18" t="str">
        <f>IFERROR(VLOOKUP($B141,DB!$H$3:$BZ$1001,37,FALSE)&amp;"","　")</f>
        <v/>
      </c>
      <c r="R141" s="18" t="str">
        <f>IFERROR(VLOOKUP($B141,DB!$H$3:$BZ$1001,38,FALSE)&amp;"","　")</f>
        <v/>
      </c>
      <c r="S141" s="18" t="str">
        <f>IFERROR(VLOOKUP($B141,DB!$H$3:$BZ$1001,39,FALSE)&amp;"","　")</f>
        <v/>
      </c>
      <c r="T141" s="18" t="str">
        <f>IFERROR(VLOOKUP($B141,DB!$H$3:$BZ$1001,40,FALSE)&amp;"","　")</f>
        <v/>
      </c>
      <c r="U141" s="18" t="str">
        <f>IFERROR(VLOOKUP($B141,DB!$H$3:$BZ$1001,41,FALSE)&amp;"","　")</f>
        <v/>
      </c>
      <c r="V141" s="18" t="str">
        <f>IFERROR(VLOOKUP($B141,DB!$H$3:$BZ$1001,42,FALSE)&amp;"","　")</f>
        <v/>
      </c>
      <c r="W141" s="18" t="str">
        <f>IFERROR(VLOOKUP($B141,DB!$H$3:$BZ$1001,43,FALSE)&amp;"","　")</f>
        <v/>
      </c>
      <c r="X141" s="18" t="str">
        <f>IFERROR(VLOOKUP($B141,DB!$H$3:$BZ$1001,44,FALSE)&amp;"","　")</f>
        <v/>
      </c>
      <c r="Y141" s="18" t="str">
        <f>IFERROR(VLOOKUP($B141,DB!$H$3:$BZ$1001,45,FALSE)&amp;"","　")</f>
        <v/>
      </c>
      <c r="Z141" s="18" t="str">
        <f>IFERROR(VLOOKUP($B141,DB!$H$3:$BZ$1001,46,FALSE)&amp;"","　")</f>
        <v/>
      </c>
      <c r="AA141" s="18" t="str">
        <f>IFERROR(VLOOKUP($B141,DB!$H$3:$BZ$1001,47,FALSE)&amp;"","　")</f>
        <v/>
      </c>
      <c r="AB141" s="18" t="str">
        <f>IFERROR(VLOOKUP($B141,DB!$H$3:$BZ$1001,48,FALSE)&amp;"","　")</f>
        <v/>
      </c>
      <c r="AC141" s="18" t="str">
        <f>IFERROR(VLOOKUP($B141,DB!$H$3:$BZ$1001,49,FALSE)&amp;"","　")</f>
        <v/>
      </c>
      <c r="AD141" s="18" t="str">
        <f>IFERROR(VLOOKUP($B141,DB!$H$3:$BZ$1001,50,FALSE)&amp;"","　")</f>
        <v/>
      </c>
      <c r="AE141" s="18" t="str">
        <f>IFERROR(VLOOKUP($B141,DB!$H$3:$BZ$1001,51,FALSE)&amp;"","　")</f>
        <v/>
      </c>
      <c r="AF141" s="18" t="str">
        <f>IFERROR(VLOOKUP($B141,DB!$H$3:$BZ$1001,52,FALSE)&amp;"","　")</f>
        <v/>
      </c>
      <c r="AG141" s="18" t="str">
        <f>IFERROR(VLOOKUP($B141,DB!$H$3:$BZ$1001,53,FALSE)&amp;"","　")</f>
        <v/>
      </c>
      <c r="AH141" s="18" t="str">
        <f>IFERROR(VLOOKUP($B141,DB!$H$3:$BZ$1001,54,FALSE)&amp;"","　")</f>
        <v/>
      </c>
      <c r="AI141" s="25" t="str">
        <f>IFERROR(VLOOKUP($B141,DB!$H$3:$BZ$1001,55,FALSE)&amp;"","　")</f>
        <v/>
      </c>
      <c r="AJ141" s="16" t="str">
        <f>IFERROR(VLOOKUP($B141,DB!$H$3:$BZ$1001,56,FALSE)&amp;"","　")</f>
        <v/>
      </c>
      <c r="AK141" s="18" t="str">
        <f>IFERROR(VLOOKUP($B141,DB!$H$3:$BZ$1001,57,FALSE)&amp;"","　")</f>
        <v/>
      </c>
      <c r="AL141" s="18" t="str">
        <f>IFERROR(VLOOKUP($B141,DB!$H$3:$BZ$1001,58,FALSE)&amp;"","　")</f>
        <v/>
      </c>
      <c r="AM141" s="18" t="str">
        <f>IFERROR(VLOOKUP($B141,DB!$H$3:$BZ$1001,59,FALSE)&amp;"","　")</f>
        <v/>
      </c>
      <c r="AN141" s="18" t="str">
        <f>IFERROR(VLOOKUP($B141,DB!$H$3:$BZ$1001,60,FALSE)&amp;"","　")</f>
        <v/>
      </c>
      <c r="AO141" s="18" t="str">
        <f>IFERROR(VLOOKUP($B141,DB!$H$3:$BZ$1001,61,FALSE)&amp;"","　")</f>
        <v/>
      </c>
      <c r="AP141" s="18" t="str">
        <f>IFERROR(VLOOKUP($B141,DB!$H$3:$BZ$1001,62,FALSE)&amp;"","　")</f>
        <v/>
      </c>
      <c r="AQ141" s="21" t="str">
        <f>IFERROR(VLOOKUP($B141,DB!$H$3:$BZ$1001,63,FALSE)&amp;"","　")</f>
        <v/>
      </c>
      <c r="AR141" s="23" t="str">
        <f>IFERROR(VLOOKUP($B141,DB!$H$3:$BZ$1001,64,FALSE)&amp;"","　")</f>
        <v/>
      </c>
      <c r="AS141" s="18" t="str">
        <f>IFERROR(VLOOKUP($B141,DB!$H$3:$BZ$1001,65,FALSE)&amp;"","　")</f>
        <v/>
      </c>
      <c r="AT141" s="18" t="str">
        <f>IFERROR(VLOOKUP($B141,DB!$H$3:$BZ$1001,66,FALSE)&amp;"","　")</f>
        <v/>
      </c>
      <c r="AU141" s="18" t="str">
        <f>IFERROR(VLOOKUP($B141,DB!$H$3:$BZ$1001,67,FALSE)&amp;"","　")</f>
        <v/>
      </c>
      <c r="AV141" s="18" t="str">
        <f>IFERROR(VLOOKUP($B141,DB!$H$3:$BZ$1001,68,FALSE)&amp;"","　")</f>
        <v/>
      </c>
      <c r="AW141" s="18" t="str">
        <f>IFERROR(VLOOKUP($B141,DB!$H$3:$BZ$1001,69,FALSE)&amp;"","　")</f>
        <v/>
      </c>
      <c r="AX141" s="18" t="str">
        <f>IFERROR(VLOOKUP($B141,DB!$H$3:$BZ$1001,70,FALSE)&amp;"","　")</f>
        <v/>
      </c>
      <c r="AY141" s="21" t="str">
        <f>IFERROR(VLOOKUP($B141,DB!$H$3:$BZ$1001,71,FALSE)&amp;"","　")</f>
        <v/>
      </c>
      <c r="AZ141" s="29"/>
    </row>
    <row r="142" spans="2:52" ht="20.100000000000001" customHeight="1">
      <c r="B142" s="6">
        <v>2341</v>
      </c>
      <c r="C142" s="8" t="str">
        <f>IFERROR(VLOOKUP(B142,DB!$H$3:$Y$1001,4,FALSE)&amp;"","")</f>
        <v>株式会社空知コンサルタント</v>
      </c>
      <c r="D142" s="10" t="str">
        <f>IFERROR(VLOOKUP(B142,DB!$H$2:$CC$1001,7,FALSE)&amp;"","")</f>
        <v>北海道</v>
      </c>
      <c r="E142" s="11" t="str">
        <f>IFERROR(VLOOKUP(B142,DB!$H$2:$CC$1001,8,FALSE)&amp;"","")</f>
        <v>美唄市</v>
      </c>
      <c r="F142" s="12" t="str">
        <f>IFERROR(VLOOKUP(B142,DB!$H$2:$CC$1001,10,FALSE)&amp;"","")</f>
        <v>代表取締役</v>
      </c>
      <c r="G142" s="11" t="str">
        <f>IFERROR(VLOOKUP(B142,DB!$H$2:$CC$1001,11,FALSE)&amp;"","")</f>
        <v>後藤　卓</v>
      </c>
      <c r="H142" s="14" t="str">
        <f>IFERROR(IF(VLOOKUP(B142,DB!$H$2:$CC$1001,20,FALSE)&amp;""="","","○"),"")</f>
        <v/>
      </c>
      <c r="I142" s="16" t="str">
        <f>IFERROR(VLOOKUP($B142,DB!$H$3:$BZ$1001,29,FALSE)&amp;"","　")</f>
        <v>◯</v>
      </c>
      <c r="J142" s="18" t="str">
        <f>IFERROR(VLOOKUP($B142,DB!$H$3:$BZ$1001,30,FALSE)&amp;"","　")</f>
        <v/>
      </c>
      <c r="K142" s="18" t="str">
        <f>IFERROR(VLOOKUP($B142,DB!$H$3:$BZ$1001,31,FALSE)&amp;"","　")</f>
        <v/>
      </c>
      <c r="L142" s="18" t="str">
        <f>IFERROR(VLOOKUP($B142,DB!$H$3:$BZ$1001,32,FALSE)&amp;"","　")</f>
        <v/>
      </c>
      <c r="M142" s="18" t="str">
        <f>IFERROR(VLOOKUP($B142,DB!$H$3:$BZ$1001,33,FALSE)&amp;"","　")</f>
        <v>◯</v>
      </c>
      <c r="N142" s="21" t="str">
        <f>IFERROR(VLOOKUP($B142,DB!$H$3:$BZ$1001,34,FALSE)&amp;"","　")</f>
        <v/>
      </c>
      <c r="O142" s="23" t="str">
        <f>IFERROR(VLOOKUP($B142,DB!$H$3:$BZ$1001,35,FALSE)&amp;"","　")</f>
        <v/>
      </c>
      <c r="P142" s="18" t="str">
        <f>IFERROR(VLOOKUP($B142,DB!$H$3:$BZ$1001,36,FALSE)&amp;"","　")</f>
        <v/>
      </c>
      <c r="Q142" s="18" t="str">
        <f>IFERROR(VLOOKUP($B142,DB!$H$3:$BZ$1001,37,FALSE)&amp;"","　")</f>
        <v/>
      </c>
      <c r="R142" s="18" t="str">
        <f>IFERROR(VLOOKUP($B142,DB!$H$3:$BZ$1001,38,FALSE)&amp;"","　")</f>
        <v/>
      </c>
      <c r="S142" s="18" t="str">
        <f>IFERROR(VLOOKUP($B142,DB!$H$3:$BZ$1001,39,FALSE)&amp;"","　")</f>
        <v/>
      </c>
      <c r="T142" s="18" t="str">
        <f>IFERROR(VLOOKUP($B142,DB!$H$3:$BZ$1001,40,FALSE)&amp;"","　")</f>
        <v/>
      </c>
      <c r="U142" s="18" t="str">
        <f>IFERROR(VLOOKUP($B142,DB!$H$3:$BZ$1001,41,FALSE)&amp;"","　")</f>
        <v/>
      </c>
      <c r="V142" s="18" t="str">
        <f>IFERROR(VLOOKUP($B142,DB!$H$3:$BZ$1001,42,FALSE)&amp;"","　")</f>
        <v/>
      </c>
      <c r="W142" s="18" t="str">
        <f>IFERROR(VLOOKUP($B142,DB!$H$3:$BZ$1001,43,FALSE)&amp;"","　")</f>
        <v/>
      </c>
      <c r="X142" s="18" t="str">
        <f>IFERROR(VLOOKUP($B142,DB!$H$3:$BZ$1001,44,FALSE)&amp;"","　")</f>
        <v/>
      </c>
      <c r="Y142" s="18" t="str">
        <f>IFERROR(VLOOKUP($B142,DB!$H$3:$BZ$1001,45,FALSE)&amp;"","　")</f>
        <v/>
      </c>
      <c r="Z142" s="18" t="str">
        <f>IFERROR(VLOOKUP($B142,DB!$H$3:$BZ$1001,46,FALSE)&amp;"","　")</f>
        <v/>
      </c>
      <c r="AA142" s="18" t="str">
        <f>IFERROR(VLOOKUP($B142,DB!$H$3:$BZ$1001,47,FALSE)&amp;"","　")</f>
        <v/>
      </c>
      <c r="AB142" s="18" t="str">
        <f>IFERROR(VLOOKUP($B142,DB!$H$3:$BZ$1001,48,FALSE)&amp;"","　")</f>
        <v/>
      </c>
      <c r="AC142" s="18" t="str">
        <f>IFERROR(VLOOKUP($B142,DB!$H$3:$BZ$1001,49,FALSE)&amp;"","　")</f>
        <v/>
      </c>
      <c r="AD142" s="18" t="str">
        <f>IFERROR(VLOOKUP($B142,DB!$H$3:$BZ$1001,50,FALSE)&amp;"","　")</f>
        <v/>
      </c>
      <c r="AE142" s="18" t="str">
        <f>IFERROR(VLOOKUP($B142,DB!$H$3:$BZ$1001,51,FALSE)&amp;"","　")</f>
        <v/>
      </c>
      <c r="AF142" s="18" t="str">
        <f>IFERROR(VLOOKUP($B142,DB!$H$3:$BZ$1001,52,FALSE)&amp;"","　")</f>
        <v/>
      </c>
      <c r="AG142" s="18" t="str">
        <f>IFERROR(VLOOKUP($B142,DB!$H$3:$BZ$1001,53,FALSE)&amp;"","　")</f>
        <v/>
      </c>
      <c r="AH142" s="18" t="str">
        <f>IFERROR(VLOOKUP($B142,DB!$H$3:$BZ$1001,54,FALSE)&amp;"","　")</f>
        <v/>
      </c>
      <c r="AI142" s="25" t="str">
        <f>IFERROR(VLOOKUP($B142,DB!$H$3:$BZ$1001,55,FALSE)&amp;"","　")</f>
        <v/>
      </c>
      <c r="AJ142" s="16" t="str">
        <f>IFERROR(VLOOKUP($B142,DB!$H$3:$BZ$1001,56,FALSE)&amp;"","　")</f>
        <v/>
      </c>
      <c r="AK142" s="18" t="str">
        <f>IFERROR(VLOOKUP($B142,DB!$H$3:$BZ$1001,57,FALSE)&amp;"","　")</f>
        <v/>
      </c>
      <c r="AL142" s="18" t="str">
        <f>IFERROR(VLOOKUP($B142,DB!$H$3:$BZ$1001,58,FALSE)&amp;"","　")</f>
        <v>◯</v>
      </c>
      <c r="AM142" s="18" t="str">
        <f>IFERROR(VLOOKUP($B142,DB!$H$3:$BZ$1001,59,FALSE)&amp;"","　")</f>
        <v/>
      </c>
      <c r="AN142" s="18" t="str">
        <f>IFERROR(VLOOKUP($B142,DB!$H$3:$BZ$1001,60,FALSE)&amp;"","　")</f>
        <v/>
      </c>
      <c r="AO142" s="18" t="str">
        <f>IFERROR(VLOOKUP($B142,DB!$H$3:$BZ$1001,61,FALSE)&amp;"","　")</f>
        <v>◯</v>
      </c>
      <c r="AP142" s="18" t="str">
        <f>IFERROR(VLOOKUP($B142,DB!$H$3:$BZ$1001,62,FALSE)&amp;"","　")</f>
        <v/>
      </c>
      <c r="AQ142" s="21" t="str">
        <f>IFERROR(VLOOKUP($B142,DB!$H$3:$BZ$1001,63,FALSE)&amp;"","　")</f>
        <v/>
      </c>
      <c r="AR142" s="23" t="str">
        <f>IFERROR(VLOOKUP($B142,DB!$H$3:$BZ$1001,64,FALSE)&amp;"","　")</f>
        <v/>
      </c>
      <c r="AS142" s="18" t="str">
        <f>IFERROR(VLOOKUP($B142,DB!$H$3:$BZ$1001,65,FALSE)&amp;"","　")</f>
        <v/>
      </c>
      <c r="AT142" s="18" t="str">
        <f>IFERROR(VLOOKUP($B142,DB!$H$3:$BZ$1001,66,FALSE)&amp;"","　")</f>
        <v/>
      </c>
      <c r="AU142" s="18" t="str">
        <f>IFERROR(VLOOKUP($B142,DB!$H$3:$BZ$1001,67,FALSE)&amp;"","　")</f>
        <v/>
      </c>
      <c r="AV142" s="18" t="str">
        <f>IFERROR(VLOOKUP($B142,DB!$H$3:$BZ$1001,68,FALSE)&amp;"","　")</f>
        <v/>
      </c>
      <c r="AW142" s="18" t="str">
        <f>IFERROR(VLOOKUP($B142,DB!$H$3:$BZ$1001,69,FALSE)&amp;"","　")</f>
        <v/>
      </c>
      <c r="AX142" s="18" t="str">
        <f>IFERROR(VLOOKUP($B142,DB!$H$3:$BZ$1001,70,FALSE)&amp;"","　")</f>
        <v/>
      </c>
      <c r="AY142" s="21" t="str">
        <f>IFERROR(VLOOKUP($B142,DB!$H$3:$BZ$1001,71,FALSE)&amp;"","　")</f>
        <v/>
      </c>
      <c r="AZ142" s="29"/>
    </row>
    <row r="143" spans="2:52" ht="20.100000000000001" customHeight="1">
      <c r="B143" s="6">
        <v>2342</v>
      </c>
      <c r="C143" s="8" t="str">
        <f>IFERROR(VLOOKUP(B143,DB!$H$3:$Y$1001,4,FALSE)&amp;"","")</f>
        <v>株式会社綜企画設計</v>
      </c>
      <c r="D143" s="10" t="str">
        <f>IFERROR(VLOOKUP(B143,DB!$H$2:$CC$1001,7,FALSE)&amp;"","")</f>
        <v>東京都</v>
      </c>
      <c r="E143" s="11" t="str">
        <f>IFERROR(VLOOKUP(B143,DB!$H$2:$CC$1001,8,FALSE)&amp;"","")</f>
        <v>中央区</v>
      </c>
      <c r="F143" s="12" t="str">
        <f>IFERROR(VLOOKUP(B143,DB!$H$2:$CC$1001,10,FALSE)&amp;"","")</f>
        <v>代表取締役社長</v>
      </c>
      <c r="G143" s="11" t="str">
        <f>IFERROR(VLOOKUP(B143,DB!$H$2:$CC$1001,11,FALSE)&amp;"","")</f>
        <v>原　澄雄</v>
      </c>
      <c r="H143" s="14" t="str">
        <f>IFERROR(IF(VLOOKUP(B143,DB!$H$2:$CC$1001,20,FALSE)&amp;""="","","○"),"")</f>
        <v>○</v>
      </c>
      <c r="I143" s="16" t="str">
        <f>IFERROR(VLOOKUP($B143,DB!$H$3:$BZ$1001,29,FALSE)&amp;"","　")</f>
        <v/>
      </c>
      <c r="J143" s="18" t="str">
        <f>IFERROR(VLOOKUP($B143,DB!$H$3:$BZ$1001,30,FALSE)&amp;"","　")</f>
        <v/>
      </c>
      <c r="K143" s="18" t="str">
        <f>IFERROR(VLOOKUP($B143,DB!$H$3:$BZ$1001,31,FALSE)&amp;"","　")</f>
        <v/>
      </c>
      <c r="L143" s="18" t="str">
        <f>IFERROR(VLOOKUP($B143,DB!$H$3:$BZ$1001,32,FALSE)&amp;"","　")</f>
        <v>◯</v>
      </c>
      <c r="M143" s="18" t="str">
        <f>IFERROR(VLOOKUP($B143,DB!$H$3:$BZ$1001,33,FALSE)&amp;"","　")</f>
        <v>◯</v>
      </c>
      <c r="N143" s="21" t="str">
        <f>IFERROR(VLOOKUP($B143,DB!$H$3:$BZ$1001,34,FALSE)&amp;"","　")</f>
        <v/>
      </c>
      <c r="O143" s="23" t="str">
        <f>IFERROR(VLOOKUP($B143,DB!$H$3:$BZ$1001,35,FALSE)&amp;"","　")</f>
        <v/>
      </c>
      <c r="P143" s="18" t="str">
        <f>IFERROR(VLOOKUP($B143,DB!$H$3:$BZ$1001,36,FALSE)&amp;"","　")</f>
        <v/>
      </c>
      <c r="Q143" s="18" t="str">
        <f>IFERROR(VLOOKUP($B143,DB!$H$3:$BZ$1001,37,FALSE)&amp;"","　")</f>
        <v/>
      </c>
      <c r="R143" s="18" t="str">
        <f>IFERROR(VLOOKUP($B143,DB!$H$3:$BZ$1001,38,FALSE)&amp;"","　")</f>
        <v/>
      </c>
      <c r="S143" s="18" t="str">
        <f>IFERROR(VLOOKUP($B143,DB!$H$3:$BZ$1001,39,FALSE)&amp;"","　")</f>
        <v/>
      </c>
      <c r="T143" s="18" t="str">
        <f>IFERROR(VLOOKUP($B143,DB!$H$3:$BZ$1001,40,FALSE)&amp;"","　")</f>
        <v/>
      </c>
      <c r="U143" s="18" t="str">
        <f>IFERROR(VLOOKUP($B143,DB!$H$3:$BZ$1001,41,FALSE)&amp;"","　")</f>
        <v/>
      </c>
      <c r="V143" s="18" t="str">
        <f>IFERROR(VLOOKUP($B143,DB!$H$3:$BZ$1001,42,FALSE)&amp;"","　")</f>
        <v/>
      </c>
      <c r="W143" s="18" t="str">
        <f>IFERROR(VLOOKUP($B143,DB!$H$3:$BZ$1001,43,FALSE)&amp;"","　")</f>
        <v/>
      </c>
      <c r="X143" s="18" t="str">
        <f>IFERROR(VLOOKUP($B143,DB!$H$3:$BZ$1001,44,FALSE)&amp;"","　")</f>
        <v/>
      </c>
      <c r="Y143" s="18" t="str">
        <f>IFERROR(VLOOKUP($B143,DB!$H$3:$BZ$1001,45,FALSE)&amp;"","　")</f>
        <v/>
      </c>
      <c r="Z143" s="18" t="str">
        <f>IFERROR(VLOOKUP($B143,DB!$H$3:$BZ$1001,46,FALSE)&amp;"","　")</f>
        <v/>
      </c>
      <c r="AA143" s="18" t="str">
        <f>IFERROR(VLOOKUP($B143,DB!$H$3:$BZ$1001,47,FALSE)&amp;"","　")</f>
        <v/>
      </c>
      <c r="AB143" s="18" t="str">
        <f>IFERROR(VLOOKUP($B143,DB!$H$3:$BZ$1001,48,FALSE)&amp;"","　")</f>
        <v/>
      </c>
      <c r="AC143" s="18" t="str">
        <f>IFERROR(VLOOKUP($B143,DB!$H$3:$BZ$1001,49,FALSE)&amp;"","　")</f>
        <v/>
      </c>
      <c r="AD143" s="18" t="str">
        <f>IFERROR(VLOOKUP($B143,DB!$H$3:$BZ$1001,50,FALSE)&amp;"","　")</f>
        <v/>
      </c>
      <c r="AE143" s="18" t="str">
        <f>IFERROR(VLOOKUP($B143,DB!$H$3:$BZ$1001,51,FALSE)&amp;"","　")</f>
        <v/>
      </c>
      <c r="AF143" s="18" t="str">
        <f>IFERROR(VLOOKUP($B143,DB!$H$3:$BZ$1001,52,FALSE)&amp;"","　")</f>
        <v/>
      </c>
      <c r="AG143" s="18" t="str">
        <f>IFERROR(VLOOKUP($B143,DB!$H$3:$BZ$1001,53,FALSE)&amp;"","　")</f>
        <v/>
      </c>
      <c r="AH143" s="18" t="str">
        <f>IFERROR(VLOOKUP($B143,DB!$H$3:$BZ$1001,54,FALSE)&amp;"","　")</f>
        <v/>
      </c>
      <c r="AI143" s="25" t="str">
        <f>IFERROR(VLOOKUP($B143,DB!$H$3:$BZ$1001,55,FALSE)&amp;"","　")</f>
        <v/>
      </c>
      <c r="AJ143" s="16" t="str">
        <f>IFERROR(VLOOKUP($B143,DB!$H$3:$BZ$1001,56,FALSE)&amp;"","　")</f>
        <v/>
      </c>
      <c r="AK143" s="18" t="str">
        <f>IFERROR(VLOOKUP($B143,DB!$H$3:$BZ$1001,57,FALSE)&amp;"","　")</f>
        <v/>
      </c>
      <c r="AL143" s="18" t="str">
        <f>IFERROR(VLOOKUP($B143,DB!$H$3:$BZ$1001,58,FALSE)&amp;"","　")</f>
        <v/>
      </c>
      <c r="AM143" s="18" t="str">
        <f>IFERROR(VLOOKUP($B143,DB!$H$3:$BZ$1001,59,FALSE)&amp;"","　")</f>
        <v/>
      </c>
      <c r="AN143" s="18" t="str">
        <f>IFERROR(VLOOKUP($B143,DB!$H$3:$BZ$1001,60,FALSE)&amp;"","　")</f>
        <v/>
      </c>
      <c r="AO143" s="18" t="str">
        <f>IFERROR(VLOOKUP($B143,DB!$H$3:$BZ$1001,61,FALSE)&amp;"","　")</f>
        <v/>
      </c>
      <c r="AP143" s="18" t="str">
        <f>IFERROR(VLOOKUP($B143,DB!$H$3:$BZ$1001,62,FALSE)&amp;"","　")</f>
        <v/>
      </c>
      <c r="AQ143" s="21" t="str">
        <f>IFERROR(VLOOKUP($B143,DB!$H$3:$BZ$1001,63,FALSE)&amp;"","　")</f>
        <v/>
      </c>
      <c r="AR143" s="23" t="str">
        <f>IFERROR(VLOOKUP($B143,DB!$H$3:$BZ$1001,64,FALSE)&amp;"","　")</f>
        <v/>
      </c>
      <c r="AS143" s="18" t="str">
        <f>IFERROR(VLOOKUP($B143,DB!$H$3:$BZ$1001,65,FALSE)&amp;"","　")</f>
        <v/>
      </c>
      <c r="AT143" s="18" t="str">
        <f>IFERROR(VLOOKUP($B143,DB!$H$3:$BZ$1001,66,FALSE)&amp;"","　")</f>
        <v/>
      </c>
      <c r="AU143" s="18" t="str">
        <f>IFERROR(VLOOKUP($B143,DB!$H$3:$BZ$1001,67,FALSE)&amp;"","　")</f>
        <v/>
      </c>
      <c r="AV143" s="18" t="str">
        <f>IFERROR(VLOOKUP($B143,DB!$H$3:$BZ$1001,68,FALSE)&amp;"","　")</f>
        <v/>
      </c>
      <c r="AW143" s="18" t="str">
        <f>IFERROR(VLOOKUP($B143,DB!$H$3:$BZ$1001,69,FALSE)&amp;"","　")</f>
        <v/>
      </c>
      <c r="AX143" s="18" t="str">
        <f>IFERROR(VLOOKUP($B143,DB!$H$3:$BZ$1001,70,FALSE)&amp;"","　")</f>
        <v/>
      </c>
      <c r="AY143" s="21" t="str">
        <f>IFERROR(VLOOKUP($B143,DB!$H$3:$BZ$1001,71,FALSE)&amp;"","　")</f>
        <v/>
      </c>
      <c r="AZ143" s="29"/>
    </row>
    <row r="144" spans="2:52" ht="20.100000000000001" customHeight="1">
      <c r="B144" s="6">
        <v>2343</v>
      </c>
      <c r="C144" s="8" t="str">
        <f>IFERROR(VLOOKUP(B144,DB!$H$3:$Y$1001,4,FALSE)&amp;"","")</f>
        <v>株式会社測匠</v>
      </c>
      <c r="D144" s="10" t="str">
        <f>IFERROR(VLOOKUP(B144,DB!$H$2:$CC$1001,7,FALSE)&amp;"","")</f>
        <v>北海道</v>
      </c>
      <c r="E144" s="11" t="str">
        <f>IFERROR(VLOOKUP(B144,DB!$H$2:$CC$1001,8,FALSE)&amp;"","")</f>
        <v>江別市</v>
      </c>
      <c r="F144" s="12" t="str">
        <f>IFERROR(VLOOKUP(B144,DB!$H$2:$CC$1001,10,FALSE)&amp;"","")</f>
        <v>代表取締役</v>
      </c>
      <c r="G144" s="11" t="str">
        <f>IFERROR(VLOOKUP(B144,DB!$H$2:$CC$1001,11,FALSE)&amp;"","")</f>
        <v>川原　教孝</v>
      </c>
      <c r="H144" s="14" t="str">
        <f>IFERROR(IF(VLOOKUP(B144,DB!$H$2:$CC$1001,20,FALSE)&amp;""="","","○"),"")</f>
        <v/>
      </c>
      <c r="I144" s="16" t="str">
        <f>IFERROR(VLOOKUP($B144,DB!$H$3:$BZ$1001,29,FALSE)&amp;"","　")</f>
        <v>◯</v>
      </c>
      <c r="J144" s="18" t="str">
        <f>IFERROR(VLOOKUP($B144,DB!$H$3:$BZ$1001,30,FALSE)&amp;"","　")</f>
        <v/>
      </c>
      <c r="K144" s="18" t="str">
        <f>IFERROR(VLOOKUP($B144,DB!$H$3:$BZ$1001,31,FALSE)&amp;"","　")</f>
        <v/>
      </c>
      <c r="L144" s="18" t="str">
        <f>IFERROR(VLOOKUP($B144,DB!$H$3:$BZ$1001,32,FALSE)&amp;"","　")</f>
        <v/>
      </c>
      <c r="M144" s="18" t="str">
        <f>IFERROR(VLOOKUP($B144,DB!$H$3:$BZ$1001,33,FALSE)&amp;"","　")</f>
        <v>◯</v>
      </c>
      <c r="N144" s="21" t="str">
        <f>IFERROR(VLOOKUP($B144,DB!$H$3:$BZ$1001,34,FALSE)&amp;"","　")</f>
        <v/>
      </c>
      <c r="O144" s="23" t="str">
        <f>IFERROR(VLOOKUP($B144,DB!$H$3:$BZ$1001,35,FALSE)&amp;"","　")</f>
        <v/>
      </c>
      <c r="P144" s="18" t="str">
        <f>IFERROR(VLOOKUP($B144,DB!$H$3:$BZ$1001,36,FALSE)&amp;"","　")</f>
        <v/>
      </c>
      <c r="Q144" s="18" t="str">
        <f>IFERROR(VLOOKUP($B144,DB!$H$3:$BZ$1001,37,FALSE)&amp;"","　")</f>
        <v/>
      </c>
      <c r="R144" s="18" t="str">
        <f>IFERROR(VLOOKUP($B144,DB!$H$3:$BZ$1001,38,FALSE)&amp;"","　")</f>
        <v/>
      </c>
      <c r="S144" s="18" t="str">
        <f>IFERROR(VLOOKUP($B144,DB!$H$3:$BZ$1001,39,FALSE)&amp;"","　")</f>
        <v/>
      </c>
      <c r="T144" s="18" t="str">
        <f>IFERROR(VLOOKUP($B144,DB!$H$3:$BZ$1001,40,FALSE)&amp;"","　")</f>
        <v/>
      </c>
      <c r="U144" s="18" t="str">
        <f>IFERROR(VLOOKUP($B144,DB!$H$3:$BZ$1001,41,FALSE)&amp;"","　")</f>
        <v/>
      </c>
      <c r="V144" s="18" t="str">
        <f>IFERROR(VLOOKUP($B144,DB!$H$3:$BZ$1001,42,FALSE)&amp;"","　")</f>
        <v/>
      </c>
      <c r="W144" s="18" t="str">
        <f>IFERROR(VLOOKUP($B144,DB!$H$3:$BZ$1001,43,FALSE)&amp;"","　")</f>
        <v/>
      </c>
      <c r="X144" s="18" t="str">
        <f>IFERROR(VLOOKUP($B144,DB!$H$3:$BZ$1001,44,FALSE)&amp;"","　")</f>
        <v/>
      </c>
      <c r="Y144" s="18" t="str">
        <f>IFERROR(VLOOKUP($B144,DB!$H$3:$BZ$1001,45,FALSE)&amp;"","　")</f>
        <v/>
      </c>
      <c r="Z144" s="18" t="str">
        <f>IFERROR(VLOOKUP($B144,DB!$H$3:$BZ$1001,46,FALSE)&amp;"","　")</f>
        <v/>
      </c>
      <c r="AA144" s="18" t="str">
        <f>IFERROR(VLOOKUP($B144,DB!$H$3:$BZ$1001,47,FALSE)&amp;"","　")</f>
        <v/>
      </c>
      <c r="AB144" s="18" t="str">
        <f>IFERROR(VLOOKUP($B144,DB!$H$3:$BZ$1001,48,FALSE)&amp;"","　")</f>
        <v/>
      </c>
      <c r="AC144" s="18" t="str">
        <f>IFERROR(VLOOKUP($B144,DB!$H$3:$BZ$1001,49,FALSE)&amp;"","　")</f>
        <v/>
      </c>
      <c r="AD144" s="18" t="str">
        <f>IFERROR(VLOOKUP($B144,DB!$H$3:$BZ$1001,50,FALSE)&amp;"","　")</f>
        <v/>
      </c>
      <c r="AE144" s="18" t="str">
        <f>IFERROR(VLOOKUP($B144,DB!$H$3:$BZ$1001,51,FALSE)&amp;"","　")</f>
        <v/>
      </c>
      <c r="AF144" s="18" t="str">
        <f>IFERROR(VLOOKUP($B144,DB!$H$3:$BZ$1001,52,FALSE)&amp;"","　")</f>
        <v/>
      </c>
      <c r="AG144" s="18" t="str">
        <f>IFERROR(VLOOKUP($B144,DB!$H$3:$BZ$1001,53,FALSE)&amp;"","　")</f>
        <v/>
      </c>
      <c r="AH144" s="18" t="str">
        <f>IFERROR(VLOOKUP($B144,DB!$H$3:$BZ$1001,54,FALSE)&amp;"","　")</f>
        <v/>
      </c>
      <c r="AI144" s="25" t="str">
        <f>IFERROR(VLOOKUP($B144,DB!$H$3:$BZ$1001,55,FALSE)&amp;"","　")</f>
        <v/>
      </c>
      <c r="AJ144" s="16" t="str">
        <f>IFERROR(VLOOKUP($B144,DB!$H$3:$BZ$1001,56,FALSE)&amp;"","　")</f>
        <v/>
      </c>
      <c r="AK144" s="18" t="str">
        <f>IFERROR(VLOOKUP($B144,DB!$H$3:$BZ$1001,57,FALSE)&amp;"","　")</f>
        <v/>
      </c>
      <c r="AL144" s="18" t="str">
        <f>IFERROR(VLOOKUP($B144,DB!$H$3:$BZ$1001,58,FALSE)&amp;"","　")</f>
        <v/>
      </c>
      <c r="AM144" s="18" t="str">
        <f>IFERROR(VLOOKUP($B144,DB!$H$3:$BZ$1001,59,FALSE)&amp;"","　")</f>
        <v/>
      </c>
      <c r="AN144" s="18" t="str">
        <f>IFERROR(VLOOKUP($B144,DB!$H$3:$BZ$1001,60,FALSE)&amp;"","　")</f>
        <v/>
      </c>
      <c r="AO144" s="18" t="str">
        <f>IFERROR(VLOOKUP($B144,DB!$H$3:$BZ$1001,61,FALSE)&amp;"","　")</f>
        <v/>
      </c>
      <c r="AP144" s="18" t="str">
        <f>IFERROR(VLOOKUP($B144,DB!$H$3:$BZ$1001,62,FALSE)&amp;"","　")</f>
        <v/>
      </c>
      <c r="AQ144" s="21" t="str">
        <f>IFERROR(VLOOKUP($B144,DB!$H$3:$BZ$1001,63,FALSE)&amp;"","　")</f>
        <v/>
      </c>
      <c r="AR144" s="23" t="str">
        <f>IFERROR(VLOOKUP($B144,DB!$H$3:$BZ$1001,64,FALSE)&amp;"","　")</f>
        <v/>
      </c>
      <c r="AS144" s="18" t="str">
        <f>IFERROR(VLOOKUP($B144,DB!$H$3:$BZ$1001,65,FALSE)&amp;"","　")</f>
        <v/>
      </c>
      <c r="AT144" s="18" t="str">
        <f>IFERROR(VLOOKUP($B144,DB!$H$3:$BZ$1001,66,FALSE)&amp;"","　")</f>
        <v/>
      </c>
      <c r="AU144" s="18" t="str">
        <f>IFERROR(VLOOKUP($B144,DB!$H$3:$BZ$1001,67,FALSE)&amp;"","　")</f>
        <v/>
      </c>
      <c r="AV144" s="18" t="str">
        <f>IFERROR(VLOOKUP($B144,DB!$H$3:$BZ$1001,68,FALSE)&amp;"","　")</f>
        <v/>
      </c>
      <c r="AW144" s="18" t="str">
        <f>IFERROR(VLOOKUP($B144,DB!$H$3:$BZ$1001,69,FALSE)&amp;"","　")</f>
        <v/>
      </c>
      <c r="AX144" s="18" t="str">
        <f>IFERROR(VLOOKUP($B144,DB!$H$3:$BZ$1001,70,FALSE)&amp;"","　")</f>
        <v/>
      </c>
      <c r="AY144" s="21" t="str">
        <f>IFERROR(VLOOKUP($B144,DB!$H$3:$BZ$1001,71,FALSE)&amp;"","　")</f>
        <v/>
      </c>
      <c r="AZ144" s="29"/>
    </row>
    <row r="145" spans="2:52" ht="20.100000000000001" customHeight="1">
      <c r="B145" s="6">
        <v>2344</v>
      </c>
      <c r="C145" s="8" t="str">
        <f>IFERROR(VLOOKUP(B145,DB!$H$3:$Y$1001,4,FALSE)&amp;"","")</f>
        <v>株式会社総合設計研究所</v>
      </c>
      <c r="D145" s="10" t="str">
        <f>IFERROR(VLOOKUP(B145,DB!$H$2:$CC$1001,7,FALSE)&amp;"","")</f>
        <v>東京都</v>
      </c>
      <c r="E145" s="11" t="str">
        <f>IFERROR(VLOOKUP(B145,DB!$H$2:$CC$1001,8,FALSE)&amp;"","")</f>
        <v>千代田区</v>
      </c>
      <c r="F145" s="12" t="str">
        <f>IFERROR(VLOOKUP(B145,DB!$H$2:$CC$1001,10,FALSE)&amp;"","")</f>
        <v>代表取締役</v>
      </c>
      <c r="G145" s="11" t="str">
        <f>IFERROR(VLOOKUP(B145,DB!$H$2:$CC$1001,11,FALSE)&amp;"","")</f>
        <v>木村　弘</v>
      </c>
      <c r="H145" s="14" t="str">
        <f>IFERROR(IF(VLOOKUP(B145,DB!$H$2:$CC$1001,20,FALSE)&amp;""="","","○"),"")</f>
        <v/>
      </c>
      <c r="I145" s="16" t="str">
        <f>IFERROR(VLOOKUP($B145,DB!$H$3:$BZ$1001,29,FALSE)&amp;"","　")</f>
        <v/>
      </c>
      <c r="J145" s="18" t="str">
        <f>IFERROR(VLOOKUP($B145,DB!$H$3:$BZ$1001,30,FALSE)&amp;"","　")</f>
        <v/>
      </c>
      <c r="K145" s="18" t="str">
        <f>IFERROR(VLOOKUP($B145,DB!$H$3:$BZ$1001,31,FALSE)&amp;"","　")</f>
        <v>◯</v>
      </c>
      <c r="L145" s="18" t="str">
        <f>IFERROR(VLOOKUP($B145,DB!$H$3:$BZ$1001,32,FALSE)&amp;"","　")</f>
        <v>◯</v>
      </c>
      <c r="M145" s="18" t="str">
        <f>IFERROR(VLOOKUP($B145,DB!$H$3:$BZ$1001,33,FALSE)&amp;"","　")</f>
        <v/>
      </c>
      <c r="N145" s="21" t="str">
        <f>IFERROR(VLOOKUP($B145,DB!$H$3:$BZ$1001,34,FALSE)&amp;"","　")</f>
        <v/>
      </c>
      <c r="O145" s="23" t="str">
        <f>IFERROR(VLOOKUP($B145,DB!$H$3:$BZ$1001,35,FALSE)&amp;"","　")</f>
        <v/>
      </c>
      <c r="P145" s="18" t="str">
        <f>IFERROR(VLOOKUP($B145,DB!$H$3:$BZ$1001,36,FALSE)&amp;"","　")</f>
        <v/>
      </c>
      <c r="Q145" s="18" t="str">
        <f>IFERROR(VLOOKUP($B145,DB!$H$3:$BZ$1001,37,FALSE)&amp;"","　")</f>
        <v/>
      </c>
      <c r="R145" s="18" t="str">
        <f>IFERROR(VLOOKUP($B145,DB!$H$3:$BZ$1001,38,FALSE)&amp;"","　")</f>
        <v/>
      </c>
      <c r="S145" s="18" t="str">
        <f>IFERROR(VLOOKUP($B145,DB!$H$3:$BZ$1001,39,FALSE)&amp;"","　")</f>
        <v/>
      </c>
      <c r="T145" s="18" t="str">
        <f>IFERROR(VLOOKUP($B145,DB!$H$3:$BZ$1001,40,FALSE)&amp;"","　")</f>
        <v/>
      </c>
      <c r="U145" s="18" t="str">
        <f>IFERROR(VLOOKUP($B145,DB!$H$3:$BZ$1001,41,FALSE)&amp;"","　")</f>
        <v/>
      </c>
      <c r="V145" s="18" t="str">
        <f>IFERROR(VLOOKUP($B145,DB!$H$3:$BZ$1001,42,FALSE)&amp;"","　")</f>
        <v/>
      </c>
      <c r="W145" s="18" t="str">
        <f>IFERROR(VLOOKUP($B145,DB!$H$3:$BZ$1001,43,FALSE)&amp;"","　")</f>
        <v/>
      </c>
      <c r="X145" s="18" t="str">
        <f>IFERROR(VLOOKUP($B145,DB!$H$3:$BZ$1001,44,FALSE)&amp;"","　")</f>
        <v/>
      </c>
      <c r="Y145" s="18" t="str">
        <f>IFERROR(VLOOKUP($B145,DB!$H$3:$BZ$1001,45,FALSE)&amp;"","　")</f>
        <v/>
      </c>
      <c r="Z145" s="18" t="str">
        <f>IFERROR(VLOOKUP($B145,DB!$H$3:$BZ$1001,46,FALSE)&amp;"","　")</f>
        <v>◯</v>
      </c>
      <c r="AA145" s="18" t="str">
        <f>IFERROR(VLOOKUP($B145,DB!$H$3:$BZ$1001,47,FALSE)&amp;"","　")</f>
        <v>◯</v>
      </c>
      <c r="AB145" s="18" t="str">
        <f>IFERROR(VLOOKUP($B145,DB!$H$3:$BZ$1001,48,FALSE)&amp;"","　")</f>
        <v/>
      </c>
      <c r="AC145" s="18" t="str">
        <f>IFERROR(VLOOKUP($B145,DB!$H$3:$BZ$1001,49,FALSE)&amp;"","　")</f>
        <v/>
      </c>
      <c r="AD145" s="18" t="str">
        <f>IFERROR(VLOOKUP($B145,DB!$H$3:$BZ$1001,50,FALSE)&amp;"","　")</f>
        <v/>
      </c>
      <c r="AE145" s="18" t="str">
        <f>IFERROR(VLOOKUP($B145,DB!$H$3:$BZ$1001,51,FALSE)&amp;"","　")</f>
        <v/>
      </c>
      <c r="AF145" s="18" t="str">
        <f>IFERROR(VLOOKUP($B145,DB!$H$3:$BZ$1001,52,FALSE)&amp;"","　")</f>
        <v/>
      </c>
      <c r="AG145" s="18" t="str">
        <f>IFERROR(VLOOKUP($B145,DB!$H$3:$BZ$1001,53,FALSE)&amp;"","　")</f>
        <v/>
      </c>
      <c r="AH145" s="18" t="str">
        <f>IFERROR(VLOOKUP($B145,DB!$H$3:$BZ$1001,54,FALSE)&amp;"","　")</f>
        <v/>
      </c>
      <c r="AI145" s="25" t="str">
        <f>IFERROR(VLOOKUP($B145,DB!$H$3:$BZ$1001,55,FALSE)&amp;"","　")</f>
        <v/>
      </c>
      <c r="AJ145" s="16" t="str">
        <f>IFERROR(VLOOKUP($B145,DB!$H$3:$BZ$1001,56,FALSE)&amp;"","　")</f>
        <v/>
      </c>
      <c r="AK145" s="18" t="str">
        <f>IFERROR(VLOOKUP($B145,DB!$H$3:$BZ$1001,57,FALSE)&amp;"","　")</f>
        <v/>
      </c>
      <c r="AL145" s="18" t="str">
        <f>IFERROR(VLOOKUP($B145,DB!$H$3:$BZ$1001,58,FALSE)&amp;"","　")</f>
        <v/>
      </c>
      <c r="AM145" s="18" t="str">
        <f>IFERROR(VLOOKUP($B145,DB!$H$3:$BZ$1001,59,FALSE)&amp;"","　")</f>
        <v/>
      </c>
      <c r="AN145" s="18" t="str">
        <f>IFERROR(VLOOKUP($B145,DB!$H$3:$BZ$1001,60,FALSE)&amp;"","　")</f>
        <v/>
      </c>
      <c r="AO145" s="18" t="str">
        <f>IFERROR(VLOOKUP($B145,DB!$H$3:$BZ$1001,61,FALSE)&amp;"","　")</f>
        <v/>
      </c>
      <c r="AP145" s="18" t="str">
        <f>IFERROR(VLOOKUP($B145,DB!$H$3:$BZ$1001,62,FALSE)&amp;"","　")</f>
        <v/>
      </c>
      <c r="AQ145" s="21" t="str">
        <f>IFERROR(VLOOKUP($B145,DB!$H$3:$BZ$1001,63,FALSE)&amp;"","　")</f>
        <v/>
      </c>
      <c r="AR145" s="23" t="str">
        <f>IFERROR(VLOOKUP($B145,DB!$H$3:$BZ$1001,64,FALSE)&amp;"","　")</f>
        <v/>
      </c>
      <c r="AS145" s="18" t="str">
        <f>IFERROR(VLOOKUP($B145,DB!$H$3:$BZ$1001,65,FALSE)&amp;"","　")</f>
        <v/>
      </c>
      <c r="AT145" s="18" t="str">
        <f>IFERROR(VLOOKUP($B145,DB!$H$3:$BZ$1001,66,FALSE)&amp;"","　")</f>
        <v/>
      </c>
      <c r="AU145" s="18" t="str">
        <f>IFERROR(VLOOKUP($B145,DB!$H$3:$BZ$1001,67,FALSE)&amp;"","　")</f>
        <v/>
      </c>
      <c r="AV145" s="18" t="str">
        <f>IFERROR(VLOOKUP($B145,DB!$H$3:$BZ$1001,68,FALSE)&amp;"","　")</f>
        <v/>
      </c>
      <c r="AW145" s="18" t="str">
        <f>IFERROR(VLOOKUP($B145,DB!$H$3:$BZ$1001,69,FALSE)&amp;"","　")</f>
        <v/>
      </c>
      <c r="AX145" s="18" t="str">
        <f>IFERROR(VLOOKUP($B145,DB!$H$3:$BZ$1001,70,FALSE)&amp;"","　")</f>
        <v/>
      </c>
      <c r="AY145" s="21" t="str">
        <f>IFERROR(VLOOKUP($B145,DB!$H$3:$BZ$1001,71,FALSE)&amp;"","　")</f>
        <v/>
      </c>
      <c r="AZ145" s="29"/>
    </row>
    <row r="146" spans="2:52" ht="20.100000000000001" customHeight="1">
      <c r="B146" s="6">
        <v>2400</v>
      </c>
      <c r="C146" s="8" t="str">
        <f>IFERROR(VLOOKUP(B146,DB!$H$3:$Y$1001,4,FALSE)&amp;"","")</f>
        <v>拓北地下開発株式会社</v>
      </c>
      <c r="D146" s="10" t="str">
        <f>IFERROR(VLOOKUP(B146,DB!$H$2:$CC$1001,7,FALSE)&amp;"","")</f>
        <v>北海道</v>
      </c>
      <c r="E146" s="11" t="str">
        <f>IFERROR(VLOOKUP(B146,DB!$H$2:$CC$1001,8,FALSE)&amp;"","")</f>
        <v>釧路市</v>
      </c>
      <c r="F146" s="12" t="str">
        <f>IFERROR(VLOOKUP(B146,DB!$H$2:$CC$1001,10,FALSE)&amp;"","")</f>
        <v>代表取締役</v>
      </c>
      <c r="G146" s="11" t="str">
        <f>IFERROR(VLOOKUP(B146,DB!$H$2:$CC$1001,11,FALSE)&amp;"","")</f>
        <v>田中　卓</v>
      </c>
      <c r="H146" s="14" t="str">
        <f>IFERROR(IF(VLOOKUP(B146,DB!$H$2:$CC$1001,20,FALSE)&amp;""="","","○"),"")</f>
        <v/>
      </c>
      <c r="I146" s="16" t="str">
        <f>IFERROR(VLOOKUP($B146,DB!$H$3:$BZ$1001,29,FALSE)&amp;"","　")</f>
        <v/>
      </c>
      <c r="J146" s="18" t="str">
        <f>IFERROR(VLOOKUP($B146,DB!$H$3:$BZ$1001,30,FALSE)&amp;"","　")</f>
        <v>◯</v>
      </c>
      <c r="K146" s="18" t="str">
        <f>IFERROR(VLOOKUP($B146,DB!$H$3:$BZ$1001,31,FALSE)&amp;"","　")</f>
        <v>◯</v>
      </c>
      <c r="L146" s="18" t="str">
        <f>IFERROR(VLOOKUP($B146,DB!$H$3:$BZ$1001,32,FALSE)&amp;"","　")</f>
        <v/>
      </c>
      <c r="M146" s="18" t="str">
        <f>IFERROR(VLOOKUP($B146,DB!$H$3:$BZ$1001,33,FALSE)&amp;"","　")</f>
        <v>◯</v>
      </c>
      <c r="N146" s="21" t="str">
        <f>IFERROR(VLOOKUP($B146,DB!$H$3:$BZ$1001,34,FALSE)&amp;"","　")</f>
        <v/>
      </c>
      <c r="O146" s="23" t="str">
        <f>IFERROR(VLOOKUP($B146,DB!$H$3:$BZ$1001,35,FALSE)&amp;"","　")</f>
        <v/>
      </c>
      <c r="P146" s="18" t="str">
        <f>IFERROR(VLOOKUP($B146,DB!$H$3:$BZ$1001,36,FALSE)&amp;"","　")</f>
        <v/>
      </c>
      <c r="Q146" s="18" t="str">
        <f>IFERROR(VLOOKUP($B146,DB!$H$3:$BZ$1001,37,FALSE)&amp;"","　")</f>
        <v/>
      </c>
      <c r="R146" s="18" t="str">
        <f>IFERROR(VLOOKUP($B146,DB!$H$3:$BZ$1001,38,FALSE)&amp;"","　")</f>
        <v/>
      </c>
      <c r="S146" s="18" t="str">
        <f>IFERROR(VLOOKUP($B146,DB!$H$3:$BZ$1001,39,FALSE)&amp;"","　")</f>
        <v/>
      </c>
      <c r="T146" s="18" t="str">
        <f>IFERROR(VLOOKUP($B146,DB!$H$3:$BZ$1001,40,FALSE)&amp;"","　")</f>
        <v/>
      </c>
      <c r="U146" s="18" t="str">
        <f>IFERROR(VLOOKUP($B146,DB!$H$3:$BZ$1001,41,FALSE)&amp;"","　")</f>
        <v/>
      </c>
      <c r="V146" s="18" t="str">
        <f>IFERROR(VLOOKUP($B146,DB!$H$3:$BZ$1001,42,FALSE)&amp;"","　")</f>
        <v/>
      </c>
      <c r="W146" s="18" t="str">
        <f>IFERROR(VLOOKUP($B146,DB!$H$3:$BZ$1001,43,FALSE)&amp;"","　")</f>
        <v/>
      </c>
      <c r="X146" s="18" t="str">
        <f>IFERROR(VLOOKUP($B146,DB!$H$3:$BZ$1001,44,FALSE)&amp;"","　")</f>
        <v/>
      </c>
      <c r="Y146" s="18" t="str">
        <f>IFERROR(VLOOKUP($B146,DB!$H$3:$BZ$1001,45,FALSE)&amp;"","　")</f>
        <v/>
      </c>
      <c r="Z146" s="18" t="str">
        <f>IFERROR(VLOOKUP($B146,DB!$H$3:$BZ$1001,46,FALSE)&amp;"","　")</f>
        <v/>
      </c>
      <c r="AA146" s="18" t="str">
        <f>IFERROR(VLOOKUP($B146,DB!$H$3:$BZ$1001,47,FALSE)&amp;"","　")</f>
        <v/>
      </c>
      <c r="AB146" s="18" t="str">
        <f>IFERROR(VLOOKUP($B146,DB!$H$3:$BZ$1001,48,FALSE)&amp;"","　")</f>
        <v/>
      </c>
      <c r="AC146" s="18" t="str">
        <f>IFERROR(VLOOKUP($B146,DB!$H$3:$BZ$1001,49,FALSE)&amp;"","　")</f>
        <v>◯</v>
      </c>
      <c r="AD146" s="18" t="str">
        <f>IFERROR(VLOOKUP($B146,DB!$H$3:$BZ$1001,50,FALSE)&amp;"","　")</f>
        <v/>
      </c>
      <c r="AE146" s="18" t="str">
        <f>IFERROR(VLOOKUP($B146,DB!$H$3:$BZ$1001,51,FALSE)&amp;"","　")</f>
        <v/>
      </c>
      <c r="AF146" s="18" t="str">
        <f>IFERROR(VLOOKUP($B146,DB!$H$3:$BZ$1001,52,FALSE)&amp;"","　")</f>
        <v/>
      </c>
      <c r="AG146" s="18" t="str">
        <f>IFERROR(VLOOKUP($B146,DB!$H$3:$BZ$1001,53,FALSE)&amp;"","　")</f>
        <v/>
      </c>
      <c r="AH146" s="18" t="str">
        <f>IFERROR(VLOOKUP($B146,DB!$H$3:$BZ$1001,54,FALSE)&amp;"","　")</f>
        <v/>
      </c>
      <c r="AI146" s="25" t="str">
        <f>IFERROR(VLOOKUP($B146,DB!$H$3:$BZ$1001,55,FALSE)&amp;"","　")</f>
        <v/>
      </c>
      <c r="AJ146" s="16" t="str">
        <f>IFERROR(VLOOKUP($B146,DB!$H$3:$BZ$1001,56,FALSE)&amp;"","　")</f>
        <v/>
      </c>
      <c r="AK146" s="18" t="str">
        <f>IFERROR(VLOOKUP($B146,DB!$H$3:$BZ$1001,57,FALSE)&amp;"","　")</f>
        <v/>
      </c>
      <c r="AL146" s="18" t="str">
        <f>IFERROR(VLOOKUP($B146,DB!$H$3:$BZ$1001,58,FALSE)&amp;"","　")</f>
        <v/>
      </c>
      <c r="AM146" s="18" t="str">
        <f>IFERROR(VLOOKUP($B146,DB!$H$3:$BZ$1001,59,FALSE)&amp;"","　")</f>
        <v/>
      </c>
      <c r="AN146" s="18" t="str">
        <f>IFERROR(VLOOKUP($B146,DB!$H$3:$BZ$1001,60,FALSE)&amp;"","　")</f>
        <v/>
      </c>
      <c r="AO146" s="18" t="str">
        <f>IFERROR(VLOOKUP($B146,DB!$H$3:$BZ$1001,61,FALSE)&amp;"","　")</f>
        <v/>
      </c>
      <c r="AP146" s="18" t="str">
        <f>IFERROR(VLOOKUP($B146,DB!$H$3:$BZ$1001,62,FALSE)&amp;"","　")</f>
        <v/>
      </c>
      <c r="AQ146" s="21" t="str">
        <f>IFERROR(VLOOKUP($B146,DB!$H$3:$BZ$1001,63,FALSE)&amp;"","　")</f>
        <v/>
      </c>
      <c r="AR146" s="23" t="str">
        <f>IFERROR(VLOOKUP($B146,DB!$H$3:$BZ$1001,64,FALSE)&amp;"","　")</f>
        <v/>
      </c>
      <c r="AS146" s="18" t="str">
        <f>IFERROR(VLOOKUP($B146,DB!$H$3:$BZ$1001,65,FALSE)&amp;"","　")</f>
        <v/>
      </c>
      <c r="AT146" s="18" t="str">
        <f>IFERROR(VLOOKUP($B146,DB!$H$3:$BZ$1001,66,FALSE)&amp;"","　")</f>
        <v/>
      </c>
      <c r="AU146" s="18" t="str">
        <f>IFERROR(VLOOKUP($B146,DB!$H$3:$BZ$1001,67,FALSE)&amp;"","　")</f>
        <v/>
      </c>
      <c r="AV146" s="18" t="str">
        <f>IFERROR(VLOOKUP($B146,DB!$H$3:$BZ$1001,68,FALSE)&amp;"","　")</f>
        <v/>
      </c>
      <c r="AW146" s="18" t="str">
        <f>IFERROR(VLOOKUP($B146,DB!$H$3:$BZ$1001,69,FALSE)&amp;"","　")</f>
        <v/>
      </c>
      <c r="AX146" s="18" t="str">
        <f>IFERROR(VLOOKUP($B146,DB!$H$3:$BZ$1001,70,FALSE)&amp;"","　")</f>
        <v/>
      </c>
      <c r="AY146" s="21" t="str">
        <f>IFERROR(VLOOKUP($B146,DB!$H$3:$BZ$1001,71,FALSE)&amp;"","　")</f>
        <v/>
      </c>
      <c r="AZ146" s="29"/>
    </row>
    <row r="147" spans="2:52" ht="20.100000000000001" customHeight="1">
      <c r="B147" s="6">
        <v>2401</v>
      </c>
      <c r="C147" s="8" t="str">
        <f>IFERROR(VLOOKUP(B147,DB!$H$3:$Y$1001,4,FALSE)&amp;"","")</f>
        <v>滝川測量設計株式会社</v>
      </c>
      <c r="D147" s="10" t="str">
        <f>IFERROR(VLOOKUP(B147,DB!$H$2:$CC$1001,7,FALSE)&amp;"","")</f>
        <v>北海道</v>
      </c>
      <c r="E147" s="11" t="str">
        <f>IFERROR(VLOOKUP(B147,DB!$H$2:$CC$1001,8,FALSE)&amp;"","")</f>
        <v>滝川市</v>
      </c>
      <c r="F147" s="12" t="str">
        <f>IFERROR(VLOOKUP(B147,DB!$H$2:$CC$1001,10,FALSE)&amp;"","")</f>
        <v>代表取締役</v>
      </c>
      <c r="G147" s="11" t="str">
        <f>IFERROR(VLOOKUP(B147,DB!$H$2:$CC$1001,11,FALSE)&amp;"","")</f>
        <v>進藤　真砂也</v>
      </c>
      <c r="H147" s="14" t="str">
        <f>IFERROR(IF(VLOOKUP(B147,DB!$H$2:$CC$1001,20,FALSE)&amp;""="","","○"),"")</f>
        <v/>
      </c>
      <c r="I147" s="16" t="str">
        <f>IFERROR(VLOOKUP($B147,DB!$H$3:$BZ$1001,29,FALSE)&amp;"","　")</f>
        <v>◯</v>
      </c>
      <c r="J147" s="18" t="str">
        <f>IFERROR(VLOOKUP($B147,DB!$H$3:$BZ$1001,30,FALSE)&amp;"","　")</f>
        <v/>
      </c>
      <c r="K147" s="18" t="str">
        <f>IFERROR(VLOOKUP($B147,DB!$H$3:$BZ$1001,31,FALSE)&amp;"","　")</f>
        <v>◯</v>
      </c>
      <c r="L147" s="18" t="str">
        <f>IFERROR(VLOOKUP($B147,DB!$H$3:$BZ$1001,32,FALSE)&amp;"","　")</f>
        <v/>
      </c>
      <c r="M147" s="18" t="str">
        <f>IFERROR(VLOOKUP($B147,DB!$H$3:$BZ$1001,33,FALSE)&amp;"","　")</f>
        <v>◯</v>
      </c>
      <c r="N147" s="21" t="str">
        <f>IFERROR(VLOOKUP($B147,DB!$H$3:$BZ$1001,34,FALSE)&amp;"","　")</f>
        <v/>
      </c>
      <c r="O147" s="23" t="str">
        <f>IFERROR(VLOOKUP($B147,DB!$H$3:$BZ$1001,35,FALSE)&amp;"","　")</f>
        <v/>
      </c>
      <c r="P147" s="18" t="str">
        <f>IFERROR(VLOOKUP($B147,DB!$H$3:$BZ$1001,36,FALSE)&amp;"","　")</f>
        <v/>
      </c>
      <c r="Q147" s="18" t="str">
        <f>IFERROR(VLOOKUP($B147,DB!$H$3:$BZ$1001,37,FALSE)&amp;"","　")</f>
        <v/>
      </c>
      <c r="R147" s="18" t="str">
        <f>IFERROR(VLOOKUP($B147,DB!$H$3:$BZ$1001,38,FALSE)&amp;"","　")</f>
        <v/>
      </c>
      <c r="S147" s="18" t="str">
        <f>IFERROR(VLOOKUP($B147,DB!$H$3:$BZ$1001,39,FALSE)&amp;"","　")</f>
        <v/>
      </c>
      <c r="T147" s="18" t="str">
        <f>IFERROR(VLOOKUP($B147,DB!$H$3:$BZ$1001,40,FALSE)&amp;"","　")</f>
        <v/>
      </c>
      <c r="U147" s="18" t="str">
        <f>IFERROR(VLOOKUP($B147,DB!$H$3:$BZ$1001,41,FALSE)&amp;"","　")</f>
        <v/>
      </c>
      <c r="V147" s="18" t="str">
        <f>IFERROR(VLOOKUP($B147,DB!$H$3:$BZ$1001,42,FALSE)&amp;"","　")</f>
        <v/>
      </c>
      <c r="W147" s="18" t="str">
        <f>IFERROR(VLOOKUP($B147,DB!$H$3:$BZ$1001,43,FALSE)&amp;"","　")</f>
        <v/>
      </c>
      <c r="X147" s="18" t="str">
        <f>IFERROR(VLOOKUP($B147,DB!$H$3:$BZ$1001,44,FALSE)&amp;"","　")</f>
        <v/>
      </c>
      <c r="Y147" s="18" t="str">
        <f>IFERROR(VLOOKUP($B147,DB!$H$3:$BZ$1001,45,FALSE)&amp;"","　")</f>
        <v/>
      </c>
      <c r="Z147" s="18" t="str">
        <f>IFERROR(VLOOKUP($B147,DB!$H$3:$BZ$1001,46,FALSE)&amp;"","　")</f>
        <v/>
      </c>
      <c r="AA147" s="18" t="str">
        <f>IFERROR(VLOOKUP($B147,DB!$H$3:$BZ$1001,47,FALSE)&amp;"","　")</f>
        <v/>
      </c>
      <c r="AB147" s="18" t="str">
        <f>IFERROR(VLOOKUP($B147,DB!$H$3:$BZ$1001,48,FALSE)&amp;"","　")</f>
        <v/>
      </c>
      <c r="AC147" s="18" t="str">
        <f>IFERROR(VLOOKUP($B147,DB!$H$3:$BZ$1001,49,FALSE)&amp;"","　")</f>
        <v/>
      </c>
      <c r="AD147" s="18" t="str">
        <f>IFERROR(VLOOKUP($B147,DB!$H$3:$BZ$1001,50,FALSE)&amp;"","　")</f>
        <v/>
      </c>
      <c r="AE147" s="18" t="str">
        <f>IFERROR(VLOOKUP($B147,DB!$H$3:$BZ$1001,51,FALSE)&amp;"","　")</f>
        <v/>
      </c>
      <c r="AF147" s="18" t="str">
        <f>IFERROR(VLOOKUP($B147,DB!$H$3:$BZ$1001,52,FALSE)&amp;"","　")</f>
        <v/>
      </c>
      <c r="AG147" s="18" t="str">
        <f>IFERROR(VLOOKUP($B147,DB!$H$3:$BZ$1001,53,FALSE)&amp;"","　")</f>
        <v/>
      </c>
      <c r="AH147" s="18" t="str">
        <f>IFERROR(VLOOKUP($B147,DB!$H$3:$BZ$1001,54,FALSE)&amp;"","　")</f>
        <v/>
      </c>
      <c r="AI147" s="25" t="str">
        <f>IFERROR(VLOOKUP($B147,DB!$H$3:$BZ$1001,55,FALSE)&amp;"","　")</f>
        <v/>
      </c>
      <c r="AJ147" s="16" t="str">
        <f>IFERROR(VLOOKUP($B147,DB!$H$3:$BZ$1001,56,FALSE)&amp;"","　")</f>
        <v/>
      </c>
      <c r="AK147" s="18" t="str">
        <f>IFERROR(VLOOKUP($B147,DB!$H$3:$BZ$1001,57,FALSE)&amp;"","　")</f>
        <v/>
      </c>
      <c r="AL147" s="18" t="str">
        <f>IFERROR(VLOOKUP($B147,DB!$H$3:$BZ$1001,58,FALSE)&amp;"","　")</f>
        <v/>
      </c>
      <c r="AM147" s="18" t="str">
        <f>IFERROR(VLOOKUP($B147,DB!$H$3:$BZ$1001,59,FALSE)&amp;"","　")</f>
        <v/>
      </c>
      <c r="AN147" s="18" t="str">
        <f>IFERROR(VLOOKUP($B147,DB!$H$3:$BZ$1001,60,FALSE)&amp;"","　")</f>
        <v/>
      </c>
      <c r="AO147" s="18" t="str">
        <f>IFERROR(VLOOKUP($B147,DB!$H$3:$BZ$1001,61,FALSE)&amp;"","　")</f>
        <v/>
      </c>
      <c r="AP147" s="18" t="str">
        <f>IFERROR(VLOOKUP($B147,DB!$H$3:$BZ$1001,62,FALSE)&amp;"","　")</f>
        <v/>
      </c>
      <c r="AQ147" s="21" t="str">
        <f>IFERROR(VLOOKUP($B147,DB!$H$3:$BZ$1001,63,FALSE)&amp;"","　")</f>
        <v/>
      </c>
      <c r="AR147" s="23" t="str">
        <f>IFERROR(VLOOKUP($B147,DB!$H$3:$BZ$1001,64,FALSE)&amp;"","　")</f>
        <v/>
      </c>
      <c r="AS147" s="18" t="str">
        <f>IFERROR(VLOOKUP($B147,DB!$H$3:$BZ$1001,65,FALSE)&amp;"","　")</f>
        <v/>
      </c>
      <c r="AT147" s="18" t="str">
        <f>IFERROR(VLOOKUP($B147,DB!$H$3:$BZ$1001,66,FALSE)&amp;"","　")</f>
        <v/>
      </c>
      <c r="AU147" s="18" t="str">
        <f>IFERROR(VLOOKUP($B147,DB!$H$3:$BZ$1001,67,FALSE)&amp;"","　")</f>
        <v/>
      </c>
      <c r="AV147" s="18" t="str">
        <f>IFERROR(VLOOKUP($B147,DB!$H$3:$BZ$1001,68,FALSE)&amp;"","　")</f>
        <v/>
      </c>
      <c r="AW147" s="18" t="str">
        <f>IFERROR(VLOOKUP($B147,DB!$H$3:$BZ$1001,69,FALSE)&amp;"","　")</f>
        <v/>
      </c>
      <c r="AX147" s="18" t="str">
        <f>IFERROR(VLOOKUP($B147,DB!$H$3:$BZ$1001,70,FALSE)&amp;"","　")</f>
        <v/>
      </c>
      <c r="AY147" s="21" t="str">
        <f>IFERROR(VLOOKUP($B147,DB!$H$3:$BZ$1001,71,FALSE)&amp;"","　")</f>
        <v/>
      </c>
      <c r="AZ147" s="29"/>
    </row>
    <row r="148" spans="2:52" ht="20.100000000000001" customHeight="1">
      <c r="B148" s="6">
        <v>2402</v>
      </c>
      <c r="C148" s="8" t="str">
        <f>IFERROR(VLOOKUP(B148,DB!$H$3:$Y$1001,4,FALSE)&amp;"","")</f>
        <v>株式会社田辺構造設計</v>
      </c>
      <c r="D148" s="10" t="str">
        <f>IFERROR(VLOOKUP(B148,DB!$H$2:$CC$1001,7,FALSE)&amp;"","")</f>
        <v>北海道</v>
      </c>
      <c r="E148" s="11" t="str">
        <f>IFERROR(VLOOKUP(B148,DB!$H$2:$CC$1001,8,FALSE)&amp;"","")</f>
        <v>札幌市東区</v>
      </c>
      <c r="F148" s="12" t="str">
        <f>IFERROR(VLOOKUP(B148,DB!$H$2:$CC$1001,10,FALSE)&amp;"","")</f>
        <v>代表取締役</v>
      </c>
      <c r="G148" s="11" t="str">
        <f>IFERROR(VLOOKUP(B148,DB!$H$2:$CC$1001,11,FALSE)&amp;"","")</f>
        <v>田邊　巨樹</v>
      </c>
      <c r="H148" s="14" t="str">
        <f>IFERROR(IF(VLOOKUP(B148,DB!$H$2:$CC$1001,20,FALSE)&amp;""="","","○"),"")</f>
        <v/>
      </c>
      <c r="I148" s="16" t="str">
        <f>IFERROR(VLOOKUP($B148,DB!$H$3:$BZ$1001,29,FALSE)&amp;"","　")</f>
        <v/>
      </c>
      <c r="J148" s="18" t="str">
        <f>IFERROR(VLOOKUP($B148,DB!$H$3:$BZ$1001,30,FALSE)&amp;"","　")</f>
        <v/>
      </c>
      <c r="K148" s="18" t="str">
        <f>IFERROR(VLOOKUP($B148,DB!$H$3:$BZ$1001,31,FALSE)&amp;"","　")</f>
        <v>◯</v>
      </c>
      <c r="L148" s="18" t="str">
        <f>IFERROR(VLOOKUP($B148,DB!$H$3:$BZ$1001,32,FALSE)&amp;"","　")</f>
        <v>◯</v>
      </c>
      <c r="M148" s="18" t="str">
        <f>IFERROR(VLOOKUP($B148,DB!$H$3:$BZ$1001,33,FALSE)&amp;"","　")</f>
        <v>◯</v>
      </c>
      <c r="N148" s="21" t="str">
        <f>IFERROR(VLOOKUP($B148,DB!$H$3:$BZ$1001,34,FALSE)&amp;"","　")</f>
        <v/>
      </c>
      <c r="O148" s="23" t="str">
        <f>IFERROR(VLOOKUP($B148,DB!$H$3:$BZ$1001,35,FALSE)&amp;"","　")</f>
        <v/>
      </c>
      <c r="P148" s="18" t="str">
        <f>IFERROR(VLOOKUP($B148,DB!$H$3:$BZ$1001,36,FALSE)&amp;"","　")</f>
        <v/>
      </c>
      <c r="Q148" s="18" t="str">
        <f>IFERROR(VLOOKUP($B148,DB!$H$3:$BZ$1001,37,FALSE)&amp;"","　")</f>
        <v/>
      </c>
      <c r="R148" s="18" t="str">
        <f>IFERROR(VLOOKUP($B148,DB!$H$3:$BZ$1001,38,FALSE)&amp;"","　")</f>
        <v/>
      </c>
      <c r="S148" s="18" t="str">
        <f>IFERROR(VLOOKUP($B148,DB!$H$3:$BZ$1001,39,FALSE)&amp;"","　")</f>
        <v/>
      </c>
      <c r="T148" s="18" t="str">
        <f>IFERROR(VLOOKUP($B148,DB!$H$3:$BZ$1001,40,FALSE)&amp;"","　")</f>
        <v/>
      </c>
      <c r="U148" s="18" t="str">
        <f>IFERROR(VLOOKUP($B148,DB!$H$3:$BZ$1001,41,FALSE)&amp;"","　")</f>
        <v/>
      </c>
      <c r="V148" s="18" t="str">
        <f>IFERROR(VLOOKUP($B148,DB!$H$3:$BZ$1001,42,FALSE)&amp;"","　")</f>
        <v/>
      </c>
      <c r="W148" s="18" t="str">
        <f>IFERROR(VLOOKUP($B148,DB!$H$3:$BZ$1001,43,FALSE)&amp;"","　")</f>
        <v/>
      </c>
      <c r="X148" s="18" t="str">
        <f>IFERROR(VLOOKUP($B148,DB!$H$3:$BZ$1001,44,FALSE)&amp;"","　")</f>
        <v/>
      </c>
      <c r="Y148" s="18" t="str">
        <f>IFERROR(VLOOKUP($B148,DB!$H$3:$BZ$1001,45,FALSE)&amp;"","　")</f>
        <v/>
      </c>
      <c r="Z148" s="18" t="str">
        <f>IFERROR(VLOOKUP($B148,DB!$H$3:$BZ$1001,46,FALSE)&amp;"","　")</f>
        <v/>
      </c>
      <c r="AA148" s="18" t="str">
        <f>IFERROR(VLOOKUP($B148,DB!$H$3:$BZ$1001,47,FALSE)&amp;"","　")</f>
        <v/>
      </c>
      <c r="AB148" s="18" t="str">
        <f>IFERROR(VLOOKUP($B148,DB!$H$3:$BZ$1001,48,FALSE)&amp;"","　")</f>
        <v/>
      </c>
      <c r="AC148" s="18" t="str">
        <f>IFERROR(VLOOKUP($B148,DB!$H$3:$BZ$1001,49,FALSE)&amp;"","　")</f>
        <v/>
      </c>
      <c r="AD148" s="18" t="str">
        <f>IFERROR(VLOOKUP($B148,DB!$H$3:$BZ$1001,50,FALSE)&amp;"","　")</f>
        <v/>
      </c>
      <c r="AE148" s="18" t="str">
        <f>IFERROR(VLOOKUP($B148,DB!$H$3:$BZ$1001,51,FALSE)&amp;"","　")</f>
        <v/>
      </c>
      <c r="AF148" s="18" t="str">
        <f>IFERROR(VLOOKUP($B148,DB!$H$3:$BZ$1001,52,FALSE)&amp;"","　")</f>
        <v/>
      </c>
      <c r="AG148" s="18" t="str">
        <f>IFERROR(VLOOKUP($B148,DB!$H$3:$BZ$1001,53,FALSE)&amp;"","　")</f>
        <v/>
      </c>
      <c r="AH148" s="18" t="str">
        <f>IFERROR(VLOOKUP($B148,DB!$H$3:$BZ$1001,54,FALSE)&amp;"","　")</f>
        <v/>
      </c>
      <c r="AI148" s="25" t="str">
        <f>IFERROR(VLOOKUP($B148,DB!$H$3:$BZ$1001,55,FALSE)&amp;"","　")</f>
        <v/>
      </c>
      <c r="AJ148" s="16" t="str">
        <f>IFERROR(VLOOKUP($B148,DB!$H$3:$BZ$1001,56,FALSE)&amp;"","　")</f>
        <v/>
      </c>
      <c r="AK148" s="18" t="str">
        <f>IFERROR(VLOOKUP($B148,DB!$H$3:$BZ$1001,57,FALSE)&amp;"","　")</f>
        <v/>
      </c>
      <c r="AL148" s="18" t="str">
        <f>IFERROR(VLOOKUP($B148,DB!$H$3:$BZ$1001,58,FALSE)&amp;"","　")</f>
        <v/>
      </c>
      <c r="AM148" s="18" t="str">
        <f>IFERROR(VLOOKUP($B148,DB!$H$3:$BZ$1001,59,FALSE)&amp;"","　")</f>
        <v/>
      </c>
      <c r="AN148" s="18" t="str">
        <f>IFERROR(VLOOKUP($B148,DB!$H$3:$BZ$1001,60,FALSE)&amp;"","　")</f>
        <v/>
      </c>
      <c r="AO148" s="18" t="str">
        <f>IFERROR(VLOOKUP($B148,DB!$H$3:$BZ$1001,61,FALSE)&amp;"","　")</f>
        <v/>
      </c>
      <c r="AP148" s="18" t="str">
        <f>IFERROR(VLOOKUP($B148,DB!$H$3:$BZ$1001,62,FALSE)&amp;"","　")</f>
        <v/>
      </c>
      <c r="AQ148" s="21" t="str">
        <f>IFERROR(VLOOKUP($B148,DB!$H$3:$BZ$1001,63,FALSE)&amp;"","　")</f>
        <v/>
      </c>
      <c r="AR148" s="23" t="str">
        <f>IFERROR(VLOOKUP($B148,DB!$H$3:$BZ$1001,64,FALSE)&amp;"","　")</f>
        <v/>
      </c>
      <c r="AS148" s="18" t="str">
        <f>IFERROR(VLOOKUP($B148,DB!$H$3:$BZ$1001,65,FALSE)&amp;"","　")</f>
        <v/>
      </c>
      <c r="AT148" s="18" t="str">
        <f>IFERROR(VLOOKUP($B148,DB!$H$3:$BZ$1001,66,FALSE)&amp;"","　")</f>
        <v/>
      </c>
      <c r="AU148" s="18" t="str">
        <f>IFERROR(VLOOKUP($B148,DB!$H$3:$BZ$1001,67,FALSE)&amp;"","　")</f>
        <v/>
      </c>
      <c r="AV148" s="18" t="str">
        <f>IFERROR(VLOOKUP($B148,DB!$H$3:$BZ$1001,68,FALSE)&amp;"","　")</f>
        <v/>
      </c>
      <c r="AW148" s="18" t="str">
        <f>IFERROR(VLOOKUP($B148,DB!$H$3:$BZ$1001,69,FALSE)&amp;"","　")</f>
        <v/>
      </c>
      <c r="AX148" s="18" t="str">
        <f>IFERROR(VLOOKUP($B148,DB!$H$3:$BZ$1001,70,FALSE)&amp;"","　")</f>
        <v/>
      </c>
      <c r="AY148" s="21" t="str">
        <f>IFERROR(VLOOKUP($B148,DB!$H$3:$BZ$1001,71,FALSE)&amp;"","　")</f>
        <v/>
      </c>
      <c r="AZ148" s="29"/>
    </row>
    <row r="149" spans="2:52" ht="20.100000000000001" customHeight="1">
      <c r="B149" s="6">
        <v>2403</v>
      </c>
      <c r="C149" s="8" t="str">
        <f>IFERROR(VLOOKUP(B149,DB!$H$3:$Y$1001,4,FALSE)&amp;"","")</f>
        <v>拓新エンジニア株式会社</v>
      </c>
      <c r="D149" s="10" t="str">
        <f>IFERROR(VLOOKUP(B149,DB!$H$2:$CC$1001,7,FALSE)&amp;"","")</f>
        <v>北海道</v>
      </c>
      <c r="E149" s="11" t="str">
        <f>IFERROR(VLOOKUP(B149,DB!$H$2:$CC$1001,8,FALSE)&amp;"","")</f>
        <v>夕張郡長沼町</v>
      </c>
      <c r="F149" s="12" t="str">
        <f>IFERROR(VLOOKUP(B149,DB!$H$2:$CC$1001,10,FALSE)&amp;"","")</f>
        <v>代表取締役</v>
      </c>
      <c r="G149" s="11" t="str">
        <f>IFERROR(VLOOKUP(B149,DB!$H$2:$CC$1001,11,FALSE)&amp;"","")</f>
        <v>仁田山　禎士</v>
      </c>
      <c r="H149" s="14" t="str">
        <f>IFERROR(IF(VLOOKUP(B149,DB!$H$2:$CC$1001,20,FALSE)&amp;""="","","○"),"")</f>
        <v/>
      </c>
      <c r="I149" s="16" t="str">
        <f>IFERROR(VLOOKUP($B149,DB!$H$3:$BZ$1001,29,FALSE)&amp;"","　")</f>
        <v>◯</v>
      </c>
      <c r="J149" s="18" t="str">
        <f>IFERROR(VLOOKUP($B149,DB!$H$3:$BZ$1001,30,FALSE)&amp;"","　")</f>
        <v/>
      </c>
      <c r="K149" s="18" t="str">
        <f>IFERROR(VLOOKUP($B149,DB!$H$3:$BZ$1001,31,FALSE)&amp;"","　")</f>
        <v>◯</v>
      </c>
      <c r="L149" s="18" t="str">
        <f>IFERROR(VLOOKUP($B149,DB!$H$3:$BZ$1001,32,FALSE)&amp;"","　")</f>
        <v/>
      </c>
      <c r="M149" s="18" t="str">
        <f>IFERROR(VLOOKUP($B149,DB!$H$3:$BZ$1001,33,FALSE)&amp;"","　")</f>
        <v>◯</v>
      </c>
      <c r="N149" s="21" t="str">
        <f>IFERROR(VLOOKUP($B149,DB!$H$3:$BZ$1001,34,FALSE)&amp;"","　")</f>
        <v/>
      </c>
      <c r="O149" s="23" t="str">
        <f>IFERROR(VLOOKUP($B149,DB!$H$3:$BZ$1001,35,FALSE)&amp;"","　")</f>
        <v/>
      </c>
      <c r="P149" s="18" t="str">
        <f>IFERROR(VLOOKUP($B149,DB!$H$3:$BZ$1001,36,FALSE)&amp;"","　")</f>
        <v/>
      </c>
      <c r="Q149" s="18" t="str">
        <f>IFERROR(VLOOKUP($B149,DB!$H$3:$BZ$1001,37,FALSE)&amp;"","　")</f>
        <v/>
      </c>
      <c r="R149" s="18" t="str">
        <f>IFERROR(VLOOKUP($B149,DB!$H$3:$BZ$1001,38,FALSE)&amp;"","　")</f>
        <v/>
      </c>
      <c r="S149" s="18" t="str">
        <f>IFERROR(VLOOKUP($B149,DB!$H$3:$BZ$1001,39,FALSE)&amp;"","　")</f>
        <v/>
      </c>
      <c r="T149" s="18" t="str">
        <f>IFERROR(VLOOKUP($B149,DB!$H$3:$BZ$1001,40,FALSE)&amp;"","　")</f>
        <v/>
      </c>
      <c r="U149" s="18" t="str">
        <f>IFERROR(VLOOKUP($B149,DB!$H$3:$BZ$1001,41,FALSE)&amp;"","　")</f>
        <v/>
      </c>
      <c r="V149" s="18" t="str">
        <f>IFERROR(VLOOKUP($B149,DB!$H$3:$BZ$1001,42,FALSE)&amp;"","　")</f>
        <v>◯</v>
      </c>
      <c r="W149" s="18" t="str">
        <f>IFERROR(VLOOKUP($B149,DB!$H$3:$BZ$1001,43,FALSE)&amp;"","　")</f>
        <v/>
      </c>
      <c r="X149" s="18" t="str">
        <f>IFERROR(VLOOKUP($B149,DB!$H$3:$BZ$1001,44,FALSE)&amp;"","　")</f>
        <v/>
      </c>
      <c r="Y149" s="18" t="str">
        <f>IFERROR(VLOOKUP($B149,DB!$H$3:$BZ$1001,45,FALSE)&amp;"","　")</f>
        <v/>
      </c>
      <c r="Z149" s="18" t="str">
        <f>IFERROR(VLOOKUP($B149,DB!$H$3:$BZ$1001,46,FALSE)&amp;"","　")</f>
        <v/>
      </c>
      <c r="AA149" s="18" t="str">
        <f>IFERROR(VLOOKUP($B149,DB!$H$3:$BZ$1001,47,FALSE)&amp;"","　")</f>
        <v/>
      </c>
      <c r="AB149" s="18" t="str">
        <f>IFERROR(VLOOKUP($B149,DB!$H$3:$BZ$1001,48,FALSE)&amp;"","　")</f>
        <v/>
      </c>
      <c r="AC149" s="18" t="str">
        <f>IFERROR(VLOOKUP($B149,DB!$H$3:$BZ$1001,49,FALSE)&amp;"","　")</f>
        <v/>
      </c>
      <c r="AD149" s="18" t="str">
        <f>IFERROR(VLOOKUP($B149,DB!$H$3:$BZ$1001,50,FALSE)&amp;"","　")</f>
        <v/>
      </c>
      <c r="AE149" s="18" t="str">
        <f>IFERROR(VLOOKUP($B149,DB!$H$3:$BZ$1001,51,FALSE)&amp;"","　")</f>
        <v/>
      </c>
      <c r="AF149" s="18" t="str">
        <f>IFERROR(VLOOKUP($B149,DB!$H$3:$BZ$1001,52,FALSE)&amp;"","　")</f>
        <v/>
      </c>
      <c r="AG149" s="18" t="str">
        <f>IFERROR(VLOOKUP($B149,DB!$H$3:$BZ$1001,53,FALSE)&amp;"","　")</f>
        <v/>
      </c>
      <c r="AH149" s="18" t="str">
        <f>IFERROR(VLOOKUP($B149,DB!$H$3:$BZ$1001,54,FALSE)&amp;"","　")</f>
        <v/>
      </c>
      <c r="AI149" s="25" t="str">
        <f>IFERROR(VLOOKUP($B149,DB!$H$3:$BZ$1001,55,FALSE)&amp;"","　")</f>
        <v/>
      </c>
      <c r="AJ149" s="16" t="str">
        <f>IFERROR(VLOOKUP($B149,DB!$H$3:$BZ$1001,56,FALSE)&amp;"","　")</f>
        <v/>
      </c>
      <c r="AK149" s="18" t="str">
        <f>IFERROR(VLOOKUP($B149,DB!$H$3:$BZ$1001,57,FALSE)&amp;"","　")</f>
        <v/>
      </c>
      <c r="AL149" s="18" t="str">
        <f>IFERROR(VLOOKUP($B149,DB!$H$3:$BZ$1001,58,FALSE)&amp;"","　")</f>
        <v/>
      </c>
      <c r="AM149" s="18" t="str">
        <f>IFERROR(VLOOKUP($B149,DB!$H$3:$BZ$1001,59,FALSE)&amp;"","　")</f>
        <v/>
      </c>
      <c r="AN149" s="18" t="str">
        <f>IFERROR(VLOOKUP($B149,DB!$H$3:$BZ$1001,60,FALSE)&amp;"","　")</f>
        <v/>
      </c>
      <c r="AO149" s="18" t="str">
        <f>IFERROR(VLOOKUP($B149,DB!$H$3:$BZ$1001,61,FALSE)&amp;"","　")</f>
        <v/>
      </c>
      <c r="AP149" s="18" t="str">
        <f>IFERROR(VLOOKUP($B149,DB!$H$3:$BZ$1001,62,FALSE)&amp;"","　")</f>
        <v/>
      </c>
      <c r="AQ149" s="21" t="str">
        <f>IFERROR(VLOOKUP($B149,DB!$H$3:$BZ$1001,63,FALSE)&amp;"","　")</f>
        <v/>
      </c>
      <c r="AR149" s="23" t="str">
        <f>IFERROR(VLOOKUP($B149,DB!$H$3:$BZ$1001,64,FALSE)&amp;"","　")</f>
        <v/>
      </c>
      <c r="AS149" s="18" t="str">
        <f>IFERROR(VLOOKUP($B149,DB!$H$3:$BZ$1001,65,FALSE)&amp;"","　")</f>
        <v/>
      </c>
      <c r="AT149" s="18" t="str">
        <f>IFERROR(VLOOKUP($B149,DB!$H$3:$BZ$1001,66,FALSE)&amp;"","　")</f>
        <v/>
      </c>
      <c r="AU149" s="18" t="str">
        <f>IFERROR(VLOOKUP($B149,DB!$H$3:$BZ$1001,67,FALSE)&amp;"","　")</f>
        <v/>
      </c>
      <c r="AV149" s="18" t="str">
        <f>IFERROR(VLOOKUP($B149,DB!$H$3:$BZ$1001,68,FALSE)&amp;"","　")</f>
        <v/>
      </c>
      <c r="AW149" s="18" t="str">
        <f>IFERROR(VLOOKUP($B149,DB!$H$3:$BZ$1001,69,FALSE)&amp;"","　")</f>
        <v/>
      </c>
      <c r="AX149" s="18" t="str">
        <f>IFERROR(VLOOKUP($B149,DB!$H$3:$BZ$1001,70,FALSE)&amp;"","　")</f>
        <v/>
      </c>
      <c r="AY149" s="21" t="str">
        <f>IFERROR(VLOOKUP($B149,DB!$H$3:$BZ$1001,71,FALSE)&amp;"","　")</f>
        <v/>
      </c>
      <c r="AZ149" s="29"/>
    </row>
    <row r="150" spans="2:52" ht="20.100000000000001" customHeight="1">
      <c r="B150" s="6">
        <v>2404</v>
      </c>
      <c r="C150" s="8" t="str">
        <f>IFERROR(VLOOKUP(B150,DB!$H$3:$Y$1001,4,FALSE)&amp;"","")</f>
        <v>株式会社高木設計事務所</v>
      </c>
      <c r="D150" s="10" t="str">
        <f>IFERROR(VLOOKUP(B150,DB!$H$2:$CC$1001,7,FALSE)&amp;"","")</f>
        <v>北海道</v>
      </c>
      <c r="E150" s="11" t="str">
        <f>IFERROR(VLOOKUP(B150,DB!$H$2:$CC$1001,8,FALSE)&amp;"","")</f>
        <v>札幌市北区</v>
      </c>
      <c r="F150" s="12" t="str">
        <f>IFERROR(VLOOKUP(B150,DB!$H$2:$CC$1001,10,FALSE)&amp;"","")</f>
        <v>代表取締役</v>
      </c>
      <c r="G150" s="11" t="str">
        <f>IFERROR(VLOOKUP(B150,DB!$H$2:$CC$1001,11,FALSE)&amp;"","")</f>
        <v>堀井　淳史</v>
      </c>
      <c r="H150" s="14" t="str">
        <f>IFERROR(IF(VLOOKUP(B150,DB!$H$2:$CC$1001,20,FALSE)&amp;""="","","○"),"")</f>
        <v/>
      </c>
      <c r="I150" s="16" t="str">
        <f>IFERROR(VLOOKUP($B150,DB!$H$3:$BZ$1001,29,FALSE)&amp;"","　")</f>
        <v/>
      </c>
      <c r="J150" s="18" t="str">
        <f>IFERROR(VLOOKUP($B150,DB!$H$3:$BZ$1001,30,FALSE)&amp;"","　")</f>
        <v/>
      </c>
      <c r="K150" s="18" t="str">
        <f>IFERROR(VLOOKUP($B150,DB!$H$3:$BZ$1001,31,FALSE)&amp;"","　")</f>
        <v/>
      </c>
      <c r="L150" s="18" t="str">
        <f>IFERROR(VLOOKUP($B150,DB!$H$3:$BZ$1001,32,FALSE)&amp;"","　")</f>
        <v>◯</v>
      </c>
      <c r="M150" s="18" t="str">
        <f>IFERROR(VLOOKUP($B150,DB!$H$3:$BZ$1001,33,FALSE)&amp;"","　")</f>
        <v/>
      </c>
      <c r="N150" s="21" t="str">
        <f>IFERROR(VLOOKUP($B150,DB!$H$3:$BZ$1001,34,FALSE)&amp;"","　")</f>
        <v/>
      </c>
      <c r="O150" s="23" t="str">
        <f>IFERROR(VLOOKUP($B150,DB!$H$3:$BZ$1001,35,FALSE)&amp;"","　")</f>
        <v/>
      </c>
      <c r="P150" s="18" t="str">
        <f>IFERROR(VLOOKUP($B150,DB!$H$3:$BZ$1001,36,FALSE)&amp;"","　")</f>
        <v/>
      </c>
      <c r="Q150" s="18" t="str">
        <f>IFERROR(VLOOKUP($B150,DB!$H$3:$BZ$1001,37,FALSE)&amp;"","　")</f>
        <v/>
      </c>
      <c r="R150" s="18" t="str">
        <f>IFERROR(VLOOKUP($B150,DB!$H$3:$BZ$1001,38,FALSE)&amp;"","　")</f>
        <v/>
      </c>
      <c r="S150" s="18" t="str">
        <f>IFERROR(VLOOKUP($B150,DB!$H$3:$BZ$1001,39,FALSE)&amp;"","　")</f>
        <v/>
      </c>
      <c r="T150" s="18" t="str">
        <f>IFERROR(VLOOKUP($B150,DB!$H$3:$BZ$1001,40,FALSE)&amp;"","　")</f>
        <v/>
      </c>
      <c r="U150" s="18" t="str">
        <f>IFERROR(VLOOKUP($B150,DB!$H$3:$BZ$1001,41,FALSE)&amp;"","　")</f>
        <v/>
      </c>
      <c r="V150" s="18" t="str">
        <f>IFERROR(VLOOKUP($B150,DB!$H$3:$BZ$1001,42,FALSE)&amp;"","　")</f>
        <v/>
      </c>
      <c r="W150" s="18" t="str">
        <f>IFERROR(VLOOKUP($B150,DB!$H$3:$BZ$1001,43,FALSE)&amp;"","　")</f>
        <v/>
      </c>
      <c r="X150" s="18" t="str">
        <f>IFERROR(VLOOKUP($B150,DB!$H$3:$BZ$1001,44,FALSE)&amp;"","　")</f>
        <v/>
      </c>
      <c r="Y150" s="18" t="str">
        <f>IFERROR(VLOOKUP($B150,DB!$H$3:$BZ$1001,45,FALSE)&amp;"","　")</f>
        <v/>
      </c>
      <c r="Z150" s="18" t="str">
        <f>IFERROR(VLOOKUP($B150,DB!$H$3:$BZ$1001,46,FALSE)&amp;"","　")</f>
        <v/>
      </c>
      <c r="AA150" s="18" t="str">
        <f>IFERROR(VLOOKUP($B150,DB!$H$3:$BZ$1001,47,FALSE)&amp;"","　")</f>
        <v/>
      </c>
      <c r="AB150" s="18" t="str">
        <f>IFERROR(VLOOKUP($B150,DB!$H$3:$BZ$1001,48,FALSE)&amp;"","　")</f>
        <v/>
      </c>
      <c r="AC150" s="18" t="str">
        <f>IFERROR(VLOOKUP($B150,DB!$H$3:$BZ$1001,49,FALSE)&amp;"","　")</f>
        <v/>
      </c>
      <c r="AD150" s="18" t="str">
        <f>IFERROR(VLOOKUP($B150,DB!$H$3:$BZ$1001,50,FALSE)&amp;"","　")</f>
        <v/>
      </c>
      <c r="AE150" s="18" t="str">
        <f>IFERROR(VLOOKUP($B150,DB!$H$3:$BZ$1001,51,FALSE)&amp;"","　")</f>
        <v/>
      </c>
      <c r="AF150" s="18" t="str">
        <f>IFERROR(VLOOKUP($B150,DB!$H$3:$BZ$1001,52,FALSE)&amp;"","　")</f>
        <v/>
      </c>
      <c r="AG150" s="18" t="str">
        <f>IFERROR(VLOOKUP($B150,DB!$H$3:$BZ$1001,53,FALSE)&amp;"","　")</f>
        <v/>
      </c>
      <c r="AH150" s="18" t="str">
        <f>IFERROR(VLOOKUP($B150,DB!$H$3:$BZ$1001,54,FALSE)&amp;"","　")</f>
        <v/>
      </c>
      <c r="AI150" s="25" t="str">
        <f>IFERROR(VLOOKUP($B150,DB!$H$3:$BZ$1001,55,FALSE)&amp;"","　")</f>
        <v/>
      </c>
      <c r="AJ150" s="16" t="str">
        <f>IFERROR(VLOOKUP($B150,DB!$H$3:$BZ$1001,56,FALSE)&amp;"","　")</f>
        <v/>
      </c>
      <c r="AK150" s="18" t="str">
        <f>IFERROR(VLOOKUP($B150,DB!$H$3:$BZ$1001,57,FALSE)&amp;"","　")</f>
        <v/>
      </c>
      <c r="AL150" s="18" t="str">
        <f>IFERROR(VLOOKUP($B150,DB!$H$3:$BZ$1001,58,FALSE)&amp;"","　")</f>
        <v/>
      </c>
      <c r="AM150" s="18" t="str">
        <f>IFERROR(VLOOKUP($B150,DB!$H$3:$BZ$1001,59,FALSE)&amp;"","　")</f>
        <v/>
      </c>
      <c r="AN150" s="18" t="str">
        <f>IFERROR(VLOOKUP($B150,DB!$H$3:$BZ$1001,60,FALSE)&amp;"","　")</f>
        <v/>
      </c>
      <c r="AO150" s="18" t="str">
        <f>IFERROR(VLOOKUP($B150,DB!$H$3:$BZ$1001,61,FALSE)&amp;"","　")</f>
        <v/>
      </c>
      <c r="AP150" s="18" t="str">
        <f>IFERROR(VLOOKUP($B150,DB!$H$3:$BZ$1001,62,FALSE)&amp;"","　")</f>
        <v/>
      </c>
      <c r="AQ150" s="21" t="str">
        <f>IFERROR(VLOOKUP($B150,DB!$H$3:$BZ$1001,63,FALSE)&amp;"","　")</f>
        <v/>
      </c>
      <c r="AR150" s="23" t="str">
        <f>IFERROR(VLOOKUP($B150,DB!$H$3:$BZ$1001,64,FALSE)&amp;"","　")</f>
        <v/>
      </c>
      <c r="AS150" s="18" t="str">
        <f>IFERROR(VLOOKUP($B150,DB!$H$3:$BZ$1001,65,FALSE)&amp;"","　")</f>
        <v/>
      </c>
      <c r="AT150" s="18" t="str">
        <f>IFERROR(VLOOKUP($B150,DB!$H$3:$BZ$1001,66,FALSE)&amp;"","　")</f>
        <v/>
      </c>
      <c r="AU150" s="18" t="str">
        <f>IFERROR(VLOOKUP($B150,DB!$H$3:$BZ$1001,67,FALSE)&amp;"","　")</f>
        <v/>
      </c>
      <c r="AV150" s="18" t="str">
        <f>IFERROR(VLOOKUP($B150,DB!$H$3:$BZ$1001,68,FALSE)&amp;"","　")</f>
        <v/>
      </c>
      <c r="AW150" s="18" t="str">
        <f>IFERROR(VLOOKUP($B150,DB!$H$3:$BZ$1001,69,FALSE)&amp;"","　")</f>
        <v/>
      </c>
      <c r="AX150" s="18" t="str">
        <f>IFERROR(VLOOKUP($B150,DB!$H$3:$BZ$1001,70,FALSE)&amp;"","　")</f>
        <v/>
      </c>
      <c r="AY150" s="21" t="str">
        <f>IFERROR(VLOOKUP($B150,DB!$H$3:$BZ$1001,71,FALSE)&amp;"","　")</f>
        <v/>
      </c>
      <c r="AZ150" s="29"/>
    </row>
    <row r="151" spans="2:52" ht="20.100000000000001" customHeight="1">
      <c r="B151" s="6">
        <v>2405</v>
      </c>
      <c r="C151" s="8" t="str">
        <f>IFERROR(VLOOKUP(B151,DB!$H$3:$Y$1001,4,FALSE)&amp;"","")</f>
        <v>株式会社タケカワ総合コンサルタント</v>
      </c>
      <c r="D151" s="10" t="str">
        <f>IFERROR(VLOOKUP(B151,DB!$H$2:$CC$1001,7,FALSE)&amp;"","")</f>
        <v>北海道</v>
      </c>
      <c r="E151" s="11" t="str">
        <f>IFERROR(VLOOKUP(B151,DB!$H$2:$CC$1001,8,FALSE)&amp;"","")</f>
        <v>札幌市白石区</v>
      </c>
      <c r="F151" s="12" t="str">
        <f>IFERROR(VLOOKUP(B151,DB!$H$2:$CC$1001,10,FALSE)&amp;"","")</f>
        <v>代表取締役</v>
      </c>
      <c r="G151" s="11" t="str">
        <f>IFERROR(VLOOKUP(B151,DB!$H$2:$CC$1001,11,FALSE)&amp;"","")</f>
        <v>渡辺　早久恵</v>
      </c>
      <c r="H151" s="14" t="str">
        <f>IFERROR(IF(VLOOKUP(B151,DB!$H$2:$CC$1001,20,FALSE)&amp;""="","","○"),"")</f>
        <v/>
      </c>
      <c r="I151" s="16" t="str">
        <f>IFERROR(VLOOKUP($B151,DB!$H$3:$BZ$1001,29,FALSE)&amp;"","　")</f>
        <v>◯</v>
      </c>
      <c r="J151" s="18" t="str">
        <f>IFERROR(VLOOKUP($B151,DB!$H$3:$BZ$1001,30,FALSE)&amp;"","　")</f>
        <v/>
      </c>
      <c r="K151" s="18" t="str">
        <f>IFERROR(VLOOKUP($B151,DB!$H$3:$BZ$1001,31,FALSE)&amp;"","　")</f>
        <v>◯</v>
      </c>
      <c r="L151" s="18" t="str">
        <f>IFERROR(VLOOKUP($B151,DB!$H$3:$BZ$1001,32,FALSE)&amp;"","　")</f>
        <v/>
      </c>
      <c r="M151" s="18" t="str">
        <f>IFERROR(VLOOKUP($B151,DB!$H$3:$BZ$1001,33,FALSE)&amp;"","　")</f>
        <v/>
      </c>
      <c r="N151" s="21" t="str">
        <f>IFERROR(VLOOKUP($B151,DB!$H$3:$BZ$1001,34,FALSE)&amp;"","　")</f>
        <v/>
      </c>
      <c r="O151" s="23" t="str">
        <f>IFERROR(VLOOKUP($B151,DB!$H$3:$BZ$1001,35,FALSE)&amp;"","　")</f>
        <v/>
      </c>
      <c r="P151" s="18" t="str">
        <f>IFERROR(VLOOKUP($B151,DB!$H$3:$BZ$1001,36,FALSE)&amp;"","　")</f>
        <v/>
      </c>
      <c r="Q151" s="18" t="str">
        <f>IFERROR(VLOOKUP($B151,DB!$H$3:$BZ$1001,37,FALSE)&amp;"","　")</f>
        <v/>
      </c>
      <c r="R151" s="18" t="str">
        <f>IFERROR(VLOOKUP($B151,DB!$H$3:$BZ$1001,38,FALSE)&amp;"","　")</f>
        <v/>
      </c>
      <c r="S151" s="18" t="str">
        <f>IFERROR(VLOOKUP($B151,DB!$H$3:$BZ$1001,39,FALSE)&amp;"","　")</f>
        <v/>
      </c>
      <c r="T151" s="18" t="str">
        <f>IFERROR(VLOOKUP($B151,DB!$H$3:$BZ$1001,40,FALSE)&amp;"","　")</f>
        <v/>
      </c>
      <c r="U151" s="18" t="str">
        <f>IFERROR(VLOOKUP($B151,DB!$H$3:$BZ$1001,41,FALSE)&amp;"","　")</f>
        <v/>
      </c>
      <c r="V151" s="18" t="str">
        <f>IFERROR(VLOOKUP($B151,DB!$H$3:$BZ$1001,42,FALSE)&amp;"","　")</f>
        <v/>
      </c>
      <c r="W151" s="18" t="str">
        <f>IFERROR(VLOOKUP($B151,DB!$H$3:$BZ$1001,43,FALSE)&amp;"","　")</f>
        <v/>
      </c>
      <c r="X151" s="18" t="str">
        <f>IFERROR(VLOOKUP($B151,DB!$H$3:$BZ$1001,44,FALSE)&amp;"","　")</f>
        <v/>
      </c>
      <c r="Y151" s="18" t="str">
        <f>IFERROR(VLOOKUP($B151,DB!$H$3:$BZ$1001,45,FALSE)&amp;"","　")</f>
        <v/>
      </c>
      <c r="Z151" s="18" t="str">
        <f>IFERROR(VLOOKUP($B151,DB!$H$3:$BZ$1001,46,FALSE)&amp;"","　")</f>
        <v/>
      </c>
      <c r="AA151" s="18" t="str">
        <f>IFERROR(VLOOKUP($B151,DB!$H$3:$BZ$1001,47,FALSE)&amp;"","　")</f>
        <v/>
      </c>
      <c r="AB151" s="18" t="str">
        <f>IFERROR(VLOOKUP($B151,DB!$H$3:$BZ$1001,48,FALSE)&amp;"","　")</f>
        <v/>
      </c>
      <c r="AC151" s="18" t="str">
        <f>IFERROR(VLOOKUP($B151,DB!$H$3:$BZ$1001,49,FALSE)&amp;"","　")</f>
        <v/>
      </c>
      <c r="AD151" s="18" t="str">
        <f>IFERROR(VLOOKUP($B151,DB!$H$3:$BZ$1001,50,FALSE)&amp;"","　")</f>
        <v/>
      </c>
      <c r="AE151" s="18" t="str">
        <f>IFERROR(VLOOKUP($B151,DB!$H$3:$BZ$1001,51,FALSE)&amp;"","　")</f>
        <v>◯</v>
      </c>
      <c r="AF151" s="18" t="str">
        <f>IFERROR(VLOOKUP($B151,DB!$H$3:$BZ$1001,52,FALSE)&amp;"","　")</f>
        <v/>
      </c>
      <c r="AG151" s="18" t="str">
        <f>IFERROR(VLOOKUP($B151,DB!$H$3:$BZ$1001,53,FALSE)&amp;"","　")</f>
        <v/>
      </c>
      <c r="AH151" s="18" t="str">
        <f>IFERROR(VLOOKUP($B151,DB!$H$3:$BZ$1001,54,FALSE)&amp;"","　")</f>
        <v/>
      </c>
      <c r="AI151" s="25" t="str">
        <f>IFERROR(VLOOKUP($B151,DB!$H$3:$BZ$1001,55,FALSE)&amp;"","　")</f>
        <v/>
      </c>
      <c r="AJ151" s="16" t="str">
        <f>IFERROR(VLOOKUP($B151,DB!$H$3:$BZ$1001,56,FALSE)&amp;"","　")</f>
        <v/>
      </c>
      <c r="AK151" s="18" t="str">
        <f>IFERROR(VLOOKUP($B151,DB!$H$3:$BZ$1001,57,FALSE)&amp;"","　")</f>
        <v/>
      </c>
      <c r="AL151" s="18" t="str">
        <f>IFERROR(VLOOKUP($B151,DB!$H$3:$BZ$1001,58,FALSE)&amp;"","　")</f>
        <v/>
      </c>
      <c r="AM151" s="18" t="str">
        <f>IFERROR(VLOOKUP($B151,DB!$H$3:$BZ$1001,59,FALSE)&amp;"","　")</f>
        <v/>
      </c>
      <c r="AN151" s="18" t="str">
        <f>IFERROR(VLOOKUP($B151,DB!$H$3:$BZ$1001,60,FALSE)&amp;"","　")</f>
        <v/>
      </c>
      <c r="AO151" s="18" t="str">
        <f>IFERROR(VLOOKUP($B151,DB!$H$3:$BZ$1001,61,FALSE)&amp;"","　")</f>
        <v/>
      </c>
      <c r="AP151" s="18" t="str">
        <f>IFERROR(VLOOKUP($B151,DB!$H$3:$BZ$1001,62,FALSE)&amp;"","　")</f>
        <v/>
      </c>
      <c r="AQ151" s="21" t="str">
        <f>IFERROR(VLOOKUP($B151,DB!$H$3:$BZ$1001,63,FALSE)&amp;"","　")</f>
        <v/>
      </c>
      <c r="AR151" s="23" t="str">
        <f>IFERROR(VLOOKUP($B151,DB!$H$3:$BZ$1001,64,FALSE)&amp;"","　")</f>
        <v/>
      </c>
      <c r="AS151" s="18" t="str">
        <f>IFERROR(VLOOKUP($B151,DB!$H$3:$BZ$1001,65,FALSE)&amp;"","　")</f>
        <v/>
      </c>
      <c r="AT151" s="18" t="str">
        <f>IFERROR(VLOOKUP($B151,DB!$H$3:$BZ$1001,66,FALSE)&amp;"","　")</f>
        <v/>
      </c>
      <c r="AU151" s="18" t="str">
        <f>IFERROR(VLOOKUP($B151,DB!$H$3:$BZ$1001,67,FALSE)&amp;"","　")</f>
        <v/>
      </c>
      <c r="AV151" s="18" t="str">
        <f>IFERROR(VLOOKUP($B151,DB!$H$3:$BZ$1001,68,FALSE)&amp;"","　")</f>
        <v/>
      </c>
      <c r="AW151" s="18" t="str">
        <f>IFERROR(VLOOKUP($B151,DB!$H$3:$BZ$1001,69,FALSE)&amp;"","　")</f>
        <v/>
      </c>
      <c r="AX151" s="18" t="str">
        <f>IFERROR(VLOOKUP($B151,DB!$H$3:$BZ$1001,70,FALSE)&amp;"","　")</f>
        <v/>
      </c>
      <c r="AY151" s="21" t="str">
        <f>IFERROR(VLOOKUP($B151,DB!$H$3:$BZ$1001,71,FALSE)&amp;"","　")</f>
        <v/>
      </c>
      <c r="AZ151" s="29"/>
    </row>
    <row r="152" spans="2:52" ht="20.100000000000001" customHeight="1">
      <c r="B152" s="6">
        <v>2446</v>
      </c>
      <c r="C152" s="8" t="str">
        <f>IFERROR(VLOOKUP(B152,DB!$H$3:$Y$1001,4,FALSE)&amp;"","")</f>
        <v>株式会社ドート</v>
      </c>
      <c r="D152" s="10" t="str">
        <f>IFERROR(VLOOKUP(B152,DB!$H$2:$CC$1001,7,FALSE)&amp;"","")</f>
        <v>北海道</v>
      </c>
      <c r="E152" s="11" t="str">
        <f>IFERROR(VLOOKUP(B152,DB!$H$2:$CC$1001,8,FALSE)&amp;"","")</f>
        <v>札幌市東区</v>
      </c>
      <c r="F152" s="12" t="str">
        <f>IFERROR(VLOOKUP(B152,DB!$H$2:$CC$1001,10,FALSE)&amp;"","")</f>
        <v>代表取締役社長</v>
      </c>
      <c r="G152" s="11" t="str">
        <f>IFERROR(VLOOKUP(B152,DB!$H$2:$CC$1001,11,FALSE)&amp;"","")</f>
        <v>鈴木　拓哉</v>
      </c>
      <c r="H152" s="14" t="str">
        <f>IFERROR(IF(VLOOKUP(B152,DB!$H$2:$CC$1001,20,FALSE)&amp;""="","","○"),"")</f>
        <v/>
      </c>
      <c r="I152" s="16" t="str">
        <f>IFERROR(VLOOKUP($B152,DB!$H$3:$BZ$1001,29,FALSE)&amp;"","　")</f>
        <v>◯</v>
      </c>
      <c r="J152" s="18" t="str">
        <f>IFERROR(VLOOKUP($B152,DB!$H$3:$BZ$1001,30,FALSE)&amp;"","　")</f>
        <v>◯</v>
      </c>
      <c r="K152" s="18" t="str">
        <f>IFERROR(VLOOKUP($B152,DB!$H$3:$BZ$1001,31,FALSE)&amp;"","　")</f>
        <v>◯</v>
      </c>
      <c r="L152" s="18" t="str">
        <f>IFERROR(VLOOKUP($B152,DB!$H$3:$BZ$1001,32,FALSE)&amp;"","　")</f>
        <v/>
      </c>
      <c r="M152" s="18" t="str">
        <f>IFERROR(VLOOKUP($B152,DB!$H$3:$BZ$1001,33,FALSE)&amp;"","　")</f>
        <v>◯</v>
      </c>
      <c r="N152" s="21" t="str">
        <f>IFERROR(VLOOKUP($B152,DB!$H$3:$BZ$1001,34,FALSE)&amp;"","　")</f>
        <v/>
      </c>
      <c r="O152" s="23" t="str">
        <f>IFERROR(VLOOKUP($B152,DB!$H$3:$BZ$1001,35,FALSE)&amp;"","　")</f>
        <v/>
      </c>
      <c r="P152" s="18" t="str">
        <f>IFERROR(VLOOKUP($B152,DB!$H$3:$BZ$1001,36,FALSE)&amp;"","　")</f>
        <v/>
      </c>
      <c r="Q152" s="18" t="str">
        <f>IFERROR(VLOOKUP($B152,DB!$H$3:$BZ$1001,37,FALSE)&amp;"","　")</f>
        <v/>
      </c>
      <c r="R152" s="18" t="str">
        <f>IFERROR(VLOOKUP($B152,DB!$H$3:$BZ$1001,38,FALSE)&amp;"","　")</f>
        <v/>
      </c>
      <c r="S152" s="18" t="str">
        <f>IFERROR(VLOOKUP($B152,DB!$H$3:$BZ$1001,39,FALSE)&amp;"","　")</f>
        <v/>
      </c>
      <c r="T152" s="18" t="str">
        <f>IFERROR(VLOOKUP($B152,DB!$H$3:$BZ$1001,40,FALSE)&amp;"","　")</f>
        <v>◯</v>
      </c>
      <c r="U152" s="18" t="str">
        <f>IFERROR(VLOOKUP($B152,DB!$H$3:$BZ$1001,41,FALSE)&amp;"","　")</f>
        <v>◯</v>
      </c>
      <c r="V152" s="18" t="str">
        <f>IFERROR(VLOOKUP($B152,DB!$H$3:$BZ$1001,42,FALSE)&amp;"","　")</f>
        <v/>
      </c>
      <c r="W152" s="18" t="str">
        <f>IFERROR(VLOOKUP($B152,DB!$H$3:$BZ$1001,43,FALSE)&amp;"","　")</f>
        <v/>
      </c>
      <c r="X152" s="18" t="str">
        <f>IFERROR(VLOOKUP($B152,DB!$H$3:$BZ$1001,44,FALSE)&amp;"","　")</f>
        <v/>
      </c>
      <c r="Y152" s="18" t="str">
        <f>IFERROR(VLOOKUP($B152,DB!$H$3:$BZ$1001,45,FALSE)&amp;"","　")</f>
        <v/>
      </c>
      <c r="Z152" s="18" t="str">
        <f>IFERROR(VLOOKUP($B152,DB!$H$3:$BZ$1001,46,FALSE)&amp;"","　")</f>
        <v/>
      </c>
      <c r="AA152" s="18" t="str">
        <f>IFERROR(VLOOKUP($B152,DB!$H$3:$BZ$1001,47,FALSE)&amp;"","　")</f>
        <v/>
      </c>
      <c r="AB152" s="18" t="str">
        <f>IFERROR(VLOOKUP($B152,DB!$H$3:$BZ$1001,48,FALSE)&amp;"","　")</f>
        <v/>
      </c>
      <c r="AC152" s="18" t="str">
        <f>IFERROR(VLOOKUP($B152,DB!$H$3:$BZ$1001,49,FALSE)&amp;"","　")</f>
        <v/>
      </c>
      <c r="AD152" s="18" t="str">
        <f>IFERROR(VLOOKUP($B152,DB!$H$3:$BZ$1001,50,FALSE)&amp;"","　")</f>
        <v/>
      </c>
      <c r="AE152" s="18" t="str">
        <f>IFERROR(VLOOKUP($B152,DB!$H$3:$BZ$1001,51,FALSE)&amp;"","　")</f>
        <v/>
      </c>
      <c r="AF152" s="18" t="str">
        <f>IFERROR(VLOOKUP($B152,DB!$H$3:$BZ$1001,52,FALSE)&amp;"","　")</f>
        <v/>
      </c>
      <c r="AG152" s="18" t="str">
        <f>IFERROR(VLOOKUP($B152,DB!$H$3:$BZ$1001,53,FALSE)&amp;"","　")</f>
        <v/>
      </c>
      <c r="AH152" s="18" t="str">
        <f>IFERROR(VLOOKUP($B152,DB!$H$3:$BZ$1001,54,FALSE)&amp;"","　")</f>
        <v/>
      </c>
      <c r="AI152" s="25" t="str">
        <f>IFERROR(VLOOKUP($B152,DB!$H$3:$BZ$1001,55,FALSE)&amp;"","　")</f>
        <v/>
      </c>
      <c r="AJ152" s="16" t="str">
        <f>IFERROR(VLOOKUP($B152,DB!$H$3:$BZ$1001,56,FALSE)&amp;"","　")</f>
        <v/>
      </c>
      <c r="AK152" s="18" t="str">
        <f>IFERROR(VLOOKUP($B152,DB!$H$3:$BZ$1001,57,FALSE)&amp;"","　")</f>
        <v/>
      </c>
      <c r="AL152" s="18" t="str">
        <f>IFERROR(VLOOKUP($B152,DB!$H$3:$BZ$1001,58,FALSE)&amp;"","　")</f>
        <v/>
      </c>
      <c r="AM152" s="18" t="str">
        <f>IFERROR(VLOOKUP($B152,DB!$H$3:$BZ$1001,59,FALSE)&amp;"","　")</f>
        <v/>
      </c>
      <c r="AN152" s="18" t="str">
        <f>IFERROR(VLOOKUP($B152,DB!$H$3:$BZ$1001,60,FALSE)&amp;"","　")</f>
        <v/>
      </c>
      <c r="AO152" s="18" t="str">
        <f>IFERROR(VLOOKUP($B152,DB!$H$3:$BZ$1001,61,FALSE)&amp;"","　")</f>
        <v/>
      </c>
      <c r="AP152" s="18" t="str">
        <f>IFERROR(VLOOKUP($B152,DB!$H$3:$BZ$1001,62,FALSE)&amp;"","　")</f>
        <v/>
      </c>
      <c r="AQ152" s="21" t="str">
        <f>IFERROR(VLOOKUP($B152,DB!$H$3:$BZ$1001,63,FALSE)&amp;"","　")</f>
        <v/>
      </c>
      <c r="AR152" s="23" t="str">
        <f>IFERROR(VLOOKUP($B152,DB!$H$3:$BZ$1001,64,FALSE)&amp;"","　")</f>
        <v/>
      </c>
      <c r="AS152" s="18" t="str">
        <f>IFERROR(VLOOKUP($B152,DB!$H$3:$BZ$1001,65,FALSE)&amp;"","　")</f>
        <v/>
      </c>
      <c r="AT152" s="18" t="str">
        <f>IFERROR(VLOOKUP($B152,DB!$H$3:$BZ$1001,66,FALSE)&amp;"","　")</f>
        <v/>
      </c>
      <c r="AU152" s="18" t="str">
        <f>IFERROR(VLOOKUP($B152,DB!$H$3:$BZ$1001,67,FALSE)&amp;"","　")</f>
        <v/>
      </c>
      <c r="AV152" s="18" t="str">
        <f>IFERROR(VLOOKUP($B152,DB!$H$3:$BZ$1001,68,FALSE)&amp;"","　")</f>
        <v/>
      </c>
      <c r="AW152" s="18" t="str">
        <f>IFERROR(VLOOKUP($B152,DB!$H$3:$BZ$1001,69,FALSE)&amp;"","　")</f>
        <v/>
      </c>
      <c r="AX152" s="18" t="str">
        <f>IFERROR(VLOOKUP($B152,DB!$H$3:$BZ$1001,70,FALSE)&amp;"","　")</f>
        <v/>
      </c>
      <c r="AY152" s="21" t="str">
        <f>IFERROR(VLOOKUP($B152,DB!$H$3:$BZ$1001,71,FALSE)&amp;"","　")</f>
        <v/>
      </c>
      <c r="AZ152" s="29"/>
    </row>
    <row r="153" spans="2:52" ht="20.100000000000001" customHeight="1">
      <c r="B153" s="6">
        <v>2407</v>
      </c>
      <c r="C153" s="8" t="str">
        <f>IFERROR(VLOOKUP(B153,DB!$H$3:$Y$1001,4,FALSE)&amp;"","")</f>
        <v>株式会社田西設計コンサル</v>
      </c>
      <c r="D153" s="10" t="str">
        <f>IFERROR(VLOOKUP(B153,DB!$H$2:$CC$1001,7,FALSE)&amp;"","")</f>
        <v>北海道</v>
      </c>
      <c r="E153" s="11" t="str">
        <f>IFERROR(VLOOKUP(B153,DB!$H$2:$CC$1001,8,FALSE)&amp;"","")</f>
        <v>札幌市西区</v>
      </c>
      <c r="F153" s="12" t="str">
        <f>IFERROR(VLOOKUP(B153,DB!$H$2:$CC$1001,10,FALSE)&amp;"","")</f>
        <v>代表取締役社長</v>
      </c>
      <c r="G153" s="11" t="str">
        <f>IFERROR(VLOOKUP(B153,DB!$H$2:$CC$1001,11,FALSE)&amp;"","")</f>
        <v>近藤　清隆</v>
      </c>
      <c r="H153" s="14" t="str">
        <f>IFERROR(IF(VLOOKUP(B153,DB!$H$2:$CC$1001,20,FALSE)&amp;""="","","○"),"")</f>
        <v/>
      </c>
      <c r="I153" s="16" t="str">
        <f>IFERROR(VLOOKUP($B153,DB!$H$3:$BZ$1001,29,FALSE)&amp;"","　")</f>
        <v>◯</v>
      </c>
      <c r="J153" s="18" t="str">
        <f>IFERROR(VLOOKUP($B153,DB!$H$3:$BZ$1001,30,FALSE)&amp;"","　")</f>
        <v>◯</v>
      </c>
      <c r="K153" s="18" t="str">
        <f>IFERROR(VLOOKUP($B153,DB!$H$3:$BZ$1001,31,FALSE)&amp;"","　")</f>
        <v>◯</v>
      </c>
      <c r="L153" s="18" t="str">
        <f>IFERROR(VLOOKUP($B153,DB!$H$3:$BZ$1001,32,FALSE)&amp;"","　")</f>
        <v>◯</v>
      </c>
      <c r="M153" s="18" t="str">
        <f>IFERROR(VLOOKUP($B153,DB!$H$3:$BZ$1001,33,FALSE)&amp;"","　")</f>
        <v>◯</v>
      </c>
      <c r="N153" s="21" t="str">
        <f>IFERROR(VLOOKUP($B153,DB!$H$3:$BZ$1001,34,FALSE)&amp;"","　")</f>
        <v/>
      </c>
      <c r="O153" s="23" t="str">
        <f>IFERROR(VLOOKUP($B153,DB!$H$3:$BZ$1001,35,FALSE)&amp;"","　")</f>
        <v>◯</v>
      </c>
      <c r="P153" s="18" t="str">
        <f>IFERROR(VLOOKUP($B153,DB!$H$3:$BZ$1001,36,FALSE)&amp;"","　")</f>
        <v/>
      </c>
      <c r="Q153" s="18" t="str">
        <f>IFERROR(VLOOKUP($B153,DB!$H$3:$BZ$1001,37,FALSE)&amp;"","　")</f>
        <v/>
      </c>
      <c r="R153" s="18" t="str">
        <f>IFERROR(VLOOKUP($B153,DB!$H$3:$BZ$1001,38,FALSE)&amp;"","　")</f>
        <v>◯</v>
      </c>
      <c r="S153" s="18" t="str">
        <f>IFERROR(VLOOKUP($B153,DB!$H$3:$BZ$1001,39,FALSE)&amp;"","　")</f>
        <v/>
      </c>
      <c r="T153" s="18" t="str">
        <f>IFERROR(VLOOKUP($B153,DB!$H$3:$BZ$1001,40,FALSE)&amp;"","　")</f>
        <v>◯</v>
      </c>
      <c r="U153" s="18" t="str">
        <f>IFERROR(VLOOKUP($B153,DB!$H$3:$BZ$1001,41,FALSE)&amp;"","　")</f>
        <v/>
      </c>
      <c r="V153" s="18" t="str">
        <f>IFERROR(VLOOKUP($B153,DB!$H$3:$BZ$1001,42,FALSE)&amp;"","　")</f>
        <v>◯</v>
      </c>
      <c r="W153" s="18" t="str">
        <f>IFERROR(VLOOKUP($B153,DB!$H$3:$BZ$1001,43,FALSE)&amp;"","　")</f>
        <v/>
      </c>
      <c r="X153" s="18" t="str">
        <f>IFERROR(VLOOKUP($B153,DB!$H$3:$BZ$1001,44,FALSE)&amp;"","　")</f>
        <v/>
      </c>
      <c r="Y153" s="18" t="str">
        <f>IFERROR(VLOOKUP($B153,DB!$H$3:$BZ$1001,45,FALSE)&amp;"","　")</f>
        <v/>
      </c>
      <c r="Z153" s="18" t="str">
        <f>IFERROR(VLOOKUP($B153,DB!$H$3:$BZ$1001,46,FALSE)&amp;"","　")</f>
        <v/>
      </c>
      <c r="AA153" s="18" t="str">
        <f>IFERROR(VLOOKUP($B153,DB!$H$3:$BZ$1001,47,FALSE)&amp;"","　")</f>
        <v/>
      </c>
      <c r="AB153" s="18" t="str">
        <f>IFERROR(VLOOKUP($B153,DB!$H$3:$BZ$1001,48,FALSE)&amp;"","　")</f>
        <v/>
      </c>
      <c r="AC153" s="18" t="str">
        <f>IFERROR(VLOOKUP($B153,DB!$H$3:$BZ$1001,49,FALSE)&amp;"","　")</f>
        <v/>
      </c>
      <c r="AD153" s="18" t="str">
        <f>IFERROR(VLOOKUP($B153,DB!$H$3:$BZ$1001,50,FALSE)&amp;"","　")</f>
        <v/>
      </c>
      <c r="AE153" s="18" t="str">
        <f>IFERROR(VLOOKUP($B153,DB!$H$3:$BZ$1001,51,FALSE)&amp;"","　")</f>
        <v/>
      </c>
      <c r="AF153" s="18" t="str">
        <f>IFERROR(VLOOKUP($B153,DB!$H$3:$BZ$1001,52,FALSE)&amp;"","　")</f>
        <v/>
      </c>
      <c r="AG153" s="18" t="str">
        <f>IFERROR(VLOOKUP($B153,DB!$H$3:$BZ$1001,53,FALSE)&amp;"","　")</f>
        <v/>
      </c>
      <c r="AH153" s="18" t="str">
        <f>IFERROR(VLOOKUP($B153,DB!$H$3:$BZ$1001,54,FALSE)&amp;"","　")</f>
        <v/>
      </c>
      <c r="AI153" s="25" t="str">
        <f>IFERROR(VLOOKUP($B153,DB!$H$3:$BZ$1001,55,FALSE)&amp;"","　")</f>
        <v/>
      </c>
      <c r="AJ153" s="16" t="str">
        <f>IFERROR(VLOOKUP($B153,DB!$H$3:$BZ$1001,56,FALSE)&amp;"","　")</f>
        <v>◯</v>
      </c>
      <c r="AK153" s="18" t="str">
        <f>IFERROR(VLOOKUP($B153,DB!$H$3:$BZ$1001,57,FALSE)&amp;"","　")</f>
        <v/>
      </c>
      <c r="AL153" s="18" t="str">
        <f>IFERROR(VLOOKUP($B153,DB!$H$3:$BZ$1001,58,FALSE)&amp;"","　")</f>
        <v/>
      </c>
      <c r="AM153" s="18" t="str">
        <f>IFERROR(VLOOKUP($B153,DB!$H$3:$BZ$1001,59,FALSE)&amp;"","　")</f>
        <v/>
      </c>
      <c r="AN153" s="18" t="str">
        <f>IFERROR(VLOOKUP($B153,DB!$H$3:$BZ$1001,60,FALSE)&amp;"","　")</f>
        <v/>
      </c>
      <c r="AO153" s="18" t="str">
        <f>IFERROR(VLOOKUP($B153,DB!$H$3:$BZ$1001,61,FALSE)&amp;"","　")</f>
        <v/>
      </c>
      <c r="AP153" s="18" t="str">
        <f>IFERROR(VLOOKUP($B153,DB!$H$3:$BZ$1001,62,FALSE)&amp;"","　")</f>
        <v/>
      </c>
      <c r="AQ153" s="21" t="str">
        <f>IFERROR(VLOOKUP($B153,DB!$H$3:$BZ$1001,63,FALSE)&amp;"","　")</f>
        <v/>
      </c>
      <c r="AR153" s="23" t="str">
        <f>IFERROR(VLOOKUP($B153,DB!$H$3:$BZ$1001,64,FALSE)&amp;"","　")</f>
        <v/>
      </c>
      <c r="AS153" s="18" t="str">
        <f>IFERROR(VLOOKUP($B153,DB!$H$3:$BZ$1001,65,FALSE)&amp;"","　")</f>
        <v/>
      </c>
      <c r="AT153" s="18" t="str">
        <f>IFERROR(VLOOKUP($B153,DB!$H$3:$BZ$1001,66,FALSE)&amp;"","　")</f>
        <v/>
      </c>
      <c r="AU153" s="18" t="str">
        <f>IFERROR(VLOOKUP($B153,DB!$H$3:$BZ$1001,67,FALSE)&amp;"","　")</f>
        <v/>
      </c>
      <c r="AV153" s="18" t="str">
        <f>IFERROR(VLOOKUP($B153,DB!$H$3:$BZ$1001,68,FALSE)&amp;"","　")</f>
        <v/>
      </c>
      <c r="AW153" s="18" t="str">
        <f>IFERROR(VLOOKUP($B153,DB!$H$3:$BZ$1001,69,FALSE)&amp;"","　")</f>
        <v/>
      </c>
      <c r="AX153" s="18" t="str">
        <f>IFERROR(VLOOKUP($B153,DB!$H$3:$BZ$1001,70,FALSE)&amp;"","　")</f>
        <v/>
      </c>
      <c r="AY153" s="21" t="str">
        <f>IFERROR(VLOOKUP($B153,DB!$H$3:$BZ$1001,71,FALSE)&amp;"","　")</f>
        <v/>
      </c>
      <c r="AZ153" s="29"/>
    </row>
    <row r="154" spans="2:52" ht="20.100000000000001" customHeight="1">
      <c r="B154" s="6">
        <v>2408</v>
      </c>
      <c r="C154" s="8" t="str">
        <f>IFERROR(VLOOKUP(B154,DB!$H$3:$Y$1001,4,FALSE)&amp;"","")</f>
        <v>株式会社高田建築設計事務所</v>
      </c>
      <c r="D154" s="10" t="str">
        <f>IFERROR(VLOOKUP(B154,DB!$H$2:$CC$1001,7,FALSE)&amp;"","")</f>
        <v>北海道</v>
      </c>
      <c r="E154" s="11" t="str">
        <f>IFERROR(VLOOKUP(B154,DB!$H$2:$CC$1001,8,FALSE)&amp;"","")</f>
        <v>札幌市北区</v>
      </c>
      <c r="F154" s="12" t="str">
        <f>IFERROR(VLOOKUP(B154,DB!$H$2:$CC$1001,10,FALSE)&amp;"","")</f>
        <v>代表取締役</v>
      </c>
      <c r="G154" s="11" t="str">
        <f>IFERROR(VLOOKUP(B154,DB!$H$2:$CC$1001,11,FALSE)&amp;"","")</f>
        <v>高田　義己</v>
      </c>
      <c r="H154" s="14" t="str">
        <f>IFERROR(IF(VLOOKUP(B154,DB!$H$2:$CC$1001,20,FALSE)&amp;""="","","○"),"")</f>
        <v/>
      </c>
      <c r="I154" s="16" t="str">
        <f>IFERROR(VLOOKUP($B154,DB!$H$3:$BZ$1001,29,FALSE)&amp;"","　")</f>
        <v/>
      </c>
      <c r="J154" s="18" t="str">
        <f>IFERROR(VLOOKUP($B154,DB!$H$3:$BZ$1001,30,FALSE)&amp;"","　")</f>
        <v/>
      </c>
      <c r="K154" s="18" t="str">
        <f>IFERROR(VLOOKUP($B154,DB!$H$3:$BZ$1001,31,FALSE)&amp;"","　")</f>
        <v/>
      </c>
      <c r="L154" s="18" t="str">
        <f>IFERROR(VLOOKUP($B154,DB!$H$3:$BZ$1001,32,FALSE)&amp;"","　")</f>
        <v>◯</v>
      </c>
      <c r="M154" s="18" t="str">
        <f>IFERROR(VLOOKUP($B154,DB!$H$3:$BZ$1001,33,FALSE)&amp;"","　")</f>
        <v/>
      </c>
      <c r="N154" s="21" t="str">
        <f>IFERROR(VLOOKUP($B154,DB!$H$3:$BZ$1001,34,FALSE)&amp;"","　")</f>
        <v/>
      </c>
      <c r="O154" s="23" t="str">
        <f>IFERROR(VLOOKUP($B154,DB!$H$3:$BZ$1001,35,FALSE)&amp;"","　")</f>
        <v/>
      </c>
      <c r="P154" s="18" t="str">
        <f>IFERROR(VLOOKUP($B154,DB!$H$3:$BZ$1001,36,FALSE)&amp;"","　")</f>
        <v/>
      </c>
      <c r="Q154" s="18" t="str">
        <f>IFERROR(VLOOKUP($B154,DB!$H$3:$BZ$1001,37,FALSE)&amp;"","　")</f>
        <v/>
      </c>
      <c r="R154" s="18" t="str">
        <f>IFERROR(VLOOKUP($B154,DB!$H$3:$BZ$1001,38,FALSE)&amp;"","　")</f>
        <v/>
      </c>
      <c r="S154" s="18" t="str">
        <f>IFERROR(VLOOKUP($B154,DB!$H$3:$BZ$1001,39,FALSE)&amp;"","　")</f>
        <v/>
      </c>
      <c r="T154" s="18" t="str">
        <f>IFERROR(VLOOKUP($B154,DB!$H$3:$BZ$1001,40,FALSE)&amp;"","　")</f>
        <v/>
      </c>
      <c r="U154" s="18" t="str">
        <f>IFERROR(VLOOKUP($B154,DB!$H$3:$BZ$1001,41,FALSE)&amp;"","　")</f>
        <v/>
      </c>
      <c r="V154" s="18" t="str">
        <f>IFERROR(VLOOKUP($B154,DB!$H$3:$BZ$1001,42,FALSE)&amp;"","　")</f>
        <v/>
      </c>
      <c r="W154" s="18" t="str">
        <f>IFERROR(VLOOKUP($B154,DB!$H$3:$BZ$1001,43,FALSE)&amp;"","　")</f>
        <v/>
      </c>
      <c r="X154" s="18" t="str">
        <f>IFERROR(VLOOKUP($B154,DB!$H$3:$BZ$1001,44,FALSE)&amp;"","　")</f>
        <v/>
      </c>
      <c r="Y154" s="18" t="str">
        <f>IFERROR(VLOOKUP($B154,DB!$H$3:$BZ$1001,45,FALSE)&amp;"","　")</f>
        <v/>
      </c>
      <c r="Z154" s="18" t="str">
        <f>IFERROR(VLOOKUP($B154,DB!$H$3:$BZ$1001,46,FALSE)&amp;"","　")</f>
        <v/>
      </c>
      <c r="AA154" s="18" t="str">
        <f>IFERROR(VLOOKUP($B154,DB!$H$3:$BZ$1001,47,FALSE)&amp;"","　")</f>
        <v/>
      </c>
      <c r="AB154" s="18" t="str">
        <f>IFERROR(VLOOKUP($B154,DB!$H$3:$BZ$1001,48,FALSE)&amp;"","　")</f>
        <v/>
      </c>
      <c r="AC154" s="18" t="str">
        <f>IFERROR(VLOOKUP($B154,DB!$H$3:$BZ$1001,49,FALSE)&amp;"","　")</f>
        <v/>
      </c>
      <c r="AD154" s="18" t="str">
        <f>IFERROR(VLOOKUP($B154,DB!$H$3:$BZ$1001,50,FALSE)&amp;"","　")</f>
        <v/>
      </c>
      <c r="AE154" s="18" t="str">
        <f>IFERROR(VLOOKUP($B154,DB!$H$3:$BZ$1001,51,FALSE)&amp;"","　")</f>
        <v/>
      </c>
      <c r="AF154" s="18" t="str">
        <f>IFERROR(VLOOKUP($B154,DB!$H$3:$BZ$1001,52,FALSE)&amp;"","　")</f>
        <v/>
      </c>
      <c r="AG154" s="18" t="str">
        <f>IFERROR(VLOOKUP($B154,DB!$H$3:$BZ$1001,53,FALSE)&amp;"","　")</f>
        <v/>
      </c>
      <c r="AH154" s="18" t="str">
        <f>IFERROR(VLOOKUP($B154,DB!$H$3:$BZ$1001,54,FALSE)&amp;"","　")</f>
        <v/>
      </c>
      <c r="AI154" s="25" t="str">
        <f>IFERROR(VLOOKUP($B154,DB!$H$3:$BZ$1001,55,FALSE)&amp;"","　")</f>
        <v/>
      </c>
      <c r="AJ154" s="16" t="str">
        <f>IFERROR(VLOOKUP($B154,DB!$H$3:$BZ$1001,56,FALSE)&amp;"","　")</f>
        <v/>
      </c>
      <c r="AK154" s="18" t="str">
        <f>IFERROR(VLOOKUP($B154,DB!$H$3:$BZ$1001,57,FALSE)&amp;"","　")</f>
        <v/>
      </c>
      <c r="AL154" s="18" t="str">
        <f>IFERROR(VLOOKUP($B154,DB!$H$3:$BZ$1001,58,FALSE)&amp;"","　")</f>
        <v/>
      </c>
      <c r="AM154" s="18" t="str">
        <f>IFERROR(VLOOKUP($B154,DB!$H$3:$BZ$1001,59,FALSE)&amp;"","　")</f>
        <v/>
      </c>
      <c r="AN154" s="18" t="str">
        <f>IFERROR(VLOOKUP($B154,DB!$H$3:$BZ$1001,60,FALSE)&amp;"","　")</f>
        <v/>
      </c>
      <c r="AO154" s="18" t="str">
        <f>IFERROR(VLOOKUP($B154,DB!$H$3:$BZ$1001,61,FALSE)&amp;"","　")</f>
        <v/>
      </c>
      <c r="AP154" s="18" t="str">
        <f>IFERROR(VLOOKUP($B154,DB!$H$3:$BZ$1001,62,FALSE)&amp;"","　")</f>
        <v/>
      </c>
      <c r="AQ154" s="21" t="str">
        <f>IFERROR(VLOOKUP($B154,DB!$H$3:$BZ$1001,63,FALSE)&amp;"","　")</f>
        <v/>
      </c>
      <c r="AR154" s="23" t="str">
        <f>IFERROR(VLOOKUP($B154,DB!$H$3:$BZ$1001,64,FALSE)&amp;"","　")</f>
        <v/>
      </c>
      <c r="AS154" s="18" t="str">
        <f>IFERROR(VLOOKUP($B154,DB!$H$3:$BZ$1001,65,FALSE)&amp;"","　")</f>
        <v/>
      </c>
      <c r="AT154" s="18" t="str">
        <f>IFERROR(VLOOKUP($B154,DB!$H$3:$BZ$1001,66,FALSE)&amp;"","　")</f>
        <v/>
      </c>
      <c r="AU154" s="18" t="str">
        <f>IFERROR(VLOOKUP($B154,DB!$H$3:$BZ$1001,67,FALSE)&amp;"","　")</f>
        <v/>
      </c>
      <c r="AV154" s="18" t="str">
        <f>IFERROR(VLOOKUP($B154,DB!$H$3:$BZ$1001,68,FALSE)&amp;"","　")</f>
        <v/>
      </c>
      <c r="AW154" s="18" t="str">
        <f>IFERROR(VLOOKUP($B154,DB!$H$3:$BZ$1001,69,FALSE)&amp;"","　")</f>
        <v/>
      </c>
      <c r="AX154" s="18" t="str">
        <f>IFERROR(VLOOKUP($B154,DB!$H$3:$BZ$1001,70,FALSE)&amp;"","　")</f>
        <v/>
      </c>
      <c r="AY154" s="21" t="str">
        <f>IFERROR(VLOOKUP($B154,DB!$H$3:$BZ$1001,71,FALSE)&amp;"","　")</f>
        <v/>
      </c>
      <c r="AZ154" s="29"/>
    </row>
    <row r="155" spans="2:52" ht="20.100000000000001" customHeight="1">
      <c r="B155" s="6">
        <v>2409</v>
      </c>
      <c r="C155" s="8" t="str">
        <f>IFERROR(VLOOKUP(B155,DB!$H$3:$Y$1001,4,FALSE)&amp;"","")</f>
        <v>株式会社タナカコンサルタント</v>
      </c>
      <c r="D155" s="10" t="str">
        <f>IFERROR(VLOOKUP(B155,DB!$H$2:$CC$1001,7,FALSE)&amp;"","")</f>
        <v>北海道</v>
      </c>
      <c r="E155" s="11" t="str">
        <f>IFERROR(VLOOKUP(B155,DB!$H$2:$CC$1001,8,FALSE)&amp;"","")</f>
        <v>苫小牧市</v>
      </c>
      <c r="F155" s="12" t="str">
        <f>IFERROR(VLOOKUP(B155,DB!$H$2:$CC$1001,10,FALSE)&amp;"","")</f>
        <v>代表取締役</v>
      </c>
      <c r="G155" s="11" t="str">
        <f>IFERROR(VLOOKUP(B155,DB!$H$2:$CC$1001,11,FALSE)&amp;"","")</f>
        <v>田中　雄太</v>
      </c>
      <c r="H155" s="14" t="str">
        <f>IFERROR(IF(VLOOKUP(B155,DB!$H$2:$CC$1001,20,FALSE)&amp;""="","","○"),"")</f>
        <v/>
      </c>
      <c r="I155" s="16" t="str">
        <f>IFERROR(VLOOKUP($B155,DB!$H$3:$BZ$1001,29,FALSE)&amp;"","　")</f>
        <v>◯</v>
      </c>
      <c r="J155" s="18" t="str">
        <f>IFERROR(VLOOKUP($B155,DB!$H$3:$BZ$1001,30,FALSE)&amp;"","　")</f>
        <v>◯</v>
      </c>
      <c r="K155" s="18" t="str">
        <f>IFERROR(VLOOKUP($B155,DB!$H$3:$BZ$1001,31,FALSE)&amp;"","　")</f>
        <v>◯</v>
      </c>
      <c r="L155" s="18" t="str">
        <f>IFERROR(VLOOKUP($B155,DB!$H$3:$BZ$1001,32,FALSE)&amp;"","　")</f>
        <v/>
      </c>
      <c r="M155" s="18" t="str">
        <f>IFERROR(VLOOKUP($B155,DB!$H$3:$BZ$1001,33,FALSE)&amp;"","　")</f>
        <v>◯</v>
      </c>
      <c r="N155" s="21" t="str">
        <f>IFERROR(VLOOKUP($B155,DB!$H$3:$BZ$1001,34,FALSE)&amp;"","　")</f>
        <v/>
      </c>
      <c r="O155" s="23" t="str">
        <f>IFERROR(VLOOKUP($B155,DB!$H$3:$BZ$1001,35,FALSE)&amp;"","　")</f>
        <v>◯</v>
      </c>
      <c r="P155" s="18" t="str">
        <f>IFERROR(VLOOKUP($B155,DB!$H$3:$BZ$1001,36,FALSE)&amp;"","　")</f>
        <v/>
      </c>
      <c r="Q155" s="18" t="str">
        <f>IFERROR(VLOOKUP($B155,DB!$H$3:$BZ$1001,37,FALSE)&amp;"","　")</f>
        <v/>
      </c>
      <c r="R155" s="18" t="str">
        <f>IFERROR(VLOOKUP($B155,DB!$H$3:$BZ$1001,38,FALSE)&amp;"","　")</f>
        <v>◯</v>
      </c>
      <c r="S155" s="18" t="str">
        <f>IFERROR(VLOOKUP($B155,DB!$H$3:$BZ$1001,39,FALSE)&amp;"","　")</f>
        <v/>
      </c>
      <c r="T155" s="18" t="str">
        <f>IFERROR(VLOOKUP($B155,DB!$H$3:$BZ$1001,40,FALSE)&amp;"","　")</f>
        <v/>
      </c>
      <c r="U155" s="18" t="str">
        <f>IFERROR(VLOOKUP($B155,DB!$H$3:$BZ$1001,41,FALSE)&amp;"","　")</f>
        <v/>
      </c>
      <c r="V155" s="18" t="str">
        <f>IFERROR(VLOOKUP($B155,DB!$H$3:$BZ$1001,42,FALSE)&amp;"","　")</f>
        <v/>
      </c>
      <c r="W155" s="18" t="str">
        <f>IFERROR(VLOOKUP($B155,DB!$H$3:$BZ$1001,43,FALSE)&amp;"","　")</f>
        <v/>
      </c>
      <c r="X155" s="18" t="str">
        <f>IFERROR(VLOOKUP($B155,DB!$H$3:$BZ$1001,44,FALSE)&amp;"","　")</f>
        <v/>
      </c>
      <c r="Y155" s="18" t="str">
        <f>IFERROR(VLOOKUP($B155,DB!$H$3:$BZ$1001,45,FALSE)&amp;"","　")</f>
        <v/>
      </c>
      <c r="Z155" s="18" t="str">
        <f>IFERROR(VLOOKUP($B155,DB!$H$3:$BZ$1001,46,FALSE)&amp;"","　")</f>
        <v/>
      </c>
      <c r="AA155" s="18" t="str">
        <f>IFERROR(VLOOKUP($B155,DB!$H$3:$BZ$1001,47,FALSE)&amp;"","　")</f>
        <v/>
      </c>
      <c r="AB155" s="18" t="str">
        <f>IFERROR(VLOOKUP($B155,DB!$H$3:$BZ$1001,48,FALSE)&amp;"","　")</f>
        <v>◯</v>
      </c>
      <c r="AC155" s="18" t="str">
        <f>IFERROR(VLOOKUP($B155,DB!$H$3:$BZ$1001,49,FALSE)&amp;"","　")</f>
        <v>◯</v>
      </c>
      <c r="AD155" s="18" t="str">
        <f>IFERROR(VLOOKUP($B155,DB!$H$3:$BZ$1001,50,FALSE)&amp;"","　")</f>
        <v>◯</v>
      </c>
      <c r="AE155" s="18" t="str">
        <f>IFERROR(VLOOKUP($B155,DB!$H$3:$BZ$1001,51,FALSE)&amp;"","　")</f>
        <v/>
      </c>
      <c r="AF155" s="18" t="str">
        <f>IFERROR(VLOOKUP($B155,DB!$H$3:$BZ$1001,52,FALSE)&amp;"","　")</f>
        <v/>
      </c>
      <c r="AG155" s="18" t="str">
        <f>IFERROR(VLOOKUP($B155,DB!$H$3:$BZ$1001,53,FALSE)&amp;"","　")</f>
        <v/>
      </c>
      <c r="AH155" s="18" t="str">
        <f>IFERROR(VLOOKUP($B155,DB!$H$3:$BZ$1001,54,FALSE)&amp;"","　")</f>
        <v/>
      </c>
      <c r="AI155" s="25" t="str">
        <f>IFERROR(VLOOKUP($B155,DB!$H$3:$BZ$1001,55,FALSE)&amp;"","　")</f>
        <v/>
      </c>
      <c r="AJ155" s="16" t="str">
        <f>IFERROR(VLOOKUP($B155,DB!$H$3:$BZ$1001,56,FALSE)&amp;"","　")</f>
        <v>◯</v>
      </c>
      <c r="AK155" s="18" t="str">
        <f>IFERROR(VLOOKUP($B155,DB!$H$3:$BZ$1001,57,FALSE)&amp;"","　")</f>
        <v>◯</v>
      </c>
      <c r="AL155" s="18" t="str">
        <f>IFERROR(VLOOKUP($B155,DB!$H$3:$BZ$1001,58,FALSE)&amp;"","　")</f>
        <v>◯</v>
      </c>
      <c r="AM155" s="18" t="str">
        <f>IFERROR(VLOOKUP($B155,DB!$H$3:$BZ$1001,59,FALSE)&amp;"","　")</f>
        <v>◯</v>
      </c>
      <c r="AN155" s="18" t="str">
        <f>IFERROR(VLOOKUP($B155,DB!$H$3:$BZ$1001,60,FALSE)&amp;"","　")</f>
        <v>◯</v>
      </c>
      <c r="AO155" s="18" t="str">
        <f>IFERROR(VLOOKUP($B155,DB!$H$3:$BZ$1001,61,FALSE)&amp;"","　")</f>
        <v>◯</v>
      </c>
      <c r="AP155" s="18" t="str">
        <f>IFERROR(VLOOKUP($B155,DB!$H$3:$BZ$1001,62,FALSE)&amp;"","　")</f>
        <v>◯</v>
      </c>
      <c r="AQ155" s="21" t="str">
        <f>IFERROR(VLOOKUP($B155,DB!$H$3:$BZ$1001,63,FALSE)&amp;"","　")</f>
        <v>◯</v>
      </c>
      <c r="AR155" s="23" t="str">
        <f>IFERROR(VLOOKUP($B155,DB!$H$3:$BZ$1001,64,FALSE)&amp;"","　")</f>
        <v/>
      </c>
      <c r="AS155" s="18" t="str">
        <f>IFERROR(VLOOKUP($B155,DB!$H$3:$BZ$1001,65,FALSE)&amp;"","　")</f>
        <v/>
      </c>
      <c r="AT155" s="18" t="str">
        <f>IFERROR(VLOOKUP($B155,DB!$H$3:$BZ$1001,66,FALSE)&amp;"","　")</f>
        <v/>
      </c>
      <c r="AU155" s="18" t="str">
        <f>IFERROR(VLOOKUP($B155,DB!$H$3:$BZ$1001,67,FALSE)&amp;"","　")</f>
        <v/>
      </c>
      <c r="AV155" s="18" t="str">
        <f>IFERROR(VLOOKUP($B155,DB!$H$3:$BZ$1001,68,FALSE)&amp;"","　")</f>
        <v/>
      </c>
      <c r="AW155" s="18" t="str">
        <f>IFERROR(VLOOKUP($B155,DB!$H$3:$BZ$1001,69,FALSE)&amp;"","　")</f>
        <v/>
      </c>
      <c r="AX155" s="18" t="str">
        <f>IFERROR(VLOOKUP($B155,DB!$H$3:$BZ$1001,70,FALSE)&amp;"","　")</f>
        <v>◯</v>
      </c>
      <c r="AY155" s="21" t="str">
        <f>IFERROR(VLOOKUP($B155,DB!$H$3:$BZ$1001,71,FALSE)&amp;"","　")</f>
        <v>◯</v>
      </c>
      <c r="AZ155" s="29"/>
    </row>
    <row r="156" spans="2:52" ht="20.100000000000001" customHeight="1">
      <c r="B156" s="6">
        <v>2410</v>
      </c>
      <c r="C156" s="8" t="str">
        <f>IFERROR(VLOOKUP(B156,DB!$H$3:$Y$1001,4,FALSE)&amp;"","")</f>
        <v>株式会社高崎</v>
      </c>
      <c r="D156" s="10" t="str">
        <f>IFERROR(VLOOKUP(B156,DB!$H$2:$CC$1001,7,FALSE)&amp;"","")</f>
        <v>北海道</v>
      </c>
      <c r="E156" s="11" t="str">
        <f>IFERROR(VLOOKUP(B156,DB!$H$2:$CC$1001,8,FALSE)&amp;"","")</f>
        <v>札幌市北区</v>
      </c>
      <c r="F156" s="12" t="str">
        <f>IFERROR(VLOOKUP(B156,DB!$H$2:$CC$1001,10,FALSE)&amp;"","")</f>
        <v>代表取締役</v>
      </c>
      <c r="G156" s="11" t="str">
        <f>IFERROR(VLOOKUP(B156,DB!$H$2:$CC$1001,11,FALSE)&amp;"","")</f>
        <v>菊地　満</v>
      </c>
      <c r="H156" s="14" t="str">
        <f>IFERROR(IF(VLOOKUP(B156,DB!$H$2:$CC$1001,20,FALSE)&amp;""="","","○"),"")</f>
        <v/>
      </c>
      <c r="I156" s="16" t="str">
        <f>IFERROR(VLOOKUP($B156,DB!$H$3:$BZ$1001,29,FALSE)&amp;"","　")</f>
        <v>◯</v>
      </c>
      <c r="J156" s="18" t="str">
        <f>IFERROR(VLOOKUP($B156,DB!$H$3:$BZ$1001,30,FALSE)&amp;"","　")</f>
        <v/>
      </c>
      <c r="K156" s="18" t="str">
        <f>IFERROR(VLOOKUP($B156,DB!$H$3:$BZ$1001,31,FALSE)&amp;"","　")</f>
        <v>◯</v>
      </c>
      <c r="L156" s="18" t="str">
        <f>IFERROR(VLOOKUP($B156,DB!$H$3:$BZ$1001,32,FALSE)&amp;"","　")</f>
        <v>◯</v>
      </c>
      <c r="M156" s="18" t="str">
        <f>IFERROR(VLOOKUP($B156,DB!$H$3:$BZ$1001,33,FALSE)&amp;"","　")</f>
        <v>◯</v>
      </c>
      <c r="N156" s="21" t="str">
        <f>IFERROR(VLOOKUP($B156,DB!$H$3:$BZ$1001,34,FALSE)&amp;"","　")</f>
        <v/>
      </c>
      <c r="O156" s="23" t="str">
        <f>IFERROR(VLOOKUP($B156,DB!$H$3:$BZ$1001,35,FALSE)&amp;"","　")</f>
        <v/>
      </c>
      <c r="P156" s="18" t="str">
        <f>IFERROR(VLOOKUP($B156,DB!$H$3:$BZ$1001,36,FALSE)&amp;"","　")</f>
        <v/>
      </c>
      <c r="Q156" s="18" t="str">
        <f>IFERROR(VLOOKUP($B156,DB!$H$3:$BZ$1001,37,FALSE)&amp;"","　")</f>
        <v/>
      </c>
      <c r="R156" s="18" t="str">
        <f>IFERROR(VLOOKUP($B156,DB!$H$3:$BZ$1001,38,FALSE)&amp;"","　")</f>
        <v/>
      </c>
      <c r="S156" s="18" t="str">
        <f>IFERROR(VLOOKUP($B156,DB!$H$3:$BZ$1001,39,FALSE)&amp;"","　")</f>
        <v/>
      </c>
      <c r="T156" s="18" t="str">
        <f>IFERROR(VLOOKUP($B156,DB!$H$3:$BZ$1001,40,FALSE)&amp;"","　")</f>
        <v/>
      </c>
      <c r="U156" s="18" t="str">
        <f>IFERROR(VLOOKUP($B156,DB!$H$3:$BZ$1001,41,FALSE)&amp;"","　")</f>
        <v/>
      </c>
      <c r="V156" s="18" t="str">
        <f>IFERROR(VLOOKUP($B156,DB!$H$3:$BZ$1001,42,FALSE)&amp;"","　")</f>
        <v/>
      </c>
      <c r="W156" s="18" t="str">
        <f>IFERROR(VLOOKUP($B156,DB!$H$3:$BZ$1001,43,FALSE)&amp;"","　")</f>
        <v/>
      </c>
      <c r="X156" s="18" t="str">
        <f>IFERROR(VLOOKUP($B156,DB!$H$3:$BZ$1001,44,FALSE)&amp;"","　")</f>
        <v/>
      </c>
      <c r="Y156" s="18" t="str">
        <f>IFERROR(VLOOKUP($B156,DB!$H$3:$BZ$1001,45,FALSE)&amp;"","　")</f>
        <v/>
      </c>
      <c r="Z156" s="18" t="str">
        <f>IFERROR(VLOOKUP($B156,DB!$H$3:$BZ$1001,46,FALSE)&amp;"","　")</f>
        <v/>
      </c>
      <c r="AA156" s="18" t="str">
        <f>IFERROR(VLOOKUP($B156,DB!$H$3:$BZ$1001,47,FALSE)&amp;"","　")</f>
        <v/>
      </c>
      <c r="AB156" s="18" t="str">
        <f>IFERROR(VLOOKUP($B156,DB!$H$3:$BZ$1001,48,FALSE)&amp;"","　")</f>
        <v/>
      </c>
      <c r="AC156" s="18" t="str">
        <f>IFERROR(VLOOKUP($B156,DB!$H$3:$BZ$1001,49,FALSE)&amp;"","　")</f>
        <v/>
      </c>
      <c r="AD156" s="18" t="str">
        <f>IFERROR(VLOOKUP($B156,DB!$H$3:$BZ$1001,50,FALSE)&amp;"","　")</f>
        <v/>
      </c>
      <c r="AE156" s="18" t="str">
        <f>IFERROR(VLOOKUP($B156,DB!$H$3:$BZ$1001,51,FALSE)&amp;"","　")</f>
        <v/>
      </c>
      <c r="AF156" s="18" t="str">
        <f>IFERROR(VLOOKUP($B156,DB!$H$3:$BZ$1001,52,FALSE)&amp;"","　")</f>
        <v/>
      </c>
      <c r="AG156" s="18" t="str">
        <f>IFERROR(VLOOKUP($B156,DB!$H$3:$BZ$1001,53,FALSE)&amp;"","　")</f>
        <v/>
      </c>
      <c r="AH156" s="18" t="str">
        <f>IFERROR(VLOOKUP($B156,DB!$H$3:$BZ$1001,54,FALSE)&amp;"","　")</f>
        <v/>
      </c>
      <c r="AI156" s="25" t="str">
        <f>IFERROR(VLOOKUP($B156,DB!$H$3:$BZ$1001,55,FALSE)&amp;"","　")</f>
        <v/>
      </c>
      <c r="AJ156" s="16" t="str">
        <f>IFERROR(VLOOKUP($B156,DB!$H$3:$BZ$1001,56,FALSE)&amp;"","　")</f>
        <v>◯</v>
      </c>
      <c r="AK156" s="18" t="str">
        <f>IFERROR(VLOOKUP($B156,DB!$H$3:$BZ$1001,57,FALSE)&amp;"","　")</f>
        <v/>
      </c>
      <c r="AL156" s="18" t="str">
        <f>IFERROR(VLOOKUP($B156,DB!$H$3:$BZ$1001,58,FALSE)&amp;"","　")</f>
        <v>◯</v>
      </c>
      <c r="AM156" s="18" t="str">
        <f>IFERROR(VLOOKUP($B156,DB!$H$3:$BZ$1001,59,FALSE)&amp;"","　")</f>
        <v/>
      </c>
      <c r="AN156" s="18" t="str">
        <f>IFERROR(VLOOKUP($B156,DB!$H$3:$BZ$1001,60,FALSE)&amp;"","　")</f>
        <v/>
      </c>
      <c r="AO156" s="18" t="str">
        <f>IFERROR(VLOOKUP($B156,DB!$H$3:$BZ$1001,61,FALSE)&amp;"","　")</f>
        <v>◯</v>
      </c>
      <c r="AP156" s="18" t="str">
        <f>IFERROR(VLOOKUP($B156,DB!$H$3:$BZ$1001,62,FALSE)&amp;"","　")</f>
        <v/>
      </c>
      <c r="AQ156" s="21" t="str">
        <f>IFERROR(VLOOKUP($B156,DB!$H$3:$BZ$1001,63,FALSE)&amp;"","　")</f>
        <v/>
      </c>
      <c r="AR156" s="23" t="str">
        <f>IFERROR(VLOOKUP($B156,DB!$H$3:$BZ$1001,64,FALSE)&amp;"","　")</f>
        <v/>
      </c>
      <c r="AS156" s="18" t="str">
        <f>IFERROR(VLOOKUP($B156,DB!$H$3:$BZ$1001,65,FALSE)&amp;"","　")</f>
        <v/>
      </c>
      <c r="AT156" s="18" t="str">
        <f>IFERROR(VLOOKUP($B156,DB!$H$3:$BZ$1001,66,FALSE)&amp;"","　")</f>
        <v/>
      </c>
      <c r="AU156" s="18" t="str">
        <f>IFERROR(VLOOKUP($B156,DB!$H$3:$BZ$1001,67,FALSE)&amp;"","　")</f>
        <v/>
      </c>
      <c r="AV156" s="18" t="str">
        <f>IFERROR(VLOOKUP($B156,DB!$H$3:$BZ$1001,68,FALSE)&amp;"","　")</f>
        <v/>
      </c>
      <c r="AW156" s="18" t="str">
        <f>IFERROR(VLOOKUP($B156,DB!$H$3:$BZ$1001,69,FALSE)&amp;"","　")</f>
        <v/>
      </c>
      <c r="AX156" s="18" t="str">
        <f>IFERROR(VLOOKUP($B156,DB!$H$3:$BZ$1001,70,FALSE)&amp;"","　")</f>
        <v/>
      </c>
      <c r="AY156" s="21" t="str">
        <f>IFERROR(VLOOKUP($B156,DB!$H$3:$BZ$1001,71,FALSE)&amp;"","　")</f>
        <v/>
      </c>
      <c r="AZ156" s="29"/>
    </row>
    <row r="157" spans="2:52" ht="20.100000000000001" customHeight="1">
      <c r="B157" s="6">
        <v>2411</v>
      </c>
      <c r="C157" s="8" t="str">
        <f>IFERROR(VLOOKUP(B157,DB!$H$3:$Y$1001,4,FALSE)&amp;"","")</f>
        <v>株式会社丹青社</v>
      </c>
      <c r="D157" s="10" t="str">
        <f>IFERROR(VLOOKUP(B157,DB!$H$2:$CC$1001,7,FALSE)&amp;"","")</f>
        <v>東京都</v>
      </c>
      <c r="E157" s="11" t="str">
        <f>IFERROR(VLOOKUP(B157,DB!$H$2:$CC$1001,8,FALSE)&amp;"","")</f>
        <v>港区</v>
      </c>
      <c r="F157" s="12" t="str">
        <f>IFERROR(VLOOKUP(B157,DB!$H$2:$CC$1001,10,FALSE)&amp;"","")</f>
        <v>代表取締役</v>
      </c>
      <c r="G157" s="11" t="str">
        <f>IFERROR(VLOOKUP(B157,DB!$H$2:$CC$1001,11,FALSE)&amp;"","")</f>
        <v>小林　統</v>
      </c>
      <c r="H157" s="14" t="str">
        <f>IFERROR(IF(VLOOKUP(B157,DB!$H$2:$CC$1001,20,FALSE)&amp;""="","","○"),"")</f>
        <v/>
      </c>
      <c r="I157" s="16" t="str">
        <f>IFERROR(VLOOKUP($B157,DB!$H$3:$BZ$1001,29,FALSE)&amp;"","　")</f>
        <v/>
      </c>
      <c r="J157" s="18" t="str">
        <f>IFERROR(VLOOKUP($B157,DB!$H$3:$BZ$1001,30,FALSE)&amp;"","　")</f>
        <v/>
      </c>
      <c r="K157" s="18" t="str">
        <f>IFERROR(VLOOKUP($B157,DB!$H$3:$BZ$1001,31,FALSE)&amp;"","　")</f>
        <v/>
      </c>
      <c r="L157" s="18" t="str">
        <f>IFERROR(VLOOKUP($B157,DB!$H$3:$BZ$1001,32,FALSE)&amp;"","　")</f>
        <v>◯</v>
      </c>
      <c r="M157" s="18" t="str">
        <f>IFERROR(VLOOKUP($B157,DB!$H$3:$BZ$1001,33,FALSE)&amp;"","　")</f>
        <v/>
      </c>
      <c r="N157" s="21" t="str">
        <f>IFERROR(VLOOKUP($B157,DB!$H$3:$BZ$1001,34,FALSE)&amp;"","　")</f>
        <v/>
      </c>
      <c r="O157" s="23" t="str">
        <f>IFERROR(VLOOKUP($B157,DB!$H$3:$BZ$1001,35,FALSE)&amp;"","　")</f>
        <v/>
      </c>
      <c r="P157" s="18" t="str">
        <f>IFERROR(VLOOKUP($B157,DB!$H$3:$BZ$1001,36,FALSE)&amp;"","　")</f>
        <v/>
      </c>
      <c r="Q157" s="18" t="str">
        <f>IFERROR(VLOOKUP($B157,DB!$H$3:$BZ$1001,37,FALSE)&amp;"","　")</f>
        <v/>
      </c>
      <c r="R157" s="18" t="str">
        <f>IFERROR(VLOOKUP($B157,DB!$H$3:$BZ$1001,38,FALSE)&amp;"","　")</f>
        <v/>
      </c>
      <c r="S157" s="18" t="str">
        <f>IFERROR(VLOOKUP($B157,DB!$H$3:$BZ$1001,39,FALSE)&amp;"","　")</f>
        <v/>
      </c>
      <c r="T157" s="18" t="str">
        <f>IFERROR(VLOOKUP($B157,DB!$H$3:$BZ$1001,40,FALSE)&amp;"","　")</f>
        <v/>
      </c>
      <c r="U157" s="18" t="str">
        <f>IFERROR(VLOOKUP($B157,DB!$H$3:$BZ$1001,41,FALSE)&amp;"","　")</f>
        <v/>
      </c>
      <c r="V157" s="18" t="str">
        <f>IFERROR(VLOOKUP($B157,DB!$H$3:$BZ$1001,42,FALSE)&amp;"","　")</f>
        <v/>
      </c>
      <c r="W157" s="18" t="str">
        <f>IFERROR(VLOOKUP($B157,DB!$H$3:$BZ$1001,43,FALSE)&amp;"","　")</f>
        <v/>
      </c>
      <c r="X157" s="18" t="str">
        <f>IFERROR(VLOOKUP($B157,DB!$H$3:$BZ$1001,44,FALSE)&amp;"","　")</f>
        <v/>
      </c>
      <c r="Y157" s="18" t="str">
        <f>IFERROR(VLOOKUP($B157,DB!$H$3:$BZ$1001,45,FALSE)&amp;"","　")</f>
        <v/>
      </c>
      <c r="Z157" s="18" t="str">
        <f>IFERROR(VLOOKUP($B157,DB!$H$3:$BZ$1001,46,FALSE)&amp;"","　")</f>
        <v/>
      </c>
      <c r="AA157" s="18" t="str">
        <f>IFERROR(VLOOKUP($B157,DB!$H$3:$BZ$1001,47,FALSE)&amp;"","　")</f>
        <v/>
      </c>
      <c r="AB157" s="18" t="str">
        <f>IFERROR(VLOOKUP($B157,DB!$H$3:$BZ$1001,48,FALSE)&amp;"","　")</f>
        <v/>
      </c>
      <c r="AC157" s="18" t="str">
        <f>IFERROR(VLOOKUP($B157,DB!$H$3:$BZ$1001,49,FALSE)&amp;"","　")</f>
        <v/>
      </c>
      <c r="AD157" s="18" t="str">
        <f>IFERROR(VLOOKUP($B157,DB!$H$3:$BZ$1001,50,FALSE)&amp;"","　")</f>
        <v/>
      </c>
      <c r="AE157" s="18" t="str">
        <f>IFERROR(VLOOKUP($B157,DB!$H$3:$BZ$1001,51,FALSE)&amp;"","　")</f>
        <v/>
      </c>
      <c r="AF157" s="18" t="str">
        <f>IFERROR(VLOOKUP($B157,DB!$H$3:$BZ$1001,52,FALSE)&amp;"","　")</f>
        <v/>
      </c>
      <c r="AG157" s="18" t="str">
        <f>IFERROR(VLOOKUP($B157,DB!$H$3:$BZ$1001,53,FALSE)&amp;"","　")</f>
        <v/>
      </c>
      <c r="AH157" s="18" t="str">
        <f>IFERROR(VLOOKUP($B157,DB!$H$3:$BZ$1001,54,FALSE)&amp;"","　")</f>
        <v/>
      </c>
      <c r="AI157" s="25" t="str">
        <f>IFERROR(VLOOKUP($B157,DB!$H$3:$BZ$1001,55,FALSE)&amp;"","　")</f>
        <v/>
      </c>
      <c r="AJ157" s="16" t="str">
        <f>IFERROR(VLOOKUP($B157,DB!$H$3:$BZ$1001,56,FALSE)&amp;"","　")</f>
        <v/>
      </c>
      <c r="AK157" s="18" t="str">
        <f>IFERROR(VLOOKUP($B157,DB!$H$3:$BZ$1001,57,FALSE)&amp;"","　")</f>
        <v/>
      </c>
      <c r="AL157" s="18" t="str">
        <f>IFERROR(VLOOKUP($B157,DB!$H$3:$BZ$1001,58,FALSE)&amp;"","　")</f>
        <v/>
      </c>
      <c r="AM157" s="18" t="str">
        <f>IFERROR(VLOOKUP($B157,DB!$H$3:$BZ$1001,59,FALSE)&amp;"","　")</f>
        <v/>
      </c>
      <c r="AN157" s="18" t="str">
        <f>IFERROR(VLOOKUP($B157,DB!$H$3:$BZ$1001,60,FALSE)&amp;"","　")</f>
        <v/>
      </c>
      <c r="AO157" s="18" t="str">
        <f>IFERROR(VLOOKUP($B157,DB!$H$3:$BZ$1001,61,FALSE)&amp;"","　")</f>
        <v/>
      </c>
      <c r="AP157" s="18" t="str">
        <f>IFERROR(VLOOKUP($B157,DB!$H$3:$BZ$1001,62,FALSE)&amp;"","　")</f>
        <v/>
      </c>
      <c r="AQ157" s="21" t="str">
        <f>IFERROR(VLOOKUP($B157,DB!$H$3:$BZ$1001,63,FALSE)&amp;"","　")</f>
        <v/>
      </c>
      <c r="AR157" s="23" t="str">
        <f>IFERROR(VLOOKUP($B157,DB!$H$3:$BZ$1001,64,FALSE)&amp;"","　")</f>
        <v/>
      </c>
      <c r="AS157" s="18" t="str">
        <f>IFERROR(VLOOKUP($B157,DB!$H$3:$BZ$1001,65,FALSE)&amp;"","　")</f>
        <v/>
      </c>
      <c r="AT157" s="18" t="str">
        <f>IFERROR(VLOOKUP($B157,DB!$H$3:$BZ$1001,66,FALSE)&amp;"","　")</f>
        <v/>
      </c>
      <c r="AU157" s="18" t="str">
        <f>IFERROR(VLOOKUP($B157,DB!$H$3:$BZ$1001,67,FALSE)&amp;"","　")</f>
        <v/>
      </c>
      <c r="AV157" s="18" t="str">
        <f>IFERROR(VLOOKUP($B157,DB!$H$3:$BZ$1001,68,FALSE)&amp;"","　")</f>
        <v/>
      </c>
      <c r="AW157" s="18" t="str">
        <f>IFERROR(VLOOKUP($B157,DB!$H$3:$BZ$1001,69,FALSE)&amp;"","　")</f>
        <v/>
      </c>
      <c r="AX157" s="18" t="str">
        <f>IFERROR(VLOOKUP($B157,DB!$H$3:$BZ$1001,70,FALSE)&amp;"","　")</f>
        <v/>
      </c>
      <c r="AY157" s="21" t="str">
        <f>IFERROR(VLOOKUP($B157,DB!$H$3:$BZ$1001,71,FALSE)&amp;"","　")</f>
        <v/>
      </c>
      <c r="AZ157" s="29"/>
    </row>
    <row r="158" spans="2:52" ht="20.100000000000001" customHeight="1">
      <c r="B158" s="6">
        <v>2412</v>
      </c>
      <c r="C158" s="8" t="str">
        <f>IFERROR(VLOOKUP(B158,DB!$H$3:$Y$1001,4,FALSE)&amp;"","")</f>
        <v>株式会社拓殖設計</v>
      </c>
      <c r="D158" s="10" t="str">
        <f>IFERROR(VLOOKUP(B158,DB!$H$2:$CC$1001,7,FALSE)&amp;"","")</f>
        <v>北海道</v>
      </c>
      <c r="E158" s="11" t="str">
        <f>IFERROR(VLOOKUP(B158,DB!$H$2:$CC$1001,8,FALSE)&amp;"","")</f>
        <v>札幌市中央区</v>
      </c>
      <c r="F158" s="12" t="str">
        <f>IFERROR(VLOOKUP(B158,DB!$H$2:$CC$1001,10,FALSE)&amp;"","")</f>
        <v>代表取締役</v>
      </c>
      <c r="G158" s="11" t="str">
        <f>IFERROR(VLOOKUP(B158,DB!$H$2:$CC$1001,11,FALSE)&amp;"","")</f>
        <v>佐藤　義昭</v>
      </c>
      <c r="H158" s="14" t="str">
        <f>IFERROR(IF(VLOOKUP(B158,DB!$H$2:$CC$1001,20,FALSE)&amp;""="","","○"),"")</f>
        <v/>
      </c>
      <c r="I158" s="16" t="str">
        <f>IFERROR(VLOOKUP($B158,DB!$H$3:$BZ$1001,29,FALSE)&amp;"","　")</f>
        <v>◯</v>
      </c>
      <c r="J158" s="18" t="str">
        <f>IFERROR(VLOOKUP($B158,DB!$H$3:$BZ$1001,30,FALSE)&amp;"","　")</f>
        <v/>
      </c>
      <c r="K158" s="18" t="str">
        <f>IFERROR(VLOOKUP($B158,DB!$H$3:$BZ$1001,31,FALSE)&amp;"","　")</f>
        <v>◯</v>
      </c>
      <c r="L158" s="18" t="str">
        <f>IFERROR(VLOOKUP($B158,DB!$H$3:$BZ$1001,32,FALSE)&amp;"","　")</f>
        <v/>
      </c>
      <c r="M158" s="18" t="str">
        <f>IFERROR(VLOOKUP($B158,DB!$H$3:$BZ$1001,33,FALSE)&amp;"","　")</f>
        <v/>
      </c>
      <c r="N158" s="21" t="str">
        <f>IFERROR(VLOOKUP($B158,DB!$H$3:$BZ$1001,34,FALSE)&amp;"","　")</f>
        <v/>
      </c>
      <c r="O158" s="23" t="str">
        <f>IFERROR(VLOOKUP($B158,DB!$H$3:$BZ$1001,35,FALSE)&amp;"","　")</f>
        <v/>
      </c>
      <c r="P158" s="18" t="str">
        <f>IFERROR(VLOOKUP($B158,DB!$H$3:$BZ$1001,36,FALSE)&amp;"","　")</f>
        <v/>
      </c>
      <c r="Q158" s="18" t="str">
        <f>IFERROR(VLOOKUP($B158,DB!$H$3:$BZ$1001,37,FALSE)&amp;"","　")</f>
        <v/>
      </c>
      <c r="R158" s="18" t="str">
        <f>IFERROR(VLOOKUP($B158,DB!$H$3:$BZ$1001,38,FALSE)&amp;"","　")</f>
        <v/>
      </c>
      <c r="S158" s="18" t="str">
        <f>IFERROR(VLOOKUP($B158,DB!$H$3:$BZ$1001,39,FALSE)&amp;"","　")</f>
        <v/>
      </c>
      <c r="T158" s="18" t="str">
        <f>IFERROR(VLOOKUP($B158,DB!$H$3:$BZ$1001,40,FALSE)&amp;"","　")</f>
        <v/>
      </c>
      <c r="U158" s="18" t="str">
        <f>IFERROR(VLOOKUP($B158,DB!$H$3:$BZ$1001,41,FALSE)&amp;"","　")</f>
        <v/>
      </c>
      <c r="V158" s="18" t="str">
        <f>IFERROR(VLOOKUP($B158,DB!$H$3:$BZ$1001,42,FALSE)&amp;"","　")</f>
        <v/>
      </c>
      <c r="W158" s="18" t="str">
        <f>IFERROR(VLOOKUP($B158,DB!$H$3:$BZ$1001,43,FALSE)&amp;"","　")</f>
        <v/>
      </c>
      <c r="X158" s="18" t="str">
        <f>IFERROR(VLOOKUP($B158,DB!$H$3:$BZ$1001,44,FALSE)&amp;"","　")</f>
        <v/>
      </c>
      <c r="Y158" s="18" t="str">
        <f>IFERROR(VLOOKUP($B158,DB!$H$3:$BZ$1001,45,FALSE)&amp;"","　")</f>
        <v/>
      </c>
      <c r="Z158" s="18" t="str">
        <f>IFERROR(VLOOKUP($B158,DB!$H$3:$BZ$1001,46,FALSE)&amp;"","　")</f>
        <v/>
      </c>
      <c r="AA158" s="18" t="str">
        <f>IFERROR(VLOOKUP($B158,DB!$H$3:$BZ$1001,47,FALSE)&amp;"","　")</f>
        <v>◯</v>
      </c>
      <c r="AB158" s="18" t="str">
        <f>IFERROR(VLOOKUP($B158,DB!$H$3:$BZ$1001,48,FALSE)&amp;"","　")</f>
        <v/>
      </c>
      <c r="AC158" s="18" t="str">
        <f>IFERROR(VLOOKUP($B158,DB!$H$3:$BZ$1001,49,FALSE)&amp;"","　")</f>
        <v/>
      </c>
      <c r="AD158" s="18" t="str">
        <f>IFERROR(VLOOKUP($B158,DB!$H$3:$BZ$1001,50,FALSE)&amp;"","　")</f>
        <v/>
      </c>
      <c r="AE158" s="18" t="str">
        <f>IFERROR(VLOOKUP($B158,DB!$H$3:$BZ$1001,51,FALSE)&amp;"","　")</f>
        <v/>
      </c>
      <c r="AF158" s="18" t="str">
        <f>IFERROR(VLOOKUP($B158,DB!$H$3:$BZ$1001,52,FALSE)&amp;"","　")</f>
        <v/>
      </c>
      <c r="AG158" s="18" t="str">
        <f>IFERROR(VLOOKUP($B158,DB!$H$3:$BZ$1001,53,FALSE)&amp;"","　")</f>
        <v/>
      </c>
      <c r="AH158" s="18" t="str">
        <f>IFERROR(VLOOKUP($B158,DB!$H$3:$BZ$1001,54,FALSE)&amp;"","　")</f>
        <v/>
      </c>
      <c r="AI158" s="25" t="str">
        <f>IFERROR(VLOOKUP($B158,DB!$H$3:$BZ$1001,55,FALSE)&amp;"","　")</f>
        <v/>
      </c>
      <c r="AJ158" s="16" t="str">
        <f>IFERROR(VLOOKUP($B158,DB!$H$3:$BZ$1001,56,FALSE)&amp;"","　")</f>
        <v/>
      </c>
      <c r="AK158" s="18" t="str">
        <f>IFERROR(VLOOKUP($B158,DB!$H$3:$BZ$1001,57,FALSE)&amp;"","　")</f>
        <v/>
      </c>
      <c r="AL158" s="18" t="str">
        <f>IFERROR(VLOOKUP($B158,DB!$H$3:$BZ$1001,58,FALSE)&amp;"","　")</f>
        <v/>
      </c>
      <c r="AM158" s="18" t="str">
        <f>IFERROR(VLOOKUP($B158,DB!$H$3:$BZ$1001,59,FALSE)&amp;"","　")</f>
        <v/>
      </c>
      <c r="AN158" s="18" t="str">
        <f>IFERROR(VLOOKUP($B158,DB!$H$3:$BZ$1001,60,FALSE)&amp;"","　")</f>
        <v/>
      </c>
      <c r="AO158" s="18" t="str">
        <f>IFERROR(VLOOKUP($B158,DB!$H$3:$BZ$1001,61,FALSE)&amp;"","　")</f>
        <v/>
      </c>
      <c r="AP158" s="18" t="str">
        <f>IFERROR(VLOOKUP($B158,DB!$H$3:$BZ$1001,62,FALSE)&amp;"","　")</f>
        <v/>
      </c>
      <c r="AQ158" s="21" t="str">
        <f>IFERROR(VLOOKUP($B158,DB!$H$3:$BZ$1001,63,FALSE)&amp;"","　")</f>
        <v/>
      </c>
      <c r="AR158" s="23" t="str">
        <f>IFERROR(VLOOKUP($B158,DB!$H$3:$BZ$1001,64,FALSE)&amp;"","　")</f>
        <v/>
      </c>
      <c r="AS158" s="18" t="str">
        <f>IFERROR(VLOOKUP($B158,DB!$H$3:$BZ$1001,65,FALSE)&amp;"","　")</f>
        <v/>
      </c>
      <c r="AT158" s="18" t="str">
        <f>IFERROR(VLOOKUP($B158,DB!$H$3:$BZ$1001,66,FALSE)&amp;"","　")</f>
        <v/>
      </c>
      <c r="AU158" s="18" t="str">
        <f>IFERROR(VLOOKUP($B158,DB!$H$3:$BZ$1001,67,FALSE)&amp;"","　")</f>
        <v/>
      </c>
      <c r="AV158" s="18" t="str">
        <f>IFERROR(VLOOKUP($B158,DB!$H$3:$BZ$1001,68,FALSE)&amp;"","　")</f>
        <v/>
      </c>
      <c r="AW158" s="18" t="str">
        <f>IFERROR(VLOOKUP($B158,DB!$H$3:$BZ$1001,69,FALSE)&amp;"","　")</f>
        <v/>
      </c>
      <c r="AX158" s="18" t="str">
        <f>IFERROR(VLOOKUP($B158,DB!$H$3:$BZ$1001,70,FALSE)&amp;"","　")</f>
        <v/>
      </c>
      <c r="AY158" s="21" t="str">
        <f>IFERROR(VLOOKUP($B158,DB!$H$3:$BZ$1001,71,FALSE)&amp;"","　")</f>
        <v/>
      </c>
      <c r="AZ158" s="29"/>
    </row>
    <row r="159" spans="2:52" ht="20.100000000000001" customHeight="1">
      <c r="B159" s="6">
        <v>2413</v>
      </c>
      <c r="C159" s="8" t="str">
        <f>IFERROR(VLOOKUP(B159,DB!$H$3:$Y$1001,4,FALSE)&amp;"","")</f>
        <v>大日本ダイヤコンサルタント株式会社</v>
      </c>
      <c r="D159" s="10" t="str">
        <f>IFERROR(VLOOKUP(B159,DB!$H$2:$CC$1001,7,FALSE)&amp;"","")</f>
        <v>東京都</v>
      </c>
      <c r="E159" s="11" t="str">
        <f>IFERROR(VLOOKUP(B159,DB!$H$2:$CC$1001,8,FALSE)&amp;"","")</f>
        <v>千代田区</v>
      </c>
      <c r="F159" s="12" t="str">
        <f>IFERROR(VLOOKUP(B159,DB!$H$2:$CC$1001,10,FALSE)&amp;"","")</f>
        <v>代表取締役社長</v>
      </c>
      <c r="G159" s="11" t="str">
        <f>IFERROR(VLOOKUP(B159,DB!$H$2:$CC$1001,11,FALSE)&amp;"","")</f>
        <v>原田　政彦</v>
      </c>
      <c r="H159" s="14" t="str">
        <f>IFERROR(IF(VLOOKUP(B159,DB!$H$2:$CC$1001,20,FALSE)&amp;""="","","○"),"")</f>
        <v>○</v>
      </c>
      <c r="I159" s="16" t="str">
        <f>IFERROR(VLOOKUP($B159,DB!$H$3:$BZ$1001,29,FALSE)&amp;"","　")</f>
        <v>◯</v>
      </c>
      <c r="J159" s="18" t="str">
        <f>IFERROR(VLOOKUP($B159,DB!$H$3:$BZ$1001,30,FALSE)&amp;"","　")</f>
        <v>◯</v>
      </c>
      <c r="K159" s="18" t="str">
        <f>IFERROR(VLOOKUP($B159,DB!$H$3:$BZ$1001,31,FALSE)&amp;"","　")</f>
        <v>◯</v>
      </c>
      <c r="L159" s="18" t="str">
        <f>IFERROR(VLOOKUP($B159,DB!$H$3:$BZ$1001,32,FALSE)&amp;"","　")</f>
        <v/>
      </c>
      <c r="M159" s="18" t="str">
        <f>IFERROR(VLOOKUP($B159,DB!$H$3:$BZ$1001,33,FALSE)&amp;"","　")</f>
        <v>◯</v>
      </c>
      <c r="N159" s="21" t="str">
        <f>IFERROR(VLOOKUP($B159,DB!$H$3:$BZ$1001,34,FALSE)&amp;"","　")</f>
        <v/>
      </c>
      <c r="O159" s="23" t="str">
        <f>IFERROR(VLOOKUP($B159,DB!$H$3:$BZ$1001,35,FALSE)&amp;"","　")</f>
        <v>◯</v>
      </c>
      <c r="P159" s="18" t="str">
        <f>IFERROR(VLOOKUP($B159,DB!$H$3:$BZ$1001,36,FALSE)&amp;"","　")</f>
        <v>◯</v>
      </c>
      <c r="Q159" s="18" t="str">
        <f>IFERROR(VLOOKUP($B159,DB!$H$3:$BZ$1001,37,FALSE)&amp;"","　")</f>
        <v/>
      </c>
      <c r="R159" s="18" t="str">
        <f>IFERROR(VLOOKUP($B159,DB!$H$3:$BZ$1001,38,FALSE)&amp;"","　")</f>
        <v>◯</v>
      </c>
      <c r="S159" s="18" t="str">
        <f>IFERROR(VLOOKUP($B159,DB!$H$3:$BZ$1001,39,FALSE)&amp;"","　")</f>
        <v/>
      </c>
      <c r="T159" s="18" t="str">
        <f>IFERROR(VLOOKUP($B159,DB!$H$3:$BZ$1001,40,FALSE)&amp;"","　")</f>
        <v>◯</v>
      </c>
      <c r="U159" s="18" t="str">
        <f>IFERROR(VLOOKUP($B159,DB!$H$3:$BZ$1001,41,FALSE)&amp;"","　")</f>
        <v>◯</v>
      </c>
      <c r="V159" s="18" t="str">
        <f>IFERROR(VLOOKUP($B159,DB!$H$3:$BZ$1001,42,FALSE)&amp;"","　")</f>
        <v/>
      </c>
      <c r="W159" s="18" t="str">
        <f>IFERROR(VLOOKUP($B159,DB!$H$3:$BZ$1001,43,FALSE)&amp;"","　")</f>
        <v>◯</v>
      </c>
      <c r="X159" s="18" t="str">
        <f>IFERROR(VLOOKUP($B159,DB!$H$3:$BZ$1001,44,FALSE)&amp;"","　")</f>
        <v/>
      </c>
      <c r="Y159" s="18" t="str">
        <f>IFERROR(VLOOKUP($B159,DB!$H$3:$BZ$1001,45,FALSE)&amp;"","　")</f>
        <v/>
      </c>
      <c r="Z159" s="18" t="str">
        <f>IFERROR(VLOOKUP($B159,DB!$H$3:$BZ$1001,46,FALSE)&amp;"","　")</f>
        <v>◯</v>
      </c>
      <c r="AA159" s="18" t="str">
        <f>IFERROR(VLOOKUP($B159,DB!$H$3:$BZ$1001,47,FALSE)&amp;"","　")</f>
        <v>◯</v>
      </c>
      <c r="AB159" s="18" t="str">
        <f>IFERROR(VLOOKUP($B159,DB!$H$3:$BZ$1001,48,FALSE)&amp;"","　")</f>
        <v>◯</v>
      </c>
      <c r="AC159" s="18" t="str">
        <f>IFERROR(VLOOKUP($B159,DB!$H$3:$BZ$1001,49,FALSE)&amp;"","　")</f>
        <v>◯</v>
      </c>
      <c r="AD159" s="18" t="str">
        <f>IFERROR(VLOOKUP($B159,DB!$H$3:$BZ$1001,50,FALSE)&amp;"","　")</f>
        <v>◯</v>
      </c>
      <c r="AE159" s="18" t="str">
        <f>IFERROR(VLOOKUP($B159,DB!$H$3:$BZ$1001,51,FALSE)&amp;"","　")</f>
        <v>◯</v>
      </c>
      <c r="AF159" s="18" t="str">
        <f>IFERROR(VLOOKUP($B159,DB!$H$3:$BZ$1001,52,FALSE)&amp;"","　")</f>
        <v>◯</v>
      </c>
      <c r="AG159" s="18" t="str">
        <f>IFERROR(VLOOKUP($B159,DB!$H$3:$BZ$1001,53,FALSE)&amp;"","　")</f>
        <v>◯</v>
      </c>
      <c r="AH159" s="18" t="str">
        <f>IFERROR(VLOOKUP($B159,DB!$H$3:$BZ$1001,54,FALSE)&amp;"","　")</f>
        <v/>
      </c>
      <c r="AI159" s="25" t="str">
        <f>IFERROR(VLOOKUP($B159,DB!$H$3:$BZ$1001,55,FALSE)&amp;"","　")</f>
        <v/>
      </c>
      <c r="AJ159" s="16" t="str">
        <f>IFERROR(VLOOKUP($B159,DB!$H$3:$BZ$1001,56,FALSE)&amp;"","　")</f>
        <v/>
      </c>
      <c r="AK159" s="18" t="str">
        <f>IFERROR(VLOOKUP($B159,DB!$H$3:$BZ$1001,57,FALSE)&amp;"","　")</f>
        <v/>
      </c>
      <c r="AL159" s="18" t="str">
        <f>IFERROR(VLOOKUP($B159,DB!$H$3:$BZ$1001,58,FALSE)&amp;"","　")</f>
        <v/>
      </c>
      <c r="AM159" s="18" t="str">
        <f>IFERROR(VLOOKUP($B159,DB!$H$3:$BZ$1001,59,FALSE)&amp;"","　")</f>
        <v/>
      </c>
      <c r="AN159" s="18" t="str">
        <f>IFERROR(VLOOKUP($B159,DB!$H$3:$BZ$1001,60,FALSE)&amp;"","　")</f>
        <v/>
      </c>
      <c r="AO159" s="18" t="str">
        <f>IFERROR(VLOOKUP($B159,DB!$H$3:$BZ$1001,61,FALSE)&amp;"","　")</f>
        <v/>
      </c>
      <c r="AP159" s="18" t="str">
        <f>IFERROR(VLOOKUP($B159,DB!$H$3:$BZ$1001,62,FALSE)&amp;"","　")</f>
        <v/>
      </c>
      <c r="AQ159" s="21" t="str">
        <f>IFERROR(VLOOKUP($B159,DB!$H$3:$BZ$1001,63,FALSE)&amp;"","　")</f>
        <v/>
      </c>
      <c r="AR159" s="23" t="str">
        <f>IFERROR(VLOOKUP($B159,DB!$H$3:$BZ$1001,64,FALSE)&amp;"","　")</f>
        <v/>
      </c>
      <c r="AS159" s="18" t="str">
        <f>IFERROR(VLOOKUP($B159,DB!$H$3:$BZ$1001,65,FALSE)&amp;"","　")</f>
        <v/>
      </c>
      <c r="AT159" s="18" t="str">
        <f>IFERROR(VLOOKUP($B159,DB!$H$3:$BZ$1001,66,FALSE)&amp;"","　")</f>
        <v/>
      </c>
      <c r="AU159" s="18" t="str">
        <f>IFERROR(VLOOKUP($B159,DB!$H$3:$BZ$1001,67,FALSE)&amp;"","　")</f>
        <v/>
      </c>
      <c r="AV159" s="18" t="str">
        <f>IFERROR(VLOOKUP($B159,DB!$H$3:$BZ$1001,68,FALSE)&amp;"","　")</f>
        <v/>
      </c>
      <c r="AW159" s="18" t="str">
        <f>IFERROR(VLOOKUP($B159,DB!$H$3:$BZ$1001,69,FALSE)&amp;"","　")</f>
        <v/>
      </c>
      <c r="AX159" s="18" t="str">
        <f>IFERROR(VLOOKUP($B159,DB!$H$3:$BZ$1001,70,FALSE)&amp;"","　")</f>
        <v>◯</v>
      </c>
      <c r="AY159" s="21" t="str">
        <f>IFERROR(VLOOKUP($B159,DB!$H$3:$BZ$1001,71,FALSE)&amp;"","　")</f>
        <v>◯</v>
      </c>
      <c r="AZ159" s="29"/>
    </row>
    <row r="160" spans="2:52" ht="20.100000000000001" customHeight="1">
      <c r="B160" s="6">
        <v>2414</v>
      </c>
      <c r="C160" s="8" t="str">
        <f>IFERROR(VLOOKUP(B160,DB!$H$3:$Y$1001,4,FALSE)&amp;"","")</f>
        <v>大和リース株式会社</v>
      </c>
      <c r="D160" s="10" t="str">
        <f>IFERROR(VLOOKUP(B160,DB!$H$2:$CC$1001,7,FALSE)&amp;"","")</f>
        <v>大阪府</v>
      </c>
      <c r="E160" s="11" t="str">
        <f>IFERROR(VLOOKUP(B160,DB!$H$2:$CC$1001,8,FALSE)&amp;"","")</f>
        <v>大阪市中央区</v>
      </c>
      <c r="F160" s="12" t="str">
        <f>IFERROR(VLOOKUP(B160,DB!$H$2:$CC$1001,10,FALSE)&amp;"","")</f>
        <v>代表取締役</v>
      </c>
      <c r="G160" s="11" t="str">
        <f>IFERROR(VLOOKUP(B160,DB!$H$2:$CC$1001,11,FALSE)&amp;"","")</f>
        <v>北　哲弥</v>
      </c>
      <c r="H160" s="14" t="str">
        <f>IFERROR(IF(VLOOKUP(B160,DB!$H$2:$CC$1001,20,FALSE)&amp;""="","","○"),"")</f>
        <v>○</v>
      </c>
      <c r="I160" s="16" t="str">
        <f>IFERROR(VLOOKUP($B160,DB!$H$3:$BZ$1001,29,FALSE)&amp;"","　")</f>
        <v/>
      </c>
      <c r="J160" s="18" t="str">
        <f>IFERROR(VLOOKUP($B160,DB!$H$3:$BZ$1001,30,FALSE)&amp;"","　")</f>
        <v/>
      </c>
      <c r="K160" s="18" t="str">
        <f>IFERROR(VLOOKUP($B160,DB!$H$3:$BZ$1001,31,FALSE)&amp;"","　")</f>
        <v/>
      </c>
      <c r="L160" s="18" t="str">
        <f>IFERROR(VLOOKUP($B160,DB!$H$3:$BZ$1001,32,FALSE)&amp;"","　")</f>
        <v>◯</v>
      </c>
      <c r="M160" s="18" t="str">
        <f>IFERROR(VLOOKUP($B160,DB!$H$3:$BZ$1001,33,FALSE)&amp;"","　")</f>
        <v/>
      </c>
      <c r="N160" s="21" t="str">
        <f>IFERROR(VLOOKUP($B160,DB!$H$3:$BZ$1001,34,FALSE)&amp;"","　")</f>
        <v/>
      </c>
      <c r="O160" s="23" t="str">
        <f>IFERROR(VLOOKUP($B160,DB!$H$3:$BZ$1001,35,FALSE)&amp;"","　")</f>
        <v/>
      </c>
      <c r="P160" s="18" t="str">
        <f>IFERROR(VLOOKUP($B160,DB!$H$3:$BZ$1001,36,FALSE)&amp;"","　")</f>
        <v/>
      </c>
      <c r="Q160" s="18" t="str">
        <f>IFERROR(VLOOKUP($B160,DB!$H$3:$BZ$1001,37,FALSE)&amp;"","　")</f>
        <v/>
      </c>
      <c r="R160" s="18" t="str">
        <f>IFERROR(VLOOKUP($B160,DB!$H$3:$BZ$1001,38,FALSE)&amp;"","　")</f>
        <v/>
      </c>
      <c r="S160" s="18" t="str">
        <f>IFERROR(VLOOKUP($B160,DB!$H$3:$BZ$1001,39,FALSE)&amp;"","　")</f>
        <v/>
      </c>
      <c r="T160" s="18" t="str">
        <f>IFERROR(VLOOKUP($B160,DB!$H$3:$BZ$1001,40,FALSE)&amp;"","　")</f>
        <v/>
      </c>
      <c r="U160" s="18" t="str">
        <f>IFERROR(VLOOKUP($B160,DB!$H$3:$BZ$1001,41,FALSE)&amp;"","　")</f>
        <v/>
      </c>
      <c r="V160" s="18" t="str">
        <f>IFERROR(VLOOKUP($B160,DB!$H$3:$BZ$1001,42,FALSE)&amp;"","　")</f>
        <v/>
      </c>
      <c r="W160" s="18" t="str">
        <f>IFERROR(VLOOKUP($B160,DB!$H$3:$BZ$1001,43,FALSE)&amp;"","　")</f>
        <v/>
      </c>
      <c r="X160" s="18" t="str">
        <f>IFERROR(VLOOKUP($B160,DB!$H$3:$BZ$1001,44,FALSE)&amp;"","　")</f>
        <v/>
      </c>
      <c r="Y160" s="18" t="str">
        <f>IFERROR(VLOOKUP($B160,DB!$H$3:$BZ$1001,45,FALSE)&amp;"","　")</f>
        <v/>
      </c>
      <c r="Z160" s="18" t="str">
        <f>IFERROR(VLOOKUP($B160,DB!$H$3:$BZ$1001,46,FALSE)&amp;"","　")</f>
        <v/>
      </c>
      <c r="AA160" s="18" t="str">
        <f>IFERROR(VLOOKUP($B160,DB!$H$3:$BZ$1001,47,FALSE)&amp;"","　")</f>
        <v/>
      </c>
      <c r="AB160" s="18" t="str">
        <f>IFERROR(VLOOKUP($B160,DB!$H$3:$BZ$1001,48,FALSE)&amp;"","　")</f>
        <v/>
      </c>
      <c r="AC160" s="18" t="str">
        <f>IFERROR(VLOOKUP($B160,DB!$H$3:$BZ$1001,49,FALSE)&amp;"","　")</f>
        <v/>
      </c>
      <c r="AD160" s="18" t="str">
        <f>IFERROR(VLOOKUP($B160,DB!$H$3:$BZ$1001,50,FALSE)&amp;"","　")</f>
        <v/>
      </c>
      <c r="AE160" s="18" t="str">
        <f>IFERROR(VLOOKUP($B160,DB!$H$3:$BZ$1001,51,FALSE)&amp;"","　")</f>
        <v/>
      </c>
      <c r="AF160" s="18" t="str">
        <f>IFERROR(VLOOKUP($B160,DB!$H$3:$BZ$1001,52,FALSE)&amp;"","　")</f>
        <v/>
      </c>
      <c r="AG160" s="18" t="str">
        <f>IFERROR(VLOOKUP($B160,DB!$H$3:$BZ$1001,53,FALSE)&amp;"","　")</f>
        <v/>
      </c>
      <c r="AH160" s="18" t="str">
        <f>IFERROR(VLOOKUP($B160,DB!$H$3:$BZ$1001,54,FALSE)&amp;"","　")</f>
        <v/>
      </c>
      <c r="AI160" s="25" t="str">
        <f>IFERROR(VLOOKUP($B160,DB!$H$3:$BZ$1001,55,FALSE)&amp;"","　")</f>
        <v/>
      </c>
      <c r="AJ160" s="16" t="str">
        <f>IFERROR(VLOOKUP($B160,DB!$H$3:$BZ$1001,56,FALSE)&amp;"","　")</f>
        <v/>
      </c>
      <c r="AK160" s="18" t="str">
        <f>IFERROR(VLOOKUP($B160,DB!$H$3:$BZ$1001,57,FALSE)&amp;"","　")</f>
        <v/>
      </c>
      <c r="AL160" s="18" t="str">
        <f>IFERROR(VLOOKUP($B160,DB!$H$3:$BZ$1001,58,FALSE)&amp;"","　")</f>
        <v/>
      </c>
      <c r="AM160" s="18" t="str">
        <f>IFERROR(VLOOKUP($B160,DB!$H$3:$BZ$1001,59,FALSE)&amp;"","　")</f>
        <v/>
      </c>
      <c r="AN160" s="18" t="str">
        <f>IFERROR(VLOOKUP($B160,DB!$H$3:$BZ$1001,60,FALSE)&amp;"","　")</f>
        <v/>
      </c>
      <c r="AO160" s="18" t="str">
        <f>IFERROR(VLOOKUP($B160,DB!$H$3:$BZ$1001,61,FALSE)&amp;"","　")</f>
        <v/>
      </c>
      <c r="AP160" s="18" t="str">
        <f>IFERROR(VLOOKUP($B160,DB!$H$3:$BZ$1001,62,FALSE)&amp;"","　")</f>
        <v/>
      </c>
      <c r="AQ160" s="21" t="str">
        <f>IFERROR(VLOOKUP($B160,DB!$H$3:$BZ$1001,63,FALSE)&amp;"","　")</f>
        <v/>
      </c>
      <c r="AR160" s="23" t="str">
        <f>IFERROR(VLOOKUP($B160,DB!$H$3:$BZ$1001,64,FALSE)&amp;"","　")</f>
        <v/>
      </c>
      <c r="AS160" s="18" t="str">
        <f>IFERROR(VLOOKUP($B160,DB!$H$3:$BZ$1001,65,FALSE)&amp;"","　")</f>
        <v/>
      </c>
      <c r="AT160" s="18" t="str">
        <f>IFERROR(VLOOKUP($B160,DB!$H$3:$BZ$1001,66,FALSE)&amp;"","　")</f>
        <v/>
      </c>
      <c r="AU160" s="18" t="str">
        <f>IFERROR(VLOOKUP($B160,DB!$H$3:$BZ$1001,67,FALSE)&amp;"","　")</f>
        <v/>
      </c>
      <c r="AV160" s="18" t="str">
        <f>IFERROR(VLOOKUP($B160,DB!$H$3:$BZ$1001,68,FALSE)&amp;"","　")</f>
        <v/>
      </c>
      <c r="AW160" s="18" t="str">
        <f>IFERROR(VLOOKUP($B160,DB!$H$3:$BZ$1001,69,FALSE)&amp;"","　")</f>
        <v/>
      </c>
      <c r="AX160" s="18" t="str">
        <f>IFERROR(VLOOKUP($B160,DB!$H$3:$BZ$1001,70,FALSE)&amp;"","　")</f>
        <v/>
      </c>
      <c r="AY160" s="21" t="str">
        <f>IFERROR(VLOOKUP($B160,DB!$H$3:$BZ$1001,71,FALSE)&amp;"","　")</f>
        <v/>
      </c>
      <c r="AZ160" s="29"/>
    </row>
    <row r="161" spans="2:52" ht="20.100000000000001" customHeight="1">
      <c r="B161" s="6">
        <v>2415</v>
      </c>
      <c r="C161" s="8" t="str">
        <f>IFERROR(VLOOKUP(B161,DB!$H$3:$Y$1001,4,FALSE)&amp;"","")</f>
        <v>ダイシン設計株式会社</v>
      </c>
      <c r="D161" s="10" t="str">
        <f>IFERROR(VLOOKUP(B161,DB!$H$2:$CC$1001,7,FALSE)&amp;"","")</f>
        <v>北海道</v>
      </c>
      <c r="E161" s="11" t="str">
        <f>IFERROR(VLOOKUP(B161,DB!$H$2:$CC$1001,8,FALSE)&amp;"","")</f>
        <v>札幌市中央区</v>
      </c>
      <c r="F161" s="12" t="str">
        <f>IFERROR(VLOOKUP(B161,DB!$H$2:$CC$1001,10,FALSE)&amp;"","")</f>
        <v>代表取締役</v>
      </c>
      <c r="G161" s="11" t="str">
        <f>IFERROR(VLOOKUP(B161,DB!$H$2:$CC$1001,11,FALSE)&amp;"","")</f>
        <v>本多　弘幸</v>
      </c>
      <c r="H161" s="14" t="str">
        <f>IFERROR(IF(VLOOKUP(B161,DB!$H$2:$CC$1001,20,FALSE)&amp;""="","","○"),"")</f>
        <v/>
      </c>
      <c r="I161" s="16" t="str">
        <f>IFERROR(VLOOKUP($B161,DB!$H$3:$BZ$1001,29,FALSE)&amp;"","　")</f>
        <v>◯</v>
      </c>
      <c r="J161" s="18" t="str">
        <f>IFERROR(VLOOKUP($B161,DB!$H$3:$BZ$1001,30,FALSE)&amp;"","　")</f>
        <v>◯</v>
      </c>
      <c r="K161" s="18" t="str">
        <f>IFERROR(VLOOKUP($B161,DB!$H$3:$BZ$1001,31,FALSE)&amp;"","　")</f>
        <v>◯</v>
      </c>
      <c r="L161" s="18" t="str">
        <f>IFERROR(VLOOKUP($B161,DB!$H$3:$BZ$1001,32,FALSE)&amp;"","　")</f>
        <v>◯</v>
      </c>
      <c r="M161" s="18" t="str">
        <f>IFERROR(VLOOKUP($B161,DB!$H$3:$BZ$1001,33,FALSE)&amp;"","　")</f>
        <v>◯</v>
      </c>
      <c r="N161" s="21" t="str">
        <f>IFERROR(VLOOKUP($B161,DB!$H$3:$BZ$1001,34,FALSE)&amp;"","　")</f>
        <v/>
      </c>
      <c r="O161" s="23" t="str">
        <f>IFERROR(VLOOKUP($B161,DB!$H$3:$BZ$1001,35,FALSE)&amp;"","　")</f>
        <v/>
      </c>
      <c r="P161" s="18" t="str">
        <f>IFERROR(VLOOKUP($B161,DB!$H$3:$BZ$1001,36,FALSE)&amp;"","　")</f>
        <v/>
      </c>
      <c r="Q161" s="18" t="str">
        <f>IFERROR(VLOOKUP($B161,DB!$H$3:$BZ$1001,37,FALSE)&amp;"","　")</f>
        <v/>
      </c>
      <c r="R161" s="18" t="str">
        <f>IFERROR(VLOOKUP($B161,DB!$H$3:$BZ$1001,38,FALSE)&amp;"","　")</f>
        <v>◯</v>
      </c>
      <c r="S161" s="18" t="str">
        <f>IFERROR(VLOOKUP($B161,DB!$H$3:$BZ$1001,39,FALSE)&amp;"","　")</f>
        <v/>
      </c>
      <c r="T161" s="18" t="str">
        <f>IFERROR(VLOOKUP($B161,DB!$H$3:$BZ$1001,40,FALSE)&amp;"","　")</f>
        <v/>
      </c>
      <c r="U161" s="18" t="str">
        <f>IFERROR(VLOOKUP($B161,DB!$H$3:$BZ$1001,41,FALSE)&amp;"","　")</f>
        <v/>
      </c>
      <c r="V161" s="18" t="str">
        <f>IFERROR(VLOOKUP($B161,DB!$H$3:$BZ$1001,42,FALSE)&amp;"","　")</f>
        <v/>
      </c>
      <c r="W161" s="18" t="str">
        <f>IFERROR(VLOOKUP($B161,DB!$H$3:$BZ$1001,43,FALSE)&amp;"","　")</f>
        <v/>
      </c>
      <c r="X161" s="18" t="str">
        <f>IFERROR(VLOOKUP($B161,DB!$H$3:$BZ$1001,44,FALSE)&amp;"","　")</f>
        <v/>
      </c>
      <c r="Y161" s="18" t="str">
        <f>IFERROR(VLOOKUP($B161,DB!$H$3:$BZ$1001,45,FALSE)&amp;"","　")</f>
        <v/>
      </c>
      <c r="Z161" s="18" t="str">
        <f>IFERROR(VLOOKUP($B161,DB!$H$3:$BZ$1001,46,FALSE)&amp;"","　")</f>
        <v/>
      </c>
      <c r="AA161" s="18" t="str">
        <f>IFERROR(VLOOKUP($B161,DB!$H$3:$BZ$1001,47,FALSE)&amp;"","　")</f>
        <v>◯</v>
      </c>
      <c r="AB161" s="18" t="str">
        <f>IFERROR(VLOOKUP($B161,DB!$H$3:$BZ$1001,48,FALSE)&amp;"","　")</f>
        <v/>
      </c>
      <c r="AC161" s="18" t="str">
        <f>IFERROR(VLOOKUP($B161,DB!$H$3:$BZ$1001,49,FALSE)&amp;"","　")</f>
        <v>◯</v>
      </c>
      <c r="AD161" s="18" t="str">
        <f>IFERROR(VLOOKUP($B161,DB!$H$3:$BZ$1001,50,FALSE)&amp;"","　")</f>
        <v>◯</v>
      </c>
      <c r="AE161" s="18" t="str">
        <f>IFERROR(VLOOKUP($B161,DB!$H$3:$BZ$1001,51,FALSE)&amp;"","　")</f>
        <v/>
      </c>
      <c r="AF161" s="18" t="str">
        <f>IFERROR(VLOOKUP($B161,DB!$H$3:$BZ$1001,52,FALSE)&amp;"","　")</f>
        <v/>
      </c>
      <c r="AG161" s="18" t="str">
        <f>IFERROR(VLOOKUP($B161,DB!$H$3:$BZ$1001,53,FALSE)&amp;"","　")</f>
        <v/>
      </c>
      <c r="AH161" s="18" t="str">
        <f>IFERROR(VLOOKUP($B161,DB!$H$3:$BZ$1001,54,FALSE)&amp;"","　")</f>
        <v/>
      </c>
      <c r="AI161" s="25" t="str">
        <f>IFERROR(VLOOKUP($B161,DB!$H$3:$BZ$1001,55,FALSE)&amp;"","　")</f>
        <v/>
      </c>
      <c r="AJ161" s="16" t="str">
        <f>IFERROR(VLOOKUP($B161,DB!$H$3:$BZ$1001,56,FALSE)&amp;"","　")</f>
        <v/>
      </c>
      <c r="AK161" s="18" t="str">
        <f>IFERROR(VLOOKUP($B161,DB!$H$3:$BZ$1001,57,FALSE)&amp;"","　")</f>
        <v/>
      </c>
      <c r="AL161" s="18" t="str">
        <f>IFERROR(VLOOKUP($B161,DB!$H$3:$BZ$1001,58,FALSE)&amp;"","　")</f>
        <v>◯</v>
      </c>
      <c r="AM161" s="18" t="str">
        <f>IFERROR(VLOOKUP($B161,DB!$H$3:$BZ$1001,59,FALSE)&amp;"","　")</f>
        <v/>
      </c>
      <c r="AN161" s="18" t="str">
        <f>IFERROR(VLOOKUP($B161,DB!$H$3:$BZ$1001,60,FALSE)&amp;"","　")</f>
        <v/>
      </c>
      <c r="AO161" s="18" t="str">
        <f>IFERROR(VLOOKUP($B161,DB!$H$3:$BZ$1001,61,FALSE)&amp;"","　")</f>
        <v/>
      </c>
      <c r="AP161" s="18" t="str">
        <f>IFERROR(VLOOKUP($B161,DB!$H$3:$BZ$1001,62,FALSE)&amp;"","　")</f>
        <v/>
      </c>
      <c r="AQ161" s="21" t="str">
        <f>IFERROR(VLOOKUP($B161,DB!$H$3:$BZ$1001,63,FALSE)&amp;"","　")</f>
        <v/>
      </c>
      <c r="AR161" s="23" t="str">
        <f>IFERROR(VLOOKUP($B161,DB!$H$3:$BZ$1001,64,FALSE)&amp;"","　")</f>
        <v/>
      </c>
      <c r="AS161" s="18" t="str">
        <f>IFERROR(VLOOKUP($B161,DB!$H$3:$BZ$1001,65,FALSE)&amp;"","　")</f>
        <v/>
      </c>
      <c r="AT161" s="18" t="str">
        <f>IFERROR(VLOOKUP($B161,DB!$H$3:$BZ$1001,66,FALSE)&amp;"","　")</f>
        <v/>
      </c>
      <c r="AU161" s="18" t="str">
        <f>IFERROR(VLOOKUP($B161,DB!$H$3:$BZ$1001,67,FALSE)&amp;"","　")</f>
        <v/>
      </c>
      <c r="AV161" s="18" t="str">
        <f>IFERROR(VLOOKUP($B161,DB!$H$3:$BZ$1001,68,FALSE)&amp;"","　")</f>
        <v/>
      </c>
      <c r="AW161" s="18" t="str">
        <f>IFERROR(VLOOKUP($B161,DB!$H$3:$BZ$1001,69,FALSE)&amp;"","　")</f>
        <v/>
      </c>
      <c r="AX161" s="18" t="str">
        <f>IFERROR(VLOOKUP($B161,DB!$H$3:$BZ$1001,70,FALSE)&amp;"","　")</f>
        <v/>
      </c>
      <c r="AY161" s="21" t="str">
        <f>IFERROR(VLOOKUP($B161,DB!$H$3:$BZ$1001,71,FALSE)&amp;"","　")</f>
        <v/>
      </c>
      <c r="AZ161" s="29"/>
    </row>
    <row r="162" spans="2:52" ht="20.100000000000001" customHeight="1">
      <c r="B162" s="6">
        <v>2416</v>
      </c>
      <c r="C162" s="8" t="str">
        <f>IFERROR(VLOOKUP(B162,DB!$H$3:$Y$1001,4,FALSE)&amp;"","")</f>
        <v>株式会社大建設計</v>
      </c>
      <c r="D162" s="10" t="str">
        <f>IFERROR(VLOOKUP(B162,DB!$H$2:$CC$1001,7,FALSE)&amp;"","")</f>
        <v>大阪府</v>
      </c>
      <c r="E162" s="11" t="str">
        <f>IFERROR(VLOOKUP(B162,DB!$H$2:$CC$1001,8,FALSE)&amp;"","")</f>
        <v>大阪市西区</v>
      </c>
      <c r="F162" s="12" t="str">
        <f>IFERROR(VLOOKUP(B162,DB!$H$2:$CC$1001,10,FALSE)&amp;"","")</f>
        <v>代表取締役社長</v>
      </c>
      <c r="G162" s="11" t="str">
        <f>IFERROR(VLOOKUP(B162,DB!$H$2:$CC$1001,11,FALSE)&amp;"","")</f>
        <v>菅野　尚教</v>
      </c>
      <c r="H162" s="14" t="str">
        <f>IFERROR(IF(VLOOKUP(B162,DB!$H$2:$CC$1001,20,FALSE)&amp;""="","","○"),"")</f>
        <v>○</v>
      </c>
      <c r="I162" s="16" t="str">
        <f>IFERROR(VLOOKUP($B162,DB!$H$3:$BZ$1001,29,FALSE)&amp;"","　")</f>
        <v/>
      </c>
      <c r="J162" s="18" t="str">
        <f>IFERROR(VLOOKUP($B162,DB!$H$3:$BZ$1001,30,FALSE)&amp;"","　")</f>
        <v/>
      </c>
      <c r="K162" s="18" t="str">
        <f>IFERROR(VLOOKUP($B162,DB!$H$3:$BZ$1001,31,FALSE)&amp;"","　")</f>
        <v>◯</v>
      </c>
      <c r="L162" s="18" t="str">
        <f>IFERROR(VLOOKUP($B162,DB!$H$3:$BZ$1001,32,FALSE)&amp;"","　")</f>
        <v>◯</v>
      </c>
      <c r="M162" s="18" t="str">
        <f>IFERROR(VLOOKUP($B162,DB!$H$3:$BZ$1001,33,FALSE)&amp;"","　")</f>
        <v/>
      </c>
      <c r="N162" s="21" t="str">
        <f>IFERROR(VLOOKUP($B162,DB!$H$3:$BZ$1001,34,FALSE)&amp;"","　")</f>
        <v/>
      </c>
      <c r="O162" s="23" t="str">
        <f>IFERROR(VLOOKUP($B162,DB!$H$3:$BZ$1001,35,FALSE)&amp;"","　")</f>
        <v/>
      </c>
      <c r="P162" s="18" t="str">
        <f>IFERROR(VLOOKUP($B162,DB!$H$3:$BZ$1001,36,FALSE)&amp;"","　")</f>
        <v/>
      </c>
      <c r="Q162" s="18" t="str">
        <f>IFERROR(VLOOKUP($B162,DB!$H$3:$BZ$1001,37,FALSE)&amp;"","　")</f>
        <v/>
      </c>
      <c r="R162" s="18" t="str">
        <f>IFERROR(VLOOKUP($B162,DB!$H$3:$BZ$1001,38,FALSE)&amp;"","　")</f>
        <v/>
      </c>
      <c r="S162" s="18" t="str">
        <f>IFERROR(VLOOKUP($B162,DB!$H$3:$BZ$1001,39,FALSE)&amp;"","　")</f>
        <v/>
      </c>
      <c r="T162" s="18" t="str">
        <f>IFERROR(VLOOKUP($B162,DB!$H$3:$BZ$1001,40,FALSE)&amp;"","　")</f>
        <v/>
      </c>
      <c r="U162" s="18" t="str">
        <f>IFERROR(VLOOKUP($B162,DB!$H$3:$BZ$1001,41,FALSE)&amp;"","　")</f>
        <v/>
      </c>
      <c r="V162" s="18" t="str">
        <f>IFERROR(VLOOKUP($B162,DB!$H$3:$BZ$1001,42,FALSE)&amp;"","　")</f>
        <v/>
      </c>
      <c r="W162" s="18" t="str">
        <f>IFERROR(VLOOKUP($B162,DB!$H$3:$BZ$1001,43,FALSE)&amp;"","　")</f>
        <v/>
      </c>
      <c r="X162" s="18" t="str">
        <f>IFERROR(VLOOKUP($B162,DB!$H$3:$BZ$1001,44,FALSE)&amp;"","　")</f>
        <v/>
      </c>
      <c r="Y162" s="18" t="str">
        <f>IFERROR(VLOOKUP($B162,DB!$H$3:$BZ$1001,45,FALSE)&amp;"","　")</f>
        <v/>
      </c>
      <c r="Z162" s="18" t="str">
        <f>IFERROR(VLOOKUP($B162,DB!$H$3:$BZ$1001,46,FALSE)&amp;"","　")</f>
        <v/>
      </c>
      <c r="AA162" s="18" t="str">
        <f>IFERROR(VLOOKUP($B162,DB!$H$3:$BZ$1001,47,FALSE)&amp;"","　")</f>
        <v>◯</v>
      </c>
      <c r="AB162" s="18" t="str">
        <f>IFERROR(VLOOKUP($B162,DB!$H$3:$BZ$1001,48,FALSE)&amp;"","　")</f>
        <v/>
      </c>
      <c r="AC162" s="18" t="str">
        <f>IFERROR(VLOOKUP($B162,DB!$H$3:$BZ$1001,49,FALSE)&amp;"","　")</f>
        <v/>
      </c>
      <c r="AD162" s="18" t="str">
        <f>IFERROR(VLOOKUP($B162,DB!$H$3:$BZ$1001,50,FALSE)&amp;"","　")</f>
        <v>◯</v>
      </c>
      <c r="AE162" s="18" t="str">
        <f>IFERROR(VLOOKUP($B162,DB!$H$3:$BZ$1001,51,FALSE)&amp;"","　")</f>
        <v/>
      </c>
      <c r="AF162" s="18" t="str">
        <f>IFERROR(VLOOKUP($B162,DB!$H$3:$BZ$1001,52,FALSE)&amp;"","　")</f>
        <v/>
      </c>
      <c r="AG162" s="18" t="str">
        <f>IFERROR(VLOOKUP($B162,DB!$H$3:$BZ$1001,53,FALSE)&amp;"","　")</f>
        <v/>
      </c>
      <c r="AH162" s="18" t="str">
        <f>IFERROR(VLOOKUP($B162,DB!$H$3:$BZ$1001,54,FALSE)&amp;"","　")</f>
        <v/>
      </c>
      <c r="AI162" s="25" t="str">
        <f>IFERROR(VLOOKUP($B162,DB!$H$3:$BZ$1001,55,FALSE)&amp;"","　")</f>
        <v/>
      </c>
      <c r="AJ162" s="16" t="str">
        <f>IFERROR(VLOOKUP($B162,DB!$H$3:$BZ$1001,56,FALSE)&amp;"","　")</f>
        <v/>
      </c>
      <c r="AK162" s="18" t="str">
        <f>IFERROR(VLOOKUP($B162,DB!$H$3:$BZ$1001,57,FALSE)&amp;"","　")</f>
        <v/>
      </c>
      <c r="AL162" s="18" t="str">
        <f>IFERROR(VLOOKUP($B162,DB!$H$3:$BZ$1001,58,FALSE)&amp;"","　")</f>
        <v/>
      </c>
      <c r="AM162" s="18" t="str">
        <f>IFERROR(VLOOKUP($B162,DB!$H$3:$BZ$1001,59,FALSE)&amp;"","　")</f>
        <v/>
      </c>
      <c r="AN162" s="18" t="str">
        <f>IFERROR(VLOOKUP($B162,DB!$H$3:$BZ$1001,60,FALSE)&amp;"","　")</f>
        <v/>
      </c>
      <c r="AO162" s="18" t="str">
        <f>IFERROR(VLOOKUP($B162,DB!$H$3:$BZ$1001,61,FALSE)&amp;"","　")</f>
        <v/>
      </c>
      <c r="AP162" s="18" t="str">
        <f>IFERROR(VLOOKUP($B162,DB!$H$3:$BZ$1001,62,FALSE)&amp;"","　")</f>
        <v/>
      </c>
      <c r="AQ162" s="21" t="str">
        <f>IFERROR(VLOOKUP($B162,DB!$H$3:$BZ$1001,63,FALSE)&amp;"","　")</f>
        <v/>
      </c>
      <c r="AR162" s="23" t="str">
        <f>IFERROR(VLOOKUP($B162,DB!$H$3:$BZ$1001,64,FALSE)&amp;"","　")</f>
        <v/>
      </c>
      <c r="AS162" s="18" t="str">
        <f>IFERROR(VLOOKUP($B162,DB!$H$3:$BZ$1001,65,FALSE)&amp;"","　")</f>
        <v/>
      </c>
      <c r="AT162" s="18" t="str">
        <f>IFERROR(VLOOKUP($B162,DB!$H$3:$BZ$1001,66,FALSE)&amp;"","　")</f>
        <v/>
      </c>
      <c r="AU162" s="18" t="str">
        <f>IFERROR(VLOOKUP($B162,DB!$H$3:$BZ$1001,67,FALSE)&amp;"","　")</f>
        <v/>
      </c>
      <c r="AV162" s="18" t="str">
        <f>IFERROR(VLOOKUP($B162,DB!$H$3:$BZ$1001,68,FALSE)&amp;"","　")</f>
        <v/>
      </c>
      <c r="AW162" s="18" t="str">
        <f>IFERROR(VLOOKUP($B162,DB!$H$3:$BZ$1001,69,FALSE)&amp;"","　")</f>
        <v/>
      </c>
      <c r="AX162" s="18" t="str">
        <f>IFERROR(VLOOKUP($B162,DB!$H$3:$BZ$1001,70,FALSE)&amp;"","　")</f>
        <v/>
      </c>
      <c r="AY162" s="21" t="str">
        <f>IFERROR(VLOOKUP($B162,DB!$H$3:$BZ$1001,71,FALSE)&amp;"","　")</f>
        <v/>
      </c>
      <c r="AZ162" s="29"/>
    </row>
    <row r="163" spans="2:52" ht="20.100000000000001" customHeight="1">
      <c r="B163" s="6">
        <v>2417</v>
      </c>
      <c r="C163" s="8" t="str">
        <f>IFERROR(VLOOKUP(B163,DB!$H$3:$Y$1001,4,FALSE)&amp;"","")</f>
        <v>大地コンサルタント株式会社</v>
      </c>
      <c r="D163" s="10" t="str">
        <f>IFERROR(VLOOKUP(B163,DB!$H$2:$CC$1001,7,FALSE)&amp;"","")</f>
        <v>北海道</v>
      </c>
      <c r="E163" s="11" t="str">
        <f>IFERROR(VLOOKUP(B163,DB!$H$2:$CC$1001,8,FALSE)&amp;"","")</f>
        <v>旭川市</v>
      </c>
      <c r="F163" s="12" t="str">
        <f>IFERROR(VLOOKUP(B163,DB!$H$2:$CC$1001,10,FALSE)&amp;"","")</f>
        <v>代表取締役社長</v>
      </c>
      <c r="G163" s="11" t="str">
        <f>IFERROR(VLOOKUP(B163,DB!$H$2:$CC$1001,11,FALSE)&amp;"","")</f>
        <v>千葉　新次</v>
      </c>
      <c r="H163" s="14" t="str">
        <f>IFERROR(IF(VLOOKUP(B163,DB!$H$2:$CC$1001,20,FALSE)&amp;""="","","○"),"")</f>
        <v/>
      </c>
      <c r="I163" s="16" t="str">
        <f>IFERROR(VLOOKUP($B163,DB!$H$3:$BZ$1001,29,FALSE)&amp;"","　")</f>
        <v>◯</v>
      </c>
      <c r="J163" s="18" t="str">
        <f>IFERROR(VLOOKUP($B163,DB!$H$3:$BZ$1001,30,FALSE)&amp;"","　")</f>
        <v>◯</v>
      </c>
      <c r="K163" s="18" t="str">
        <f>IFERROR(VLOOKUP($B163,DB!$H$3:$BZ$1001,31,FALSE)&amp;"","　")</f>
        <v>◯</v>
      </c>
      <c r="L163" s="18" t="str">
        <f>IFERROR(VLOOKUP($B163,DB!$H$3:$BZ$1001,32,FALSE)&amp;"","　")</f>
        <v/>
      </c>
      <c r="M163" s="18" t="str">
        <f>IFERROR(VLOOKUP($B163,DB!$H$3:$BZ$1001,33,FALSE)&amp;"","　")</f>
        <v>◯</v>
      </c>
      <c r="N163" s="21" t="str">
        <f>IFERROR(VLOOKUP($B163,DB!$H$3:$BZ$1001,34,FALSE)&amp;"","　")</f>
        <v/>
      </c>
      <c r="O163" s="23" t="str">
        <f>IFERROR(VLOOKUP($B163,DB!$H$3:$BZ$1001,35,FALSE)&amp;"","　")</f>
        <v>◯</v>
      </c>
      <c r="P163" s="18" t="str">
        <f>IFERROR(VLOOKUP($B163,DB!$H$3:$BZ$1001,36,FALSE)&amp;"","　")</f>
        <v/>
      </c>
      <c r="Q163" s="18" t="str">
        <f>IFERROR(VLOOKUP($B163,DB!$H$3:$BZ$1001,37,FALSE)&amp;"","　")</f>
        <v/>
      </c>
      <c r="R163" s="18" t="str">
        <f>IFERROR(VLOOKUP($B163,DB!$H$3:$BZ$1001,38,FALSE)&amp;"","　")</f>
        <v/>
      </c>
      <c r="S163" s="18" t="str">
        <f>IFERROR(VLOOKUP($B163,DB!$H$3:$BZ$1001,39,FALSE)&amp;"","　")</f>
        <v/>
      </c>
      <c r="T163" s="18" t="str">
        <f>IFERROR(VLOOKUP($B163,DB!$H$3:$BZ$1001,40,FALSE)&amp;"","　")</f>
        <v/>
      </c>
      <c r="U163" s="18" t="str">
        <f>IFERROR(VLOOKUP($B163,DB!$H$3:$BZ$1001,41,FALSE)&amp;"","　")</f>
        <v/>
      </c>
      <c r="V163" s="18" t="str">
        <f>IFERROR(VLOOKUP($B163,DB!$H$3:$BZ$1001,42,FALSE)&amp;"","　")</f>
        <v/>
      </c>
      <c r="W163" s="18" t="str">
        <f>IFERROR(VLOOKUP($B163,DB!$H$3:$BZ$1001,43,FALSE)&amp;"","　")</f>
        <v/>
      </c>
      <c r="X163" s="18" t="str">
        <f>IFERROR(VLOOKUP($B163,DB!$H$3:$BZ$1001,44,FALSE)&amp;"","　")</f>
        <v/>
      </c>
      <c r="Y163" s="18" t="str">
        <f>IFERROR(VLOOKUP($B163,DB!$H$3:$BZ$1001,45,FALSE)&amp;"","　")</f>
        <v/>
      </c>
      <c r="Z163" s="18" t="str">
        <f>IFERROR(VLOOKUP($B163,DB!$H$3:$BZ$1001,46,FALSE)&amp;"","　")</f>
        <v/>
      </c>
      <c r="AA163" s="18" t="str">
        <f>IFERROR(VLOOKUP($B163,DB!$H$3:$BZ$1001,47,FALSE)&amp;"","　")</f>
        <v/>
      </c>
      <c r="AB163" s="18" t="str">
        <f>IFERROR(VLOOKUP($B163,DB!$H$3:$BZ$1001,48,FALSE)&amp;"","　")</f>
        <v>◯</v>
      </c>
      <c r="AC163" s="18" t="str">
        <f>IFERROR(VLOOKUP($B163,DB!$H$3:$BZ$1001,49,FALSE)&amp;"","　")</f>
        <v>◯</v>
      </c>
      <c r="AD163" s="18" t="str">
        <f>IFERROR(VLOOKUP($B163,DB!$H$3:$BZ$1001,50,FALSE)&amp;"","　")</f>
        <v>◯</v>
      </c>
      <c r="AE163" s="18" t="str">
        <f>IFERROR(VLOOKUP($B163,DB!$H$3:$BZ$1001,51,FALSE)&amp;"","　")</f>
        <v/>
      </c>
      <c r="AF163" s="18" t="str">
        <f>IFERROR(VLOOKUP($B163,DB!$H$3:$BZ$1001,52,FALSE)&amp;"","　")</f>
        <v/>
      </c>
      <c r="AG163" s="18" t="str">
        <f>IFERROR(VLOOKUP($B163,DB!$H$3:$BZ$1001,53,FALSE)&amp;"","　")</f>
        <v/>
      </c>
      <c r="AH163" s="18" t="str">
        <f>IFERROR(VLOOKUP($B163,DB!$H$3:$BZ$1001,54,FALSE)&amp;"","　")</f>
        <v/>
      </c>
      <c r="AI163" s="25" t="str">
        <f>IFERROR(VLOOKUP($B163,DB!$H$3:$BZ$1001,55,FALSE)&amp;"","　")</f>
        <v/>
      </c>
      <c r="AJ163" s="16" t="str">
        <f>IFERROR(VLOOKUP($B163,DB!$H$3:$BZ$1001,56,FALSE)&amp;"","　")</f>
        <v/>
      </c>
      <c r="AK163" s="18" t="str">
        <f>IFERROR(VLOOKUP($B163,DB!$H$3:$BZ$1001,57,FALSE)&amp;"","　")</f>
        <v/>
      </c>
      <c r="AL163" s="18" t="str">
        <f>IFERROR(VLOOKUP($B163,DB!$H$3:$BZ$1001,58,FALSE)&amp;"","　")</f>
        <v/>
      </c>
      <c r="AM163" s="18" t="str">
        <f>IFERROR(VLOOKUP($B163,DB!$H$3:$BZ$1001,59,FALSE)&amp;"","　")</f>
        <v/>
      </c>
      <c r="AN163" s="18" t="str">
        <f>IFERROR(VLOOKUP($B163,DB!$H$3:$BZ$1001,60,FALSE)&amp;"","　")</f>
        <v/>
      </c>
      <c r="AO163" s="18" t="str">
        <f>IFERROR(VLOOKUP($B163,DB!$H$3:$BZ$1001,61,FALSE)&amp;"","　")</f>
        <v/>
      </c>
      <c r="AP163" s="18" t="str">
        <f>IFERROR(VLOOKUP($B163,DB!$H$3:$BZ$1001,62,FALSE)&amp;"","　")</f>
        <v/>
      </c>
      <c r="AQ163" s="21" t="str">
        <f>IFERROR(VLOOKUP($B163,DB!$H$3:$BZ$1001,63,FALSE)&amp;"","　")</f>
        <v/>
      </c>
      <c r="AR163" s="23" t="str">
        <f>IFERROR(VLOOKUP($B163,DB!$H$3:$BZ$1001,64,FALSE)&amp;"","　")</f>
        <v/>
      </c>
      <c r="AS163" s="18" t="str">
        <f>IFERROR(VLOOKUP($B163,DB!$H$3:$BZ$1001,65,FALSE)&amp;"","　")</f>
        <v/>
      </c>
      <c r="AT163" s="18" t="str">
        <f>IFERROR(VLOOKUP($B163,DB!$H$3:$BZ$1001,66,FALSE)&amp;"","　")</f>
        <v/>
      </c>
      <c r="AU163" s="18" t="str">
        <f>IFERROR(VLOOKUP($B163,DB!$H$3:$BZ$1001,67,FALSE)&amp;"","　")</f>
        <v/>
      </c>
      <c r="AV163" s="18" t="str">
        <f>IFERROR(VLOOKUP($B163,DB!$H$3:$BZ$1001,68,FALSE)&amp;"","　")</f>
        <v/>
      </c>
      <c r="AW163" s="18" t="str">
        <f>IFERROR(VLOOKUP($B163,DB!$H$3:$BZ$1001,69,FALSE)&amp;"","　")</f>
        <v/>
      </c>
      <c r="AX163" s="18" t="str">
        <f>IFERROR(VLOOKUP($B163,DB!$H$3:$BZ$1001,70,FALSE)&amp;"","　")</f>
        <v/>
      </c>
      <c r="AY163" s="21" t="str">
        <f>IFERROR(VLOOKUP($B163,DB!$H$3:$BZ$1001,71,FALSE)&amp;"","　")</f>
        <v/>
      </c>
      <c r="AZ163" s="29"/>
    </row>
    <row r="164" spans="2:52" ht="20.100000000000001" customHeight="1">
      <c r="B164" s="6">
        <v>2505</v>
      </c>
      <c r="C164" s="8" t="str">
        <f>IFERROR(VLOOKUP(B164,DB!$H$3:$Y$1001,4,FALSE)&amp;"","")</f>
        <v>株式会社日水コン</v>
      </c>
      <c r="D164" s="10" t="str">
        <f>IFERROR(VLOOKUP(B164,DB!$H$2:$CC$1001,7,FALSE)&amp;"","")</f>
        <v>東京都</v>
      </c>
      <c r="E164" s="11" t="str">
        <f>IFERROR(VLOOKUP(B164,DB!$H$2:$CC$1001,8,FALSE)&amp;"","")</f>
        <v>新宿区</v>
      </c>
      <c r="F164" s="12" t="str">
        <f>IFERROR(VLOOKUP(B164,DB!$H$2:$CC$1001,10,FALSE)&amp;"","")</f>
        <v>代表取締役社長</v>
      </c>
      <c r="G164" s="11" t="str">
        <f>IFERROR(VLOOKUP(B164,DB!$H$2:$CC$1001,11,FALSE)&amp;"","")</f>
        <v>間山　一典</v>
      </c>
      <c r="H164" s="14" t="str">
        <f>IFERROR(IF(VLOOKUP(B164,DB!$H$2:$CC$1001,20,FALSE)&amp;""="","","○"),"")</f>
        <v>○</v>
      </c>
      <c r="I164" s="16" t="str">
        <f>IFERROR(VLOOKUP($B164,DB!$H$3:$BZ$1001,29,FALSE)&amp;"","　")</f>
        <v>◯</v>
      </c>
      <c r="J164" s="18" t="str">
        <f>IFERROR(VLOOKUP($B164,DB!$H$3:$BZ$1001,30,FALSE)&amp;"","　")</f>
        <v>◯</v>
      </c>
      <c r="K164" s="18" t="str">
        <f>IFERROR(VLOOKUP($B164,DB!$H$3:$BZ$1001,31,FALSE)&amp;"","　")</f>
        <v>◯</v>
      </c>
      <c r="L164" s="18" t="str">
        <f>IFERROR(VLOOKUP($B164,DB!$H$3:$BZ$1001,32,FALSE)&amp;"","　")</f>
        <v>◯</v>
      </c>
      <c r="M164" s="18" t="str">
        <f>IFERROR(VLOOKUP($B164,DB!$H$3:$BZ$1001,33,FALSE)&amp;"","　")</f>
        <v>◯</v>
      </c>
      <c r="N164" s="21" t="str">
        <f>IFERROR(VLOOKUP($B164,DB!$H$3:$BZ$1001,34,FALSE)&amp;"","　")</f>
        <v/>
      </c>
      <c r="O164" s="23" t="str">
        <f>IFERROR(VLOOKUP($B164,DB!$H$3:$BZ$1001,35,FALSE)&amp;"","　")</f>
        <v>◯</v>
      </c>
      <c r="P164" s="18" t="str">
        <f>IFERROR(VLOOKUP($B164,DB!$H$3:$BZ$1001,36,FALSE)&amp;"","　")</f>
        <v/>
      </c>
      <c r="Q164" s="18" t="str">
        <f>IFERROR(VLOOKUP($B164,DB!$H$3:$BZ$1001,37,FALSE)&amp;"","　")</f>
        <v/>
      </c>
      <c r="R164" s="18" t="str">
        <f>IFERROR(VLOOKUP($B164,DB!$H$3:$BZ$1001,38,FALSE)&amp;"","　")</f>
        <v/>
      </c>
      <c r="S164" s="18" t="str">
        <f>IFERROR(VLOOKUP($B164,DB!$H$3:$BZ$1001,39,FALSE)&amp;"","　")</f>
        <v/>
      </c>
      <c r="T164" s="18" t="str">
        <f>IFERROR(VLOOKUP($B164,DB!$H$3:$BZ$1001,40,FALSE)&amp;"","　")</f>
        <v>◯</v>
      </c>
      <c r="U164" s="18" t="str">
        <f>IFERROR(VLOOKUP($B164,DB!$H$3:$BZ$1001,41,FALSE)&amp;"","　")</f>
        <v>◯</v>
      </c>
      <c r="V164" s="18" t="str">
        <f>IFERROR(VLOOKUP($B164,DB!$H$3:$BZ$1001,42,FALSE)&amp;"","　")</f>
        <v>◯</v>
      </c>
      <c r="W164" s="18" t="str">
        <f>IFERROR(VLOOKUP($B164,DB!$H$3:$BZ$1001,43,FALSE)&amp;"","　")</f>
        <v/>
      </c>
      <c r="X164" s="18" t="str">
        <f>IFERROR(VLOOKUP($B164,DB!$H$3:$BZ$1001,44,FALSE)&amp;"","　")</f>
        <v/>
      </c>
      <c r="Y164" s="18" t="str">
        <f>IFERROR(VLOOKUP($B164,DB!$H$3:$BZ$1001,45,FALSE)&amp;"","　")</f>
        <v>◯</v>
      </c>
      <c r="Z164" s="18" t="str">
        <f>IFERROR(VLOOKUP($B164,DB!$H$3:$BZ$1001,46,FALSE)&amp;"","　")</f>
        <v/>
      </c>
      <c r="AA164" s="18" t="str">
        <f>IFERROR(VLOOKUP($B164,DB!$H$3:$BZ$1001,47,FALSE)&amp;"","　")</f>
        <v>◯</v>
      </c>
      <c r="AB164" s="18" t="str">
        <f>IFERROR(VLOOKUP($B164,DB!$H$3:$BZ$1001,48,FALSE)&amp;"","　")</f>
        <v/>
      </c>
      <c r="AC164" s="18" t="str">
        <f>IFERROR(VLOOKUP($B164,DB!$H$3:$BZ$1001,49,FALSE)&amp;"","　")</f>
        <v>◯</v>
      </c>
      <c r="AD164" s="18" t="str">
        <f>IFERROR(VLOOKUP($B164,DB!$H$3:$BZ$1001,50,FALSE)&amp;"","　")</f>
        <v>◯</v>
      </c>
      <c r="AE164" s="18" t="str">
        <f>IFERROR(VLOOKUP($B164,DB!$H$3:$BZ$1001,51,FALSE)&amp;"","　")</f>
        <v>◯</v>
      </c>
      <c r="AF164" s="18" t="str">
        <f>IFERROR(VLOOKUP($B164,DB!$H$3:$BZ$1001,52,FALSE)&amp;"","　")</f>
        <v>◯</v>
      </c>
      <c r="AG164" s="18" t="str">
        <f>IFERROR(VLOOKUP($B164,DB!$H$3:$BZ$1001,53,FALSE)&amp;"","　")</f>
        <v>◯</v>
      </c>
      <c r="AH164" s="18" t="str">
        <f>IFERROR(VLOOKUP($B164,DB!$H$3:$BZ$1001,54,FALSE)&amp;"","　")</f>
        <v>◯</v>
      </c>
      <c r="AI164" s="25" t="str">
        <f>IFERROR(VLOOKUP($B164,DB!$H$3:$BZ$1001,55,FALSE)&amp;"","　")</f>
        <v>◯</v>
      </c>
      <c r="AJ164" s="16" t="str">
        <f>IFERROR(VLOOKUP($B164,DB!$H$3:$BZ$1001,56,FALSE)&amp;"","　")</f>
        <v/>
      </c>
      <c r="AK164" s="18" t="str">
        <f>IFERROR(VLOOKUP($B164,DB!$H$3:$BZ$1001,57,FALSE)&amp;"","　")</f>
        <v/>
      </c>
      <c r="AL164" s="18" t="str">
        <f>IFERROR(VLOOKUP($B164,DB!$H$3:$BZ$1001,58,FALSE)&amp;"","　")</f>
        <v/>
      </c>
      <c r="AM164" s="18" t="str">
        <f>IFERROR(VLOOKUP($B164,DB!$H$3:$BZ$1001,59,FALSE)&amp;"","　")</f>
        <v/>
      </c>
      <c r="AN164" s="18" t="str">
        <f>IFERROR(VLOOKUP($B164,DB!$H$3:$BZ$1001,60,FALSE)&amp;"","　")</f>
        <v/>
      </c>
      <c r="AO164" s="18" t="str">
        <f>IFERROR(VLOOKUP($B164,DB!$H$3:$BZ$1001,61,FALSE)&amp;"","　")</f>
        <v/>
      </c>
      <c r="AP164" s="18" t="str">
        <f>IFERROR(VLOOKUP($B164,DB!$H$3:$BZ$1001,62,FALSE)&amp;"","　")</f>
        <v/>
      </c>
      <c r="AQ164" s="21" t="str">
        <f>IFERROR(VLOOKUP($B164,DB!$H$3:$BZ$1001,63,FALSE)&amp;"","　")</f>
        <v/>
      </c>
      <c r="AR164" s="23" t="str">
        <f>IFERROR(VLOOKUP($B164,DB!$H$3:$BZ$1001,64,FALSE)&amp;"","　")</f>
        <v/>
      </c>
      <c r="AS164" s="18" t="str">
        <f>IFERROR(VLOOKUP($B164,DB!$H$3:$BZ$1001,65,FALSE)&amp;"","　")</f>
        <v/>
      </c>
      <c r="AT164" s="18" t="str">
        <f>IFERROR(VLOOKUP($B164,DB!$H$3:$BZ$1001,66,FALSE)&amp;"","　")</f>
        <v/>
      </c>
      <c r="AU164" s="18" t="str">
        <f>IFERROR(VLOOKUP($B164,DB!$H$3:$BZ$1001,67,FALSE)&amp;"","　")</f>
        <v/>
      </c>
      <c r="AV164" s="18" t="str">
        <f>IFERROR(VLOOKUP($B164,DB!$H$3:$BZ$1001,68,FALSE)&amp;"","　")</f>
        <v/>
      </c>
      <c r="AW164" s="18" t="str">
        <f>IFERROR(VLOOKUP($B164,DB!$H$3:$BZ$1001,69,FALSE)&amp;"","　")</f>
        <v/>
      </c>
      <c r="AX164" s="18" t="str">
        <f>IFERROR(VLOOKUP($B164,DB!$H$3:$BZ$1001,70,FALSE)&amp;"","　")</f>
        <v/>
      </c>
      <c r="AY164" s="21" t="str">
        <f>IFERROR(VLOOKUP($B164,DB!$H$3:$BZ$1001,71,FALSE)&amp;"","　")</f>
        <v/>
      </c>
      <c r="AZ164" s="29"/>
    </row>
    <row r="165" spans="2:52" ht="20.100000000000001" customHeight="1">
      <c r="B165" s="6">
        <v>2419</v>
      </c>
      <c r="C165" s="8" t="str">
        <f>IFERROR(VLOOKUP(B165,DB!$H$3:$Y$1001,4,FALSE)&amp;"","")</f>
        <v>株式会社長大</v>
      </c>
      <c r="D165" s="10" t="str">
        <f>IFERROR(VLOOKUP(B165,DB!$H$2:$CC$1001,7,FALSE)&amp;"","")</f>
        <v>東京都</v>
      </c>
      <c r="E165" s="11" t="str">
        <f>IFERROR(VLOOKUP(B165,DB!$H$2:$CC$1001,8,FALSE)&amp;"","")</f>
        <v>中央区</v>
      </c>
      <c r="F165" s="12" t="str">
        <f>IFERROR(VLOOKUP(B165,DB!$H$2:$CC$1001,10,FALSE)&amp;"","")</f>
        <v>代表取締役社長</v>
      </c>
      <c r="G165" s="11" t="str">
        <f>IFERROR(VLOOKUP(B165,DB!$H$2:$CC$1001,11,FALSE)&amp;"","")</f>
        <v>野本　昌弘</v>
      </c>
      <c r="H165" s="14" t="str">
        <f>IFERROR(IF(VLOOKUP(B165,DB!$H$2:$CC$1001,20,FALSE)&amp;""="","","○"),"")</f>
        <v>○</v>
      </c>
      <c r="I165" s="16" t="str">
        <f>IFERROR(VLOOKUP($B165,DB!$H$3:$BZ$1001,29,FALSE)&amp;"","　")</f>
        <v>◯</v>
      </c>
      <c r="J165" s="18" t="str">
        <f>IFERROR(VLOOKUP($B165,DB!$H$3:$BZ$1001,30,FALSE)&amp;"","　")</f>
        <v>◯</v>
      </c>
      <c r="K165" s="18" t="str">
        <f>IFERROR(VLOOKUP($B165,DB!$H$3:$BZ$1001,31,FALSE)&amp;"","　")</f>
        <v>◯</v>
      </c>
      <c r="L165" s="18" t="str">
        <f>IFERROR(VLOOKUP($B165,DB!$H$3:$BZ$1001,32,FALSE)&amp;"","　")</f>
        <v>◯</v>
      </c>
      <c r="M165" s="18" t="str">
        <f>IFERROR(VLOOKUP($B165,DB!$H$3:$BZ$1001,33,FALSE)&amp;"","　")</f>
        <v>◯</v>
      </c>
      <c r="N165" s="21" t="str">
        <f>IFERROR(VLOOKUP($B165,DB!$H$3:$BZ$1001,34,FALSE)&amp;"","　")</f>
        <v/>
      </c>
      <c r="O165" s="23" t="str">
        <f>IFERROR(VLOOKUP($B165,DB!$H$3:$BZ$1001,35,FALSE)&amp;"","　")</f>
        <v>◯</v>
      </c>
      <c r="P165" s="18" t="str">
        <f>IFERROR(VLOOKUP($B165,DB!$H$3:$BZ$1001,36,FALSE)&amp;"","　")</f>
        <v>◯</v>
      </c>
      <c r="Q165" s="18" t="str">
        <f>IFERROR(VLOOKUP($B165,DB!$H$3:$BZ$1001,37,FALSE)&amp;"","　")</f>
        <v/>
      </c>
      <c r="R165" s="18" t="str">
        <f>IFERROR(VLOOKUP($B165,DB!$H$3:$BZ$1001,38,FALSE)&amp;"","　")</f>
        <v>◯</v>
      </c>
      <c r="S165" s="18" t="str">
        <f>IFERROR(VLOOKUP($B165,DB!$H$3:$BZ$1001,39,FALSE)&amp;"","　")</f>
        <v>◯</v>
      </c>
      <c r="T165" s="18" t="str">
        <f>IFERROR(VLOOKUP($B165,DB!$H$3:$BZ$1001,40,FALSE)&amp;"","　")</f>
        <v/>
      </c>
      <c r="U165" s="18" t="str">
        <f>IFERROR(VLOOKUP($B165,DB!$H$3:$BZ$1001,41,FALSE)&amp;"","　")</f>
        <v>◯</v>
      </c>
      <c r="V165" s="18" t="str">
        <f>IFERROR(VLOOKUP($B165,DB!$H$3:$BZ$1001,42,FALSE)&amp;"","　")</f>
        <v/>
      </c>
      <c r="W165" s="18" t="str">
        <f>IFERROR(VLOOKUP($B165,DB!$H$3:$BZ$1001,43,FALSE)&amp;"","　")</f>
        <v/>
      </c>
      <c r="X165" s="18" t="str">
        <f>IFERROR(VLOOKUP($B165,DB!$H$3:$BZ$1001,44,FALSE)&amp;"","　")</f>
        <v/>
      </c>
      <c r="Y165" s="18" t="str">
        <f>IFERROR(VLOOKUP($B165,DB!$H$3:$BZ$1001,45,FALSE)&amp;"","　")</f>
        <v/>
      </c>
      <c r="Z165" s="18" t="str">
        <f>IFERROR(VLOOKUP($B165,DB!$H$3:$BZ$1001,46,FALSE)&amp;"","　")</f>
        <v/>
      </c>
      <c r="AA165" s="18" t="str">
        <f>IFERROR(VLOOKUP($B165,DB!$H$3:$BZ$1001,47,FALSE)&amp;"","　")</f>
        <v>◯</v>
      </c>
      <c r="AB165" s="18" t="str">
        <f>IFERROR(VLOOKUP($B165,DB!$H$3:$BZ$1001,48,FALSE)&amp;"","　")</f>
        <v>◯</v>
      </c>
      <c r="AC165" s="18" t="str">
        <f>IFERROR(VLOOKUP($B165,DB!$H$3:$BZ$1001,49,FALSE)&amp;"","　")</f>
        <v>◯</v>
      </c>
      <c r="AD165" s="18" t="str">
        <f>IFERROR(VLOOKUP($B165,DB!$H$3:$BZ$1001,50,FALSE)&amp;"","　")</f>
        <v>◯</v>
      </c>
      <c r="AE165" s="18" t="str">
        <f>IFERROR(VLOOKUP($B165,DB!$H$3:$BZ$1001,51,FALSE)&amp;"","　")</f>
        <v>◯</v>
      </c>
      <c r="AF165" s="18" t="str">
        <f>IFERROR(VLOOKUP($B165,DB!$H$3:$BZ$1001,52,FALSE)&amp;"","　")</f>
        <v>◯</v>
      </c>
      <c r="AG165" s="18" t="str">
        <f>IFERROR(VLOOKUP($B165,DB!$H$3:$BZ$1001,53,FALSE)&amp;"","　")</f>
        <v>◯</v>
      </c>
      <c r="AH165" s="18" t="str">
        <f>IFERROR(VLOOKUP($B165,DB!$H$3:$BZ$1001,54,FALSE)&amp;"","　")</f>
        <v/>
      </c>
      <c r="AI165" s="25" t="str">
        <f>IFERROR(VLOOKUP($B165,DB!$H$3:$BZ$1001,55,FALSE)&amp;"","　")</f>
        <v>◯</v>
      </c>
      <c r="AJ165" s="16" t="str">
        <f>IFERROR(VLOOKUP($B165,DB!$H$3:$BZ$1001,56,FALSE)&amp;"","　")</f>
        <v/>
      </c>
      <c r="AK165" s="18" t="str">
        <f>IFERROR(VLOOKUP($B165,DB!$H$3:$BZ$1001,57,FALSE)&amp;"","　")</f>
        <v/>
      </c>
      <c r="AL165" s="18" t="str">
        <f>IFERROR(VLOOKUP($B165,DB!$H$3:$BZ$1001,58,FALSE)&amp;"","　")</f>
        <v/>
      </c>
      <c r="AM165" s="18" t="str">
        <f>IFERROR(VLOOKUP($B165,DB!$H$3:$BZ$1001,59,FALSE)&amp;"","　")</f>
        <v/>
      </c>
      <c r="AN165" s="18" t="str">
        <f>IFERROR(VLOOKUP($B165,DB!$H$3:$BZ$1001,60,FALSE)&amp;"","　")</f>
        <v/>
      </c>
      <c r="AO165" s="18" t="str">
        <f>IFERROR(VLOOKUP($B165,DB!$H$3:$BZ$1001,61,FALSE)&amp;"","　")</f>
        <v/>
      </c>
      <c r="AP165" s="18" t="str">
        <f>IFERROR(VLOOKUP($B165,DB!$H$3:$BZ$1001,62,FALSE)&amp;"","　")</f>
        <v/>
      </c>
      <c r="AQ165" s="21" t="str">
        <f>IFERROR(VLOOKUP($B165,DB!$H$3:$BZ$1001,63,FALSE)&amp;"","　")</f>
        <v/>
      </c>
      <c r="AR165" s="23" t="str">
        <f>IFERROR(VLOOKUP($B165,DB!$H$3:$BZ$1001,64,FALSE)&amp;"","　")</f>
        <v/>
      </c>
      <c r="AS165" s="18" t="str">
        <f>IFERROR(VLOOKUP($B165,DB!$H$3:$BZ$1001,65,FALSE)&amp;"","　")</f>
        <v/>
      </c>
      <c r="AT165" s="18" t="str">
        <f>IFERROR(VLOOKUP($B165,DB!$H$3:$BZ$1001,66,FALSE)&amp;"","　")</f>
        <v/>
      </c>
      <c r="AU165" s="18" t="str">
        <f>IFERROR(VLOOKUP($B165,DB!$H$3:$BZ$1001,67,FALSE)&amp;"","　")</f>
        <v/>
      </c>
      <c r="AV165" s="18" t="str">
        <f>IFERROR(VLOOKUP($B165,DB!$H$3:$BZ$1001,68,FALSE)&amp;"","　")</f>
        <v/>
      </c>
      <c r="AW165" s="18" t="str">
        <f>IFERROR(VLOOKUP($B165,DB!$H$3:$BZ$1001,69,FALSE)&amp;"","　")</f>
        <v>◯</v>
      </c>
      <c r="AX165" s="18" t="str">
        <f>IFERROR(VLOOKUP($B165,DB!$H$3:$BZ$1001,70,FALSE)&amp;"","　")</f>
        <v>◯</v>
      </c>
      <c r="AY165" s="21" t="str">
        <f>IFERROR(VLOOKUP($B165,DB!$H$3:$BZ$1001,71,FALSE)&amp;"","　")</f>
        <v>◯</v>
      </c>
      <c r="AZ165" s="29"/>
    </row>
    <row r="166" spans="2:52" ht="20.100000000000001" customHeight="1">
      <c r="B166" s="6">
        <v>2420</v>
      </c>
      <c r="C166" s="8" t="str">
        <f>IFERROR(VLOOKUP(B166,DB!$H$3:$Y$1001,4,FALSE)&amp;"","")</f>
        <v>チカラ総合設計株式会社</v>
      </c>
      <c r="D166" s="10" t="str">
        <f>IFERROR(VLOOKUP(B166,DB!$H$2:$CC$1001,7,FALSE)&amp;"","")</f>
        <v>北海道</v>
      </c>
      <c r="E166" s="11" t="str">
        <f>IFERROR(VLOOKUP(B166,DB!$H$2:$CC$1001,8,FALSE)&amp;"","")</f>
        <v>札幌市西区</v>
      </c>
      <c r="F166" s="12" t="str">
        <f>IFERROR(VLOOKUP(B166,DB!$H$2:$CC$1001,10,FALSE)&amp;"","")</f>
        <v>代表取締役</v>
      </c>
      <c r="G166" s="11" t="str">
        <f>IFERROR(VLOOKUP(B166,DB!$H$2:$CC$1001,11,FALSE)&amp;"","")</f>
        <v>若本　隆志</v>
      </c>
      <c r="H166" s="14" t="str">
        <f>IFERROR(IF(VLOOKUP(B166,DB!$H$2:$CC$1001,20,FALSE)&amp;""="","","○"),"")</f>
        <v/>
      </c>
      <c r="I166" s="16" t="str">
        <f>IFERROR(VLOOKUP($B166,DB!$H$3:$BZ$1001,29,FALSE)&amp;"","　")</f>
        <v/>
      </c>
      <c r="J166" s="18" t="str">
        <f>IFERROR(VLOOKUP($B166,DB!$H$3:$BZ$1001,30,FALSE)&amp;"","　")</f>
        <v/>
      </c>
      <c r="K166" s="18" t="str">
        <f>IFERROR(VLOOKUP($B166,DB!$H$3:$BZ$1001,31,FALSE)&amp;"","　")</f>
        <v>◯</v>
      </c>
      <c r="L166" s="18" t="str">
        <f>IFERROR(VLOOKUP($B166,DB!$H$3:$BZ$1001,32,FALSE)&amp;"","　")</f>
        <v>◯</v>
      </c>
      <c r="M166" s="18" t="str">
        <f>IFERROR(VLOOKUP($B166,DB!$H$3:$BZ$1001,33,FALSE)&amp;"","　")</f>
        <v/>
      </c>
      <c r="N166" s="21" t="str">
        <f>IFERROR(VLOOKUP($B166,DB!$H$3:$BZ$1001,34,FALSE)&amp;"","　")</f>
        <v/>
      </c>
      <c r="O166" s="23" t="str">
        <f>IFERROR(VLOOKUP($B166,DB!$H$3:$BZ$1001,35,FALSE)&amp;"","　")</f>
        <v/>
      </c>
      <c r="P166" s="18" t="str">
        <f>IFERROR(VLOOKUP($B166,DB!$H$3:$BZ$1001,36,FALSE)&amp;"","　")</f>
        <v/>
      </c>
      <c r="Q166" s="18" t="str">
        <f>IFERROR(VLOOKUP($B166,DB!$H$3:$BZ$1001,37,FALSE)&amp;"","　")</f>
        <v/>
      </c>
      <c r="R166" s="18" t="str">
        <f>IFERROR(VLOOKUP($B166,DB!$H$3:$BZ$1001,38,FALSE)&amp;"","　")</f>
        <v/>
      </c>
      <c r="S166" s="18" t="str">
        <f>IFERROR(VLOOKUP($B166,DB!$H$3:$BZ$1001,39,FALSE)&amp;"","　")</f>
        <v/>
      </c>
      <c r="T166" s="18" t="str">
        <f>IFERROR(VLOOKUP($B166,DB!$H$3:$BZ$1001,40,FALSE)&amp;"","　")</f>
        <v/>
      </c>
      <c r="U166" s="18" t="str">
        <f>IFERROR(VLOOKUP($B166,DB!$H$3:$BZ$1001,41,FALSE)&amp;"","　")</f>
        <v/>
      </c>
      <c r="V166" s="18" t="str">
        <f>IFERROR(VLOOKUP($B166,DB!$H$3:$BZ$1001,42,FALSE)&amp;"","　")</f>
        <v/>
      </c>
      <c r="W166" s="18" t="str">
        <f>IFERROR(VLOOKUP($B166,DB!$H$3:$BZ$1001,43,FALSE)&amp;"","　")</f>
        <v/>
      </c>
      <c r="X166" s="18" t="str">
        <f>IFERROR(VLOOKUP($B166,DB!$H$3:$BZ$1001,44,FALSE)&amp;"","　")</f>
        <v/>
      </c>
      <c r="Y166" s="18" t="str">
        <f>IFERROR(VLOOKUP($B166,DB!$H$3:$BZ$1001,45,FALSE)&amp;"","　")</f>
        <v/>
      </c>
      <c r="Z166" s="18" t="str">
        <f>IFERROR(VLOOKUP($B166,DB!$H$3:$BZ$1001,46,FALSE)&amp;"","　")</f>
        <v/>
      </c>
      <c r="AA166" s="18" t="str">
        <f>IFERROR(VLOOKUP($B166,DB!$H$3:$BZ$1001,47,FALSE)&amp;"","　")</f>
        <v/>
      </c>
      <c r="AB166" s="18" t="str">
        <f>IFERROR(VLOOKUP($B166,DB!$H$3:$BZ$1001,48,FALSE)&amp;"","　")</f>
        <v/>
      </c>
      <c r="AC166" s="18" t="str">
        <f>IFERROR(VLOOKUP($B166,DB!$H$3:$BZ$1001,49,FALSE)&amp;"","　")</f>
        <v/>
      </c>
      <c r="AD166" s="18" t="str">
        <f>IFERROR(VLOOKUP($B166,DB!$H$3:$BZ$1001,50,FALSE)&amp;"","　")</f>
        <v/>
      </c>
      <c r="AE166" s="18" t="str">
        <f>IFERROR(VLOOKUP($B166,DB!$H$3:$BZ$1001,51,FALSE)&amp;"","　")</f>
        <v/>
      </c>
      <c r="AF166" s="18" t="str">
        <f>IFERROR(VLOOKUP($B166,DB!$H$3:$BZ$1001,52,FALSE)&amp;"","　")</f>
        <v/>
      </c>
      <c r="AG166" s="18" t="str">
        <f>IFERROR(VLOOKUP($B166,DB!$H$3:$BZ$1001,53,FALSE)&amp;"","　")</f>
        <v/>
      </c>
      <c r="AH166" s="18" t="str">
        <f>IFERROR(VLOOKUP($B166,DB!$H$3:$BZ$1001,54,FALSE)&amp;"","　")</f>
        <v/>
      </c>
      <c r="AI166" s="25" t="str">
        <f>IFERROR(VLOOKUP($B166,DB!$H$3:$BZ$1001,55,FALSE)&amp;"","　")</f>
        <v/>
      </c>
      <c r="AJ166" s="16" t="str">
        <f>IFERROR(VLOOKUP($B166,DB!$H$3:$BZ$1001,56,FALSE)&amp;"","　")</f>
        <v/>
      </c>
      <c r="AK166" s="18" t="str">
        <f>IFERROR(VLOOKUP($B166,DB!$H$3:$BZ$1001,57,FALSE)&amp;"","　")</f>
        <v/>
      </c>
      <c r="AL166" s="18" t="str">
        <f>IFERROR(VLOOKUP($B166,DB!$H$3:$BZ$1001,58,FALSE)&amp;"","　")</f>
        <v/>
      </c>
      <c r="AM166" s="18" t="str">
        <f>IFERROR(VLOOKUP($B166,DB!$H$3:$BZ$1001,59,FALSE)&amp;"","　")</f>
        <v/>
      </c>
      <c r="AN166" s="18" t="str">
        <f>IFERROR(VLOOKUP($B166,DB!$H$3:$BZ$1001,60,FALSE)&amp;"","　")</f>
        <v/>
      </c>
      <c r="AO166" s="18" t="str">
        <f>IFERROR(VLOOKUP($B166,DB!$H$3:$BZ$1001,61,FALSE)&amp;"","　")</f>
        <v/>
      </c>
      <c r="AP166" s="18" t="str">
        <f>IFERROR(VLOOKUP($B166,DB!$H$3:$BZ$1001,62,FALSE)&amp;"","　")</f>
        <v/>
      </c>
      <c r="AQ166" s="21" t="str">
        <f>IFERROR(VLOOKUP($B166,DB!$H$3:$BZ$1001,63,FALSE)&amp;"","　")</f>
        <v/>
      </c>
      <c r="AR166" s="23" t="str">
        <f>IFERROR(VLOOKUP($B166,DB!$H$3:$BZ$1001,64,FALSE)&amp;"","　")</f>
        <v/>
      </c>
      <c r="AS166" s="18" t="str">
        <f>IFERROR(VLOOKUP($B166,DB!$H$3:$BZ$1001,65,FALSE)&amp;"","　")</f>
        <v/>
      </c>
      <c r="AT166" s="18" t="str">
        <f>IFERROR(VLOOKUP($B166,DB!$H$3:$BZ$1001,66,FALSE)&amp;"","　")</f>
        <v/>
      </c>
      <c r="AU166" s="18" t="str">
        <f>IFERROR(VLOOKUP($B166,DB!$H$3:$BZ$1001,67,FALSE)&amp;"","　")</f>
        <v/>
      </c>
      <c r="AV166" s="18" t="str">
        <f>IFERROR(VLOOKUP($B166,DB!$H$3:$BZ$1001,68,FALSE)&amp;"","　")</f>
        <v/>
      </c>
      <c r="AW166" s="18" t="str">
        <f>IFERROR(VLOOKUP($B166,DB!$H$3:$BZ$1001,69,FALSE)&amp;"","　")</f>
        <v/>
      </c>
      <c r="AX166" s="18" t="str">
        <f>IFERROR(VLOOKUP($B166,DB!$H$3:$BZ$1001,70,FALSE)&amp;"","　")</f>
        <v/>
      </c>
      <c r="AY166" s="21" t="str">
        <f>IFERROR(VLOOKUP($B166,DB!$H$3:$BZ$1001,71,FALSE)&amp;"","　")</f>
        <v/>
      </c>
      <c r="AZ166" s="29"/>
    </row>
    <row r="167" spans="2:52" ht="20.100000000000001" customHeight="1">
      <c r="B167" s="6">
        <v>2421</v>
      </c>
      <c r="C167" s="8" t="str">
        <f>IFERROR(VLOOKUP(B167,DB!$H$3:$Y$1001,4,FALSE)&amp;"","")</f>
        <v>中央建鉄株式会社</v>
      </c>
      <c r="D167" s="10" t="str">
        <f>IFERROR(VLOOKUP(B167,DB!$H$2:$CC$1001,7,FALSE)&amp;"","")</f>
        <v>東京都</v>
      </c>
      <c r="E167" s="11" t="str">
        <f>IFERROR(VLOOKUP(B167,DB!$H$2:$CC$1001,8,FALSE)&amp;"","")</f>
        <v>新宿区</v>
      </c>
      <c r="F167" s="12" t="str">
        <f>IFERROR(VLOOKUP(B167,DB!$H$2:$CC$1001,10,FALSE)&amp;"","")</f>
        <v>代表取締役</v>
      </c>
      <c r="G167" s="11" t="str">
        <f>IFERROR(VLOOKUP(B167,DB!$H$2:$CC$1001,11,FALSE)&amp;"","")</f>
        <v>平石　雅也</v>
      </c>
      <c r="H167" s="14" t="str">
        <f>IFERROR(IF(VLOOKUP(B167,DB!$H$2:$CC$1001,20,FALSE)&amp;""="","","○"),"")</f>
        <v/>
      </c>
      <c r="I167" s="16" t="str">
        <f>IFERROR(VLOOKUP($B167,DB!$H$3:$BZ$1001,29,FALSE)&amp;"","　")</f>
        <v/>
      </c>
      <c r="J167" s="18" t="str">
        <f>IFERROR(VLOOKUP($B167,DB!$H$3:$BZ$1001,30,FALSE)&amp;"","　")</f>
        <v/>
      </c>
      <c r="K167" s="18" t="str">
        <f>IFERROR(VLOOKUP($B167,DB!$H$3:$BZ$1001,31,FALSE)&amp;"","　")</f>
        <v/>
      </c>
      <c r="L167" s="18" t="str">
        <f>IFERROR(VLOOKUP($B167,DB!$H$3:$BZ$1001,32,FALSE)&amp;"","　")</f>
        <v/>
      </c>
      <c r="M167" s="18" t="str">
        <f>IFERROR(VLOOKUP($B167,DB!$H$3:$BZ$1001,33,FALSE)&amp;"","　")</f>
        <v>◯</v>
      </c>
      <c r="N167" s="21" t="str">
        <f>IFERROR(VLOOKUP($B167,DB!$H$3:$BZ$1001,34,FALSE)&amp;"","　")</f>
        <v/>
      </c>
      <c r="O167" s="23" t="str">
        <f>IFERROR(VLOOKUP($B167,DB!$H$3:$BZ$1001,35,FALSE)&amp;"","　")</f>
        <v/>
      </c>
      <c r="P167" s="18" t="str">
        <f>IFERROR(VLOOKUP($B167,DB!$H$3:$BZ$1001,36,FALSE)&amp;"","　")</f>
        <v/>
      </c>
      <c r="Q167" s="18" t="str">
        <f>IFERROR(VLOOKUP($B167,DB!$H$3:$BZ$1001,37,FALSE)&amp;"","　")</f>
        <v/>
      </c>
      <c r="R167" s="18" t="str">
        <f>IFERROR(VLOOKUP($B167,DB!$H$3:$BZ$1001,38,FALSE)&amp;"","　")</f>
        <v/>
      </c>
      <c r="S167" s="18" t="str">
        <f>IFERROR(VLOOKUP($B167,DB!$H$3:$BZ$1001,39,FALSE)&amp;"","　")</f>
        <v/>
      </c>
      <c r="T167" s="18" t="str">
        <f>IFERROR(VLOOKUP($B167,DB!$H$3:$BZ$1001,40,FALSE)&amp;"","　")</f>
        <v/>
      </c>
      <c r="U167" s="18" t="str">
        <f>IFERROR(VLOOKUP($B167,DB!$H$3:$BZ$1001,41,FALSE)&amp;"","　")</f>
        <v/>
      </c>
      <c r="V167" s="18" t="str">
        <f>IFERROR(VLOOKUP($B167,DB!$H$3:$BZ$1001,42,FALSE)&amp;"","　")</f>
        <v/>
      </c>
      <c r="W167" s="18" t="str">
        <f>IFERROR(VLOOKUP($B167,DB!$H$3:$BZ$1001,43,FALSE)&amp;"","　")</f>
        <v/>
      </c>
      <c r="X167" s="18" t="str">
        <f>IFERROR(VLOOKUP($B167,DB!$H$3:$BZ$1001,44,FALSE)&amp;"","　")</f>
        <v/>
      </c>
      <c r="Y167" s="18" t="str">
        <f>IFERROR(VLOOKUP($B167,DB!$H$3:$BZ$1001,45,FALSE)&amp;"","　")</f>
        <v/>
      </c>
      <c r="Z167" s="18" t="str">
        <f>IFERROR(VLOOKUP($B167,DB!$H$3:$BZ$1001,46,FALSE)&amp;"","　")</f>
        <v/>
      </c>
      <c r="AA167" s="18" t="str">
        <f>IFERROR(VLOOKUP($B167,DB!$H$3:$BZ$1001,47,FALSE)&amp;"","　")</f>
        <v/>
      </c>
      <c r="AB167" s="18" t="str">
        <f>IFERROR(VLOOKUP($B167,DB!$H$3:$BZ$1001,48,FALSE)&amp;"","　")</f>
        <v/>
      </c>
      <c r="AC167" s="18" t="str">
        <f>IFERROR(VLOOKUP($B167,DB!$H$3:$BZ$1001,49,FALSE)&amp;"","　")</f>
        <v/>
      </c>
      <c r="AD167" s="18" t="str">
        <f>IFERROR(VLOOKUP($B167,DB!$H$3:$BZ$1001,50,FALSE)&amp;"","　")</f>
        <v/>
      </c>
      <c r="AE167" s="18" t="str">
        <f>IFERROR(VLOOKUP($B167,DB!$H$3:$BZ$1001,51,FALSE)&amp;"","　")</f>
        <v/>
      </c>
      <c r="AF167" s="18" t="str">
        <f>IFERROR(VLOOKUP($B167,DB!$H$3:$BZ$1001,52,FALSE)&amp;"","　")</f>
        <v/>
      </c>
      <c r="AG167" s="18" t="str">
        <f>IFERROR(VLOOKUP($B167,DB!$H$3:$BZ$1001,53,FALSE)&amp;"","　")</f>
        <v/>
      </c>
      <c r="AH167" s="18" t="str">
        <f>IFERROR(VLOOKUP($B167,DB!$H$3:$BZ$1001,54,FALSE)&amp;"","　")</f>
        <v/>
      </c>
      <c r="AI167" s="25" t="str">
        <f>IFERROR(VLOOKUP($B167,DB!$H$3:$BZ$1001,55,FALSE)&amp;"","　")</f>
        <v/>
      </c>
      <c r="AJ167" s="16" t="str">
        <f>IFERROR(VLOOKUP($B167,DB!$H$3:$BZ$1001,56,FALSE)&amp;"","　")</f>
        <v>◯</v>
      </c>
      <c r="AK167" s="18" t="str">
        <f>IFERROR(VLOOKUP($B167,DB!$H$3:$BZ$1001,57,FALSE)&amp;"","　")</f>
        <v/>
      </c>
      <c r="AL167" s="18" t="str">
        <f>IFERROR(VLOOKUP($B167,DB!$H$3:$BZ$1001,58,FALSE)&amp;"","　")</f>
        <v>◯</v>
      </c>
      <c r="AM167" s="18" t="str">
        <f>IFERROR(VLOOKUP($B167,DB!$H$3:$BZ$1001,59,FALSE)&amp;"","　")</f>
        <v/>
      </c>
      <c r="AN167" s="18" t="str">
        <f>IFERROR(VLOOKUP($B167,DB!$H$3:$BZ$1001,60,FALSE)&amp;"","　")</f>
        <v>◯</v>
      </c>
      <c r="AO167" s="18" t="str">
        <f>IFERROR(VLOOKUP($B167,DB!$H$3:$BZ$1001,61,FALSE)&amp;"","　")</f>
        <v>◯</v>
      </c>
      <c r="AP167" s="18" t="str">
        <f>IFERROR(VLOOKUP($B167,DB!$H$3:$BZ$1001,62,FALSE)&amp;"","　")</f>
        <v>◯</v>
      </c>
      <c r="AQ167" s="21" t="str">
        <f>IFERROR(VLOOKUP($B167,DB!$H$3:$BZ$1001,63,FALSE)&amp;"","　")</f>
        <v/>
      </c>
      <c r="AR167" s="23" t="str">
        <f>IFERROR(VLOOKUP($B167,DB!$H$3:$BZ$1001,64,FALSE)&amp;"","　")</f>
        <v/>
      </c>
      <c r="AS167" s="18" t="str">
        <f>IFERROR(VLOOKUP($B167,DB!$H$3:$BZ$1001,65,FALSE)&amp;"","　")</f>
        <v/>
      </c>
      <c r="AT167" s="18" t="str">
        <f>IFERROR(VLOOKUP($B167,DB!$H$3:$BZ$1001,66,FALSE)&amp;"","　")</f>
        <v/>
      </c>
      <c r="AU167" s="18" t="str">
        <f>IFERROR(VLOOKUP($B167,DB!$H$3:$BZ$1001,67,FALSE)&amp;"","　")</f>
        <v/>
      </c>
      <c r="AV167" s="18" t="str">
        <f>IFERROR(VLOOKUP($B167,DB!$H$3:$BZ$1001,68,FALSE)&amp;"","　")</f>
        <v/>
      </c>
      <c r="AW167" s="18" t="str">
        <f>IFERROR(VLOOKUP($B167,DB!$H$3:$BZ$1001,69,FALSE)&amp;"","　")</f>
        <v/>
      </c>
      <c r="AX167" s="18" t="str">
        <f>IFERROR(VLOOKUP($B167,DB!$H$3:$BZ$1001,70,FALSE)&amp;"","　")</f>
        <v>◯</v>
      </c>
      <c r="AY167" s="21" t="str">
        <f>IFERROR(VLOOKUP($B167,DB!$H$3:$BZ$1001,71,FALSE)&amp;"","　")</f>
        <v>◯</v>
      </c>
      <c r="AZ167" s="29"/>
    </row>
    <row r="168" spans="2:52" ht="20.100000000000001" customHeight="1">
      <c r="B168" s="6">
        <v>2422</v>
      </c>
      <c r="C168" s="8" t="str">
        <f>IFERROR(VLOOKUP(B168,DB!$H$3:$Y$1001,4,FALSE)&amp;"","")</f>
        <v>中央開発株式会社</v>
      </c>
      <c r="D168" s="10" t="str">
        <f>IFERROR(VLOOKUP(B168,DB!$H$2:$CC$1001,7,FALSE)&amp;"","")</f>
        <v>東京都</v>
      </c>
      <c r="E168" s="11" t="str">
        <f>IFERROR(VLOOKUP(B168,DB!$H$2:$CC$1001,8,FALSE)&amp;"","")</f>
        <v>新宿区</v>
      </c>
      <c r="F168" s="12" t="str">
        <f>IFERROR(VLOOKUP(B168,DB!$H$2:$CC$1001,10,FALSE)&amp;"","")</f>
        <v>代表取締役社長</v>
      </c>
      <c r="G168" s="11" t="str">
        <f>IFERROR(VLOOKUP(B168,DB!$H$2:$CC$1001,11,FALSE)&amp;"","")</f>
        <v>田中　誠</v>
      </c>
      <c r="H168" s="14" t="str">
        <f>IFERROR(IF(VLOOKUP(B168,DB!$H$2:$CC$1001,20,FALSE)&amp;""="","","○"),"")</f>
        <v>○</v>
      </c>
      <c r="I168" s="16" t="str">
        <f>IFERROR(VLOOKUP($B168,DB!$H$3:$BZ$1001,29,FALSE)&amp;"","　")</f>
        <v>◯</v>
      </c>
      <c r="J168" s="18" t="str">
        <f>IFERROR(VLOOKUP($B168,DB!$H$3:$BZ$1001,30,FALSE)&amp;"","　")</f>
        <v>◯</v>
      </c>
      <c r="K168" s="18" t="str">
        <f>IFERROR(VLOOKUP($B168,DB!$H$3:$BZ$1001,31,FALSE)&amp;"","　")</f>
        <v>◯</v>
      </c>
      <c r="L168" s="18" t="str">
        <f>IFERROR(VLOOKUP($B168,DB!$H$3:$BZ$1001,32,FALSE)&amp;"","　")</f>
        <v/>
      </c>
      <c r="M168" s="18" t="str">
        <f>IFERROR(VLOOKUP($B168,DB!$H$3:$BZ$1001,33,FALSE)&amp;"","　")</f>
        <v>◯</v>
      </c>
      <c r="N168" s="21" t="str">
        <f>IFERROR(VLOOKUP($B168,DB!$H$3:$BZ$1001,34,FALSE)&amp;"","　")</f>
        <v/>
      </c>
      <c r="O168" s="23" t="str">
        <f>IFERROR(VLOOKUP($B168,DB!$H$3:$BZ$1001,35,FALSE)&amp;"","　")</f>
        <v>◯</v>
      </c>
      <c r="P168" s="18" t="str">
        <f>IFERROR(VLOOKUP($B168,DB!$H$3:$BZ$1001,36,FALSE)&amp;"","　")</f>
        <v>◯</v>
      </c>
      <c r="Q168" s="18" t="str">
        <f>IFERROR(VLOOKUP($B168,DB!$H$3:$BZ$1001,37,FALSE)&amp;"","　")</f>
        <v>◯</v>
      </c>
      <c r="R168" s="18" t="str">
        <f>IFERROR(VLOOKUP($B168,DB!$H$3:$BZ$1001,38,FALSE)&amp;"","　")</f>
        <v>◯</v>
      </c>
      <c r="S168" s="18" t="str">
        <f>IFERROR(VLOOKUP($B168,DB!$H$3:$BZ$1001,39,FALSE)&amp;"","　")</f>
        <v>◯</v>
      </c>
      <c r="T168" s="18" t="str">
        <f>IFERROR(VLOOKUP($B168,DB!$H$3:$BZ$1001,40,FALSE)&amp;"","　")</f>
        <v/>
      </c>
      <c r="U168" s="18" t="str">
        <f>IFERROR(VLOOKUP($B168,DB!$H$3:$BZ$1001,41,FALSE)&amp;"","　")</f>
        <v>◯</v>
      </c>
      <c r="V168" s="18" t="str">
        <f>IFERROR(VLOOKUP($B168,DB!$H$3:$BZ$1001,42,FALSE)&amp;"","　")</f>
        <v>◯</v>
      </c>
      <c r="W168" s="18" t="str">
        <f>IFERROR(VLOOKUP($B168,DB!$H$3:$BZ$1001,43,FALSE)&amp;"","　")</f>
        <v/>
      </c>
      <c r="X168" s="18" t="str">
        <f>IFERROR(VLOOKUP($B168,DB!$H$3:$BZ$1001,44,FALSE)&amp;"","　")</f>
        <v/>
      </c>
      <c r="Y168" s="18" t="str">
        <f>IFERROR(VLOOKUP($B168,DB!$H$3:$BZ$1001,45,FALSE)&amp;"","　")</f>
        <v/>
      </c>
      <c r="Z168" s="18" t="str">
        <f>IFERROR(VLOOKUP($B168,DB!$H$3:$BZ$1001,46,FALSE)&amp;"","　")</f>
        <v/>
      </c>
      <c r="AA168" s="18" t="str">
        <f>IFERROR(VLOOKUP($B168,DB!$H$3:$BZ$1001,47,FALSE)&amp;"","　")</f>
        <v>◯</v>
      </c>
      <c r="AB168" s="18" t="str">
        <f>IFERROR(VLOOKUP($B168,DB!$H$3:$BZ$1001,48,FALSE)&amp;"","　")</f>
        <v>◯</v>
      </c>
      <c r="AC168" s="18" t="str">
        <f>IFERROR(VLOOKUP($B168,DB!$H$3:$BZ$1001,49,FALSE)&amp;"","　")</f>
        <v>◯</v>
      </c>
      <c r="AD168" s="18" t="str">
        <f>IFERROR(VLOOKUP($B168,DB!$H$3:$BZ$1001,50,FALSE)&amp;"","　")</f>
        <v>◯</v>
      </c>
      <c r="AE168" s="18" t="str">
        <f>IFERROR(VLOOKUP($B168,DB!$H$3:$BZ$1001,51,FALSE)&amp;"","　")</f>
        <v>◯</v>
      </c>
      <c r="AF168" s="18" t="str">
        <f>IFERROR(VLOOKUP($B168,DB!$H$3:$BZ$1001,52,FALSE)&amp;"","　")</f>
        <v/>
      </c>
      <c r="AG168" s="18" t="str">
        <f>IFERROR(VLOOKUP($B168,DB!$H$3:$BZ$1001,53,FALSE)&amp;"","　")</f>
        <v>◯</v>
      </c>
      <c r="AH168" s="18" t="str">
        <f>IFERROR(VLOOKUP($B168,DB!$H$3:$BZ$1001,54,FALSE)&amp;"","　")</f>
        <v/>
      </c>
      <c r="AI168" s="25" t="str">
        <f>IFERROR(VLOOKUP($B168,DB!$H$3:$BZ$1001,55,FALSE)&amp;"","　")</f>
        <v/>
      </c>
      <c r="AJ168" s="16" t="str">
        <f>IFERROR(VLOOKUP($B168,DB!$H$3:$BZ$1001,56,FALSE)&amp;"","　")</f>
        <v/>
      </c>
      <c r="AK168" s="18" t="str">
        <f>IFERROR(VLOOKUP($B168,DB!$H$3:$BZ$1001,57,FALSE)&amp;"","　")</f>
        <v/>
      </c>
      <c r="AL168" s="18" t="str">
        <f>IFERROR(VLOOKUP($B168,DB!$H$3:$BZ$1001,58,FALSE)&amp;"","　")</f>
        <v/>
      </c>
      <c r="AM168" s="18" t="str">
        <f>IFERROR(VLOOKUP($B168,DB!$H$3:$BZ$1001,59,FALSE)&amp;"","　")</f>
        <v/>
      </c>
      <c r="AN168" s="18" t="str">
        <f>IFERROR(VLOOKUP($B168,DB!$H$3:$BZ$1001,60,FALSE)&amp;"","　")</f>
        <v/>
      </c>
      <c r="AO168" s="18" t="str">
        <f>IFERROR(VLOOKUP($B168,DB!$H$3:$BZ$1001,61,FALSE)&amp;"","　")</f>
        <v/>
      </c>
      <c r="AP168" s="18" t="str">
        <f>IFERROR(VLOOKUP($B168,DB!$H$3:$BZ$1001,62,FALSE)&amp;"","　")</f>
        <v/>
      </c>
      <c r="AQ168" s="21" t="str">
        <f>IFERROR(VLOOKUP($B168,DB!$H$3:$BZ$1001,63,FALSE)&amp;"","　")</f>
        <v/>
      </c>
      <c r="AR168" s="23" t="str">
        <f>IFERROR(VLOOKUP($B168,DB!$H$3:$BZ$1001,64,FALSE)&amp;"","　")</f>
        <v/>
      </c>
      <c r="AS168" s="18" t="str">
        <f>IFERROR(VLOOKUP($B168,DB!$H$3:$BZ$1001,65,FALSE)&amp;"","　")</f>
        <v/>
      </c>
      <c r="AT168" s="18" t="str">
        <f>IFERROR(VLOOKUP($B168,DB!$H$3:$BZ$1001,66,FALSE)&amp;"","　")</f>
        <v/>
      </c>
      <c r="AU168" s="18" t="str">
        <f>IFERROR(VLOOKUP($B168,DB!$H$3:$BZ$1001,67,FALSE)&amp;"","　")</f>
        <v/>
      </c>
      <c r="AV168" s="18" t="str">
        <f>IFERROR(VLOOKUP($B168,DB!$H$3:$BZ$1001,68,FALSE)&amp;"","　")</f>
        <v/>
      </c>
      <c r="AW168" s="18" t="str">
        <f>IFERROR(VLOOKUP($B168,DB!$H$3:$BZ$1001,69,FALSE)&amp;"","　")</f>
        <v>◯</v>
      </c>
      <c r="AX168" s="18" t="str">
        <f>IFERROR(VLOOKUP($B168,DB!$H$3:$BZ$1001,70,FALSE)&amp;"","　")</f>
        <v>◯</v>
      </c>
      <c r="AY168" s="21" t="str">
        <f>IFERROR(VLOOKUP($B168,DB!$H$3:$BZ$1001,71,FALSE)&amp;"","　")</f>
        <v>◯</v>
      </c>
      <c r="AZ168" s="29"/>
    </row>
    <row r="169" spans="2:52" ht="20.100000000000001" customHeight="1">
      <c r="B169" s="6">
        <v>2423</v>
      </c>
      <c r="C169" s="8" t="str">
        <f>IFERROR(VLOOKUP(B169,DB!$H$3:$Y$1001,4,FALSE)&amp;"","")</f>
        <v>株式会社土屋建築研究所</v>
      </c>
      <c r="D169" s="10" t="str">
        <f>IFERROR(VLOOKUP(B169,DB!$H$2:$CC$1001,7,FALSE)&amp;"","")</f>
        <v>東京都</v>
      </c>
      <c r="E169" s="11" t="str">
        <f>IFERROR(VLOOKUP(B169,DB!$H$2:$CC$1001,8,FALSE)&amp;"","")</f>
        <v>新宿区</v>
      </c>
      <c r="F169" s="12" t="str">
        <f>IFERROR(VLOOKUP(B169,DB!$H$2:$CC$1001,10,FALSE)&amp;"","")</f>
        <v>代表取締役</v>
      </c>
      <c r="G169" s="11" t="str">
        <f>IFERROR(VLOOKUP(B169,DB!$H$2:$CC$1001,11,FALSE)&amp;"","")</f>
        <v>土屋　正</v>
      </c>
      <c r="H169" s="14" t="str">
        <f>IFERROR(IF(VLOOKUP(B169,DB!$H$2:$CC$1001,20,FALSE)&amp;""="","","○"),"")</f>
        <v/>
      </c>
      <c r="I169" s="16" t="str">
        <f>IFERROR(VLOOKUP($B169,DB!$H$3:$BZ$1001,29,FALSE)&amp;"","　")</f>
        <v/>
      </c>
      <c r="J169" s="18" t="str">
        <f>IFERROR(VLOOKUP($B169,DB!$H$3:$BZ$1001,30,FALSE)&amp;"","　")</f>
        <v/>
      </c>
      <c r="K169" s="18" t="str">
        <f>IFERROR(VLOOKUP($B169,DB!$H$3:$BZ$1001,31,FALSE)&amp;"","　")</f>
        <v/>
      </c>
      <c r="L169" s="18" t="str">
        <f>IFERROR(VLOOKUP($B169,DB!$H$3:$BZ$1001,32,FALSE)&amp;"","　")</f>
        <v>◯</v>
      </c>
      <c r="M169" s="18" t="str">
        <f>IFERROR(VLOOKUP($B169,DB!$H$3:$BZ$1001,33,FALSE)&amp;"","　")</f>
        <v/>
      </c>
      <c r="N169" s="21" t="str">
        <f>IFERROR(VLOOKUP($B169,DB!$H$3:$BZ$1001,34,FALSE)&amp;"","　")</f>
        <v/>
      </c>
      <c r="O169" s="23" t="str">
        <f>IFERROR(VLOOKUP($B169,DB!$H$3:$BZ$1001,35,FALSE)&amp;"","　")</f>
        <v/>
      </c>
      <c r="P169" s="18" t="str">
        <f>IFERROR(VLOOKUP($B169,DB!$H$3:$BZ$1001,36,FALSE)&amp;"","　")</f>
        <v/>
      </c>
      <c r="Q169" s="18" t="str">
        <f>IFERROR(VLOOKUP($B169,DB!$H$3:$BZ$1001,37,FALSE)&amp;"","　")</f>
        <v/>
      </c>
      <c r="R169" s="18" t="str">
        <f>IFERROR(VLOOKUP($B169,DB!$H$3:$BZ$1001,38,FALSE)&amp;"","　")</f>
        <v/>
      </c>
      <c r="S169" s="18" t="str">
        <f>IFERROR(VLOOKUP($B169,DB!$H$3:$BZ$1001,39,FALSE)&amp;"","　")</f>
        <v/>
      </c>
      <c r="T169" s="18" t="str">
        <f>IFERROR(VLOOKUP($B169,DB!$H$3:$BZ$1001,40,FALSE)&amp;"","　")</f>
        <v/>
      </c>
      <c r="U169" s="18" t="str">
        <f>IFERROR(VLOOKUP($B169,DB!$H$3:$BZ$1001,41,FALSE)&amp;"","　")</f>
        <v/>
      </c>
      <c r="V169" s="18" t="str">
        <f>IFERROR(VLOOKUP($B169,DB!$H$3:$BZ$1001,42,FALSE)&amp;"","　")</f>
        <v/>
      </c>
      <c r="W169" s="18" t="str">
        <f>IFERROR(VLOOKUP($B169,DB!$H$3:$BZ$1001,43,FALSE)&amp;"","　")</f>
        <v/>
      </c>
      <c r="X169" s="18" t="str">
        <f>IFERROR(VLOOKUP($B169,DB!$H$3:$BZ$1001,44,FALSE)&amp;"","　")</f>
        <v/>
      </c>
      <c r="Y169" s="18" t="str">
        <f>IFERROR(VLOOKUP($B169,DB!$H$3:$BZ$1001,45,FALSE)&amp;"","　")</f>
        <v/>
      </c>
      <c r="Z169" s="18" t="str">
        <f>IFERROR(VLOOKUP($B169,DB!$H$3:$BZ$1001,46,FALSE)&amp;"","　")</f>
        <v/>
      </c>
      <c r="AA169" s="18" t="str">
        <f>IFERROR(VLOOKUP($B169,DB!$H$3:$BZ$1001,47,FALSE)&amp;"","　")</f>
        <v/>
      </c>
      <c r="AB169" s="18" t="str">
        <f>IFERROR(VLOOKUP($B169,DB!$H$3:$BZ$1001,48,FALSE)&amp;"","　")</f>
        <v/>
      </c>
      <c r="AC169" s="18" t="str">
        <f>IFERROR(VLOOKUP($B169,DB!$H$3:$BZ$1001,49,FALSE)&amp;"","　")</f>
        <v/>
      </c>
      <c r="AD169" s="18" t="str">
        <f>IFERROR(VLOOKUP($B169,DB!$H$3:$BZ$1001,50,FALSE)&amp;"","　")</f>
        <v/>
      </c>
      <c r="AE169" s="18" t="str">
        <f>IFERROR(VLOOKUP($B169,DB!$H$3:$BZ$1001,51,FALSE)&amp;"","　")</f>
        <v/>
      </c>
      <c r="AF169" s="18" t="str">
        <f>IFERROR(VLOOKUP($B169,DB!$H$3:$BZ$1001,52,FALSE)&amp;"","　")</f>
        <v/>
      </c>
      <c r="AG169" s="18" t="str">
        <f>IFERROR(VLOOKUP($B169,DB!$H$3:$BZ$1001,53,FALSE)&amp;"","　")</f>
        <v/>
      </c>
      <c r="AH169" s="18" t="str">
        <f>IFERROR(VLOOKUP($B169,DB!$H$3:$BZ$1001,54,FALSE)&amp;"","　")</f>
        <v/>
      </c>
      <c r="AI169" s="25" t="str">
        <f>IFERROR(VLOOKUP($B169,DB!$H$3:$BZ$1001,55,FALSE)&amp;"","　")</f>
        <v/>
      </c>
      <c r="AJ169" s="16" t="str">
        <f>IFERROR(VLOOKUP($B169,DB!$H$3:$BZ$1001,56,FALSE)&amp;"","　")</f>
        <v/>
      </c>
      <c r="AK169" s="18" t="str">
        <f>IFERROR(VLOOKUP($B169,DB!$H$3:$BZ$1001,57,FALSE)&amp;"","　")</f>
        <v/>
      </c>
      <c r="AL169" s="18" t="str">
        <f>IFERROR(VLOOKUP($B169,DB!$H$3:$BZ$1001,58,FALSE)&amp;"","　")</f>
        <v/>
      </c>
      <c r="AM169" s="18" t="str">
        <f>IFERROR(VLOOKUP($B169,DB!$H$3:$BZ$1001,59,FALSE)&amp;"","　")</f>
        <v/>
      </c>
      <c r="AN169" s="18" t="str">
        <f>IFERROR(VLOOKUP($B169,DB!$H$3:$BZ$1001,60,FALSE)&amp;"","　")</f>
        <v/>
      </c>
      <c r="AO169" s="18" t="str">
        <f>IFERROR(VLOOKUP($B169,DB!$H$3:$BZ$1001,61,FALSE)&amp;"","　")</f>
        <v/>
      </c>
      <c r="AP169" s="18" t="str">
        <f>IFERROR(VLOOKUP($B169,DB!$H$3:$BZ$1001,62,FALSE)&amp;"","　")</f>
        <v/>
      </c>
      <c r="AQ169" s="21" t="str">
        <f>IFERROR(VLOOKUP($B169,DB!$H$3:$BZ$1001,63,FALSE)&amp;"","　")</f>
        <v/>
      </c>
      <c r="AR169" s="23" t="str">
        <f>IFERROR(VLOOKUP($B169,DB!$H$3:$BZ$1001,64,FALSE)&amp;"","　")</f>
        <v/>
      </c>
      <c r="AS169" s="18" t="str">
        <f>IFERROR(VLOOKUP($B169,DB!$H$3:$BZ$1001,65,FALSE)&amp;"","　")</f>
        <v/>
      </c>
      <c r="AT169" s="18" t="str">
        <f>IFERROR(VLOOKUP($B169,DB!$H$3:$BZ$1001,66,FALSE)&amp;"","　")</f>
        <v/>
      </c>
      <c r="AU169" s="18" t="str">
        <f>IFERROR(VLOOKUP($B169,DB!$H$3:$BZ$1001,67,FALSE)&amp;"","　")</f>
        <v/>
      </c>
      <c r="AV169" s="18" t="str">
        <f>IFERROR(VLOOKUP($B169,DB!$H$3:$BZ$1001,68,FALSE)&amp;"","　")</f>
        <v/>
      </c>
      <c r="AW169" s="18" t="str">
        <f>IFERROR(VLOOKUP($B169,DB!$H$3:$BZ$1001,69,FALSE)&amp;"","　")</f>
        <v/>
      </c>
      <c r="AX169" s="18" t="str">
        <f>IFERROR(VLOOKUP($B169,DB!$H$3:$BZ$1001,70,FALSE)&amp;"","　")</f>
        <v/>
      </c>
      <c r="AY169" s="21" t="str">
        <f>IFERROR(VLOOKUP($B169,DB!$H$3:$BZ$1001,71,FALSE)&amp;"","　")</f>
        <v/>
      </c>
      <c r="AZ169" s="29"/>
    </row>
    <row r="170" spans="2:52" ht="20.100000000000001" customHeight="1">
      <c r="B170" s="6">
        <v>2424</v>
      </c>
      <c r="C170" s="8" t="str">
        <f>IFERROR(VLOOKUP(B170,DB!$H$3:$Y$1001,4,FALSE)&amp;"","")</f>
        <v>株式会社司設計事務所</v>
      </c>
      <c r="D170" s="10" t="str">
        <f>IFERROR(VLOOKUP(B170,DB!$H$2:$CC$1001,7,FALSE)&amp;"","")</f>
        <v>北海道</v>
      </c>
      <c r="E170" s="11" t="str">
        <f>IFERROR(VLOOKUP(B170,DB!$H$2:$CC$1001,8,FALSE)&amp;"","")</f>
        <v>旭川市</v>
      </c>
      <c r="F170" s="12" t="str">
        <f>IFERROR(VLOOKUP(B170,DB!$H$2:$CC$1001,10,FALSE)&amp;"","")</f>
        <v>代表取締役</v>
      </c>
      <c r="G170" s="11" t="str">
        <f>IFERROR(VLOOKUP(B170,DB!$H$2:$CC$1001,11,FALSE)&amp;"","")</f>
        <v>安田　和芳</v>
      </c>
      <c r="H170" s="14" t="str">
        <f>IFERROR(IF(VLOOKUP(B170,DB!$H$2:$CC$1001,20,FALSE)&amp;""="","","○"),"")</f>
        <v/>
      </c>
      <c r="I170" s="16" t="str">
        <f>IFERROR(VLOOKUP($B170,DB!$H$3:$BZ$1001,29,FALSE)&amp;"","　")</f>
        <v/>
      </c>
      <c r="J170" s="18" t="str">
        <f>IFERROR(VLOOKUP($B170,DB!$H$3:$BZ$1001,30,FALSE)&amp;"","　")</f>
        <v/>
      </c>
      <c r="K170" s="18" t="str">
        <f>IFERROR(VLOOKUP($B170,DB!$H$3:$BZ$1001,31,FALSE)&amp;"","　")</f>
        <v/>
      </c>
      <c r="L170" s="18" t="str">
        <f>IFERROR(VLOOKUP($B170,DB!$H$3:$BZ$1001,32,FALSE)&amp;"","　")</f>
        <v>◯</v>
      </c>
      <c r="M170" s="18" t="str">
        <f>IFERROR(VLOOKUP($B170,DB!$H$3:$BZ$1001,33,FALSE)&amp;"","　")</f>
        <v/>
      </c>
      <c r="N170" s="21" t="str">
        <f>IFERROR(VLOOKUP($B170,DB!$H$3:$BZ$1001,34,FALSE)&amp;"","　")</f>
        <v/>
      </c>
      <c r="O170" s="23" t="str">
        <f>IFERROR(VLOOKUP($B170,DB!$H$3:$BZ$1001,35,FALSE)&amp;"","　")</f>
        <v/>
      </c>
      <c r="P170" s="18" t="str">
        <f>IFERROR(VLOOKUP($B170,DB!$H$3:$BZ$1001,36,FALSE)&amp;"","　")</f>
        <v/>
      </c>
      <c r="Q170" s="18" t="str">
        <f>IFERROR(VLOOKUP($B170,DB!$H$3:$BZ$1001,37,FALSE)&amp;"","　")</f>
        <v/>
      </c>
      <c r="R170" s="18" t="str">
        <f>IFERROR(VLOOKUP($B170,DB!$H$3:$BZ$1001,38,FALSE)&amp;"","　")</f>
        <v/>
      </c>
      <c r="S170" s="18" t="str">
        <f>IFERROR(VLOOKUP($B170,DB!$H$3:$BZ$1001,39,FALSE)&amp;"","　")</f>
        <v/>
      </c>
      <c r="T170" s="18" t="str">
        <f>IFERROR(VLOOKUP($B170,DB!$H$3:$BZ$1001,40,FALSE)&amp;"","　")</f>
        <v/>
      </c>
      <c r="U170" s="18" t="str">
        <f>IFERROR(VLOOKUP($B170,DB!$H$3:$BZ$1001,41,FALSE)&amp;"","　")</f>
        <v/>
      </c>
      <c r="V170" s="18" t="str">
        <f>IFERROR(VLOOKUP($B170,DB!$H$3:$BZ$1001,42,FALSE)&amp;"","　")</f>
        <v/>
      </c>
      <c r="W170" s="18" t="str">
        <f>IFERROR(VLOOKUP($B170,DB!$H$3:$BZ$1001,43,FALSE)&amp;"","　")</f>
        <v/>
      </c>
      <c r="X170" s="18" t="str">
        <f>IFERROR(VLOOKUP($B170,DB!$H$3:$BZ$1001,44,FALSE)&amp;"","　")</f>
        <v/>
      </c>
      <c r="Y170" s="18" t="str">
        <f>IFERROR(VLOOKUP($B170,DB!$H$3:$BZ$1001,45,FALSE)&amp;"","　")</f>
        <v/>
      </c>
      <c r="Z170" s="18" t="str">
        <f>IFERROR(VLOOKUP($B170,DB!$H$3:$BZ$1001,46,FALSE)&amp;"","　")</f>
        <v/>
      </c>
      <c r="AA170" s="18" t="str">
        <f>IFERROR(VLOOKUP($B170,DB!$H$3:$BZ$1001,47,FALSE)&amp;"","　")</f>
        <v/>
      </c>
      <c r="AB170" s="18" t="str">
        <f>IFERROR(VLOOKUP($B170,DB!$H$3:$BZ$1001,48,FALSE)&amp;"","　")</f>
        <v/>
      </c>
      <c r="AC170" s="18" t="str">
        <f>IFERROR(VLOOKUP($B170,DB!$H$3:$BZ$1001,49,FALSE)&amp;"","　")</f>
        <v/>
      </c>
      <c r="AD170" s="18" t="str">
        <f>IFERROR(VLOOKUP($B170,DB!$H$3:$BZ$1001,50,FALSE)&amp;"","　")</f>
        <v/>
      </c>
      <c r="AE170" s="18" t="str">
        <f>IFERROR(VLOOKUP($B170,DB!$H$3:$BZ$1001,51,FALSE)&amp;"","　")</f>
        <v/>
      </c>
      <c r="AF170" s="18" t="str">
        <f>IFERROR(VLOOKUP($B170,DB!$H$3:$BZ$1001,52,FALSE)&amp;"","　")</f>
        <v/>
      </c>
      <c r="AG170" s="18" t="str">
        <f>IFERROR(VLOOKUP($B170,DB!$H$3:$BZ$1001,53,FALSE)&amp;"","　")</f>
        <v/>
      </c>
      <c r="AH170" s="18" t="str">
        <f>IFERROR(VLOOKUP($B170,DB!$H$3:$BZ$1001,54,FALSE)&amp;"","　")</f>
        <v/>
      </c>
      <c r="AI170" s="25" t="str">
        <f>IFERROR(VLOOKUP($B170,DB!$H$3:$BZ$1001,55,FALSE)&amp;"","　")</f>
        <v/>
      </c>
      <c r="AJ170" s="16" t="str">
        <f>IFERROR(VLOOKUP($B170,DB!$H$3:$BZ$1001,56,FALSE)&amp;"","　")</f>
        <v/>
      </c>
      <c r="AK170" s="18" t="str">
        <f>IFERROR(VLOOKUP($B170,DB!$H$3:$BZ$1001,57,FALSE)&amp;"","　")</f>
        <v/>
      </c>
      <c r="AL170" s="18" t="str">
        <f>IFERROR(VLOOKUP($B170,DB!$H$3:$BZ$1001,58,FALSE)&amp;"","　")</f>
        <v/>
      </c>
      <c r="AM170" s="18" t="str">
        <f>IFERROR(VLOOKUP($B170,DB!$H$3:$BZ$1001,59,FALSE)&amp;"","　")</f>
        <v/>
      </c>
      <c r="AN170" s="18" t="str">
        <f>IFERROR(VLOOKUP($B170,DB!$H$3:$BZ$1001,60,FALSE)&amp;"","　")</f>
        <v/>
      </c>
      <c r="AO170" s="18" t="str">
        <f>IFERROR(VLOOKUP($B170,DB!$H$3:$BZ$1001,61,FALSE)&amp;"","　")</f>
        <v/>
      </c>
      <c r="AP170" s="18" t="str">
        <f>IFERROR(VLOOKUP($B170,DB!$H$3:$BZ$1001,62,FALSE)&amp;"","　")</f>
        <v/>
      </c>
      <c r="AQ170" s="21" t="str">
        <f>IFERROR(VLOOKUP($B170,DB!$H$3:$BZ$1001,63,FALSE)&amp;"","　")</f>
        <v/>
      </c>
      <c r="AR170" s="23" t="str">
        <f>IFERROR(VLOOKUP($B170,DB!$H$3:$BZ$1001,64,FALSE)&amp;"","　")</f>
        <v/>
      </c>
      <c r="AS170" s="18" t="str">
        <f>IFERROR(VLOOKUP($B170,DB!$H$3:$BZ$1001,65,FALSE)&amp;"","　")</f>
        <v/>
      </c>
      <c r="AT170" s="18" t="str">
        <f>IFERROR(VLOOKUP($B170,DB!$H$3:$BZ$1001,66,FALSE)&amp;"","　")</f>
        <v/>
      </c>
      <c r="AU170" s="18" t="str">
        <f>IFERROR(VLOOKUP($B170,DB!$H$3:$BZ$1001,67,FALSE)&amp;"","　")</f>
        <v/>
      </c>
      <c r="AV170" s="18" t="str">
        <f>IFERROR(VLOOKUP($B170,DB!$H$3:$BZ$1001,68,FALSE)&amp;"","　")</f>
        <v/>
      </c>
      <c r="AW170" s="18" t="str">
        <f>IFERROR(VLOOKUP($B170,DB!$H$3:$BZ$1001,69,FALSE)&amp;"","　")</f>
        <v/>
      </c>
      <c r="AX170" s="18" t="str">
        <f>IFERROR(VLOOKUP($B170,DB!$H$3:$BZ$1001,70,FALSE)&amp;"","　")</f>
        <v/>
      </c>
      <c r="AY170" s="21" t="str">
        <f>IFERROR(VLOOKUP($B170,DB!$H$3:$BZ$1001,71,FALSE)&amp;"","　")</f>
        <v/>
      </c>
      <c r="AZ170" s="29"/>
    </row>
    <row r="171" spans="2:52" ht="20.100000000000001" customHeight="1">
      <c r="B171" s="6">
        <v>2425</v>
      </c>
      <c r="C171" s="8" t="str">
        <f>IFERROR(VLOOKUP(B171,DB!$H$3:$Y$1001,4,FALSE)&amp;"","")</f>
        <v>株式会社通電技術</v>
      </c>
      <c r="D171" s="10" t="str">
        <f>IFERROR(VLOOKUP(B171,DB!$H$2:$CC$1001,7,FALSE)&amp;"","")</f>
        <v>北海道</v>
      </c>
      <c r="E171" s="11" t="str">
        <f>IFERROR(VLOOKUP(B171,DB!$H$2:$CC$1001,8,FALSE)&amp;"","")</f>
        <v>札幌市白石区</v>
      </c>
      <c r="F171" s="12" t="str">
        <f>IFERROR(VLOOKUP(B171,DB!$H$2:$CC$1001,10,FALSE)&amp;"","")</f>
        <v>代表取締役</v>
      </c>
      <c r="G171" s="11" t="str">
        <f>IFERROR(VLOOKUP(B171,DB!$H$2:$CC$1001,11,FALSE)&amp;"","")</f>
        <v>楠美　宗城</v>
      </c>
      <c r="H171" s="14" t="str">
        <f>IFERROR(IF(VLOOKUP(B171,DB!$H$2:$CC$1001,20,FALSE)&amp;""="","","○"),"")</f>
        <v/>
      </c>
      <c r="I171" s="16" t="str">
        <f>IFERROR(VLOOKUP($B171,DB!$H$3:$BZ$1001,29,FALSE)&amp;"","　")</f>
        <v/>
      </c>
      <c r="J171" s="18" t="str">
        <f>IFERROR(VLOOKUP($B171,DB!$H$3:$BZ$1001,30,FALSE)&amp;"","　")</f>
        <v/>
      </c>
      <c r="K171" s="18" t="str">
        <f>IFERROR(VLOOKUP($B171,DB!$H$3:$BZ$1001,31,FALSE)&amp;"","　")</f>
        <v>◯</v>
      </c>
      <c r="L171" s="18" t="str">
        <f>IFERROR(VLOOKUP($B171,DB!$H$3:$BZ$1001,32,FALSE)&amp;"","　")</f>
        <v>◯</v>
      </c>
      <c r="M171" s="18" t="str">
        <f>IFERROR(VLOOKUP($B171,DB!$H$3:$BZ$1001,33,FALSE)&amp;"","　")</f>
        <v>◯</v>
      </c>
      <c r="N171" s="21" t="str">
        <f>IFERROR(VLOOKUP($B171,DB!$H$3:$BZ$1001,34,FALSE)&amp;"","　")</f>
        <v/>
      </c>
      <c r="O171" s="23" t="str">
        <f>IFERROR(VLOOKUP($B171,DB!$H$3:$BZ$1001,35,FALSE)&amp;"","　")</f>
        <v/>
      </c>
      <c r="P171" s="18" t="str">
        <f>IFERROR(VLOOKUP($B171,DB!$H$3:$BZ$1001,36,FALSE)&amp;"","　")</f>
        <v/>
      </c>
      <c r="Q171" s="18" t="str">
        <f>IFERROR(VLOOKUP($B171,DB!$H$3:$BZ$1001,37,FALSE)&amp;"","　")</f>
        <v/>
      </c>
      <c r="R171" s="18" t="str">
        <f>IFERROR(VLOOKUP($B171,DB!$H$3:$BZ$1001,38,FALSE)&amp;"","　")</f>
        <v/>
      </c>
      <c r="S171" s="18" t="str">
        <f>IFERROR(VLOOKUP($B171,DB!$H$3:$BZ$1001,39,FALSE)&amp;"","　")</f>
        <v/>
      </c>
      <c r="T171" s="18" t="str">
        <f>IFERROR(VLOOKUP($B171,DB!$H$3:$BZ$1001,40,FALSE)&amp;"","　")</f>
        <v/>
      </c>
      <c r="U171" s="18" t="str">
        <f>IFERROR(VLOOKUP($B171,DB!$H$3:$BZ$1001,41,FALSE)&amp;"","　")</f>
        <v/>
      </c>
      <c r="V171" s="18" t="str">
        <f>IFERROR(VLOOKUP($B171,DB!$H$3:$BZ$1001,42,FALSE)&amp;"","　")</f>
        <v/>
      </c>
      <c r="W171" s="18" t="str">
        <f>IFERROR(VLOOKUP($B171,DB!$H$3:$BZ$1001,43,FALSE)&amp;"","　")</f>
        <v/>
      </c>
      <c r="X171" s="18" t="str">
        <f>IFERROR(VLOOKUP($B171,DB!$H$3:$BZ$1001,44,FALSE)&amp;"","　")</f>
        <v/>
      </c>
      <c r="Y171" s="18" t="str">
        <f>IFERROR(VLOOKUP($B171,DB!$H$3:$BZ$1001,45,FALSE)&amp;"","　")</f>
        <v/>
      </c>
      <c r="Z171" s="18" t="str">
        <f>IFERROR(VLOOKUP($B171,DB!$H$3:$BZ$1001,46,FALSE)&amp;"","　")</f>
        <v/>
      </c>
      <c r="AA171" s="18" t="str">
        <f>IFERROR(VLOOKUP($B171,DB!$H$3:$BZ$1001,47,FALSE)&amp;"","　")</f>
        <v/>
      </c>
      <c r="AB171" s="18" t="str">
        <f>IFERROR(VLOOKUP($B171,DB!$H$3:$BZ$1001,48,FALSE)&amp;"","　")</f>
        <v/>
      </c>
      <c r="AC171" s="18" t="str">
        <f>IFERROR(VLOOKUP($B171,DB!$H$3:$BZ$1001,49,FALSE)&amp;"","　")</f>
        <v/>
      </c>
      <c r="AD171" s="18" t="str">
        <f>IFERROR(VLOOKUP($B171,DB!$H$3:$BZ$1001,50,FALSE)&amp;"","　")</f>
        <v/>
      </c>
      <c r="AE171" s="18" t="str">
        <f>IFERROR(VLOOKUP($B171,DB!$H$3:$BZ$1001,51,FALSE)&amp;"","　")</f>
        <v/>
      </c>
      <c r="AF171" s="18" t="str">
        <f>IFERROR(VLOOKUP($B171,DB!$H$3:$BZ$1001,52,FALSE)&amp;"","　")</f>
        <v/>
      </c>
      <c r="AG171" s="18" t="str">
        <f>IFERROR(VLOOKUP($B171,DB!$H$3:$BZ$1001,53,FALSE)&amp;"","　")</f>
        <v/>
      </c>
      <c r="AH171" s="18" t="str">
        <f>IFERROR(VLOOKUP($B171,DB!$H$3:$BZ$1001,54,FALSE)&amp;"","　")</f>
        <v/>
      </c>
      <c r="AI171" s="25" t="str">
        <f>IFERROR(VLOOKUP($B171,DB!$H$3:$BZ$1001,55,FALSE)&amp;"","　")</f>
        <v>◯</v>
      </c>
      <c r="AJ171" s="16" t="str">
        <f>IFERROR(VLOOKUP($B171,DB!$H$3:$BZ$1001,56,FALSE)&amp;"","　")</f>
        <v/>
      </c>
      <c r="AK171" s="18" t="str">
        <f>IFERROR(VLOOKUP($B171,DB!$H$3:$BZ$1001,57,FALSE)&amp;"","　")</f>
        <v/>
      </c>
      <c r="AL171" s="18" t="str">
        <f>IFERROR(VLOOKUP($B171,DB!$H$3:$BZ$1001,58,FALSE)&amp;"","　")</f>
        <v/>
      </c>
      <c r="AM171" s="18" t="str">
        <f>IFERROR(VLOOKUP($B171,DB!$H$3:$BZ$1001,59,FALSE)&amp;"","　")</f>
        <v/>
      </c>
      <c r="AN171" s="18" t="str">
        <f>IFERROR(VLOOKUP($B171,DB!$H$3:$BZ$1001,60,FALSE)&amp;"","　")</f>
        <v/>
      </c>
      <c r="AO171" s="18" t="str">
        <f>IFERROR(VLOOKUP($B171,DB!$H$3:$BZ$1001,61,FALSE)&amp;"","　")</f>
        <v/>
      </c>
      <c r="AP171" s="18" t="str">
        <f>IFERROR(VLOOKUP($B171,DB!$H$3:$BZ$1001,62,FALSE)&amp;"","　")</f>
        <v/>
      </c>
      <c r="AQ171" s="21" t="str">
        <f>IFERROR(VLOOKUP($B171,DB!$H$3:$BZ$1001,63,FALSE)&amp;"","　")</f>
        <v/>
      </c>
      <c r="AR171" s="23" t="str">
        <f>IFERROR(VLOOKUP($B171,DB!$H$3:$BZ$1001,64,FALSE)&amp;"","　")</f>
        <v/>
      </c>
      <c r="AS171" s="18" t="str">
        <f>IFERROR(VLOOKUP($B171,DB!$H$3:$BZ$1001,65,FALSE)&amp;"","　")</f>
        <v/>
      </c>
      <c r="AT171" s="18" t="str">
        <f>IFERROR(VLOOKUP($B171,DB!$H$3:$BZ$1001,66,FALSE)&amp;"","　")</f>
        <v/>
      </c>
      <c r="AU171" s="18" t="str">
        <f>IFERROR(VLOOKUP($B171,DB!$H$3:$BZ$1001,67,FALSE)&amp;"","　")</f>
        <v/>
      </c>
      <c r="AV171" s="18" t="str">
        <f>IFERROR(VLOOKUP($B171,DB!$H$3:$BZ$1001,68,FALSE)&amp;"","　")</f>
        <v/>
      </c>
      <c r="AW171" s="18" t="str">
        <f>IFERROR(VLOOKUP($B171,DB!$H$3:$BZ$1001,69,FALSE)&amp;"","　")</f>
        <v/>
      </c>
      <c r="AX171" s="18" t="str">
        <f>IFERROR(VLOOKUP($B171,DB!$H$3:$BZ$1001,70,FALSE)&amp;"","　")</f>
        <v/>
      </c>
      <c r="AY171" s="21" t="str">
        <f>IFERROR(VLOOKUP($B171,DB!$H$3:$BZ$1001,71,FALSE)&amp;"","　")</f>
        <v/>
      </c>
      <c r="AZ171" s="29"/>
    </row>
    <row r="172" spans="2:52" ht="20.100000000000001" customHeight="1">
      <c r="B172" s="6">
        <v>2426</v>
      </c>
      <c r="C172" s="8" t="str">
        <f>IFERROR(VLOOKUP(B172,DB!$H$3:$Y$1001,4,FALSE)&amp;"","")</f>
        <v>株式会社ティーネットジャパン</v>
      </c>
      <c r="D172" s="10" t="str">
        <f>IFERROR(VLOOKUP(B172,DB!$H$2:$CC$1001,7,FALSE)&amp;"","")</f>
        <v>香川県</v>
      </c>
      <c r="E172" s="11" t="str">
        <f>IFERROR(VLOOKUP(B172,DB!$H$2:$CC$1001,8,FALSE)&amp;"","")</f>
        <v>高松市</v>
      </c>
      <c r="F172" s="12" t="str">
        <f>IFERROR(VLOOKUP(B172,DB!$H$2:$CC$1001,10,FALSE)&amp;"","")</f>
        <v>代表取締役社長</v>
      </c>
      <c r="G172" s="11" t="str">
        <f>IFERROR(VLOOKUP(B172,DB!$H$2:$CC$1001,11,FALSE)&amp;"","")</f>
        <v>木本　泰樹</v>
      </c>
      <c r="H172" s="14" t="str">
        <f>IFERROR(IF(VLOOKUP(B172,DB!$H$2:$CC$1001,20,FALSE)&amp;""="","","○"),"")</f>
        <v>○</v>
      </c>
      <c r="I172" s="16" t="str">
        <f>IFERROR(VLOOKUP($B172,DB!$H$3:$BZ$1001,29,FALSE)&amp;"","　")</f>
        <v/>
      </c>
      <c r="J172" s="18" t="str">
        <f>IFERROR(VLOOKUP($B172,DB!$H$3:$BZ$1001,30,FALSE)&amp;"","　")</f>
        <v/>
      </c>
      <c r="K172" s="18" t="str">
        <f>IFERROR(VLOOKUP($B172,DB!$H$3:$BZ$1001,31,FALSE)&amp;"","　")</f>
        <v>◯</v>
      </c>
      <c r="L172" s="18" t="str">
        <f>IFERROR(VLOOKUP($B172,DB!$H$3:$BZ$1001,32,FALSE)&amp;"","　")</f>
        <v/>
      </c>
      <c r="M172" s="18" t="str">
        <f>IFERROR(VLOOKUP($B172,DB!$H$3:$BZ$1001,33,FALSE)&amp;"","　")</f>
        <v>◯</v>
      </c>
      <c r="N172" s="21" t="str">
        <f>IFERROR(VLOOKUP($B172,DB!$H$3:$BZ$1001,34,FALSE)&amp;"","　")</f>
        <v/>
      </c>
      <c r="O172" s="23" t="str">
        <f>IFERROR(VLOOKUP($B172,DB!$H$3:$BZ$1001,35,FALSE)&amp;"","　")</f>
        <v>◯</v>
      </c>
      <c r="P172" s="18" t="str">
        <f>IFERROR(VLOOKUP($B172,DB!$H$3:$BZ$1001,36,FALSE)&amp;"","　")</f>
        <v>◯</v>
      </c>
      <c r="Q172" s="18" t="str">
        <f>IFERROR(VLOOKUP($B172,DB!$H$3:$BZ$1001,37,FALSE)&amp;"","　")</f>
        <v/>
      </c>
      <c r="R172" s="18" t="str">
        <f>IFERROR(VLOOKUP($B172,DB!$H$3:$BZ$1001,38,FALSE)&amp;"","　")</f>
        <v>◯</v>
      </c>
      <c r="S172" s="18" t="str">
        <f>IFERROR(VLOOKUP($B172,DB!$H$3:$BZ$1001,39,FALSE)&amp;"","　")</f>
        <v>◯</v>
      </c>
      <c r="T172" s="18" t="str">
        <f>IFERROR(VLOOKUP($B172,DB!$H$3:$BZ$1001,40,FALSE)&amp;"","　")</f>
        <v/>
      </c>
      <c r="U172" s="18" t="str">
        <f>IFERROR(VLOOKUP($B172,DB!$H$3:$BZ$1001,41,FALSE)&amp;"","　")</f>
        <v/>
      </c>
      <c r="V172" s="18" t="str">
        <f>IFERROR(VLOOKUP($B172,DB!$H$3:$BZ$1001,42,FALSE)&amp;"","　")</f>
        <v>◯</v>
      </c>
      <c r="W172" s="18" t="str">
        <f>IFERROR(VLOOKUP($B172,DB!$H$3:$BZ$1001,43,FALSE)&amp;"","　")</f>
        <v/>
      </c>
      <c r="X172" s="18" t="str">
        <f>IFERROR(VLOOKUP($B172,DB!$H$3:$BZ$1001,44,FALSE)&amp;"","　")</f>
        <v/>
      </c>
      <c r="Y172" s="18" t="str">
        <f>IFERROR(VLOOKUP($B172,DB!$H$3:$BZ$1001,45,FALSE)&amp;"","　")</f>
        <v/>
      </c>
      <c r="Z172" s="18" t="str">
        <f>IFERROR(VLOOKUP($B172,DB!$H$3:$BZ$1001,46,FALSE)&amp;"","　")</f>
        <v/>
      </c>
      <c r="AA172" s="18" t="str">
        <f>IFERROR(VLOOKUP($B172,DB!$H$3:$BZ$1001,47,FALSE)&amp;"","　")</f>
        <v/>
      </c>
      <c r="AB172" s="18" t="str">
        <f>IFERROR(VLOOKUP($B172,DB!$H$3:$BZ$1001,48,FALSE)&amp;"","　")</f>
        <v/>
      </c>
      <c r="AC172" s="18" t="str">
        <f>IFERROR(VLOOKUP($B172,DB!$H$3:$BZ$1001,49,FALSE)&amp;"","　")</f>
        <v/>
      </c>
      <c r="AD172" s="18" t="str">
        <f>IFERROR(VLOOKUP($B172,DB!$H$3:$BZ$1001,50,FALSE)&amp;"","　")</f>
        <v>◯</v>
      </c>
      <c r="AE172" s="18" t="str">
        <f>IFERROR(VLOOKUP($B172,DB!$H$3:$BZ$1001,51,FALSE)&amp;"","　")</f>
        <v>◯</v>
      </c>
      <c r="AF172" s="18" t="str">
        <f>IFERROR(VLOOKUP($B172,DB!$H$3:$BZ$1001,52,FALSE)&amp;"","　")</f>
        <v>◯</v>
      </c>
      <c r="AG172" s="18" t="str">
        <f>IFERROR(VLOOKUP($B172,DB!$H$3:$BZ$1001,53,FALSE)&amp;"","　")</f>
        <v/>
      </c>
      <c r="AH172" s="18" t="str">
        <f>IFERROR(VLOOKUP($B172,DB!$H$3:$BZ$1001,54,FALSE)&amp;"","　")</f>
        <v/>
      </c>
      <c r="AI172" s="25" t="str">
        <f>IFERROR(VLOOKUP($B172,DB!$H$3:$BZ$1001,55,FALSE)&amp;"","　")</f>
        <v/>
      </c>
      <c r="AJ172" s="16" t="str">
        <f>IFERROR(VLOOKUP($B172,DB!$H$3:$BZ$1001,56,FALSE)&amp;"","　")</f>
        <v/>
      </c>
      <c r="AK172" s="18" t="str">
        <f>IFERROR(VLOOKUP($B172,DB!$H$3:$BZ$1001,57,FALSE)&amp;"","　")</f>
        <v/>
      </c>
      <c r="AL172" s="18" t="str">
        <f>IFERROR(VLOOKUP($B172,DB!$H$3:$BZ$1001,58,FALSE)&amp;"","　")</f>
        <v/>
      </c>
      <c r="AM172" s="18" t="str">
        <f>IFERROR(VLOOKUP($B172,DB!$H$3:$BZ$1001,59,FALSE)&amp;"","　")</f>
        <v/>
      </c>
      <c r="AN172" s="18" t="str">
        <f>IFERROR(VLOOKUP($B172,DB!$H$3:$BZ$1001,60,FALSE)&amp;"","　")</f>
        <v/>
      </c>
      <c r="AO172" s="18" t="str">
        <f>IFERROR(VLOOKUP($B172,DB!$H$3:$BZ$1001,61,FALSE)&amp;"","　")</f>
        <v/>
      </c>
      <c r="AP172" s="18" t="str">
        <f>IFERROR(VLOOKUP($B172,DB!$H$3:$BZ$1001,62,FALSE)&amp;"","　")</f>
        <v/>
      </c>
      <c r="AQ172" s="21" t="str">
        <f>IFERROR(VLOOKUP($B172,DB!$H$3:$BZ$1001,63,FALSE)&amp;"","　")</f>
        <v/>
      </c>
      <c r="AR172" s="23" t="str">
        <f>IFERROR(VLOOKUP($B172,DB!$H$3:$BZ$1001,64,FALSE)&amp;"","　")</f>
        <v/>
      </c>
      <c r="AS172" s="18" t="str">
        <f>IFERROR(VLOOKUP($B172,DB!$H$3:$BZ$1001,65,FALSE)&amp;"","　")</f>
        <v/>
      </c>
      <c r="AT172" s="18" t="str">
        <f>IFERROR(VLOOKUP($B172,DB!$H$3:$BZ$1001,66,FALSE)&amp;"","　")</f>
        <v/>
      </c>
      <c r="AU172" s="18" t="str">
        <f>IFERROR(VLOOKUP($B172,DB!$H$3:$BZ$1001,67,FALSE)&amp;"","　")</f>
        <v/>
      </c>
      <c r="AV172" s="18" t="str">
        <f>IFERROR(VLOOKUP($B172,DB!$H$3:$BZ$1001,68,FALSE)&amp;"","　")</f>
        <v/>
      </c>
      <c r="AW172" s="18" t="str">
        <f>IFERROR(VLOOKUP($B172,DB!$H$3:$BZ$1001,69,FALSE)&amp;"","　")</f>
        <v/>
      </c>
      <c r="AX172" s="18" t="str">
        <f>IFERROR(VLOOKUP($B172,DB!$H$3:$BZ$1001,70,FALSE)&amp;"","　")</f>
        <v/>
      </c>
      <c r="AY172" s="21" t="str">
        <f>IFERROR(VLOOKUP($B172,DB!$H$3:$BZ$1001,71,FALSE)&amp;"","　")</f>
        <v/>
      </c>
      <c r="AZ172" s="29"/>
    </row>
    <row r="173" spans="2:52" ht="20.100000000000001" customHeight="1">
      <c r="B173" s="6">
        <v>2427</v>
      </c>
      <c r="C173" s="8" t="str">
        <f>IFERROR(VLOOKUP(B173,DB!$H$3:$Y$1001,4,FALSE)&amp;"","")</f>
        <v>T・E・C株式会社</v>
      </c>
      <c r="D173" s="10" t="str">
        <f>IFERROR(VLOOKUP(B173,DB!$H$2:$CC$1001,7,FALSE)&amp;"","")</f>
        <v>北海道</v>
      </c>
      <c r="E173" s="11" t="str">
        <f>IFERROR(VLOOKUP(B173,DB!$H$2:$CC$1001,8,FALSE)&amp;"","")</f>
        <v>札幌市北区</v>
      </c>
      <c r="F173" s="12" t="str">
        <f>IFERROR(VLOOKUP(B173,DB!$H$2:$CC$1001,10,FALSE)&amp;"","")</f>
        <v>代表取締役</v>
      </c>
      <c r="G173" s="11" t="str">
        <f>IFERROR(VLOOKUP(B173,DB!$H$2:$CC$1001,11,FALSE)&amp;"","")</f>
        <v>照井　裕</v>
      </c>
      <c r="H173" s="14" t="str">
        <f>IFERROR(IF(VLOOKUP(B173,DB!$H$2:$CC$1001,20,FALSE)&amp;""="","","○"),"")</f>
        <v/>
      </c>
      <c r="I173" s="16" t="str">
        <f>IFERROR(VLOOKUP($B173,DB!$H$3:$BZ$1001,29,FALSE)&amp;"","　")</f>
        <v>◯</v>
      </c>
      <c r="J173" s="18" t="str">
        <f>IFERROR(VLOOKUP($B173,DB!$H$3:$BZ$1001,30,FALSE)&amp;"","　")</f>
        <v/>
      </c>
      <c r="K173" s="18" t="str">
        <f>IFERROR(VLOOKUP($B173,DB!$H$3:$BZ$1001,31,FALSE)&amp;"","　")</f>
        <v/>
      </c>
      <c r="L173" s="18" t="str">
        <f>IFERROR(VLOOKUP($B173,DB!$H$3:$BZ$1001,32,FALSE)&amp;"","　")</f>
        <v/>
      </c>
      <c r="M173" s="18" t="str">
        <f>IFERROR(VLOOKUP($B173,DB!$H$3:$BZ$1001,33,FALSE)&amp;"","　")</f>
        <v>◯</v>
      </c>
      <c r="N173" s="21" t="str">
        <f>IFERROR(VLOOKUP($B173,DB!$H$3:$BZ$1001,34,FALSE)&amp;"","　")</f>
        <v/>
      </c>
      <c r="O173" s="23" t="str">
        <f>IFERROR(VLOOKUP($B173,DB!$H$3:$BZ$1001,35,FALSE)&amp;"","　")</f>
        <v/>
      </c>
      <c r="P173" s="18" t="str">
        <f>IFERROR(VLOOKUP($B173,DB!$H$3:$BZ$1001,36,FALSE)&amp;"","　")</f>
        <v/>
      </c>
      <c r="Q173" s="18" t="str">
        <f>IFERROR(VLOOKUP($B173,DB!$H$3:$BZ$1001,37,FALSE)&amp;"","　")</f>
        <v/>
      </c>
      <c r="R173" s="18" t="str">
        <f>IFERROR(VLOOKUP($B173,DB!$H$3:$BZ$1001,38,FALSE)&amp;"","　")</f>
        <v/>
      </c>
      <c r="S173" s="18" t="str">
        <f>IFERROR(VLOOKUP($B173,DB!$H$3:$BZ$1001,39,FALSE)&amp;"","　")</f>
        <v/>
      </c>
      <c r="T173" s="18" t="str">
        <f>IFERROR(VLOOKUP($B173,DB!$H$3:$BZ$1001,40,FALSE)&amp;"","　")</f>
        <v/>
      </c>
      <c r="U173" s="18" t="str">
        <f>IFERROR(VLOOKUP($B173,DB!$H$3:$BZ$1001,41,FALSE)&amp;"","　")</f>
        <v/>
      </c>
      <c r="V173" s="18" t="str">
        <f>IFERROR(VLOOKUP($B173,DB!$H$3:$BZ$1001,42,FALSE)&amp;"","　")</f>
        <v/>
      </c>
      <c r="W173" s="18" t="str">
        <f>IFERROR(VLOOKUP($B173,DB!$H$3:$BZ$1001,43,FALSE)&amp;"","　")</f>
        <v/>
      </c>
      <c r="X173" s="18" t="str">
        <f>IFERROR(VLOOKUP($B173,DB!$H$3:$BZ$1001,44,FALSE)&amp;"","　")</f>
        <v/>
      </c>
      <c r="Y173" s="18" t="str">
        <f>IFERROR(VLOOKUP($B173,DB!$H$3:$BZ$1001,45,FALSE)&amp;"","　")</f>
        <v/>
      </c>
      <c r="Z173" s="18" t="str">
        <f>IFERROR(VLOOKUP($B173,DB!$H$3:$BZ$1001,46,FALSE)&amp;"","　")</f>
        <v/>
      </c>
      <c r="AA173" s="18" t="str">
        <f>IFERROR(VLOOKUP($B173,DB!$H$3:$BZ$1001,47,FALSE)&amp;"","　")</f>
        <v/>
      </c>
      <c r="AB173" s="18" t="str">
        <f>IFERROR(VLOOKUP($B173,DB!$H$3:$BZ$1001,48,FALSE)&amp;"","　")</f>
        <v/>
      </c>
      <c r="AC173" s="18" t="str">
        <f>IFERROR(VLOOKUP($B173,DB!$H$3:$BZ$1001,49,FALSE)&amp;"","　")</f>
        <v/>
      </c>
      <c r="AD173" s="18" t="str">
        <f>IFERROR(VLOOKUP($B173,DB!$H$3:$BZ$1001,50,FALSE)&amp;"","　")</f>
        <v/>
      </c>
      <c r="AE173" s="18" t="str">
        <f>IFERROR(VLOOKUP($B173,DB!$H$3:$BZ$1001,51,FALSE)&amp;"","　")</f>
        <v/>
      </c>
      <c r="AF173" s="18" t="str">
        <f>IFERROR(VLOOKUP($B173,DB!$H$3:$BZ$1001,52,FALSE)&amp;"","　")</f>
        <v/>
      </c>
      <c r="AG173" s="18" t="str">
        <f>IFERROR(VLOOKUP($B173,DB!$H$3:$BZ$1001,53,FALSE)&amp;"","　")</f>
        <v/>
      </c>
      <c r="AH173" s="18" t="str">
        <f>IFERROR(VLOOKUP($B173,DB!$H$3:$BZ$1001,54,FALSE)&amp;"","　")</f>
        <v/>
      </c>
      <c r="AI173" s="25" t="str">
        <f>IFERROR(VLOOKUP($B173,DB!$H$3:$BZ$1001,55,FALSE)&amp;"","　")</f>
        <v/>
      </c>
      <c r="AJ173" s="16" t="str">
        <f>IFERROR(VLOOKUP($B173,DB!$H$3:$BZ$1001,56,FALSE)&amp;"","　")</f>
        <v/>
      </c>
      <c r="AK173" s="18" t="str">
        <f>IFERROR(VLOOKUP($B173,DB!$H$3:$BZ$1001,57,FALSE)&amp;"","　")</f>
        <v/>
      </c>
      <c r="AL173" s="18" t="str">
        <f>IFERROR(VLOOKUP($B173,DB!$H$3:$BZ$1001,58,FALSE)&amp;"","　")</f>
        <v/>
      </c>
      <c r="AM173" s="18" t="str">
        <f>IFERROR(VLOOKUP($B173,DB!$H$3:$BZ$1001,59,FALSE)&amp;"","　")</f>
        <v/>
      </c>
      <c r="AN173" s="18" t="str">
        <f>IFERROR(VLOOKUP($B173,DB!$H$3:$BZ$1001,60,FALSE)&amp;"","　")</f>
        <v/>
      </c>
      <c r="AO173" s="18" t="str">
        <f>IFERROR(VLOOKUP($B173,DB!$H$3:$BZ$1001,61,FALSE)&amp;"","　")</f>
        <v/>
      </c>
      <c r="AP173" s="18" t="str">
        <f>IFERROR(VLOOKUP($B173,DB!$H$3:$BZ$1001,62,FALSE)&amp;"","　")</f>
        <v/>
      </c>
      <c r="AQ173" s="21" t="str">
        <f>IFERROR(VLOOKUP($B173,DB!$H$3:$BZ$1001,63,FALSE)&amp;"","　")</f>
        <v/>
      </c>
      <c r="AR173" s="23" t="str">
        <f>IFERROR(VLOOKUP($B173,DB!$H$3:$BZ$1001,64,FALSE)&amp;"","　")</f>
        <v/>
      </c>
      <c r="AS173" s="18" t="str">
        <f>IFERROR(VLOOKUP($B173,DB!$H$3:$BZ$1001,65,FALSE)&amp;"","　")</f>
        <v/>
      </c>
      <c r="AT173" s="18" t="str">
        <f>IFERROR(VLOOKUP($B173,DB!$H$3:$BZ$1001,66,FALSE)&amp;"","　")</f>
        <v/>
      </c>
      <c r="AU173" s="18" t="str">
        <f>IFERROR(VLOOKUP($B173,DB!$H$3:$BZ$1001,67,FALSE)&amp;"","　")</f>
        <v/>
      </c>
      <c r="AV173" s="18" t="str">
        <f>IFERROR(VLOOKUP($B173,DB!$H$3:$BZ$1001,68,FALSE)&amp;"","　")</f>
        <v/>
      </c>
      <c r="AW173" s="18" t="str">
        <f>IFERROR(VLOOKUP($B173,DB!$H$3:$BZ$1001,69,FALSE)&amp;"","　")</f>
        <v/>
      </c>
      <c r="AX173" s="18" t="str">
        <f>IFERROR(VLOOKUP($B173,DB!$H$3:$BZ$1001,70,FALSE)&amp;"","　")</f>
        <v/>
      </c>
      <c r="AY173" s="21" t="str">
        <f>IFERROR(VLOOKUP($B173,DB!$H$3:$BZ$1001,71,FALSE)&amp;"","　")</f>
        <v/>
      </c>
      <c r="AZ173" s="29"/>
    </row>
    <row r="174" spans="2:52" ht="20.100000000000001" customHeight="1">
      <c r="B174" s="6">
        <v>2428</v>
      </c>
      <c r="C174" s="8" t="str">
        <f>IFERROR(VLOOKUP(B174,DB!$H$3:$Y$1001,4,FALSE)&amp;"","")</f>
        <v>株式会社帝国設計事務所</v>
      </c>
      <c r="D174" s="10" t="str">
        <f>IFERROR(VLOOKUP(B174,DB!$H$2:$CC$1001,7,FALSE)&amp;"","")</f>
        <v>北海道</v>
      </c>
      <c r="E174" s="11" t="str">
        <f>IFERROR(VLOOKUP(B174,DB!$H$2:$CC$1001,8,FALSE)&amp;"","")</f>
        <v>札幌市東区</v>
      </c>
      <c r="F174" s="12" t="str">
        <f>IFERROR(VLOOKUP(B174,DB!$H$2:$CC$1001,10,FALSE)&amp;"","")</f>
        <v>代表取締役</v>
      </c>
      <c r="G174" s="11" t="str">
        <f>IFERROR(VLOOKUP(B174,DB!$H$2:$CC$1001,11,FALSE)&amp;"","")</f>
        <v>足立　一郎</v>
      </c>
      <c r="H174" s="14" t="str">
        <f>IFERROR(IF(VLOOKUP(B174,DB!$H$2:$CC$1001,20,FALSE)&amp;""="","","○"),"")</f>
        <v/>
      </c>
      <c r="I174" s="16" t="str">
        <f>IFERROR(VLOOKUP($B174,DB!$H$3:$BZ$1001,29,FALSE)&amp;"","　")</f>
        <v>◯</v>
      </c>
      <c r="J174" s="18" t="str">
        <f>IFERROR(VLOOKUP($B174,DB!$H$3:$BZ$1001,30,FALSE)&amp;"","　")</f>
        <v>◯</v>
      </c>
      <c r="K174" s="18" t="str">
        <f>IFERROR(VLOOKUP($B174,DB!$H$3:$BZ$1001,31,FALSE)&amp;"","　")</f>
        <v>◯</v>
      </c>
      <c r="L174" s="18" t="str">
        <f>IFERROR(VLOOKUP($B174,DB!$H$3:$BZ$1001,32,FALSE)&amp;"","　")</f>
        <v>◯</v>
      </c>
      <c r="M174" s="18" t="str">
        <f>IFERROR(VLOOKUP($B174,DB!$H$3:$BZ$1001,33,FALSE)&amp;"","　")</f>
        <v>◯</v>
      </c>
      <c r="N174" s="21" t="str">
        <f>IFERROR(VLOOKUP($B174,DB!$H$3:$BZ$1001,34,FALSE)&amp;"","　")</f>
        <v/>
      </c>
      <c r="O174" s="23" t="str">
        <f>IFERROR(VLOOKUP($B174,DB!$H$3:$BZ$1001,35,FALSE)&amp;"","　")</f>
        <v>◯</v>
      </c>
      <c r="P174" s="18" t="str">
        <f>IFERROR(VLOOKUP($B174,DB!$H$3:$BZ$1001,36,FALSE)&amp;"","　")</f>
        <v/>
      </c>
      <c r="Q174" s="18" t="str">
        <f>IFERROR(VLOOKUP($B174,DB!$H$3:$BZ$1001,37,FALSE)&amp;"","　")</f>
        <v/>
      </c>
      <c r="R174" s="18" t="str">
        <f>IFERROR(VLOOKUP($B174,DB!$H$3:$BZ$1001,38,FALSE)&amp;"","　")</f>
        <v/>
      </c>
      <c r="S174" s="18" t="str">
        <f>IFERROR(VLOOKUP($B174,DB!$H$3:$BZ$1001,39,FALSE)&amp;"","　")</f>
        <v/>
      </c>
      <c r="T174" s="18" t="str">
        <f>IFERROR(VLOOKUP($B174,DB!$H$3:$BZ$1001,40,FALSE)&amp;"","　")</f>
        <v>◯</v>
      </c>
      <c r="U174" s="18" t="str">
        <f>IFERROR(VLOOKUP($B174,DB!$H$3:$BZ$1001,41,FALSE)&amp;"","　")</f>
        <v>◯</v>
      </c>
      <c r="V174" s="18" t="str">
        <f>IFERROR(VLOOKUP($B174,DB!$H$3:$BZ$1001,42,FALSE)&amp;"","　")</f>
        <v>◯</v>
      </c>
      <c r="W174" s="18" t="str">
        <f>IFERROR(VLOOKUP($B174,DB!$H$3:$BZ$1001,43,FALSE)&amp;"","　")</f>
        <v/>
      </c>
      <c r="X174" s="18" t="str">
        <f>IFERROR(VLOOKUP($B174,DB!$H$3:$BZ$1001,44,FALSE)&amp;"","　")</f>
        <v/>
      </c>
      <c r="Y174" s="18" t="str">
        <f>IFERROR(VLOOKUP($B174,DB!$H$3:$BZ$1001,45,FALSE)&amp;"","　")</f>
        <v/>
      </c>
      <c r="Z174" s="18" t="str">
        <f>IFERROR(VLOOKUP($B174,DB!$H$3:$BZ$1001,46,FALSE)&amp;"","　")</f>
        <v/>
      </c>
      <c r="AA174" s="18" t="str">
        <f>IFERROR(VLOOKUP($B174,DB!$H$3:$BZ$1001,47,FALSE)&amp;"","　")</f>
        <v/>
      </c>
      <c r="AB174" s="18" t="str">
        <f>IFERROR(VLOOKUP($B174,DB!$H$3:$BZ$1001,48,FALSE)&amp;"","　")</f>
        <v/>
      </c>
      <c r="AC174" s="18" t="str">
        <f>IFERROR(VLOOKUP($B174,DB!$H$3:$BZ$1001,49,FALSE)&amp;"","　")</f>
        <v/>
      </c>
      <c r="AD174" s="18" t="str">
        <f>IFERROR(VLOOKUP($B174,DB!$H$3:$BZ$1001,50,FALSE)&amp;"","　")</f>
        <v>◯</v>
      </c>
      <c r="AE174" s="18" t="str">
        <f>IFERROR(VLOOKUP($B174,DB!$H$3:$BZ$1001,51,FALSE)&amp;"","　")</f>
        <v/>
      </c>
      <c r="AF174" s="18" t="str">
        <f>IFERROR(VLOOKUP($B174,DB!$H$3:$BZ$1001,52,FALSE)&amp;"","　")</f>
        <v/>
      </c>
      <c r="AG174" s="18" t="str">
        <f>IFERROR(VLOOKUP($B174,DB!$H$3:$BZ$1001,53,FALSE)&amp;"","　")</f>
        <v/>
      </c>
      <c r="AH174" s="18" t="str">
        <f>IFERROR(VLOOKUP($B174,DB!$H$3:$BZ$1001,54,FALSE)&amp;"","　")</f>
        <v/>
      </c>
      <c r="AI174" s="25" t="str">
        <f>IFERROR(VLOOKUP($B174,DB!$H$3:$BZ$1001,55,FALSE)&amp;"","　")</f>
        <v/>
      </c>
      <c r="AJ174" s="16" t="str">
        <f>IFERROR(VLOOKUP($B174,DB!$H$3:$BZ$1001,56,FALSE)&amp;"","　")</f>
        <v/>
      </c>
      <c r="AK174" s="18" t="str">
        <f>IFERROR(VLOOKUP($B174,DB!$H$3:$BZ$1001,57,FALSE)&amp;"","　")</f>
        <v/>
      </c>
      <c r="AL174" s="18" t="str">
        <f>IFERROR(VLOOKUP($B174,DB!$H$3:$BZ$1001,58,FALSE)&amp;"","　")</f>
        <v/>
      </c>
      <c r="AM174" s="18" t="str">
        <f>IFERROR(VLOOKUP($B174,DB!$H$3:$BZ$1001,59,FALSE)&amp;"","　")</f>
        <v/>
      </c>
      <c r="AN174" s="18" t="str">
        <f>IFERROR(VLOOKUP($B174,DB!$H$3:$BZ$1001,60,FALSE)&amp;"","　")</f>
        <v/>
      </c>
      <c r="AO174" s="18" t="str">
        <f>IFERROR(VLOOKUP($B174,DB!$H$3:$BZ$1001,61,FALSE)&amp;"","　")</f>
        <v/>
      </c>
      <c r="AP174" s="18" t="str">
        <f>IFERROR(VLOOKUP($B174,DB!$H$3:$BZ$1001,62,FALSE)&amp;"","　")</f>
        <v/>
      </c>
      <c r="AQ174" s="21" t="str">
        <f>IFERROR(VLOOKUP($B174,DB!$H$3:$BZ$1001,63,FALSE)&amp;"","　")</f>
        <v/>
      </c>
      <c r="AR174" s="23" t="str">
        <f>IFERROR(VLOOKUP($B174,DB!$H$3:$BZ$1001,64,FALSE)&amp;"","　")</f>
        <v/>
      </c>
      <c r="AS174" s="18" t="str">
        <f>IFERROR(VLOOKUP($B174,DB!$H$3:$BZ$1001,65,FALSE)&amp;"","　")</f>
        <v/>
      </c>
      <c r="AT174" s="18" t="str">
        <f>IFERROR(VLOOKUP($B174,DB!$H$3:$BZ$1001,66,FALSE)&amp;"","　")</f>
        <v/>
      </c>
      <c r="AU174" s="18" t="str">
        <f>IFERROR(VLOOKUP($B174,DB!$H$3:$BZ$1001,67,FALSE)&amp;"","　")</f>
        <v/>
      </c>
      <c r="AV174" s="18" t="str">
        <f>IFERROR(VLOOKUP($B174,DB!$H$3:$BZ$1001,68,FALSE)&amp;"","　")</f>
        <v/>
      </c>
      <c r="AW174" s="18" t="str">
        <f>IFERROR(VLOOKUP($B174,DB!$H$3:$BZ$1001,69,FALSE)&amp;"","　")</f>
        <v/>
      </c>
      <c r="AX174" s="18" t="str">
        <f>IFERROR(VLOOKUP($B174,DB!$H$3:$BZ$1001,70,FALSE)&amp;"","　")</f>
        <v/>
      </c>
      <c r="AY174" s="21" t="str">
        <f>IFERROR(VLOOKUP($B174,DB!$H$3:$BZ$1001,71,FALSE)&amp;"","　")</f>
        <v/>
      </c>
      <c r="AZ174" s="29"/>
    </row>
    <row r="175" spans="2:52" ht="20.100000000000001" customHeight="1">
      <c r="B175" s="6">
        <v>2429</v>
      </c>
      <c r="C175" s="8" t="str">
        <f>IFERROR(VLOOKUP(B175,DB!$H$3:$Y$1001,4,FALSE)&amp;"","")</f>
        <v>株式会社テクノス北海道</v>
      </c>
      <c r="D175" s="10" t="str">
        <f>IFERROR(VLOOKUP(B175,DB!$H$2:$CC$1001,7,FALSE)&amp;"","")</f>
        <v>北海道</v>
      </c>
      <c r="E175" s="11" t="str">
        <f>IFERROR(VLOOKUP(B175,DB!$H$2:$CC$1001,8,FALSE)&amp;"","")</f>
        <v>旭川市</v>
      </c>
      <c r="F175" s="12" t="str">
        <f>IFERROR(VLOOKUP(B175,DB!$H$2:$CC$1001,10,FALSE)&amp;"","")</f>
        <v>代表取締役</v>
      </c>
      <c r="G175" s="11" t="str">
        <f>IFERROR(VLOOKUP(B175,DB!$H$2:$CC$1001,11,FALSE)&amp;"","")</f>
        <v>吉本　宏明</v>
      </c>
      <c r="H175" s="14" t="str">
        <f>IFERROR(IF(VLOOKUP(B175,DB!$H$2:$CC$1001,20,FALSE)&amp;""="","","○"),"")</f>
        <v/>
      </c>
      <c r="I175" s="16" t="str">
        <f>IFERROR(VLOOKUP($B175,DB!$H$3:$BZ$1001,29,FALSE)&amp;"","　")</f>
        <v/>
      </c>
      <c r="J175" s="18" t="str">
        <f>IFERROR(VLOOKUP($B175,DB!$H$3:$BZ$1001,30,FALSE)&amp;"","　")</f>
        <v/>
      </c>
      <c r="K175" s="18" t="str">
        <f>IFERROR(VLOOKUP($B175,DB!$H$3:$BZ$1001,31,FALSE)&amp;"","　")</f>
        <v/>
      </c>
      <c r="L175" s="18" t="str">
        <f>IFERROR(VLOOKUP($B175,DB!$H$3:$BZ$1001,32,FALSE)&amp;"","　")</f>
        <v/>
      </c>
      <c r="M175" s="18" t="str">
        <f>IFERROR(VLOOKUP($B175,DB!$H$3:$BZ$1001,33,FALSE)&amp;"","　")</f>
        <v>◯</v>
      </c>
      <c r="N175" s="21" t="str">
        <f>IFERROR(VLOOKUP($B175,DB!$H$3:$BZ$1001,34,FALSE)&amp;"","　")</f>
        <v/>
      </c>
      <c r="O175" s="23" t="str">
        <f>IFERROR(VLOOKUP($B175,DB!$H$3:$BZ$1001,35,FALSE)&amp;"","　")</f>
        <v/>
      </c>
      <c r="P175" s="18" t="str">
        <f>IFERROR(VLOOKUP($B175,DB!$H$3:$BZ$1001,36,FALSE)&amp;"","　")</f>
        <v/>
      </c>
      <c r="Q175" s="18" t="str">
        <f>IFERROR(VLOOKUP($B175,DB!$H$3:$BZ$1001,37,FALSE)&amp;"","　")</f>
        <v/>
      </c>
      <c r="R175" s="18" t="str">
        <f>IFERROR(VLOOKUP($B175,DB!$H$3:$BZ$1001,38,FALSE)&amp;"","　")</f>
        <v/>
      </c>
      <c r="S175" s="18" t="str">
        <f>IFERROR(VLOOKUP($B175,DB!$H$3:$BZ$1001,39,FALSE)&amp;"","　")</f>
        <v/>
      </c>
      <c r="T175" s="18" t="str">
        <f>IFERROR(VLOOKUP($B175,DB!$H$3:$BZ$1001,40,FALSE)&amp;"","　")</f>
        <v/>
      </c>
      <c r="U175" s="18" t="str">
        <f>IFERROR(VLOOKUP($B175,DB!$H$3:$BZ$1001,41,FALSE)&amp;"","　")</f>
        <v/>
      </c>
      <c r="V175" s="18" t="str">
        <f>IFERROR(VLOOKUP($B175,DB!$H$3:$BZ$1001,42,FALSE)&amp;"","　")</f>
        <v/>
      </c>
      <c r="W175" s="18" t="str">
        <f>IFERROR(VLOOKUP($B175,DB!$H$3:$BZ$1001,43,FALSE)&amp;"","　")</f>
        <v/>
      </c>
      <c r="X175" s="18" t="str">
        <f>IFERROR(VLOOKUP($B175,DB!$H$3:$BZ$1001,44,FALSE)&amp;"","　")</f>
        <v/>
      </c>
      <c r="Y175" s="18" t="str">
        <f>IFERROR(VLOOKUP($B175,DB!$H$3:$BZ$1001,45,FALSE)&amp;"","　")</f>
        <v/>
      </c>
      <c r="Z175" s="18" t="str">
        <f>IFERROR(VLOOKUP($B175,DB!$H$3:$BZ$1001,46,FALSE)&amp;"","　")</f>
        <v/>
      </c>
      <c r="AA175" s="18" t="str">
        <f>IFERROR(VLOOKUP($B175,DB!$H$3:$BZ$1001,47,FALSE)&amp;"","　")</f>
        <v/>
      </c>
      <c r="AB175" s="18" t="str">
        <f>IFERROR(VLOOKUP($B175,DB!$H$3:$BZ$1001,48,FALSE)&amp;"","　")</f>
        <v/>
      </c>
      <c r="AC175" s="18" t="str">
        <f>IFERROR(VLOOKUP($B175,DB!$H$3:$BZ$1001,49,FALSE)&amp;"","　")</f>
        <v/>
      </c>
      <c r="AD175" s="18" t="str">
        <f>IFERROR(VLOOKUP($B175,DB!$H$3:$BZ$1001,50,FALSE)&amp;"","　")</f>
        <v/>
      </c>
      <c r="AE175" s="18" t="str">
        <f>IFERROR(VLOOKUP($B175,DB!$H$3:$BZ$1001,51,FALSE)&amp;"","　")</f>
        <v/>
      </c>
      <c r="AF175" s="18" t="str">
        <f>IFERROR(VLOOKUP($B175,DB!$H$3:$BZ$1001,52,FALSE)&amp;"","　")</f>
        <v/>
      </c>
      <c r="AG175" s="18" t="str">
        <f>IFERROR(VLOOKUP($B175,DB!$H$3:$BZ$1001,53,FALSE)&amp;"","　")</f>
        <v/>
      </c>
      <c r="AH175" s="18" t="str">
        <f>IFERROR(VLOOKUP($B175,DB!$H$3:$BZ$1001,54,FALSE)&amp;"","　")</f>
        <v/>
      </c>
      <c r="AI175" s="25" t="str">
        <f>IFERROR(VLOOKUP($B175,DB!$H$3:$BZ$1001,55,FALSE)&amp;"","　")</f>
        <v/>
      </c>
      <c r="AJ175" s="16" t="str">
        <f>IFERROR(VLOOKUP($B175,DB!$H$3:$BZ$1001,56,FALSE)&amp;"","　")</f>
        <v/>
      </c>
      <c r="AK175" s="18" t="str">
        <f>IFERROR(VLOOKUP($B175,DB!$H$3:$BZ$1001,57,FALSE)&amp;"","　")</f>
        <v/>
      </c>
      <c r="AL175" s="18" t="str">
        <f>IFERROR(VLOOKUP($B175,DB!$H$3:$BZ$1001,58,FALSE)&amp;"","　")</f>
        <v/>
      </c>
      <c r="AM175" s="18" t="str">
        <f>IFERROR(VLOOKUP($B175,DB!$H$3:$BZ$1001,59,FALSE)&amp;"","　")</f>
        <v/>
      </c>
      <c r="AN175" s="18" t="str">
        <f>IFERROR(VLOOKUP($B175,DB!$H$3:$BZ$1001,60,FALSE)&amp;"","　")</f>
        <v/>
      </c>
      <c r="AO175" s="18" t="str">
        <f>IFERROR(VLOOKUP($B175,DB!$H$3:$BZ$1001,61,FALSE)&amp;"","　")</f>
        <v/>
      </c>
      <c r="AP175" s="18" t="str">
        <f>IFERROR(VLOOKUP($B175,DB!$H$3:$BZ$1001,62,FALSE)&amp;"","　")</f>
        <v/>
      </c>
      <c r="AQ175" s="21" t="str">
        <f>IFERROR(VLOOKUP($B175,DB!$H$3:$BZ$1001,63,FALSE)&amp;"","　")</f>
        <v/>
      </c>
      <c r="AR175" s="23" t="str">
        <f>IFERROR(VLOOKUP($B175,DB!$H$3:$BZ$1001,64,FALSE)&amp;"","　")</f>
        <v/>
      </c>
      <c r="AS175" s="18" t="str">
        <f>IFERROR(VLOOKUP($B175,DB!$H$3:$BZ$1001,65,FALSE)&amp;"","　")</f>
        <v/>
      </c>
      <c r="AT175" s="18" t="str">
        <f>IFERROR(VLOOKUP($B175,DB!$H$3:$BZ$1001,66,FALSE)&amp;"","　")</f>
        <v/>
      </c>
      <c r="AU175" s="18" t="str">
        <f>IFERROR(VLOOKUP($B175,DB!$H$3:$BZ$1001,67,FALSE)&amp;"","　")</f>
        <v/>
      </c>
      <c r="AV175" s="18" t="str">
        <f>IFERROR(VLOOKUP($B175,DB!$H$3:$BZ$1001,68,FALSE)&amp;"","　")</f>
        <v/>
      </c>
      <c r="AW175" s="18" t="str">
        <f>IFERROR(VLOOKUP($B175,DB!$H$3:$BZ$1001,69,FALSE)&amp;"","　")</f>
        <v>◯</v>
      </c>
      <c r="AX175" s="18" t="str">
        <f>IFERROR(VLOOKUP($B175,DB!$H$3:$BZ$1001,70,FALSE)&amp;"","　")</f>
        <v/>
      </c>
      <c r="AY175" s="21" t="str">
        <f>IFERROR(VLOOKUP($B175,DB!$H$3:$BZ$1001,71,FALSE)&amp;"","　")</f>
        <v/>
      </c>
      <c r="AZ175" s="29"/>
    </row>
    <row r="176" spans="2:52" ht="20.100000000000001" customHeight="1">
      <c r="B176" s="6">
        <v>2430</v>
      </c>
      <c r="C176" s="8" t="str">
        <f>IFERROR(VLOOKUP(B176,DB!$H$3:$Y$1001,4,FALSE)&amp;"","")</f>
        <v>株式会社テクノクルー</v>
      </c>
      <c r="D176" s="10" t="str">
        <f>IFERROR(VLOOKUP(B176,DB!$H$2:$CC$1001,7,FALSE)&amp;"","")</f>
        <v>北海道</v>
      </c>
      <c r="E176" s="11" t="str">
        <f>IFERROR(VLOOKUP(B176,DB!$H$2:$CC$1001,8,FALSE)&amp;"","")</f>
        <v>札幌市北区</v>
      </c>
      <c r="F176" s="12" t="str">
        <f>IFERROR(VLOOKUP(B176,DB!$H$2:$CC$1001,10,FALSE)&amp;"","")</f>
        <v>代表取締役</v>
      </c>
      <c r="G176" s="11" t="str">
        <f>IFERROR(VLOOKUP(B176,DB!$H$2:$CC$1001,11,FALSE)&amp;"","")</f>
        <v>矢吹　定夫</v>
      </c>
      <c r="H176" s="14" t="str">
        <f>IFERROR(IF(VLOOKUP(B176,DB!$H$2:$CC$1001,20,FALSE)&amp;""="","","○"),"")</f>
        <v/>
      </c>
      <c r="I176" s="16" t="str">
        <f>IFERROR(VLOOKUP($B176,DB!$H$3:$BZ$1001,29,FALSE)&amp;"","　")</f>
        <v/>
      </c>
      <c r="J176" s="18" t="str">
        <f>IFERROR(VLOOKUP($B176,DB!$H$3:$BZ$1001,30,FALSE)&amp;"","　")</f>
        <v/>
      </c>
      <c r="K176" s="18" t="str">
        <f>IFERROR(VLOOKUP($B176,DB!$H$3:$BZ$1001,31,FALSE)&amp;"","　")</f>
        <v/>
      </c>
      <c r="L176" s="18" t="str">
        <f>IFERROR(VLOOKUP($B176,DB!$H$3:$BZ$1001,32,FALSE)&amp;"","　")</f>
        <v>◯</v>
      </c>
      <c r="M176" s="18" t="str">
        <f>IFERROR(VLOOKUP($B176,DB!$H$3:$BZ$1001,33,FALSE)&amp;"","　")</f>
        <v/>
      </c>
      <c r="N176" s="21" t="str">
        <f>IFERROR(VLOOKUP($B176,DB!$H$3:$BZ$1001,34,FALSE)&amp;"","　")</f>
        <v/>
      </c>
      <c r="O176" s="23" t="str">
        <f>IFERROR(VLOOKUP($B176,DB!$H$3:$BZ$1001,35,FALSE)&amp;"","　")</f>
        <v/>
      </c>
      <c r="P176" s="18" t="str">
        <f>IFERROR(VLOOKUP($B176,DB!$H$3:$BZ$1001,36,FALSE)&amp;"","　")</f>
        <v/>
      </c>
      <c r="Q176" s="18" t="str">
        <f>IFERROR(VLOOKUP($B176,DB!$H$3:$BZ$1001,37,FALSE)&amp;"","　")</f>
        <v/>
      </c>
      <c r="R176" s="18" t="str">
        <f>IFERROR(VLOOKUP($B176,DB!$H$3:$BZ$1001,38,FALSE)&amp;"","　")</f>
        <v/>
      </c>
      <c r="S176" s="18" t="str">
        <f>IFERROR(VLOOKUP($B176,DB!$H$3:$BZ$1001,39,FALSE)&amp;"","　")</f>
        <v/>
      </c>
      <c r="T176" s="18" t="str">
        <f>IFERROR(VLOOKUP($B176,DB!$H$3:$BZ$1001,40,FALSE)&amp;"","　")</f>
        <v/>
      </c>
      <c r="U176" s="18" t="str">
        <f>IFERROR(VLOOKUP($B176,DB!$H$3:$BZ$1001,41,FALSE)&amp;"","　")</f>
        <v/>
      </c>
      <c r="V176" s="18" t="str">
        <f>IFERROR(VLOOKUP($B176,DB!$H$3:$BZ$1001,42,FALSE)&amp;"","　")</f>
        <v/>
      </c>
      <c r="W176" s="18" t="str">
        <f>IFERROR(VLOOKUP($B176,DB!$H$3:$BZ$1001,43,FALSE)&amp;"","　")</f>
        <v/>
      </c>
      <c r="X176" s="18" t="str">
        <f>IFERROR(VLOOKUP($B176,DB!$H$3:$BZ$1001,44,FALSE)&amp;"","　")</f>
        <v/>
      </c>
      <c r="Y176" s="18" t="str">
        <f>IFERROR(VLOOKUP($B176,DB!$H$3:$BZ$1001,45,FALSE)&amp;"","　")</f>
        <v/>
      </c>
      <c r="Z176" s="18" t="str">
        <f>IFERROR(VLOOKUP($B176,DB!$H$3:$BZ$1001,46,FALSE)&amp;"","　")</f>
        <v/>
      </c>
      <c r="AA176" s="18" t="str">
        <f>IFERROR(VLOOKUP($B176,DB!$H$3:$BZ$1001,47,FALSE)&amp;"","　")</f>
        <v/>
      </c>
      <c r="AB176" s="18" t="str">
        <f>IFERROR(VLOOKUP($B176,DB!$H$3:$BZ$1001,48,FALSE)&amp;"","　")</f>
        <v/>
      </c>
      <c r="AC176" s="18" t="str">
        <f>IFERROR(VLOOKUP($B176,DB!$H$3:$BZ$1001,49,FALSE)&amp;"","　")</f>
        <v/>
      </c>
      <c r="AD176" s="18" t="str">
        <f>IFERROR(VLOOKUP($B176,DB!$H$3:$BZ$1001,50,FALSE)&amp;"","　")</f>
        <v/>
      </c>
      <c r="AE176" s="18" t="str">
        <f>IFERROR(VLOOKUP($B176,DB!$H$3:$BZ$1001,51,FALSE)&amp;"","　")</f>
        <v/>
      </c>
      <c r="AF176" s="18" t="str">
        <f>IFERROR(VLOOKUP($B176,DB!$H$3:$BZ$1001,52,FALSE)&amp;"","　")</f>
        <v/>
      </c>
      <c r="AG176" s="18" t="str">
        <f>IFERROR(VLOOKUP($B176,DB!$H$3:$BZ$1001,53,FALSE)&amp;"","　")</f>
        <v/>
      </c>
      <c r="AH176" s="18" t="str">
        <f>IFERROR(VLOOKUP($B176,DB!$H$3:$BZ$1001,54,FALSE)&amp;"","　")</f>
        <v/>
      </c>
      <c r="AI176" s="25" t="str">
        <f>IFERROR(VLOOKUP($B176,DB!$H$3:$BZ$1001,55,FALSE)&amp;"","　")</f>
        <v/>
      </c>
      <c r="AJ176" s="16" t="str">
        <f>IFERROR(VLOOKUP($B176,DB!$H$3:$BZ$1001,56,FALSE)&amp;"","　")</f>
        <v/>
      </c>
      <c r="AK176" s="18" t="str">
        <f>IFERROR(VLOOKUP($B176,DB!$H$3:$BZ$1001,57,FALSE)&amp;"","　")</f>
        <v/>
      </c>
      <c r="AL176" s="18" t="str">
        <f>IFERROR(VLOOKUP($B176,DB!$H$3:$BZ$1001,58,FALSE)&amp;"","　")</f>
        <v/>
      </c>
      <c r="AM176" s="18" t="str">
        <f>IFERROR(VLOOKUP($B176,DB!$H$3:$BZ$1001,59,FALSE)&amp;"","　")</f>
        <v/>
      </c>
      <c r="AN176" s="18" t="str">
        <f>IFERROR(VLOOKUP($B176,DB!$H$3:$BZ$1001,60,FALSE)&amp;"","　")</f>
        <v/>
      </c>
      <c r="AO176" s="18" t="str">
        <f>IFERROR(VLOOKUP($B176,DB!$H$3:$BZ$1001,61,FALSE)&amp;"","　")</f>
        <v/>
      </c>
      <c r="AP176" s="18" t="str">
        <f>IFERROR(VLOOKUP($B176,DB!$H$3:$BZ$1001,62,FALSE)&amp;"","　")</f>
        <v/>
      </c>
      <c r="AQ176" s="21" t="str">
        <f>IFERROR(VLOOKUP($B176,DB!$H$3:$BZ$1001,63,FALSE)&amp;"","　")</f>
        <v/>
      </c>
      <c r="AR176" s="23" t="str">
        <f>IFERROR(VLOOKUP($B176,DB!$H$3:$BZ$1001,64,FALSE)&amp;"","　")</f>
        <v/>
      </c>
      <c r="AS176" s="18" t="str">
        <f>IFERROR(VLOOKUP($B176,DB!$H$3:$BZ$1001,65,FALSE)&amp;"","　")</f>
        <v/>
      </c>
      <c r="AT176" s="18" t="str">
        <f>IFERROR(VLOOKUP($B176,DB!$H$3:$BZ$1001,66,FALSE)&amp;"","　")</f>
        <v/>
      </c>
      <c r="AU176" s="18" t="str">
        <f>IFERROR(VLOOKUP($B176,DB!$H$3:$BZ$1001,67,FALSE)&amp;"","　")</f>
        <v/>
      </c>
      <c r="AV176" s="18" t="str">
        <f>IFERROR(VLOOKUP($B176,DB!$H$3:$BZ$1001,68,FALSE)&amp;"","　")</f>
        <v/>
      </c>
      <c r="AW176" s="18" t="str">
        <f>IFERROR(VLOOKUP($B176,DB!$H$3:$BZ$1001,69,FALSE)&amp;"","　")</f>
        <v/>
      </c>
      <c r="AX176" s="18" t="str">
        <f>IFERROR(VLOOKUP($B176,DB!$H$3:$BZ$1001,70,FALSE)&amp;"","　")</f>
        <v/>
      </c>
      <c r="AY176" s="21" t="str">
        <f>IFERROR(VLOOKUP($B176,DB!$H$3:$BZ$1001,71,FALSE)&amp;"","　")</f>
        <v/>
      </c>
      <c r="AZ176" s="29"/>
    </row>
    <row r="177" spans="2:52" ht="20.100000000000001" customHeight="1">
      <c r="B177" s="6">
        <v>2431</v>
      </c>
      <c r="C177" s="8" t="str">
        <f>IFERROR(VLOOKUP(B177,DB!$H$3:$Y$1001,4,FALSE)&amp;"","")</f>
        <v>株式会社データベース</v>
      </c>
      <c r="D177" s="10" t="str">
        <f>IFERROR(VLOOKUP(B177,DB!$H$2:$CC$1001,7,FALSE)&amp;"","")</f>
        <v>北海道</v>
      </c>
      <c r="E177" s="11" t="str">
        <f>IFERROR(VLOOKUP(B177,DB!$H$2:$CC$1001,8,FALSE)&amp;"","")</f>
        <v>札幌市北区</v>
      </c>
      <c r="F177" s="12" t="str">
        <f>IFERROR(VLOOKUP(B177,DB!$H$2:$CC$1001,10,FALSE)&amp;"","")</f>
        <v>代表取締役</v>
      </c>
      <c r="G177" s="11" t="str">
        <f>IFERROR(VLOOKUP(B177,DB!$H$2:$CC$1001,11,FALSE)&amp;"","")</f>
        <v>清重　正樹</v>
      </c>
      <c r="H177" s="14" t="str">
        <f>IFERROR(IF(VLOOKUP(B177,DB!$H$2:$CC$1001,20,FALSE)&amp;""="","","○"),"")</f>
        <v/>
      </c>
      <c r="I177" s="16" t="str">
        <f>IFERROR(VLOOKUP($B177,DB!$H$3:$BZ$1001,29,FALSE)&amp;"","　")</f>
        <v>◯</v>
      </c>
      <c r="J177" s="18" t="str">
        <f>IFERROR(VLOOKUP($B177,DB!$H$3:$BZ$1001,30,FALSE)&amp;"","　")</f>
        <v/>
      </c>
      <c r="K177" s="18" t="str">
        <f>IFERROR(VLOOKUP($B177,DB!$H$3:$BZ$1001,31,FALSE)&amp;"","　")</f>
        <v>◯</v>
      </c>
      <c r="L177" s="18" t="str">
        <f>IFERROR(VLOOKUP($B177,DB!$H$3:$BZ$1001,32,FALSE)&amp;"","　")</f>
        <v/>
      </c>
      <c r="M177" s="18" t="str">
        <f>IFERROR(VLOOKUP($B177,DB!$H$3:$BZ$1001,33,FALSE)&amp;"","　")</f>
        <v>◯</v>
      </c>
      <c r="N177" s="21" t="str">
        <f>IFERROR(VLOOKUP($B177,DB!$H$3:$BZ$1001,34,FALSE)&amp;"","　")</f>
        <v/>
      </c>
      <c r="O177" s="23" t="str">
        <f>IFERROR(VLOOKUP($B177,DB!$H$3:$BZ$1001,35,FALSE)&amp;"","　")</f>
        <v/>
      </c>
      <c r="P177" s="18" t="str">
        <f>IFERROR(VLOOKUP($B177,DB!$H$3:$BZ$1001,36,FALSE)&amp;"","　")</f>
        <v/>
      </c>
      <c r="Q177" s="18" t="str">
        <f>IFERROR(VLOOKUP($B177,DB!$H$3:$BZ$1001,37,FALSE)&amp;"","　")</f>
        <v/>
      </c>
      <c r="R177" s="18" t="str">
        <f>IFERROR(VLOOKUP($B177,DB!$H$3:$BZ$1001,38,FALSE)&amp;"","　")</f>
        <v/>
      </c>
      <c r="S177" s="18" t="str">
        <f>IFERROR(VLOOKUP($B177,DB!$H$3:$BZ$1001,39,FALSE)&amp;"","　")</f>
        <v/>
      </c>
      <c r="T177" s="18" t="str">
        <f>IFERROR(VLOOKUP($B177,DB!$H$3:$BZ$1001,40,FALSE)&amp;"","　")</f>
        <v>◯</v>
      </c>
      <c r="U177" s="18" t="str">
        <f>IFERROR(VLOOKUP($B177,DB!$H$3:$BZ$1001,41,FALSE)&amp;"","　")</f>
        <v>◯</v>
      </c>
      <c r="V177" s="18" t="str">
        <f>IFERROR(VLOOKUP($B177,DB!$H$3:$BZ$1001,42,FALSE)&amp;"","　")</f>
        <v/>
      </c>
      <c r="W177" s="18" t="str">
        <f>IFERROR(VLOOKUP($B177,DB!$H$3:$BZ$1001,43,FALSE)&amp;"","　")</f>
        <v/>
      </c>
      <c r="X177" s="18" t="str">
        <f>IFERROR(VLOOKUP($B177,DB!$H$3:$BZ$1001,44,FALSE)&amp;"","　")</f>
        <v/>
      </c>
      <c r="Y177" s="18" t="str">
        <f>IFERROR(VLOOKUP($B177,DB!$H$3:$BZ$1001,45,FALSE)&amp;"","　")</f>
        <v/>
      </c>
      <c r="Z177" s="18" t="str">
        <f>IFERROR(VLOOKUP($B177,DB!$H$3:$BZ$1001,46,FALSE)&amp;"","　")</f>
        <v/>
      </c>
      <c r="AA177" s="18" t="str">
        <f>IFERROR(VLOOKUP($B177,DB!$H$3:$BZ$1001,47,FALSE)&amp;"","　")</f>
        <v/>
      </c>
      <c r="AB177" s="18" t="str">
        <f>IFERROR(VLOOKUP($B177,DB!$H$3:$BZ$1001,48,FALSE)&amp;"","　")</f>
        <v/>
      </c>
      <c r="AC177" s="18" t="str">
        <f>IFERROR(VLOOKUP($B177,DB!$H$3:$BZ$1001,49,FALSE)&amp;"","　")</f>
        <v/>
      </c>
      <c r="AD177" s="18" t="str">
        <f>IFERROR(VLOOKUP($B177,DB!$H$3:$BZ$1001,50,FALSE)&amp;"","　")</f>
        <v/>
      </c>
      <c r="AE177" s="18" t="str">
        <f>IFERROR(VLOOKUP($B177,DB!$H$3:$BZ$1001,51,FALSE)&amp;"","　")</f>
        <v/>
      </c>
      <c r="AF177" s="18" t="str">
        <f>IFERROR(VLOOKUP($B177,DB!$H$3:$BZ$1001,52,FALSE)&amp;"","　")</f>
        <v/>
      </c>
      <c r="AG177" s="18" t="str">
        <f>IFERROR(VLOOKUP($B177,DB!$H$3:$BZ$1001,53,FALSE)&amp;"","　")</f>
        <v/>
      </c>
      <c r="AH177" s="18" t="str">
        <f>IFERROR(VLOOKUP($B177,DB!$H$3:$BZ$1001,54,FALSE)&amp;"","　")</f>
        <v/>
      </c>
      <c r="AI177" s="25" t="str">
        <f>IFERROR(VLOOKUP($B177,DB!$H$3:$BZ$1001,55,FALSE)&amp;"","　")</f>
        <v/>
      </c>
      <c r="AJ177" s="16" t="str">
        <f>IFERROR(VLOOKUP($B177,DB!$H$3:$BZ$1001,56,FALSE)&amp;"","　")</f>
        <v/>
      </c>
      <c r="AK177" s="18" t="str">
        <f>IFERROR(VLOOKUP($B177,DB!$H$3:$BZ$1001,57,FALSE)&amp;"","　")</f>
        <v/>
      </c>
      <c r="AL177" s="18" t="str">
        <f>IFERROR(VLOOKUP($B177,DB!$H$3:$BZ$1001,58,FALSE)&amp;"","　")</f>
        <v/>
      </c>
      <c r="AM177" s="18" t="str">
        <f>IFERROR(VLOOKUP($B177,DB!$H$3:$BZ$1001,59,FALSE)&amp;"","　")</f>
        <v/>
      </c>
      <c r="AN177" s="18" t="str">
        <f>IFERROR(VLOOKUP($B177,DB!$H$3:$BZ$1001,60,FALSE)&amp;"","　")</f>
        <v/>
      </c>
      <c r="AO177" s="18" t="str">
        <f>IFERROR(VLOOKUP($B177,DB!$H$3:$BZ$1001,61,FALSE)&amp;"","　")</f>
        <v/>
      </c>
      <c r="AP177" s="18" t="str">
        <f>IFERROR(VLOOKUP($B177,DB!$H$3:$BZ$1001,62,FALSE)&amp;"","　")</f>
        <v/>
      </c>
      <c r="AQ177" s="21" t="str">
        <f>IFERROR(VLOOKUP($B177,DB!$H$3:$BZ$1001,63,FALSE)&amp;"","　")</f>
        <v/>
      </c>
      <c r="AR177" s="23" t="str">
        <f>IFERROR(VLOOKUP($B177,DB!$H$3:$BZ$1001,64,FALSE)&amp;"","　")</f>
        <v/>
      </c>
      <c r="AS177" s="18" t="str">
        <f>IFERROR(VLOOKUP($B177,DB!$H$3:$BZ$1001,65,FALSE)&amp;"","　")</f>
        <v/>
      </c>
      <c r="AT177" s="18" t="str">
        <f>IFERROR(VLOOKUP($B177,DB!$H$3:$BZ$1001,66,FALSE)&amp;"","　")</f>
        <v/>
      </c>
      <c r="AU177" s="18" t="str">
        <f>IFERROR(VLOOKUP($B177,DB!$H$3:$BZ$1001,67,FALSE)&amp;"","　")</f>
        <v/>
      </c>
      <c r="AV177" s="18" t="str">
        <f>IFERROR(VLOOKUP($B177,DB!$H$3:$BZ$1001,68,FALSE)&amp;"","　")</f>
        <v/>
      </c>
      <c r="AW177" s="18" t="str">
        <f>IFERROR(VLOOKUP($B177,DB!$H$3:$BZ$1001,69,FALSE)&amp;"","　")</f>
        <v/>
      </c>
      <c r="AX177" s="18" t="str">
        <f>IFERROR(VLOOKUP($B177,DB!$H$3:$BZ$1001,70,FALSE)&amp;"","　")</f>
        <v/>
      </c>
      <c r="AY177" s="21" t="str">
        <f>IFERROR(VLOOKUP($B177,DB!$H$3:$BZ$1001,71,FALSE)&amp;"","　")</f>
        <v/>
      </c>
      <c r="AZ177" s="29"/>
    </row>
    <row r="178" spans="2:52" ht="20.100000000000001" customHeight="1">
      <c r="B178" s="6">
        <v>2432</v>
      </c>
      <c r="C178" s="8" t="str">
        <f>IFERROR(VLOOKUP(B178,DB!$H$3:$Y$1001,4,FALSE)&amp;"","")</f>
        <v>株式会社データ設計</v>
      </c>
      <c r="D178" s="10" t="str">
        <f>IFERROR(VLOOKUP(B178,DB!$H$2:$CC$1001,7,FALSE)&amp;"","")</f>
        <v>東京都</v>
      </c>
      <c r="E178" s="11" t="str">
        <f>IFERROR(VLOOKUP(B178,DB!$H$2:$CC$1001,8,FALSE)&amp;"","")</f>
        <v>中央区</v>
      </c>
      <c r="F178" s="12" t="str">
        <f>IFERROR(VLOOKUP(B178,DB!$H$2:$CC$1001,10,FALSE)&amp;"","")</f>
        <v>代表取締役</v>
      </c>
      <c r="G178" s="11" t="str">
        <f>IFERROR(VLOOKUP(B178,DB!$H$2:$CC$1001,11,FALSE)&amp;"","")</f>
        <v>広島　基</v>
      </c>
      <c r="H178" s="14" t="str">
        <f>IFERROR(IF(VLOOKUP(B178,DB!$H$2:$CC$1001,20,FALSE)&amp;""="","","○"),"")</f>
        <v>○</v>
      </c>
      <c r="I178" s="16" t="str">
        <f>IFERROR(VLOOKUP($B178,DB!$H$3:$BZ$1001,29,FALSE)&amp;"","　")</f>
        <v/>
      </c>
      <c r="J178" s="18" t="str">
        <f>IFERROR(VLOOKUP($B178,DB!$H$3:$BZ$1001,30,FALSE)&amp;"","　")</f>
        <v/>
      </c>
      <c r="K178" s="18" t="str">
        <f>IFERROR(VLOOKUP($B178,DB!$H$3:$BZ$1001,31,FALSE)&amp;"","　")</f>
        <v>◯</v>
      </c>
      <c r="L178" s="18" t="str">
        <f>IFERROR(VLOOKUP($B178,DB!$H$3:$BZ$1001,32,FALSE)&amp;"","　")</f>
        <v/>
      </c>
      <c r="M178" s="18" t="str">
        <f>IFERROR(VLOOKUP($B178,DB!$H$3:$BZ$1001,33,FALSE)&amp;"","　")</f>
        <v/>
      </c>
      <c r="N178" s="21" t="str">
        <f>IFERROR(VLOOKUP($B178,DB!$H$3:$BZ$1001,34,FALSE)&amp;"","　")</f>
        <v/>
      </c>
      <c r="O178" s="23" t="str">
        <f>IFERROR(VLOOKUP($B178,DB!$H$3:$BZ$1001,35,FALSE)&amp;"","　")</f>
        <v/>
      </c>
      <c r="P178" s="18" t="str">
        <f>IFERROR(VLOOKUP($B178,DB!$H$3:$BZ$1001,36,FALSE)&amp;"","　")</f>
        <v/>
      </c>
      <c r="Q178" s="18" t="str">
        <f>IFERROR(VLOOKUP($B178,DB!$H$3:$BZ$1001,37,FALSE)&amp;"","　")</f>
        <v/>
      </c>
      <c r="R178" s="18" t="str">
        <f>IFERROR(VLOOKUP($B178,DB!$H$3:$BZ$1001,38,FALSE)&amp;"","　")</f>
        <v/>
      </c>
      <c r="S178" s="18" t="str">
        <f>IFERROR(VLOOKUP($B178,DB!$H$3:$BZ$1001,39,FALSE)&amp;"","　")</f>
        <v/>
      </c>
      <c r="T178" s="18" t="str">
        <f>IFERROR(VLOOKUP($B178,DB!$H$3:$BZ$1001,40,FALSE)&amp;"","　")</f>
        <v/>
      </c>
      <c r="U178" s="18" t="str">
        <f>IFERROR(VLOOKUP($B178,DB!$H$3:$BZ$1001,41,FALSE)&amp;"","　")</f>
        <v>◯</v>
      </c>
      <c r="V178" s="18" t="str">
        <f>IFERROR(VLOOKUP($B178,DB!$H$3:$BZ$1001,42,FALSE)&amp;"","　")</f>
        <v/>
      </c>
      <c r="W178" s="18" t="str">
        <f>IFERROR(VLOOKUP($B178,DB!$H$3:$BZ$1001,43,FALSE)&amp;"","　")</f>
        <v/>
      </c>
      <c r="X178" s="18" t="str">
        <f>IFERROR(VLOOKUP($B178,DB!$H$3:$BZ$1001,44,FALSE)&amp;"","　")</f>
        <v/>
      </c>
      <c r="Y178" s="18" t="str">
        <f>IFERROR(VLOOKUP($B178,DB!$H$3:$BZ$1001,45,FALSE)&amp;"","　")</f>
        <v/>
      </c>
      <c r="Z178" s="18" t="str">
        <f>IFERROR(VLOOKUP($B178,DB!$H$3:$BZ$1001,46,FALSE)&amp;"","　")</f>
        <v/>
      </c>
      <c r="AA178" s="18" t="str">
        <f>IFERROR(VLOOKUP($B178,DB!$H$3:$BZ$1001,47,FALSE)&amp;"","　")</f>
        <v/>
      </c>
      <c r="AB178" s="18" t="str">
        <f>IFERROR(VLOOKUP($B178,DB!$H$3:$BZ$1001,48,FALSE)&amp;"","　")</f>
        <v/>
      </c>
      <c r="AC178" s="18" t="str">
        <f>IFERROR(VLOOKUP($B178,DB!$H$3:$BZ$1001,49,FALSE)&amp;"","　")</f>
        <v/>
      </c>
      <c r="AD178" s="18" t="str">
        <f>IFERROR(VLOOKUP($B178,DB!$H$3:$BZ$1001,50,FALSE)&amp;"","　")</f>
        <v/>
      </c>
      <c r="AE178" s="18" t="str">
        <f>IFERROR(VLOOKUP($B178,DB!$H$3:$BZ$1001,51,FALSE)&amp;"","　")</f>
        <v/>
      </c>
      <c r="AF178" s="18" t="str">
        <f>IFERROR(VLOOKUP($B178,DB!$H$3:$BZ$1001,52,FALSE)&amp;"","　")</f>
        <v/>
      </c>
      <c r="AG178" s="18" t="str">
        <f>IFERROR(VLOOKUP($B178,DB!$H$3:$BZ$1001,53,FALSE)&amp;"","　")</f>
        <v/>
      </c>
      <c r="AH178" s="18" t="str">
        <f>IFERROR(VLOOKUP($B178,DB!$H$3:$BZ$1001,54,FALSE)&amp;"","　")</f>
        <v/>
      </c>
      <c r="AI178" s="25" t="str">
        <f>IFERROR(VLOOKUP($B178,DB!$H$3:$BZ$1001,55,FALSE)&amp;"","　")</f>
        <v/>
      </c>
      <c r="AJ178" s="16" t="str">
        <f>IFERROR(VLOOKUP($B178,DB!$H$3:$BZ$1001,56,FALSE)&amp;"","　")</f>
        <v/>
      </c>
      <c r="AK178" s="18" t="str">
        <f>IFERROR(VLOOKUP($B178,DB!$H$3:$BZ$1001,57,FALSE)&amp;"","　")</f>
        <v/>
      </c>
      <c r="AL178" s="18" t="str">
        <f>IFERROR(VLOOKUP($B178,DB!$H$3:$BZ$1001,58,FALSE)&amp;"","　")</f>
        <v/>
      </c>
      <c r="AM178" s="18" t="str">
        <f>IFERROR(VLOOKUP($B178,DB!$H$3:$BZ$1001,59,FALSE)&amp;"","　")</f>
        <v/>
      </c>
      <c r="AN178" s="18" t="str">
        <f>IFERROR(VLOOKUP($B178,DB!$H$3:$BZ$1001,60,FALSE)&amp;"","　")</f>
        <v/>
      </c>
      <c r="AO178" s="18" t="str">
        <f>IFERROR(VLOOKUP($B178,DB!$H$3:$BZ$1001,61,FALSE)&amp;"","　")</f>
        <v/>
      </c>
      <c r="AP178" s="18" t="str">
        <f>IFERROR(VLOOKUP($B178,DB!$H$3:$BZ$1001,62,FALSE)&amp;"","　")</f>
        <v/>
      </c>
      <c r="AQ178" s="21" t="str">
        <f>IFERROR(VLOOKUP($B178,DB!$H$3:$BZ$1001,63,FALSE)&amp;"","　")</f>
        <v/>
      </c>
      <c r="AR178" s="23" t="str">
        <f>IFERROR(VLOOKUP($B178,DB!$H$3:$BZ$1001,64,FALSE)&amp;"","　")</f>
        <v/>
      </c>
      <c r="AS178" s="18" t="str">
        <f>IFERROR(VLOOKUP($B178,DB!$H$3:$BZ$1001,65,FALSE)&amp;"","　")</f>
        <v/>
      </c>
      <c r="AT178" s="18" t="str">
        <f>IFERROR(VLOOKUP($B178,DB!$H$3:$BZ$1001,66,FALSE)&amp;"","　")</f>
        <v/>
      </c>
      <c r="AU178" s="18" t="str">
        <f>IFERROR(VLOOKUP($B178,DB!$H$3:$BZ$1001,67,FALSE)&amp;"","　")</f>
        <v/>
      </c>
      <c r="AV178" s="18" t="str">
        <f>IFERROR(VLOOKUP($B178,DB!$H$3:$BZ$1001,68,FALSE)&amp;"","　")</f>
        <v/>
      </c>
      <c r="AW178" s="18" t="str">
        <f>IFERROR(VLOOKUP($B178,DB!$H$3:$BZ$1001,69,FALSE)&amp;"","　")</f>
        <v/>
      </c>
      <c r="AX178" s="18" t="str">
        <f>IFERROR(VLOOKUP($B178,DB!$H$3:$BZ$1001,70,FALSE)&amp;"","　")</f>
        <v/>
      </c>
      <c r="AY178" s="21" t="str">
        <f>IFERROR(VLOOKUP($B178,DB!$H$3:$BZ$1001,71,FALSE)&amp;"","　")</f>
        <v/>
      </c>
      <c r="AZ178" s="29"/>
    </row>
    <row r="179" spans="2:52" ht="20.100000000000001" customHeight="1">
      <c r="B179" s="6">
        <v>2607</v>
      </c>
      <c r="C179" s="8" t="str">
        <f>IFERROR(VLOOKUP(B179,DB!$H$3:$Y$1001,4,FALSE)&amp;"","")</f>
        <v>株式会社パスコ</v>
      </c>
      <c r="D179" s="10" t="str">
        <f>IFERROR(VLOOKUP(B179,DB!$H$2:$CC$1001,7,FALSE)&amp;"","")</f>
        <v>東京都</v>
      </c>
      <c r="E179" s="11" t="str">
        <f>IFERROR(VLOOKUP(B179,DB!$H$2:$CC$1001,8,FALSE)&amp;"","")</f>
        <v>目黒区</v>
      </c>
      <c r="F179" s="12" t="str">
        <f>IFERROR(VLOOKUP(B179,DB!$H$2:$CC$1001,10,FALSE)&amp;"","")</f>
        <v>代表取締役</v>
      </c>
      <c r="G179" s="11" t="str">
        <f>IFERROR(VLOOKUP(B179,DB!$H$2:$CC$1001,11,FALSE)&amp;"","")</f>
        <v>高橋　識光</v>
      </c>
      <c r="H179" s="14" t="str">
        <f>IFERROR(IF(VLOOKUP(B179,DB!$H$2:$CC$1001,20,FALSE)&amp;""="","","○"),"")</f>
        <v>○</v>
      </c>
      <c r="I179" s="16" t="str">
        <f>IFERROR(VLOOKUP($B179,DB!$H$3:$BZ$1001,29,FALSE)&amp;"","　")</f>
        <v>◯</v>
      </c>
      <c r="J179" s="18" t="str">
        <f>IFERROR(VLOOKUP($B179,DB!$H$3:$BZ$1001,30,FALSE)&amp;"","　")</f>
        <v>◯</v>
      </c>
      <c r="K179" s="18" t="str">
        <f>IFERROR(VLOOKUP($B179,DB!$H$3:$BZ$1001,31,FALSE)&amp;"","　")</f>
        <v>◯</v>
      </c>
      <c r="L179" s="18" t="str">
        <f>IFERROR(VLOOKUP($B179,DB!$H$3:$BZ$1001,32,FALSE)&amp;"","　")</f>
        <v/>
      </c>
      <c r="M179" s="18" t="str">
        <f>IFERROR(VLOOKUP($B179,DB!$H$3:$BZ$1001,33,FALSE)&amp;"","　")</f>
        <v>◯</v>
      </c>
      <c r="N179" s="21" t="str">
        <f>IFERROR(VLOOKUP($B179,DB!$H$3:$BZ$1001,34,FALSE)&amp;"","　")</f>
        <v>◯</v>
      </c>
      <c r="O179" s="23" t="str">
        <f>IFERROR(VLOOKUP($B179,DB!$H$3:$BZ$1001,35,FALSE)&amp;"","　")</f>
        <v>◯</v>
      </c>
      <c r="P179" s="18" t="str">
        <f>IFERROR(VLOOKUP($B179,DB!$H$3:$BZ$1001,36,FALSE)&amp;"","　")</f>
        <v>◯</v>
      </c>
      <c r="Q179" s="18" t="str">
        <f>IFERROR(VLOOKUP($B179,DB!$H$3:$BZ$1001,37,FALSE)&amp;"","　")</f>
        <v/>
      </c>
      <c r="R179" s="18" t="str">
        <f>IFERROR(VLOOKUP($B179,DB!$H$3:$BZ$1001,38,FALSE)&amp;"","　")</f>
        <v>◯</v>
      </c>
      <c r="S179" s="18" t="str">
        <f>IFERROR(VLOOKUP($B179,DB!$H$3:$BZ$1001,39,FALSE)&amp;"","　")</f>
        <v>◯</v>
      </c>
      <c r="T179" s="18" t="str">
        <f>IFERROR(VLOOKUP($B179,DB!$H$3:$BZ$1001,40,FALSE)&amp;"","　")</f>
        <v>◯</v>
      </c>
      <c r="U179" s="18" t="str">
        <f>IFERROR(VLOOKUP($B179,DB!$H$3:$BZ$1001,41,FALSE)&amp;"","　")</f>
        <v>◯</v>
      </c>
      <c r="V179" s="18" t="str">
        <f>IFERROR(VLOOKUP($B179,DB!$H$3:$BZ$1001,42,FALSE)&amp;"","　")</f>
        <v>◯</v>
      </c>
      <c r="W179" s="18" t="str">
        <f>IFERROR(VLOOKUP($B179,DB!$H$3:$BZ$1001,43,FALSE)&amp;"","　")</f>
        <v>◯</v>
      </c>
      <c r="X179" s="18" t="str">
        <f>IFERROR(VLOOKUP($B179,DB!$H$3:$BZ$1001,44,FALSE)&amp;"","　")</f>
        <v/>
      </c>
      <c r="Y179" s="18" t="str">
        <f>IFERROR(VLOOKUP($B179,DB!$H$3:$BZ$1001,45,FALSE)&amp;"","　")</f>
        <v/>
      </c>
      <c r="Z179" s="18" t="str">
        <f>IFERROR(VLOOKUP($B179,DB!$H$3:$BZ$1001,46,FALSE)&amp;"","　")</f>
        <v>◯</v>
      </c>
      <c r="AA179" s="18" t="str">
        <f>IFERROR(VLOOKUP($B179,DB!$H$3:$BZ$1001,47,FALSE)&amp;"","　")</f>
        <v>◯</v>
      </c>
      <c r="AB179" s="18" t="str">
        <f>IFERROR(VLOOKUP($B179,DB!$H$3:$BZ$1001,48,FALSE)&amp;"","　")</f>
        <v>◯</v>
      </c>
      <c r="AC179" s="18" t="str">
        <f>IFERROR(VLOOKUP($B179,DB!$H$3:$BZ$1001,49,FALSE)&amp;"","　")</f>
        <v>◯</v>
      </c>
      <c r="AD179" s="18" t="str">
        <f>IFERROR(VLOOKUP($B179,DB!$H$3:$BZ$1001,50,FALSE)&amp;"","　")</f>
        <v>◯</v>
      </c>
      <c r="AE179" s="18" t="str">
        <f>IFERROR(VLOOKUP($B179,DB!$H$3:$BZ$1001,51,FALSE)&amp;"","　")</f>
        <v/>
      </c>
      <c r="AF179" s="18" t="str">
        <f>IFERROR(VLOOKUP($B179,DB!$H$3:$BZ$1001,52,FALSE)&amp;"","　")</f>
        <v/>
      </c>
      <c r="AG179" s="18" t="str">
        <f>IFERROR(VLOOKUP($B179,DB!$H$3:$BZ$1001,53,FALSE)&amp;"","　")</f>
        <v>◯</v>
      </c>
      <c r="AH179" s="18" t="str">
        <f>IFERROR(VLOOKUP($B179,DB!$H$3:$BZ$1001,54,FALSE)&amp;"","　")</f>
        <v/>
      </c>
      <c r="AI179" s="25" t="str">
        <f>IFERROR(VLOOKUP($B179,DB!$H$3:$BZ$1001,55,FALSE)&amp;"","　")</f>
        <v/>
      </c>
      <c r="AJ179" s="16" t="str">
        <f>IFERROR(VLOOKUP($B179,DB!$H$3:$BZ$1001,56,FALSE)&amp;"","　")</f>
        <v>◯</v>
      </c>
      <c r="AK179" s="18" t="str">
        <f>IFERROR(VLOOKUP($B179,DB!$H$3:$BZ$1001,57,FALSE)&amp;"","　")</f>
        <v/>
      </c>
      <c r="AL179" s="18" t="str">
        <f>IFERROR(VLOOKUP($B179,DB!$H$3:$BZ$1001,58,FALSE)&amp;"","　")</f>
        <v/>
      </c>
      <c r="AM179" s="18" t="str">
        <f>IFERROR(VLOOKUP($B179,DB!$H$3:$BZ$1001,59,FALSE)&amp;"","　")</f>
        <v/>
      </c>
      <c r="AN179" s="18" t="str">
        <f>IFERROR(VLOOKUP($B179,DB!$H$3:$BZ$1001,60,FALSE)&amp;"","　")</f>
        <v/>
      </c>
      <c r="AO179" s="18" t="str">
        <f>IFERROR(VLOOKUP($B179,DB!$H$3:$BZ$1001,61,FALSE)&amp;"","　")</f>
        <v/>
      </c>
      <c r="AP179" s="18" t="str">
        <f>IFERROR(VLOOKUP($B179,DB!$H$3:$BZ$1001,62,FALSE)&amp;"","　")</f>
        <v/>
      </c>
      <c r="AQ179" s="21" t="str">
        <f>IFERROR(VLOOKUP($B179,DB!$H$3:$BZ$1001,63,FALSE)&amp;"","　")</f>
        <v/>
      </c>
      <c r="AR179" s="23" t="str">
        <f>IFERROR(VLOOKUP($B179,DB!$H$3:$BZ$1001,64,FALSE)&amp;"","　")</f>
        <v/>
      </c>
      <c r="AS179" s="18" t="str">
        <f>IFERROR(VLOOKUP($B179,DB!$H$3:$BZ$1001,65,FALSE)&amp;"","　")</f>
        <v/>
      </c>
      <c r="AT179" s="18" t="str">
        <f>IFERROR(VLOOKUP($B179,DB!$H$3:$BZ$1001,66,FALSE)&amp;"","　")</f>
        <v/>
      </c>
      <c r="AU179" s="18" t="str">
        <f>IFERROR(VLOOKUP($B179,DB!$H$3:$BZ$1001,67,FALSE)&amp;"","　")</f>
        <v/>
      </c>
      <c r="AV179" s="18" t="str">
        <f>IFERROR(VLOOKUP($B179,DB!$H$3:$BZ$1001,68,FALSE)&amp;"","　")</f>
        <v/>
      </c>
      <c r="AW179" s="18" t="str">
        <f>IFERROR(VLOOKUP($B179,DB!$H$3:$BZ$1001,69,FALSE)&amp;"","　")</f>
        <v/>
      </c>
      <c r="AX179" s="18" t="str">
        <f>IFERROR(VLOOKUP($B179,DB!$H$3:$BZ$1001,70,FALSE)&amp;"","　")</f>
        <v>◯</v>
      </c>
      <c r="AY179" s="21" t="str">
        <f>IFERROR(VLOOKUP($B179,DB!$H$3:$BZ$1001,71,FALSE)&amp;"","　")</f>
        <v>◯</v>
      </c>
      <c r="AZ179" s="29"/>
    </row>
    <row r="180" spans="2:52" ht="20.100000000000001" customHeight="1">
      <c r="B180" s="6">
        <v>2434</v>
      </c>
      <c r="C180" s="8" t="str">
        <f>IFERROR(VLOOKUP(B180,DB!$H$3:$Y$1001,4,FALSE)&amp;"","")</f>
        <v>株式会社東京ソイルリサーチ</v>
      </c>
      <c r="D180" s="10" t="str">
        <f>IFERROR(VLOOKUP(B180,DB!$H$2:$CC$1001,7,FALSE)&amp;"","")</f>
        <v>東京都</v>
      </c>
      <c r="E180" s="11" t="str">
        <f>IFERROR(VLOOKUP(B180,DB!$H$2:$CC$1001,8,FALSE)&amp;"","")</f>
        <v>目黒区</v>
      </c>
      <c r="F180" s="12" t="str">
        <f>IFERROR(VLOOKUP(B180,DB!$H$2:$CC$1001,10,FALSE)&amp;"","")</f>
        <v>代表取締役</v>
      </c>
      <c r="G180" s="11" t="str">
        <f>IFERROR(VLOOKUP(B180,DB!$H$2:$CC$1001,11,FALSE)&amp;"","")</f>
        <v>辻本　勝彦</v>
      </c>
      <c r="H180" s="14" t="str">
        <f>IFERROR(IF(VLOOKUP(B180,DB!$H$2:$CC$1001,20,FALSE)&amp;""="","","○"),"")</f>
        <v>○</v>
      </c>
      <c r="I180" s="16" t="str">
        <f>IFERROR(VLOOKUP($B180,DB!$H$3:$BZ$1001,29,FALSE)&amp;"","　")</f>
        <v>◯</v>
      </c>
      <c r="J180" s="18" t="str">
        <f>IFERROR(VLOOKUP($B180,DB!$H$3:$BZ$1001,30,FALSE)&amp;"","　")</f>
        <v>◯</v>
      </c>
      <c r="K180" s="18" t="str">
        <f>IFERROR(VLOOKUP($B180,DB!$H$3:$BZ$1001,31,FALSE)&amp;"","　")</f>
        <v>◯</v>
      </c>
      <c r="L180" s="18" t="str">
        <f>IFERROR(VLOOKUP($B180,DB!$H$3:$BZ$1001,32,FALSE)&amp;"","　")</f>
        <v/>
      </c>
      <c r="M180" s="18" t="str">
        <f>IFERROR(VLOOKUP($B180,DB!$H$3:$BZ$1001,33,FALSE)&amp;"","　")</f>
        <v/>
      </c>
      <c r="N180" s="21" t="str">
        <f>IFERROR(VLOOKUP($B180,DB!$H$3:$BZ$1001,34,FALSE)&amp;"","　")</f>
        <v/>
      </c>
      <c r="O180" s="23" t="str">
        <f>IFERROR(VLOOKUP($B180,DB!$H$3:$BZ$1001,35,FALSE)&amp;"","　")</f>
        <v>◯</v>
      </c>
      <c r="P180" s="18" t="str">
        <f>IFERROR(VLOOKUP($B180,DB!$H$3:$BZ$1001,36,FALSE)&amp;"","　")</f>
        <v/>
      </c>
      <c r="Q180" s="18" t="str">
        <f>IFERROR(VLOOKUP($B180,DB!$H$3:$BZ$1001,37,FALSE)&amp;"","　")</f>
        <v/>
      </c>
      <c r="R180" s="18" t="str">
        <f>IFERROR(VLOOKUP($B180,DB!$H$3:$BZ$1001,38,FALSE)&amp;"","　")</f>
        <v>◯</v>
      </c>
      <c r="S180" s="18" t="str">
        <f>IFERROR(VLOOKUP($B180,DB!$H$3:$BZ$1001,39,FALSE)&amp;"","　")</f>
        <v/>
      </c>
      <c r="T180" s="18" t="str">
        <f>IFERROR(VLOOKUP($B180,DB!$H$3:$BZ$1001,40,FALSE)&amp;"","　")</f>
        <v/>
      </c>
      <c r="U180" s="18" t="str">
        <f>IFERROR(VLOOKUP($B180,DB!$H$3:$BZ$1001,41,FALSE)&amp;"","　")</f>
        <v/>
      </c>
      <c r="V180" s="18" t="str">
        <f>IFERROR(VLOOKUP($B180,DB!$H$3:$BZ$1001,42,FALSE)&amp;"","　")</f>
        <v/>
      </c>
      <c r="W180" s="18" t="str">
        <f>IFERROR(VLOOKUP($B180,DB!$H$3:$BZ$1001,43,FALSE)&amp;"","　")</f>
        <v/>
      </c>
      <c r="X180" s="18" t="str">
        <f>IFERROR(VLOOKUP($B180,DB!$H$3:$BZ$1001,44,FALSE)&amp;"","　")</f>
        <v/>
      </c>
      <c r="Y180" s="18" t="str">
        <f>IFERROR(VLOOKUP($B180,DB!$H$3:$BZ$1001,45,FALSE)&amp;"","　")</f>
        <v/>
      </c>
      <c r="Z180" s="18" t="str">
        <f>IFERROR(VLOOKUP($B180,DB!$H$3:$BZ$1001,46,FALSE)&amp;"","　")</f>
        <v/>
      </c>
      <c r="AA180" s="18" t="str">
        <f>IFERROR(VLOOKUP($B180,DB!$H$3:$BZ$1001,47,FALSE)&amp;"","　")</f>
        <v/>
      </c>
      <c r="AB180" s="18" t="str">
        <f>IFERROR(VLOOKUP($B180,DB!$H$3:$BZ$1001,48,FALSE)&amp;"","　")</f>
        <v>◯</v>
      </c>
      <c r="AC180" s="18" t="str">
        <f>IFERROR(VLOOKUP($B180,DB!$H$3:$BZ$1001,49,FALSE)&amp;"","　")</f>
        <v>◯</v>
      </c>
      <c r="AD180" s="18" t="str">
        <f>IFERROR(VLOOKUP($B180,DB!$H$3:$BZ$1001,50,FALSE)&amp;"","　")</f>
        <v>◯</v>
      </c>
      <c r="AE180" s="18" t="str">
        <f>IFERROR(VLOOKUP($B180,DB!$H$3:$BZ$1001,51,FALSE)&amp;"","　")</f>
        <v/>
      </c>
      <c r="AF180" s="18" t="str">
        <f>IFERROR(VLOOKUP($B180,DB!$H$3:$BZ$1001,52,FALSE)&amp;"","　")</f>
        <v/>
      </c>
      <c r="AG180" s="18" t="str">
        <f>IFERROR(VLOOKUP($B180,DB!$H$3:$BZ$1001,53,FALSE)&amp;"","　")</f>
        <v/>
      </c>
      <c r="AH180" s="18" t="str">
        <f>IFERROR(VLOOKUP($B180,DB!$H$3:$BZ$1001,54,FALSE)&amp;"","　")</f>
        <v/>
      </c>
      <c r="AI180" s="25" t="str">
        <f>IFERROR(VLOOKUP($B180,DB!$H$3:$BZ$1001,55,FALSE)&amp;"","　")</f>
        <v/>
      </c>
      <c r="AJ180" s="16" t="str">
        <f>IFERROR(VLOOKUP($B180,DB!$H$3:$BZ$1001,56,FALSE)&amp;"","　")</f>
        <v/>
      </c>
      <c r="AK180" s="18" t="str">
        <f>IFERROR(VLOOKUP($B180,DB!$H$3:$BZ$1001,57,FALSE)&amp;"","　")</f>
        <v/>
      </c>
      <c r="AL180" s="18" t="str">
        <f>IFERROR(VLOOKUP($B180,DB!$H$3:$BZ$1001,58,FALSE)&amp;"","　")</f>
        <v/>
      </c>
      <c r="AM180" s="18" t="str">
        <f>IFERROR(VLOOKUP($B180,DB!$H$3:$BZ$1001,59,FALSE)&amp;"","　")</f>
        <v/>
      </c>
      <c r="AN180" s="18" t="str">
        <f>IFERROR(VLOOKUP($B180,DB!$H$3:$BZ$1001,60,FALSE)&amp;"","　")</f>
        <v/>
      </c>
      <c r="AO180" s="18" t="str">
        <f>IFERROR(VLOOKUP($B180,DB!$H$3:$BZ$1001,61,FALSE)&amp;"","　")</f>
        <v/>
      </c>
      <c r="AP180" s="18" t="str">
        <f>IFERROR(VLOOKUP($B180,DB!$H$3:$BZ$1001,62,FALSE)&amp;"","　")</f>
        <v/>
      </c>
      <c r="AQ180" s="21" t="str">
        <f>IFERROR(VLOOKUP($B180,DB!$H$3:$BZ$1001,63,FALSE)&amp;"","　")</f>
        <v/>
      </c>
      <c r="AR180" s="23" t="str">
        <f>IFERROR(VLOOKUP($B180,DB!$H$3:$BZ$1001,64,FALSE)&amp;"","　")</f>
        <v/>
      </c>
      <c r="AS180" s="18" t="str">
        <f>IFERROR(VLOOKUP($B180,DB!$H$3:$BZ$1001,65,FALSE)&amp;"","　")</f>
        <v/>
      </c>
      <c r="AT180" s="18" t="str">
        <f>IFERROR(VLOOKUP($B180,DB!$H$3:$BZ$1001,66,FALSE)&amp;"","　")</f>
        <v/>
      </c>
      <c r="AU180" s="18" t="str">
        <f>IFERROR(VLOOKUP($B180,DB!$H$3:$BZ$1001,67,FALSE)&amp;"","　")</f>
        <v/>
      </c>
      <c r="AV180" s="18" t="str">
        <f>IFERROR(VLOOKUP($B180,DB!$H$3:$BZ$1001,68,FALSE)&amp;"","　")</f>
        <v/>
      </c>
      <c r="AW180" s="18" t="str">
        <f>IFERROR(VLOOKUP($B180,DB!$H$3:$BZ$1001,69,FALSE)&amp;"","　")</f>
        <v/>
      </c>
      <c r="AX180" s="18" t="str">
        <f>IFERROR(VLOOKUP($B180,DB!$H$3:$BZ$1001,70,FALSE)&amp;"","　")</f>
        <v/>
      </c>
      <c r="AY180" s="21" t="str">
        <f>IFERROR(VLOOKUP($B180,DB!$H$3:$BZ$1001,71,FALSE)&amp;"","　")</f>
        <v/>
      </c>
      <c r="AZ180" s="29"/>
    </row>
    <row r="181" spans="2:52" ht="20.100000000000001" customHeight="1">
      <c r="B181" s="6">
        <v>2435</v>
      </c>
      <c r="C181" s="8" t="str">
        <f>IFERROR(VLOOKUP(B181,DB!$H$3:$Y$1001,4,FALSE)&amp;"","")</f>
        <v>株式会社都市設計研究所</v>
      </c>
      <c r="D181" s="10" t="str">
        <f>IFERROR(VLOOKUP(B181,DB!$H$2:$CC$1001,7,FALSE)&amp;"","")</f>
        <v>北海道</v>
      </c>
      <c r="E181" s="11" t="str">
        <f>IFERROR(VLOOKUP(B181,DB!$H$2:$CC$1001,8,FALSE)&amp;"","")</f>
        <v>札幌市中央区</v>
      </c>
      <c r="F181" s="12" t="str">
        <f>IFERROR(VLOOKUP(B181,DB!$H$2:$CC$1001,10,FALSE)&amp;"","")</f>
        <v>代表取締役</v>
      </c>
      <c r="G181" s="11" t="str">
        <f>IFERROR(VLOOKUP(B181,DB!$H$2:$CC$1001,11,FALSE)&amp;"","")</f>
        <v>松田　眞人</v>
      </c>
      <c r="H181" s="14" t="str">
        <f>IFERROR(IF(VLOOKUP(B181,DB!$H$2:$CC$1001,20,FALSE)&amp;""="","","○"),"")</f>
        <v/>
      </c>
      <c r="I181" s="16" t="str">
        <f>IFERROR(VLOOKUP($B181,DB!$H$3:$BZ$1001,29,FALSE)&amp;"","　")</f>
        <v/>
      </c>
      <c r="J181" s="18" t="str">
        <f>IFERROR(VLOOKUP($B181,DB!$H$3:$BZ$1001,30,FALSE)&amp;"","　")</f>
        <v/>
      </c>
      <c r="K181" s="18" t="str">
        <f>IFERROR(VLOOKUP($B181,DB!$H$3:$BZ$1001,31,FALSE)&amp;"","　")</f>
        <v/>
      </c>
      <c r="L181" s="18" t="str">
        <f>IFERROR(VLOOKUP($B181,DB!$H$3:$BZ$1001,32,FALSE)&amp;"","　")</f>
        <v>◯</v>
      </c>
      <c r="M181" s="18" t="str">
        <f>IFERROR(VLOOKUP($B181,DB!$H$3:$BZ$1001,33,FALSE)&amp;"","　")</f>
        <v/>
      </c>
      <c r="N181" s="21" t="str">
        <f>IFERROR(VLOOKUP($B181,DB!$H$3:$BZ$1001,34,FALSE)&amp;"","　")</f>
        <v/>
      </c>
      <c r="O181" s="23" t="str">
        <f>IFERROR(VLOOKUP($B181,DB!$H$3:$BZ$1001,35,FALSE)&amp;"","　")</f>
        <v/>
      </c>
      <c r="P181" s="18" t="str">
        <f>IFERROR(VLOOKUP($B181,DB!$H$3:$BZ$1001,36,FALSE)&amp;"","　")</f>
        <v/>
      </c>
      <c r="Q181" s="18" t="str">
        <f>IFERROR(VLOOKUP($B181,DB!$H$3:$BZ$1001,37,FALSE)&amp;"","　")</f>
        <v/>
      </c>
      <c r="R181" s="18" t="str">
        <f>IFERROR(VLOOKUP($B181,DB!$H$3:$BZ$1001,38,FALSE)&amp;"","　")</f>
        <v/>
      </c>
      <c r="S181" s="18" t="str">
        <f>IFERROR(VLOOKUP($B181,DB!$H$3:$BZ$1001,39,FALSE)&amp;"","　")</f>
        <v/>
      </c>
      <c r="T181" s="18" t="str">
        <f>IFERROR(VLOOKUP($B181,DB!$H$3:$BZ$1001,40,FALSE)&amp;"","　")</f>
        <v/>
      </c>
      <c r="U181" s="18" t="str">
        <f>IFERROR(VLOOKUP($B181,DB!$H$3:$BZ$1001,41,FALSE)&amp;"","　")</f>
        <v/>
      </c>
      <c r="V181" s="18" t="str">
        <f>IFERROR(VLOOKUP($B181,DB!$H$3:$BZ$1001,42,FALSE)&amp;"","　")</f>
        <v/>
      </c>
      <c r="W181" s="18" t="str">
        <f>IFERROR(VLOOKUP($B181,DB!$H$3:$BZ$1001,43,FALSE)&amp;"","　")</f>
        <v/>
      </c>
      <c r="X181" s="18" t="str">
        <f>IFERROR(VLOOKUP($B181,DB!$H$3:$BZ$1001,44,FALSE)&amp;"","　")</f>
        <v/>
      </c>
      <c r="Y181" s="18" t="str">
        <f>IFERROR(VLOOKUP($B181,DB!$H$3:$BZ$1001,45,FALSE)&amp;"","　")</f>
        <v/>
      </c>
      <c r="Z181" s="18" t="str">
        <f>IFERROR(VLOOKUP($B181,DB!$H$3:$BZ$1001,46,FALSE)&amp;"","　")</f>
        <v/>
      </c>
      <c r="AA181" s="18" t="str">
        <f>IFERROR(VLOOKUP($B181,DB!$H$3:$BZ$1001,47,FALSE)&amp;"","　")</f>
        <v/>
      </c>
      <c r="AB181" s="18" t="str">
        <f>IFERROR(VLOOKUP($B181,DB!$H$3:$BZ$1001,48,FALSE)&amp;"","　")</f>
        <v/>
      </c>
      <c r="AC181" s="18" t="str">
        <f>IFERROR(VLOOKUP($B181,DB!$H$3:$BZ$1001,49,FALSE)&amp;"","　")</f>
        <v/>
      </c>
      <c r="AD181" s="18" t="str">
        <f>IFERROR(VLOOKUP($B181,DB!$H$3:$BZ$1001,50,FALSE)&amp;"","　")</f>
        <v/>
      </c>
      <c r="AE181" s="18" t="str">
        <f>IFERROR(VLOOKUP($B181,DB!$H$3:$BZ$1001,51,FALSE)&amp;"","　")</f>
        <v/>
      </c>
      <c r="AF181" s="18" t="str">
        <f>IFERROR(VLOOKUP($B181,DB!$H$3:$BZ$1001,52,FALSE)&amp;"","　")</f>
        <v/>
      </c>
      <c r="AG181" s="18" t="str">
        <f>IFERROR(VLOOKUP($B181,DB!$H$3:$BZ$1001,53,FALSE)&amp;"","　")</f>
        <v/>
      </c>
      <c r="AH181" s="18" t="str">
        <f>IFERROR(VLOOKUP($B181,DB!$H$3:$BZ$1001,54,FALSE)&amp;"","　")</f>
        <v/>
      </c>
      <c r="AI181" s="25" t="str">
        <f>IFERROR(VLOOKUP($B181,DB!$H$3:$BZ$1001,55,FALSE)&amp;"","　")</f>
        <v/>
      </c>
      <c r="AJ181" s="16" t="str">
        <f>IFERROR(VLOOKUP($B181,DB!$H$3:$BZ$1001,56,FALSE)&amp;"","　")</f>
        <v/>
      </c>
      <c r="AK181" s="18" t="str">
        <f>IFERROR(VLOOKUP($B181,DB!$H$3:$BZ$1001,57,FALSE)&amp;"","　")</f>
        <v/>
      </c>
      <c r="AL181" s="18" t="str">
        <f>IFERROR(VLOOKUP($B181,DB!$H$3:$BZ$1001,58,FALSE)&amp;"","　")</f>
        <v/>
      </c>
      <c r="AM181" s="18" t="str">
        <f>IFERROR(VLOOKUP($B181,DB!$H$3:$BZ$1001,59,FALSE)&amp;"","　")</f>
        <v/>
      </c>
      <c r="AN181" s="18" t="str">
        <f>IFERROR(VLOOKUP($B181,DB!$H$3:$BZ$1001,60,FALSE)&amp;"","　")</f>
        <v/>
      </c>
      <c r="AO181" s="18" t="str">
        <f>IFERROR(VLOOKUP($B181,DB!$H$3:$BZ$1001,61,FALSE)&amp;"","　")</f>
        <v/>
      </c>
      <c r="AP181" s="18" t="str">
        <f>IFERROR(VLOOKUP($B181,DB!$H$3:$BZ$1001,62,FALSE)&amp;"","　")</f>
        <v/>
      </c>
      <c r="AQ181" s="21" t="str">
        <f>IFERROR(VLOOKUP($B181,DB!$H$3:$BZ$1001,63,FALSE)&amp;"","　")</f>
        <v/>
      </c>
      <c r="AR181" s="23" t="str">
        <f>IFERROR(VLOOKUP($B181,DB!$H$3:$BZ$1001,64,FALSE)&amp;"","　")</f>
        <v/>
      </c>
      <c r="AS181" s="18" t="str">
        <f>IFERROR(VLOOKUP($B181,DB!$H$3:$BZ$1001,65,FALSE)&amp;"","　")</f>
        <v/>
      </c>
      <c r="AT181" s="18" t="str">
        <f>IFERROR(VLOOKUP($B181,DB!$H$3:$BZ$1001,66,FALSE)&amp;"","　")</f>
        <v/>
      </c>
      <c r="AU181" s="18" t="str">
        <f>IFERROR(VLOOKUP($B181,DB!$H$3:$BZ$1001,67,FALSE)&amp;"","　")</f>
        <v/>
      </c>
      <c r="AV181" s="18" t="str">
        <f>IFERROR(VLOOKUP($B181,DB!$H$3:$BZ$1001,68,FALSE)&amp;"","　")</f>
        <v/>
      </c>
      <c r="AW181" s="18" t="str">
        <f>IFERROR(VLOOKUP($B181,DB!$H$3:$BZ$1001,69,FALSE)&amp;"","　")</f>
        <v/>
      </c>
      <c r="AX181" s="18" t="str">
        <f>IFERROR(VLOOKUP($B181,DB!$H$3:$BZ$1001,70,FALSE)&amp;"","　")</f>
        <v/>
      </c>
      <c r="AY181" s="21" t="str">
        <f>IFERROR(VLOOKUP($B181,DB!$H$3:$BZ$1001,71,FALSE)&amp;"","　")</f>
        <v/>
      </c>
      <c r="AZ181" s="29"/>
    </row>
    <row r="182" spans="2:52" ht="20.100000000000001" customHeight="1">
      <c r="B182" s="6">
        <v>2436</v>
      </c>
      <c r="C182" s="8" t="str">
        <f>IFERROR(VLOOKUP(B182,DB!$H$3:$Y$1001,4,FALSE)&amp;"","")</f>
        <v>トキワ地研株式会社</v>
      </c>
      <c r="D182" s="10" t="str">
        <f>IFERROR(VLOOKUP(B182,DB!$H$2:$CC$1001,7,FALSE)&amp;"","")</f>
        <v>北海道</v>
      </c>
      <c r="E182" s="11" t="str">
        <f>IFERROR(VLOOKUP(B182,DB!$H$2:$CC$1001,8,FALSE)&amp;"","")</f>
        <v>札幌市東区</v>
      </c>
      <c r="F182" s="12" t="str">
        <f>IFERROR(VLOOKUP(B182,DB!$H$2:$CC$1001,10,FALSE)&amp;"","")</f>
        <v>代表取締役</v>
      </c>
      <c r="G182" s="11" t="str">
        <f>IFERROR(VLOOKUP(B182,DB!$H$2:$CC$1001,11,FALSE)&amp;"","")</f>
        <v>小林　直幹</v>
      </c>
      <c r="H182" s="14" t="str">
        <f>IFERROR(IF(VLOOKUP(B182,DB!$H$2:$CC$1001,20,FALSE)&amp;""="","","○"),"")</f>
        <v/>
      </c>
      <c r="I182" s="16" t="str">
        <f>IFERROR(VLOOKUP($B182,DB!$H$3:$BZ$1001,29,FALSE)&amp;"","　")</f>
        <v>◯</v>
      </c>
      <c r="J182" s="18" t="str">
        <f>IFERROR(VLOOKUP($B182,DB!$H$3:$BZ$1001,30,FALSE)&amp;"","　")</f>
        <v>◯</v>
      </c>
      <c r="K182" s="18" t="str">
        <f>IFERROR(VLOOKUP($B182,DB!$H$3:$BZ$1001,31,FALSE)&amp;"","　")</f>
        <v>◯</v>
      </c>
      <c r="L182" s="18" t="str">
        <f>IFERROR(VLOOKUP($B182,DB!$H$3:$BZ$1001,32,FALSE)&amp;"","　")</f>
        <v/>
      </c>
      <c r="M182" s="18" t="str">
        <f>IFERROR(VLOOKUP($B182,DB!$H$3:$BZ$1001,33,FALSE)&amp;"","　")</f>
        <v>◯</v>
      </c>
      <c r="N182" s="21" t="str">
        <f>IFERROR(VLOOKUP($B182,DB!$H$3:$BZ$1001,34,FALSE)&amp;"","　")</f>
        <v/>
      </c>
      <c r="O182" s="23" t="str">
        <f>IFERROR(VLOOKUP($B182,DB!$H$3:$BZ$1001,35,FALSE)&amp;"","　")</f>
        <v/>
      </c>
      <c r="P182" s="18" t="str">
        <f>IFERROR(VLOOKUP($B182,DB!$H$3:$BZ$1001,36,FALSE)&amp;"","　")</f>
        <v/>
      </c>
      <c r="Q182" s="18" t="str">
        <f>IFERROR(VLOOKUP($B182,DB!$H$3:$BZ$1001,37,FALSE)&amp;"","　")</f>
        <v/>
      </c>
      <c r="R182" s="18" t="str">
        <f>IFERROR(VLOOKUP($B182,DB!$H$3:$BZ$1001,38,FALSE)&amp;"","　")</f>
        <v>◯</v>
      </c>
      <c r="S182" s="18" t="str">
        <f>IFERROR(VLOOKUP($B182,DB!$H$3:$BZ$1001,39,FALSE)&amp;"","　")</f>
        <v/>
      </c>
      <c r="T182" s="18" t="str">
        <f>IFERROR(VLOOKUP($B182,DB!$H$3:$BZ$1001,40,FALSE)&amp;"","　")</f>
        <v/>
      </c>
      <c r="U182" s="18" t="str">
        <f>IFERROR(VLOOKUP($B182,DB!$H$3:$BZ$1001,41,FALSE)&amp;"","　")</f>
        <v/>
      </c>
      <c r="V182" s="18" t="str">
        <f>IFERROR(VLOOKUP($B182,DB!$H$3:$BZ$1001,42,FALSE)&amp;"","　")</f>
        <v/>
      </c>
      <c r="W182" s="18" t="str">
        <f>IFERROR(VLOOKUP($B182,DB!$H$3:$BZ$1001,43,FALSE)&amp;"","　")</f>
        <v/>
      </c>
      <c r="X182" s="18" t="str">
        <f>IFERROR(VLOOKUP($B182,DB!$H$3:$BZ$1001,44,FALSE)&amp;"","　")</f>
        <v/>
      </c>
      <c r="Y182" s="18" t="str">
        <f>IFERROR(VLOOKUP($B182,DB!$H$3:$BZ$1001,45,FALSE)&amp;"","　")</f>
        <v/>
      </c>
      <c r="Z182" s="18" t="str">
        <f>IFERROR(VLOOKUP($B182,DB!$H$3:$BZ$1001,46,FALSE)&amp;"","　")</f>
        <v/>
      </c>
      <c r="AA182" s="18" t="str">
        <f>IFERROR(VLOOKUP($B182,DB!$H$3:$BZ$1001,47,FALSE)&amp;"","　")</f>
        <v/>
      </c>
      <c r="AB182" s="18" t="str">
        <f>IFERROR(VLOOKUP($B182,DB!$H$3:$BZ$1001,48,FALSE)&amp;"","　")</f>
        <v>◯</v>
      </c>
      <c r="AC182" s="18" t="str">
        <f>IFERROR(VLOOKUP($B182,DB!$H$3:$BZ$1001,49,FALSE)&amp;"","　")</f>
        <v>◯</v>
      </c>
      <c r="AD182" s="18" t="str">
        <f>IFERROR(VLOOKUP($B182,DB!$H$3:$BZ$1001,50,FALSE)&amp;"","　")</f>
        <v/>
      </c>
      <c r="AE182" s="18" t="str">
        <f>IFERROR(VLOOKUP($B182,DB!$H$3:$BZ$1001,51,FALSE)&amp;"","　")</f>
        <v/>
      </c>
      <c r="AF182" s="18" t="str">
        <f>IFERROR(VLOOKUP($B182,DB!$H$3:$BZ$1001,52,FALSE)&amp;"","　")</f>
        <v/>
      </c>
      <c r="AG182" s="18" t="str">
        <f>IFERROR(VLOOKUP($B182,DB!$H$3:$BZ$1001,53,FALSE)&amp;"","　")</f>
        <v/>
      </c>
      <c r="AH182" s="18" t="str">
        <f>IFERROR(VLOOKUP($B182,DB!$H$3:$BZ$1001,54,FALSE)&amp;"","　")</f>
        <v/>
      </c>
      <c r="AI182" s="25" t="str">
        <f>IFERROR(VLOOKUP($B182,DB!$H$3:$BZ$1001,55,FALSE)&amp;"","　")</f>
        <v/>
      </c>
      <c r="AJ182" s="16" t="str">
        <f>IFERROR(VLOOKUP($B182,DB!$H$3:$BZ$1001,56,FALSE)&amp;"","　")</f>
        <v/>
      </c>
      <c r="AK182" s="18" t="str">
        <f>IFERROR(VLOOKUP($B182,DB!$H$3:$BZ$1001,57,FALSE)&amp;"","　")</f>
        <v/>
      </c>
      <c r="AL182" s="18" t="str">
        <f>IFERROR(VLOOKUP($B182,DB!$H$3:$BZ$1001,58,FALSE)&amp;"","　")</f>
        <v/>
      </c>
      <c r="AM182" s="18" t="str">
        <f>IFERROR(VLOOKUP($B182,DB!$H$3:$BZ$1001,59,FALSE)&amp;"","　")</f>
        <v/>
      </c>
      <c r="AN182" s="18" t="str">
        <f>IFERROR(VLOOKUP($B182,DB!$H$3:$BZ$1001,60,FALSE)&amp;"","　")</f>
        <v/>
      </c>
      <c r="AO182" s="18" t="str">
        <f>IFERROR(VLOOKUP($B182,DB!$H$3:$BZ$1001,61,FALSE)&amp;"","　")</f>
        <v/>
      </c>
      <c r="AP182" s="18" t="str">
        <f>IFERROR(VLOOKUP($B182,DB!$H$3:$BZ$1001,62,FALSE)&amp;"","　")</f>
        <v/>
      </c>
      <c r="AQ182" s="21" t="str">
        <f>IFERROR(VLOOKUP($B182,DB!$H$3:$BZ$1001,63,FALSE)&amp;"","　")</f>
        <v/>
      </c>
      <c r="AR182" s="23" t="str">
        <f>IFERROR(VLOOKUP($B182,DB!$H$3:$BZ$1001,64,FALSE)&amp;"","　")</f>
        <v/>
      </c>
      <c r="AS182" s="18" t="str">
        <f>IFERROR(VLOOKUP($B182,DB!$H$3:$BZ$1001,65,FALSE)&amp;"","　")</f>
        <v/>
      </c>
      <c r="AT182" s="18" t="str">
        <f>IFERROR(VLOOKUP($B182,DB!$H$3:$BZ$1001,66,FALSE)&amp;"","　")</f>
        <v/>
      </c>
      <c r="AU182" s="18" t="str">
        <f>IFERROR(VLOOKUP($B182,DB!$H$3:$BZ$1001,67,FALSE)&amp;"","　")</f>
        <v/>
      </c>
      <c r="AV182" s="18" t="str">
        <f>IFERROR(VLOOKUP($B182,DB!$H$3:$BZ$1001,68,FALSE)&amp;"","　")</f>
        <v/>
      </c>
      <c r="AW182" s="18" t="str">
        <f>IFERROR(VLOOKUP($B182,DB!$H$3:$BZ$1001,69,FALSE)&amp;"","　")</f>
        <v/>
      </c>
      <c r="AX182" s="18" t="str">
        <f>IFERROR(VLOOKUP($B182,DB!$H$3:$BZ$1001,70,FALSE)&amp;"","　")</f>
        <v/>
      </c>
      <c r="AY182" s="21" t="str">
        <f>IFERROR(VLOOKUP($B182,DB!$H$3:$BZ$1001,71,FALSE)&amp;"","　")</f>
        <v/>
      </c>
      <c r="AZ182" s="29"/>
    </row>
    <row r="183" spans="2:52" ht="20.100000000000001" customHeight="1">
      <c r="B183" s="6">
        <v>2613</v>
      </c>
      <c r="C183" s="8" t="str">
        <f>IFERROR(VLOOKUP(B183,DB!$H$3:$Y$1001,4,FALSE)&amp;"","")</f>
        <v>冨洋設計株式会社</v>
      </c>
      <c r="D183" s="10" t="str">
        <f>IFERROR(VLOOKUP(B183,DB!$H$2:$CC$1001,7,FALSE)&amp;"","")</f>
        <v>東京都</v>
      </c>
      <c r="E183" s="11" t="str">
        <f>IFERROR(VLOOKUP(B183,DB!$H$2:$CC$1001,8,FALSE)&amp;"","")</f>
        <v>墨田区</v>
      </c>
      <c r="F183" s="12" t="str">
        <f>IFERROR(VLOOKUP(B183,DB!$H$2:$CC$1001,10,FALSE)&amp;"","")</f>
        <v>代表取締役社長</v>
      </c>
      <c r="G183" s="11" t="str">
        <f>IFERROR(VLOOKUP(B183,DB!$H$2:$CC$1001,11,FALSE)&amp;"","")</f>
        <v>富高　彰一</v>
      </c>
      <c r="H183" s="14" t="str">
        <f>IFERROR(IF(VLOOKUP(B183,DB!$H$2:$CC$1001,20,FALSE)&amp;""="","","○"),"")</f>
        <v>○</v>
      </c>
      <c r="I183" s="16" t="str">
        <f>IFERROR(VLOOKUP($B183,DB!$H$3:$BZ$1001,29,FALSE)&amp;"","　")</f>
        <v>◯</v>
      </c>
      <c r="J183" s="18" t="str">
        <f>IFERROR(VLOOKUP($B183,DB!$H$3:$BZ$1001,30,FALSE)&amp;"","　")</f>
        <v/>
      </c>
      <c r="K183" s="18" t="str">
        <f>IFERROR(VLOOKUP($B183,DB!$H$3:$BZ$1001,31,FALSE)&amp;"","　")</f>
        <v>◯</v>
      </c>
      <c r="L183" s="18" t="str">
        <f>IFERROR(VLOOKUP($B183,DB!$H$3:$BZ$1001,32,FALSE)&amp;"","　")</f>
        <v/>
      </c>
      <c r="M183" s="18" t="str">
        <f>IFERROR(VLOOKUP($B183,DB!$H$3:$BZ$1001,33,FALSE)&amp;"","　")</f>
        <v/>
      </c>
      <c r="N183" s="21" t="str">
        <f>IFERROR(VLOOKUP($B183,DB!$H$3:$BZ$1001,34,FALSE)&amp;"","　")</f>
        <v/>
      </c>
      <c r="O183" s="23" t="str">
        <f>IFERROR(VLOOKUP($B183,DB!$H$3:$BZ$1001,35,FALSE)&amp;"","　")</f>
        <v/>
      </c>
      <c r="P183" s="18" t="str">
        <f>IFERROR(VLOOKUP($B183,DB!$H$3:$BZ$1001,36,FALSE)&amp;"","　")</f>
        <v/>
      </c>
      <c r="Q183" s="18" t="str">
        <f>IFERROR(VLOOKUP($B183,DB!$H$3:$BZ$1001,37,FALSE)&amp;"","　")</f>
        <v/>
      </c>
      <c r="R183" s="18" t="str">
        <f>IFERROR(VLOOKUP($B183,DB!$H$3:$BZ$1001,38,FALSE)&amp;"","　")</f>
        <v/>
      </c>
      <c r="S183" s="18" t="str">
        <f>IFERROR(VLOOKUP($B183,DB!$H$3:$BZ$1001,39,FALSE)&amp;"","　")</f>
        <v/>
      </c>
      <c r="T183" s="18" t="str">
        <f>IFERROR(VLOOKUP($B183,DB!$H$3:$BZ$1001,40,FALSE)&amp;"","　")</f>
        <v>◯</v>
      </c>
      <c r="U183" s="18" t="str">
        <f>IFERROR(VLOOKUP($B183,DB!$H$3:$BZ$1001,41,FALSE)&amp;"","　")</f>
        <v>◯</v>
      </c>
      <c r="V183" s="18" t="str">
        <f>IFERROR(VLOOKUP($B183,DB!$H$3:$BZ$1001,42,FALSE)&amp;"","　")</f>
        <v>◯</v>
      </c>
      <c r="W183" s="18" t="str">
        <f>IFERROR(VLOOKUP($B183,DB!$H$3:$BZ$1001,43,FALSE)&amp;"","　")</f>
        <v/>
      </c>
      <c r="X183" s="18" t="str">
        <f>IFERROR(VLOOKUP($B183,DB!$H$3:$BZ$1001,44,FALSE)&amp;"","　")</f>
        <v/>
      </c>
      <c r="Y183" s="18" t="str">
        <f>IFERROR(VLOOKUP($B183,DB!$H$3:$BZ$1001,45,FALSE)&amp;"","　")</f>
        <v/>
      </c>
      <c r="Z183" s="18" t="str">
        <f>IFERROR(VLOOKUP($B183,DB!$H$3:$BZ$1001,46,FALSE)&amp;"","　")</f>
        <v/>
      </c>
      <c r="AA183" s="18" t="str">
        <f>IFERROR(VLOOKUP($B183,DB!$H$3:$BZ$1001,47,FALSE)&amp;"","　")</f>
        <v/>
      </c>
      <c r="AB183" s="18" t="str">
        <f>IFERROR(VLOOKUP($B183,DB!$H$3:$BZ$1001,48,FALSE)&amp;"","　")</f>
        <v/>
      </c>
      <c r="AC183" s="18" t="str">
        <f>IFERROR(VLOOKUP($B183,DB!$H$3:$BZ$1001,49,FALSE)&amp;"","　")</f>
        <v/>
      </c>
      <c r="AD183" s="18" t="str">
        <f>IFERROR(VLOOKUP($B183,DB!$H$3:$BZ$1001,50,FALSE)&amp;"","　")</f>
        <v/>
      </c>
      <c r="AE183" s="18" t="str">
        <f>IFERROR(VLOOKUP($B183,DB!$H$3:$BZ$1001,51,FALSE)&amp;"","　")</f>
        <v/>
      </c>
      <c r="AF183" s="18" t="str">
        <f>IFERROR(VLOOKUP($B183,DB!$H$3:$BZ$1001,52,FALSE)&amp;"","　")</f>
        <v/>
      </c>
      <c r="AG183" s="18" t="str">
        <f>IFERROR(VLOOKUP($B183,DB!$H$3:$BZ$1001,53,FALSE)&amp;"","　")</f>
        <v/>
      </c>
      <c r="AH183" s="18" t="str">
        <f>IFERROR(VLOOKUP($B183,DB!$H$3:$BZ$1001,54,FALSE)&amp;"","　")</f>
        <v/>
      </c>
      <c r="AI183" s="25" t="str">
        <f>IFERROR(VLOOKUP($B183,DB!$H$3:$BZ$1001,55,FALSE)&amp;"","　")</f>
        <v/>
      </c>
      <c r="AJ183" s="16" t="str">
        <f>IFERROR(VLOOKUP($B183,DB!$H$3:$BZ$1001,56,FALSE)&amp;"","　")</f>
        <v/>
      </c>
      <c r="AK183" s="18" t="str">
        <f>IFERROR(VLOOKUP($B183,DB!$H$3:$BZ$1001,57,FALSE)&amp;"","　")</f>
        <v/>
      </c>
      <c r="AL183" s="18" t="str">
        <f>IFERROR(VLOOKUP($B183,DB!$H$3:$BZ$1001,58,FALSE)&amp;"","　")</f>
        <v/>
      </c>
      <c r="AM183" s="18" t="str">
        <f>IFERROR(VLOOKUP($B183,DB!$H$3:$BZ$1001,59,FALSE)&amp;"","　")</f>
        <v/>
      </c>
      <c r="AN183" s="18" t="str">
        <f>IFERROR(VLOOKUP($B183,DB!$H$3:$BZ$1001,60,FALSE)&amp;"","　")</f>
        <v/>
      </c>
      <c r="AO183" s="18" t="str">
        <f>IFERROR(VLOOKUP($B183,DB!$H$3:$BZ$1001,61,FALSE)&amp;"","　")</f>
        <v/>
      </c>
      <c r="AP183" s="18" t="str">
        <f>IFERROR(VLOOKUP($B183,DB!$H$3:$BZ$1001,62,FALSE)&amp;"","　")</f>
        <v/>
      </c>
      <c r="AQ183" s="21" t="str">
        <f>IFERROR(VLOOKUP($B183,DB!$H$3:$BZ$1001,63,FALSE)&amp;"","　")</f>
        <v/>
      </c>
      <c r="AR183" s="23" t="str">
        <f>IFERROR(VLOOKUP($B183,DB!$H$3:$BZ$1001,64,FALSE)&amp;"","　")</f>
        <v/>
      </c>
      <c r="AS183" s="18" t="str">
        <f>IFERROR(VLOOKUP($B183,DB!$H$3:$BZ$1001,65,FALSE)&amp;"","　")</f>
        <v/>
      </c>
      <c r="AT183" s="18" t="str">
        <f>IFERROR(VLOOKUP($B183,DB!$H$3:$BZ$1001,66,FALSE)&amp;"","　")</f>
        <v/>
      </c>
      <c r="AU183" s="18" t="str">
        <f>IFERROR(VLOOKUP($B183,DB!$H$3:$BZ$1001,67,FALSE)&amp;"","　")</f>
        <v/>
      </c>
      <c r="AV183" s="18" t="str">
        <f>IFERROR(VLOOKUP($B183,DB!$H$3:$BZ$1001,68,FALSE)&amp;"","　")</f>
        <v/>
      </c>
      <c r="AW183" s="18" t="str">
        <f>IFERROR(VLOOKUP($B183,DB!$H$3:$BZ$1001,69,FALSE)&amp;"","　")</f>
        <v/>
      </c>
      <c r="AX183" s="18" t="str">
        <f>IFERROR(VLOOKUP($B183,DB!$H$3:$BZ$1001,70,FALSE)&amp;"","　")</f>
        <v/>
      </c>
      <c r="AY183" s="21" t="str">
        <f>IFERROR(VLOOKUP($B183,DB!$H$3:$BZ$1001,71,FALSE)&amp;"","　")</f>
        <v/>
      </c>
      <c r="AZ183" s="29"/>
    </row>
    <row r="184" spans="2:52" ht="20.100000000000001" customHeight="1">
      <c r="B184" s="6">
        <v>2438</v>
      </c>
      <c r="C184" s="8" t="str">
        <f>IFERROR(VLOOKUP(B184,DB!$H$3:$Y$1001,4,FALSE)&amp;"","")</f>
        <v>土地家屋調査士鴇田登記・測量事務所</v>
      </c>
      <c r="D184" s="10" t="str">
        <f>IFERROR(VLOOKUP(B184,DB!$H$2:$CC$1001,7,FALSE)&amp;"","")</f>
        <v>北海道</v>
      </c>
      <c r="E184" s="11" t="str">
        <f>IFERROR(VLOOKUP(B184,DB!$H$2:$CC$1001,8,FALSE)&amp;"","")</f>
        <v>岩見沢市</v>
      </c>
      <c r="F184" s="12" t="str">
        <f>IFERROR(VLOOKUP(B184,DB!$H$2:$CC$1001,10,FALSE)&amp;"","")</f>
        <v>代表</v>
      </c>
      <c r="G184" s="11" t="str">
        <f>IFERROR(VLOOKUP(B184,DB!$H$2:$CC$1001,11,FALSE)&amp;"","")</f>
        <v>鴇田　孝之</v>
      </c>
      <c r="H184" s="14" t="str">
        <f>IFERROR(IF(VLOOKUP(B184,DB!$H$2:$CC$1001,20,FALSE)&amp;""="","","○"),"")</f>
        <v/>
      </c>
      <c r="I184" s="16" t="str">
        <f>IFERROR(VLOOKUP($B184,DB!$H$3:$BZ$1001,29,FALSE)&amp;"","　")</f>
        <v>◯</v>
      </c>
      <c r="J184" s="18" t="str">
        <f>IFERROR(VLOOKUP($B184,DB!$H$3:$BZ$1001,30,FALSE)&amp;"","　")</f>
        <v/>
      </c>
      <c r="K184" s="18" t="str">
        <f>IFERROR(VLOOKUP($B184,DB!$H$3:$BZ$1001,31,FALSE)&amp;"","　")</f>
        <v/>
      </c>
      <c r="L184" s="18" t="str">
        <f>IFERROR(VLOOKUP($B184,DB!$H$3:$BZ$1001,32,FALSE)&amp;"","　")</f>
        <v/>
      </c>
      <c r="M184" s="18" t="str">
        <f>IFERROR(VLOOKUP($B184,DB!$H$3:$BZ$1001,33,FALSE)&amp;"","　")</f>
        <v/>
      </c>
      <c r="N184" s="21" t="str">
        <f>IFERROR(VLOOKUP($B184,DB!$H$3:$BZ$1001,34,FALSE)&amp;"","　")</f>
        <v/>
      </c>
      <c r="O184" s="23" t="str">
        <f>IFERROR(VLOOKUP($B184,DB!$H$3:$BZ$1001,35,FALSE)&amp;"","　")</f>
        <v/>
      </c>
      <c r="P184" s="18" t="str">
        <f>IFERROR(VLOOKUP($B184,DB!$H$3:$BZ$1001,36,FALSE)&amp;"","　")</f>
        <v/>
      </c>
      <c r="Q184" s="18" t="str">
        <f>IFERROR(VLOOKUP($B184,DB!$H$3:$BZ$1001,37,FALSE)&amp;"","　")</f>
        <v/>
      </c>
      <c r="R184" s="18" t="str">
        <f>IFERROR(VLOOKUP($B184,DB!$H$3:$BZ$1001,38,FALSE)&amp;"","　")</f>
        <v/>
      </c>
      <c r="S184" s="18" t="str">
        <f>IFERROR(VLOOKUP($B184,DB!$H$3:$BZ$1001,39,FALSE)&amp;"","　")</f>
        <v/>
      </c>
      <c r="T184" s="18" t="str">
        <f>IFERROR(VLOOKUP($B184,DB!$H$3:$BZ$1001,40,FALSE)&amp;"","　")</f>
        <v/>
      </c>
      <c r="U184" s="18" t="str">
        <f>IFERROR(VLOOKUP($B184,DB!$H$3:$BZ$1001,41,FALSE)&amp;"","　")</f>
        <v/>
      </c>
      <c r="V184" s="18" t="str">
        <f>IFERROR(VLOOKUP($B184,DB!$H$3:$BZ$1001,42,FALSE)&amp;"","　")</f>
        <v/>
      </c>
      <c r="W184" s="18" t="str">
        <f>IFERROR(VLOOKUP($B184,DB!$H$3:$BZ$1001,43,FALSE)&amp;"","　")</f>
        <v/>
      </c>
      <c r="X184" s="18" t="str">
        <f>IFERROR(VLOOKUP($B184,DB!$H$3:$BZ$1001,44,FALSE)&amp;"","　")</f>
        <v/>
      </c>
      <c r="Y184" s="18" t="str">
        <f>IFERROR(VLOOKUP($B184,DB!$H$3:$BZ$1001,45,FALSE)&amp;"","　")</f>
        <v/>
      </c>
      <c r="Z184" s="18" t="str">
        <f>IFERROR(VLOOKUP($B184,DB!$H$3:$BZ$1001,46,FALSE)&amp;"","　")</f>
        <v/>
      </c>
      <c r="AA184" s="18" t="str">
        <f>IFERROR(VLOOKUP($B184,DB!$H$3:$BZ$1001,47,FALSE)&amp;"","　")</f>
        <v/>
      </c>
      <c r="AB184" s="18" t="str">
        <f>IFERROR(VLOOKUP($B184,DB!$H$3:$BZ$1001,48,FALSE)&amp;"","　")</f>
        <v/>
      </c>
      <c r="AC184" s="18" t="str">
        <f>IFERROR(VLOOKUP($B184,DB!$H$3:$BZ$1001,49,FALSE)&amp;"","　")</f>
        <v/>
      </c>
      <c r="AD184" s="18" t="str">
        <f>IFERROR(VLOOKUP($B184,DB!$H$3:$BZ$1001,50,FALSE)&amp;"","　")</f>
        <v/>
      </c>
      <c r="AE184" s="18" t="str">
        <f>IFERROR(VLOOKUP($B184,DB!$H$3:$BZ$1001,51,FALSE)&amp;"","　")</f>
        <v/>
      </c>
      <c r="AF184" s="18" t="str">
        <f>IFERROR(VLOOKUP($B184,DB!$H$3:$BZ$1001,52,FALSE)&amp;"","　")</f>
        <v/>
      </c>
      <c r="AG184" s="18" t="str">
        <f>IFERROR(VLOOKUP($B184,DB!$H$3:$BZ$1001,53,FALSE)&amp;"","　")</f>
        <v/>
      </c>
      <c r="AH184" s="18" t="str">
        <f>IFERROR(VLOOKUP($B184,DB!$H$3:$BZ$1001,54,FALSE)&amp;"","　")</f>
        <v/>
      </c>
      <c r="AI184" s="25" t="str">
        <f>IFERROR(VLOOKUP($B184,DB!$H$3:$BZ$1001,55,FALSE)&amp;"","　")</f>
        <v/>
      </c>
      <c r="AJ184" s="16" t="str">
        <f>IFERROR(VLOOKUP($B184,DB!$H$3:$BZ$1001,56,FALSE)&amp;"","　")</f>
        <v/>
      </c>
      <c r="AK184" s="18" t="str">
        <f>IFERROR(VLOOKUP($B184,DB!$H$3:$BZ$1001,57,FALSE)&amp;"","　")</f>
        <v/>
      </c>
      <c r="AL184" s="18" t="str">
        <f>IFERROR(VLOOKUP($B184,DB!$H$3:$BZ$1001,58,FALSE)&amp;"","　")</f>
        <v/>
      </c>
      <c r="AM184" s="18" t="str">
        <f>IFERROR(VLOOKUP($B184,DB!$H$3:$BZ$1001,59,FALSE)&amp;"","　")</f>
        <v/>
      </c>
      <c r="AN184" s="18" t="str">
        <f>IFERROR(VLOOKUP($B184,DB!$H$3:$BZ$1001,60,FALSE)&amp;"","　")</f>
        <v/>
      </c>
      <c r="AO184" s="18" t="str">
        <f>IFERROR(VLOOKUP($B184,DB!$H$3:$BZ$1001,61,FALSE)&amp;"","　")</f>
        <v/>
      </c>
      <c r="AP184" s="18" t="str">
        <f>IFERROR(VLOOKUP($B184,DB!$H$3:$BZ$1001,62,FALSE)&amp;"","　")</f>
        <v/>
      </c>
      <c r="AQ184" s="21" t="str">
        <f>IFERROR(VLOOKUP($B184,DB!$H$3:$BZ$1001,63,FALSE)&amp;"","　")</f>
        <v/>
      </c>
      <c r="AR184" s="23" t="str">
        <f>IFERROR(VLOOKUP($B184,DB!$H$3:$BZ$1001,64,FALSE)&amp;"","　")</f>
        <v/>
      </c>
      <c r="AS184" s="18" t="str">
        <f>IFERROR(VLOOKUP($B184,DB!$H$3:$BZ$1001,65,FALSE)&amp;"","　")</f>
        <v/>
      </c>
      <c r="AT184" s="18" t="str">
        <f>IFERROR(VLOOKUP($B184,DB!$H$3:$BZ$1001,66,FALSE)&amp;"","　")</f>
        <v/>
      </c>
      <c r="AU184" s="18" t="str">
        <f>IFERROR(VLOOKUP($B184,DB!$H$3:$BZ$1001,67,FALSE)&amp;"","　")</f>
        <v/>
      </c>
      <c r="AV184" s="18" t="str">
        <f>IFERROR(VLOOKUP($B184,DB!$H$3:$BZ$1001,68,FALSE)&amp;"","　")</f>
        <v/>
      </c>
      <c r="AW184" s="18" t="str">
        <f>IFERROR(VLOOKUP($B184,DB!$H$3:$BZ$1001,69,FALSE)&amp;"","　")</f>
        <v/>
      </c>
      <c r="AX184" s="18" t="str">
        <f>IFERROR(VLOOKUP($B184,DB!$H$3:$BZ$1001,70,FALSE)&amp;"","　")</f>
        <v/>
      </c>
      <c r="AY184" s="21" t="str">
        <f>IFERROR(VLOOKUP($B184,DB!$H$3:$BZ$1001,71,FALSE)&amp;"","　")</f>
        <v/>
      </c>
      <c r="AZ184" s="29"/>
    </row>
    <row r="185" spans="2:52" ht="20.100000000000001" customHeight="1">
      <c r="B185" s="6">
        <v>2439</v>
      </c>
      <c r="C185" s="8" t="str">
        <f>IFERROR(VLOOKUP(B185,DB!$H$3:$Y$1001,4,FALSE)&amp;"","")</f>
        <v>東日設計コンサルタント株式会社</v>
      </c>
      <c r="D185" s="10" t="str">
        <f>IFERROR(VLOOKUP(B185,DB!$H$2:$CC$1001,7,FALSE)&amp;"","")</f>
        <v>岩手県</v>
      </c>
      <c r="E185" s="11" t="str">
        <f>IFERROR(VLOOKUP(B185,DB!$H$2:$CC$1001,8,FALSE)&amp;"","")</f>
        <v>盛岡市</v>
      </c>
      <c r="F185" s="12" t="str">
        <f>IFERROR(VLOOKUP(B185,DB!$H$2:$CC$1001,10,FALSE)&amp;"","")</f>
        <v>代表取締役</v>
      </c>
      <c r="G185" s="11" t="str">
        <f>IFERROR(VLOOKUP(B185,DB!$H$2:$CC$1001,11,FALSE)&amp;"","")</f>
        <v>齊藤　勇藏</v>
      </c>
      <c r="H185" s="14" t="str">
        <f>IFERROR(IF(VLOOKUP(B185,DB!$H$2:$CC$1001,20,FALSE)&amp;""="","","○"),"")</f>
        <v>○</v>
      </c>
      <c r="I185" s="16" t="str">
        <f>IFERROR(VLOOKUP($B185,DB!$H$3:$BZ$1001,29,FALSE)&amp;"","　")</f>
        <v>◯</v>
      </c>
      <c r="J185" s="18" t="str">
        <f>IFERROR(VLOOKUP($B185,DB!$H$3:$BZ$1001,30,FALSE)&amp;"","　")</f>
        <v/>
      </c>
      <c r="K185" s="18" t="str">
        <f>IFERROR(VLOOKUP($B185,DB!$H$3:$BZ$1001,31,FALSE)&amp;"","　")</f>
        <v>◯</v>
      </c>
      <c r="L185" s="18" t="str">
        <f>IFERROR(VLOOKUP($B185,DB!$H$3:$BZ$1001,32,FALSE)&amp;"","　")</f>
        <v/>
      </c>
      <c r="M185" s="18" t="str">
        <f>IFERROR(VLOOKUP($B185,DB!$H$3:$BZ$1001,33,FALSE)&amp;"","　")</f>
        <v/>
      </c>
      <c r="N185" s="21" t="str">
        <f>IFERROR(VLOOKUP($B185,DB!$H$3:$BZ$1001,34,FALSE)&amp;"","　")</f>
        <v/>
      </c>
      <c r="O185" s="23" t="str">
        <f>IFERROR(VLOOKUP($B185,DB!$H$3:$BZ$1001,35,FALSE)&amp;"","　")</f>
        <v>◯</v>
      </c>
      <c r="P185" s="18" t="str">
        <f>IFERROR(VLOOKUP($B185,DB!$H$3:$BZ$1001,36,FALSE)&amp;"","　")</f>
        <v/>
      </c>
      <c r="Q185" s="18" t="str">
        <f>IFERROR(VLOOKUP($B185,DB!$H$3:$BZ$1001,37,FALSE)&amp;"","　")</f>
        <v/>
      </c>
      <c r="R185" s="18" t="str">
        <f>IFERROR(VLOOKUP($B185,DB!$H$3:$BZ$1001,38,FALSE)&amp;"","　")</f>
        <v>◯</v>
      </c>
      <c r="S185" s="18" t="str">
        <f>IFERROR(VLOOKUP($B185,DB!$H$3:$BZ$1001,39,FALSE)&amp;"","　")</f>
        <v/>
      </c>
      <c r="T185" s="18" t="str">
        <f>IFERROR(VLOOKUP($B185,DB!$H$3:$BZ$1001,40,FALSE)&amp;"","　")</f>
        <v/>
      </c>
      <c r="U185" s="18" t="str">
        <f>IFERROR(VLOOKUP($B185,DB!$H$3:$BZ$1001,41,FALSE)&amp;"","　")</f>
        <v/>
      </c>
      <c r="V185" s="18" t="str">
        <f>IFERROR(VLOOKUP($B185,DB!$H$3:$BZ$1001,42,FALSE)&amp;"","　")</f>
        <v/>
      </c>
      <c r="W185" s="18" t="str">
        <f>IFERROR(VLOOKUP($B185,DB!$H$3:$BZ$1001,43,FALSE)&amp;"","　")</f>
        <v/>
      </c>
      <c r="X185" s="18" t="str">
        <f>IFERROR(VLOOKUP($B185,DB!$H$3:$BZ$1001,44,FALSE)&amp;"","　")</f>
        <v/>
      </c>
      <c r="Y185" s="18" t="str">
        <f>IFERROR(VLOOKUP($B185,DB!$H$3:$BZ$1001,45,FALSE)&amp;"","　")</f>
        <v/>
      </c>
      <c r="Z185" s="18" t="str">
        <f>IFERROR(VLOOKUP($B185,DB!$H$3:$BZ$1001,46,FALSE)&amp;"","　")</f>
        <v/>
      </c>
      <c r="AA185" s="18" t="str">
        <f>IFERROR(VLOOKUP($B185,DB!$H$3:$BZ$1001,47,FALSE)&amp;"","　")</f>
        <v/>
      </c>
      <c r="AB185" s="18" t="str">
        <f>IFERROR(VLOOKUP($B185,DB!$H$3:$BZ$1001,48,FALSE)&amp;"","　")</f>
        <v/>
      </c>
      <c r="AC185" s="18" t="str">
        <f>IFERROR(VLOOKUP($B185,DB!$H$3:$BZ$1001,49,FALSE)&amp;"","　")</f>
        <v>◯</v>
      </c>
      <c r="AD185" s="18" t="str">
        <f>IFERROR(VLOOKUP($B185,DB!$H$3:$BZ$1001,50,FALSE)&amp;"","　")</f>
        <v>◯</v>
      </c>
      <c r="AE185" s="18" t="str">
        <f>IFERROR(VLOOKUP($B185,DB!$H$3:$BZ$1001,51,FALSE)&amp;"","　")</f>
        <v/>
      </c>
      <c r="AF185" s="18" t="str">
        <f>IFERROR(VLOOKUP($B185,DB!$H$3:$BZ$1001,52,FALSE)&amp;"","　")</f>
        <v/>
      </c>
      <c r="AG185" s="18" t="str">
        <f>IFERROR(VLOOKUP($B185,DB!$H$3:$BZ$1001,53,FALSE)&amp;"","　")</f>
        <v>◯</v>
      </c>
      <c r="AH185" s="18" t="str">
        <f>IFERROR(VLOOKUP($B185,DB!$H$3:$BZ$1001,54,FALSE)&amp;"","　")</f>
        <v/>
      </c>
      <c r="AI185" s="25" t="str">
        <f>IFERROR(VLOOKUP($B185,DB!$H$3:$BZ$1001,55,FALSE)&amp;"","　")</f>
        <v/>
      </c>
      <c r="AJ185" s="16" t="str">
        <f>IFERROR(VLOOKUP($B185,DB!$H$3:$BZ$1001,56,FALSE)&amp;"","　")</f>
        <v/>
      </c>
      <c r="AK185" s="18" t="str">
        <f>IFERROR(VLOOKUP($B185,DB!$H$3:$BZ$1001,57,FALSE)&amp;"","　")</f>
        <v/>
      </c>
      <c r="AL185" s="18" t="str">
        <f>IFERROR(VLOOKUP($B185,DB!$H$3:$BZ$1001,58,FALSE)&amp;"","　")</f>
        <v/>
      </c>
      <c r="AM185" s="18" t="str">
        <f>IFERROR(VLOOKUP($B185,DB!$H$3:$BZ$1001,59,FALSE)&amp;"","　")</f>
        <v/>
      </c>
      <c r="AN185" s="18" t="str">
        <f>IFERROR(VLOOKUP($B185,DB!$H$3:$BZ$1001,60,FALSE)&amp;"","　")</f>
        <v/>
      </c>
      <c r="AO185" s="18" t="str">
        <f>IFERROR(VLOOKUP($B185,DB!$H$3:$BZ$1001,61,FALSE)&amp;"","　")</f>
        <v/>
      </c>
      <c r="AP185" s="18" t="str">
        <f>IFERROR(VLOOKUP($B185,DB!$H$3:$BZ$1001,62,FALSE)&amp;"","　")</f>
        <v/>
      </c>
      <c r="AQ185" s="21" t="str">
        <f>IFERROR(VLOOKUP($B185,DB!$H$3:$BZ$1001,63,FALSE)&amp;"","　")</f>
        <v/>
      </c>
      <c r="AR185" s="23" t="str">
        <f>IFERROR(VLOOKUP($B185,DB!$H$3:$BZ$1001,64,FALSE)&amp;"","　")</f>
        <v/>
      </c>
      <c r="AS185" s="18" t="str">
        <f>IFERROR(VLOOKUP($B185,DB!$H$3:$BZ$1001,65,FALSE)&amp;"","　")</f>
        <v/>
      </c>
      <c r="AT185" s="18" t="str">
        <f>IFERROR(VLOOKUP($B185,DB!$H$3:$BZ$1001,66,FALSE)&amp;"","　")</f>
        <v/>
      </c>
      <c r="AU185" s="18" t="str">
        <f>IFERROR(VLOOKUP($B185,DB!$H$3:$BZ$1001,67,FALSE)&amp;"","　")</f>
        <v/>
      </c>
      <c r="AV185" s="18" t="str">
        <f>IFERROR(VLOOKUP($B185,DB!$H$3:$BZ$1001,68,FALSE)&amp;"","　")</f>
        <v/>
      </c>
      <c r="AW185" s="18" t="str">
        <f>IFERROR(VLOOKUP($B185,DB!$H$3:$BZ$1001,69,FALSE)&amp;"","　")</f>
        <v/>
      </c>
      <c r="AX185" s="18" t="str">
        <f>IFERROR(VLOOKUP($B185,DB!$H$3:$BZ$1001,70,FALSE)&amp;"","　")</f>
        <v/>
      </c>
      <c r="AY185" s="21" t="str">
        <f>IFERROR(VLOOKUP($B185,DB!$H$3:$BZ$1001,71,FALSE)&amp;"","　")</f>
        <v/>
      </c>
      <c r="AZ185" s="29"/>
    </row>
    <row r="186" spans="2:52" ht="20.100000000000001" customHeight="1">
      <c r="B186" s="6">
        <v>2440</v>
      </c>
      <c r="C186" s="8" t="str">
        <f>IFERROR(VLOOKUP(B186,DB!$H$3:$Y$1001,4,FALSE)&amp;"","")</f>
        <v>トレンドデザイン株式会社</v>
      </c>
      <c r="D186" s="10" t="str">
        <f>IFERROR(VLOOKUP(B186,DB!$H$2:$CC$1001,7,FALSE)&amp;"","")</f>
        <v>神奈川県</v>
      </c>
      <c r="E186" s="11" t="str">
        <f>IFERROR(VLOOKUP(B186,DB!$H$2:$CC$1001,8,FALSE)&amp;"","")</f>
        <v>横浜市港南区</v>
      </c>
      <c r="F186" s="12" t="str">
        <f>IFERROR(VLOOKUP(B186,DB!$H$2:$CC$1001,10,FALSE)&amp;"","")</f>
        <v>代表取締役</v>
      </c>
      <c r="G186" s="11" t="str">
        <f>IFERROR(VLOOKUP(B186,DB!$H$2:$CC$1001,11,FALSE)&amp;"","")</f>
        <v>嶋村　秀昭</v>
      </c>
      <c r="H186" s="14" t="str">
        <f>IFERROR(IF(VLOOKUP(B186,DB!$H$2:$CC$1001,20,FALSE)&amp;""="","","○"),"")</f>
        <v>○</v>
      </c>
      <c r="I186" s="16" t="str">
        <f>IFERROR(VLOOKUP($B186,DB!$H$3:$BZ$1001,29,FALSE)&amp;"","　")</f>
        <v/>
      </c>
      <c r="J186" s="18" t="str">
        <f>IFERROR(VLOOKUP($B186,DB!$H$3:$BZ$1001,30,FALSE)&amp;"","　")</f>
        <v>◯</v>
      </c>
      <c r="K186" s="18" t="str">
        <f>IFERROR(VLOOKUP($B186,DB!$H$3:$BZ$1001,31,FALSE)&amp;"","　")</f>
        <v>◯</v>
      </c>
      <c r="L186" s="18" t="str">
        <f>IFERROR(VLOOKUP($B186,DB!$H$3:$BZ$1001,32,FALSE)&amp;"","　")</f>
        <v/>
      </c>
      <c r="M186" s="18" t="str">
        <f>IFERROR(VLOOKUP($B186,DB!$H$3:$BZ$1001,33,FALSE)&amp;"","　")</f>
        <v/>
      </c>
      <c r="N186" s="21" t="str">
        <f>IFERROR(VLOOKUP($B186,DB!$H$3:$BZ$1001,34,FALSE)&amp;"","　")</f>
        <v/>
      </c>
      <c r="O186" s="23" t="str">
        <f>IFERROR(VLOOKUP($B186,DB!$H$3:$BZ$1001,35,FALSE)&amp;"","　")</f>
        <v/>
      </c>
      <c r="P186" s="18" t="str">
        <f>IFERROR(VLOOKUP($B186,DB!$H$3:$BZ$1001,36,FALSE)&amp;"","　")</f>
        <v/>
      </c>
      <c r="Q186" s="18" t="str">
        <f>IFERROR(VLOOKUP($B186,DB!$H$3:$BZ$1001,37,FALSE)&amp;"","　")</f>
        <v/>
      </c>
      <c r="R186" s="18" t="str">
        <f>IFERROR(VLOOKUP($B186,DB!$H$3:$BZ$1001,38,FALSE)&amp;"","　")</f>
        <v/>
      </c>
      <c r="S186" s="18" t="str">
        <f>IFERROR(VLOOKUP($B186,DB!$H$3:$BZ$1001,39,FALSE)&amp;"","　")</f>
        <v/>
      </c>
      <c r="T186" s="18" t="str">
        <f>IFERROR(VLOOKUP($B186,DB!$H$3:$BZ$1001,40,FALSE)&amp;"","　")</f>
        <v/>
      </c>
      <c r="U186" s="18" t="str">
        <f>IFERROR(VLOOKUP($B186,DB!$H$3:$BZ$1001,41,FALSE)&amp;"","　")</f>
        <v>◯</v>
      </c>
      <c r="V186" s="18" t="str">
        <f>IFERROR(VLOOKUP($B186,DB!$H$3:$BZ$1001,42,FALSE)&amp;"","　")</f>
        <v/>
      </c>
      <c r="W186" s="18" t="str">
        <f>IFERROR(VLOOKUP($B186,DB!$H$3:$BZ$1001,43,FALSE)&amp;"","　")</f>
        <v/>
      </c>
      <c r="X186" s="18" t="str">
        <f>IFERROR(VLOOKUP($B186,DB!$H$3:$BZ$1001,44,FALSE)&amp;"","　")</f>
        <v/>
      </c>
      <c r="Y186" s="18" t="str">
        <f>IFERROR(VLOOKUP($B186,DB!$H$3:$BZ$1001,45,FALSE)&amp;"","　")</f>
        <v/>
      </c>
      <c r="Z186" s="18" t="str">
        <f>IFERROR(VLOOKUP($B186,DB!$H$3:$BZ$1001,46,FALSE)&amp;"","　")</f>
        <v/>
      </c>
      <c r="AA186" s="18" t="str">
        <f>IFERROR(VLOOKUP($B186,DB!$H$3:$BZ$1001,47,FALSE)&amp;"","　")</f>
        <v/>
      </c>
      <c r="AB186" s="18" t="str">
        <f>IFERROR(VLOOKUP($B186,DB!$H$3:$BZ$1001,48,FALSE)&amp;"","　")</f>
        <v/>
      </c>
      <c r="AC186" s="18" t="str">
        <f>IFERROR(VLOOKUP($B186,DB!$H$3:$BZ$1001,49,FALSE)&amp;"","　")</f>
        <v/>
      </c>
      <c r="AD186" s="18" t="str">
        <f>IFERROR(VLOOKUP($B186,DB!$H$3:$BZ$1001,50,FALSE)&amp;"","　")</f>
        <v/>
      </c>
      <c r="AE186" s="18" t="str">
        <f>IFERROR(VLOOKUP($B186,DB!$H$3:$BZ$1001,51,FALSE)&amp;"","　")</f>
        <v>◯</v>
      </c>
      <c r="AF186" s="18" t="str">
        <f>IFERROR(VLOOKUP($B186,DB!$H$3:$BZ$1001,52,FALSE)&amp;"","　")</f>
        <v/>
      </c>
      <c r="AG186" s="18" t="str">
        <f>IFERROR(VLOOKUP($B186,DB!$H$3:$BZ$1001,53,FALSE)&amp;"","　")</f>
        <v>◯</v>
      </c>
      <c r="AH186" s="18" t="str">
        <f>IFERROR(VLOOKUP($B186,DB!$H$3:$BZ$1001,54,FALSE)&amp;"","　")</f>
        <v/>
      </c>
      <c r="AI186" s="25" t="str">
        <f>IFERROR(VLOOKUP($B186,DB!$H$3:$BZ$1001,55,FALSE)&amp;"","　")</f>
        <v/>
      </c>
      <c r="AJ186" s="16" t="str">
        <f>IFERROR(VLOOKUP($B186,DB!$H$3:$BZ$1001,56,FALSE)&amp;"","　")</f>
        <v/>
      </c>
      <c r="AK186" s="18" t="str">
        <f>IFERROR(VLOOKUP($B186,DB!$H$3:$BZ$1001,57,FALSE)&amp;"","　")</f>
        <v/>
      </c>
      <c r="AL186" s="18" t="str">
        <f>IFERROR(VLOOKUP($B186,DB!$H$3:$BZ$1001,58,FALSE)&amp;"","　")</f>
        <v/>
      </c>
      <c r="AM186" s="18" t="str">
        <f>IFERROR(VLOOKUP($B186,DB!$H$3:$BZ$1001,59,FALSE)&amp;"","　")</f>
        <v/>
      </c>
      <c r="AN186" s="18" t="str">
        <f>IFERROR(VLOOKUP($B186,DB!$H$3:$BZ$1001,60,FALSE)&amp;"","　")</f>
        <v/>
      </c>
      <c r="AO186" s="18" t="str">
        <f>IFERROR(VLOOKUP($B186,DB!$H$3:$BZ$1001,61,FALSE)&amp;"","　")</f>
        <v/>
      </c>
      <c r="AP186" s="18" t="str">
        <f>IFERROR(VLOOKUP($B186,DB!$H$3:$BZ$1001,62,FALSE)&amp;"","　")</f>
        <v/>
      </c>
      <c r="AQ186" s="21" t="str">
        <f>IFERROR(VLOOKUP($B186,DB!$H$3:$BZ$1001,63,FALSE)&amp;"","　")</f>
        <v/>
      </c>
      <c r="AR186" s="23" t="str">
        <f>IFERROR(VLOOKUP($B186,DB!$H$3:$BZ$1001,64,FALSE)&amp;"","　")</f>
        <v/>
      </c>
      <c r="AS186" s="18" t="str">
        <f>IFERROR(VLOOKUP($B186,DB!$H$3:$BZ$1001,65,FALSE)&amp;"","　")</f>
        <v/>
      </c>
      <c r="AT186" s="18" t="str">
        <f>IFERROR(VLOOKUP($B186,DB!$H$3:$BZ$1001,66,FALSE)&amp;"","　")</f>
        <v/>
      </c>
      <c r="AU186" s="18" t="str">
        <f>IFERROR(VLOOKUP($B186,DB!$H$3:$BZ$1001,67,FALSE)&amp;"","　")</f>
        <v/>
      </c>
      <c r="AV186" s="18" t="str">
        <f>IFERROR(VLOOKUP($B186,DB!$H$3:$BZ$1001,68,FALSE)&amp;"","　")</f>
        <v/>
      </c>
      <c r="AW186" s="18" t="str">
        <f>IFERROR(VLOOKUP($B186,DB!$H$3:$BZ$1001,69,FALSE)&amp;"","　")</f>
        <v/>
      </c>
      <c r="AX186" s="18" t="str">
        <f>IFERROR(VLOOKUP($B186,DB!$H$3:$BZ$1001,70,FALSE)&amp;"","　")</f>
        <v/>
      </c>
      <c r="AY186" s="21" t="str">
        <f>IFERROR(VLOOKUP($B186,DB!$H$3:$BZ$1001,71,FALSE)&amp;"","　")</f>
        <v/>
      </c>
      <c r="AZ186" s="29"/>
    </row>
    <row r="187" spans="2:52" ht="20.100000000000001" customHeight="1">
      <c r="B187" s="6">
        <v>2441</v>
      </c>
      <c r="C187" s="8" t="str">
        <f>IFERROR(VLOOKUP(B187,DB!$H$3:$Y$1001,4,FALSE)&amp;"","")</f>
        <v>株式会社東京設計事務所</v>
      </c>
      <c r="D187" s="10" t="str">
        <f>IFERROR(VLOOKUP(B187,DB!$H$2:$CC$1001,7,FALSE)&amp;"","")</f>
        <v>東京都</v>
      </c>
      <c r="E187" s="11" t="str">
        <f>IFERROR(VLOOKUP(B187,DB!$H$2:$CC$1001,8,FALSE)&amp;"","")</f>
        <v>千代田区</v>
      </c>
      <c r="F187" s="12" t="str">
        <f>IFERROR(VLOOKUP(B187,DB!$H$2:$CC$1001,10,FALSE)&amp;"","")</f>
        <v>代表取締役社長</v>
      </c>
      <c r="G187" s="11" t="str">
        <f>IFERROR(VLOOKUP(B187,DB!$H$2:$CC$1001,11,FALSE)&amp;"","")</f>
        <v>狩谷　薫</v>
      </c>
      <c r="H187" s="14" t="str">
        <f>IFERROR(IF(VLOOKUP(B187,DB!$H$2:$CC$1001,20,FALSE)&amp;""="","","○"),"")</f>
        <v>○</v>
      </c>
      <c r="I187" s="16" t="str">
        <f>IFERROR(VLOOKUP($B187,DB!$H$3:$BZ$1001,29,FALSE)&amp;"","　")</f>
        <v/>
      </c>
      <c r="J187" s="18" t="str">
        <f>IFERROR(VLOOKUP($B187,DB!$H$3:$BZ$1001,30,FALSE)&amp;"","　")</f>
        <v>◯</v>
      </c>
      <c r="K187" s="18" t="str">
        <f>IFERROR(VLOOKUP($B187,DB!$H$3:$BZ$1001,31,FALSE)&amp;"","　")</f>
        <v>◯</v>
      </c>
      <c r="L187" s="18" t="str">
        <f>IFERROR(VLOOKUP($B187,DB!$H$3:$BZ$1001,32,FALSE)&amp;"","　")</f>
        <v/>
      </c>
      <c r="M187" s="18" t="str">
        <f>IFERROR(VLOOKUP($B187,DB!$H$3:$BZ$1001,33,FALSE)&amp;"","　")</f>
        <v>◯</v>
      </c>
      <c r="N187" s="21" t="str">
        <f>IFERROR(VLOOKUP($B187,DB!$H$3:$BZ$1001,34,FALSE)&amp;"","　")</f>
        <v/>
      </c>
      <c r="O187" s="23" t="str">
        <f>IFERROR(VLOOKUP($B187,DB!$H$3:$BZ$1001,35,FALSE)&amp;"","　")</f>
        <v/>
      </c>
      <c r="P187" s="18" t="str">
        <f>IFERROR(VLOOKUP($B187,DB!$H$3:$BZ$1001,36,FALSE)&amp;"","　")</f>
        <v/>
      </c>
      <c r="Q187" s="18" t="str">
        <f>IFERROR(VLOOKUP($B187,DB!$H$3:$BZ$1001,37,FALSE)&amp;"","　")</f>
        <v/>
      </c>
      <c r="R187" s="18" t="str">
        <f>IFERROR(VLOOKUP($B187,DB!$H$3:$BZ$1001,38,FALSE)&amp;"","　")</f>
        <v/>
      </c>
      <c r="S187" s="18" t="str">
        <f>IFERROR(VLOOKUP($B187,DB!$H$3:$BZ$1001,39,FALSE)&amp;"","　")</f>
        <v/>
      </c>
      <c r="T187" s="18" t="str">
        <f>IFERROR(VLOOKUP($B187,DB!$H$3:$BZ$1001,40,FALSE)&amp;"","　")</f>
        <v>◯</v>
      </c>
      <c r="U187" s="18" t="str">
        <f>IFERROR(VLOOKUP($B187,DB!$H$3:$BZ$1001,41,FALSE)&amp;"","　")</f>
        <v>◯</v>
      </c>
      <c r="V187" s="18" t="str">
        <f>IFERROR(VLOOKUP($B187,DB!$H$3:$BZ$1001,42,FALSE)&amp;"","　")</f>
        <v/>
      </c>
      <c r="W187" s="18" t="str">
        <f>IFERROR(VLOOKUP($B187,DB!$H$3:$BZ$1001,43,FALSE)&amp;"","　")</f>
        <v/>
      </c>
      <c r="X187" s="18" t="str">
        <f>IFERROR(VLOOKUP($B187,DB!$H$3:$BZ$1001,44,FALSE)&amp;"","　")</f>
        <v/>
      </c>
      <c r="Y187" s="18" t="str">
        <f>IFERROR(VLOOKUP($B187,DB!$H$3:$BZ$1001,45,FALSE)&amp;"","　")</f>
        <v/>
      </c>
      <c r="Z187" s="18" t="str">
        <f>IFERROR(VLOOKUP($B187,DB!$H$3:$BZ$1001,46,FALSE)&amp;"","　")</f>
        <v/>
      </c>
      <c r="AA187" s="18" t="str">
        <f>IFERROR(VLOOKUP($B187,DB!$H$3:$BZ$1001,47,FALSE)&amp;"","　")</f>
        <v/>
      </c>
      <c r="AB187" s="18" t="str">
        <f>IFERROR(VLOOKUP($B187,DB!$H$3:$BZ$1001,48,FALSE)&amp;"","　")</f>
        <v/>
      </c>
      <c r="AC187" s="18" t="str">
        <f>IFERROR(VLOOKUP($B187,DB!$H$3:$BZ$1001,49,FALSE)&amp;"","　")</f>
        <v/>
      </c>
      <c r="AD187" s="18" t="str">
        <f>IFERROR(VLOOKUP($B187,DB!$H$3:$BZ$1001,50,FALSE)&amp;"","　")</f>
        <v>◯</v>
      </c>
      <c r="AE187" s="18" t="str">
        <f>IFERROR(VLOOKUP($B187,DB!$H$3:$BZ$1001,51,FALSE)&amp;"","　")</f>
        <v>◯</v>
      </c>
      <c r="AF187" s="18" t="str">
        <f>IFERROR(VLOOKUP($B187,DB!$H$3:$BZ$1001,52,FALSE)&amp;"","　")</f>
        <v/>
      </c>
      <c r="AG187" s="18" t="str">
        <f>IFERROR(VLOOKUP($B187,DB!$H$3:$BZ$1001,53,FALSE)&amp;"","　")</f>
        <v>◯</v>
      </c>
      <c r="AH187" s="18" t="str">
        <f>IFERROR(VLOOKUP($B187,DB!$H$3:$BZ$1001,54,FALSE)&amp;"","　")</f>
        <v>◯</v>
      </c>
      <c r="AI187" s="25" t="str">
        <f>IFERROR(VLOOKUP($B187,DB!$H$3:$BZ$1001,55,FALSE)&amp;"","　")</f>
        <v>◯</v>
      </c>
      <c r="AJ187" s="16" t="str">
        <f>IFERROR(VLOOKUP($B187,DB!$H$3:$BZ$1001,56,FALSE)&amp;"","　")</f>
        <v/>
      </c>
      <c r="AK187" s="18" t="str">
        <f>IFERROR(VLOOKUP($B187,DB!$H$3:$BZ$1001,57,FALSE)&amp;"","　")</f>
        <v/>
      </c>
      <c r="AL187" s="18" t="str">
        <f>IFERROR(VLOOKUP($B187,DB!$H$3:$BZ$1001,58,FALSE)&amp;"","　")</f>
        <v/>
      </c>
      <c r="AM187" s="18" t="str">
        <f>IFERROR(VLOOKUP($B187,DB!$H$3:$BZ$1001,59,FALSE)&amp;"","　")</f>
        <v/>
      </c>
      <c r="AN187" s="18" t="str">
        <f>IFERROR(VLOOKUP($B187,DB!$H$3:$BZ$1001,60,FALSE)&amp;"","　")</f>
        <v/>
      </c>
      <c r="AO187" s="18" t="str">
        <f>IFERROR(VLOOKUP($B187,DB!$H$3:$BZ$1001,61,FALSE)&amp;"","　")</f>
        <v/>
      </c>
      <c r="AP187" s="18" t="str">
        <f>IFERROR(VLOOKUP($B187,DB!$H$3:$BZ$1001,62,FALSE)&amp;"","　")</f>
        <v/>
      </c>
      <c r="AQ187" s="21" t="str">
        <f>IFERROR(VLOOKUP($B187,DB!$H$3:$BZ$1001,63,FALSE)&amp;"","　")</f>
        <v/>
      </c>
      <c r="AR187" s="23" t="str">
        <f>IFERROR(VLOOKUP($B187,DB!$H$3:$BZ$1001,64,FALSE)&amp;"","　")</f>
        <v/>
      </c>
      <c r="AS187" s="18" t="str">
        <f>IFERROR(VLOOKUP($B187,DB!$H$3:$BZ$1001,65,FALSE)&amp;"","　")</f>
        <v/>
      </c>
      <c r="AT187" s="18" t="str">
        <f>IFERROR(VLOOKUP($B187,DB!$H$3:$BZ$1001,66,FALSE)&amp;"","　")</f>
        <v/>
      </c>
      <c r="AU187" s="18" t="str">
        <f>IFERROR(VLOOKUP($B187,DB!$H$3:$BZ$1001,67,FALSE)&amp;"","　")</f>
        <v/>
      </c>
      <c r="AV187" s="18" t="str">
        <f>IFERROR(VLOOKUP($B187,DB!$H$3:$BZ$1001,68,FALSE)&amp;"","　")</f>
        <v/>
      </c>
      <c r="AW187" s="18" t="str">
        <f>IFERROR(VLOOKUP($B187,DB!$H$3:$BZ$1001,69,FALSE)&amp;"","　")</f>
        <v/>
      </c>
      <c r="AX187" s="18" t="str">
        <f>IFERROR(VLOOKUP($B187,DB!$H$3:$BZ$1001,70,FALSE)&amp;"","　")</f>
        <v/>
      </c>
      <c r="AY187" s="21" t="str">
        <f>IFERROR(VLOOKUP($B187,DB!$H$3:$BZ$1001,71,FALSE)&amp;"","　")</f>
        <v/>
      </c>
      <c r="AZ187" s="29"/>
    </row>
    <row r="188" spans="2:52" ht="20.100000000000001" customHeight="1">
      <c r="B188" s="6">
        <v>2442</v>
      </c>
      <c r="C188" s="8" t="str">
        <f>IFERROR(VLOOKUP(B188,DB!$H$3:$Y$1001,4,FALSE)&amp;"","")</f>
        <v>東洋ロードメンテナンス株式会社</v>
      </c>
      <c r="D188" s="10" t="str">
        <f>IFERROR(VLOOKUP(B188,DB!$H$2:$CC$1001,7,FALSE)&amp;"","")</f>
        <v>北海道</v>
      </c>
      <c r="E188" s="11" t="str">
        <f>IFERROR(VLOOKUP(B188,DB!$H$2:$CC$1001,8,FALSE)&amp;"","")</f>
        <v>札幌市中央区</v>
      </c>
      <c r="F188" s="12" t="str">
        <f>IFERROR(VLOOKUP(B188,DB!$H$2:$CC$1001,10,FALSE)&amp;"","")</f>
        <v>代表取締役</v>
      </c>
      <c r="G188" s="11" t="str">
        <f>IFERROR(VLOOKUP(B188,DB!$H$2:$CC$1001,11,FALSE)&amp;"","")</f>
        <v>山口　拓宏</v>
      </c>
      <c r="H188" s="14" t="str">
        <f>IFERROR(IF(VLOOKUP(B188,DB!$H$2:$CC$1001,20,FALSE)&amp;""="","","○"),"")</f>
        <v/>
      </c>
      <c r="I188" s="16" t="str">
        <f>IFERROR(VLOOKUP($B188,DB!$H$3:$BZ$1001,29,FALSE)&amp;"","　")</f>
        <v/>
      </c>
      <c r="J188" s="18" t="str">
        <f>IFERROR(VLOOKUP($B188,DB!$H$3:$BZ$1001,30,FALSE)&amp;"","　")</f>
        <v/>
      </c>
      <c r="K188" s="18" t="str">
        <f>IFERROR(VLOOKUP($B188,DB!$H$3:$BZ$1001,31,FALSE)&amp;"","　")</f>
        <v/>
      </c>
      <c r="L188" s="18" t="str">
        <f>IFERROR(VLOOKUP($B188,DB!$H$3:$BZ$1001,32,FALSE)&amp;"","　")</f>
        <v/>
      </c>
      <c r="M188" s="18" t="str">
        <f>IFERROR(VLOOKUP($B188,DB!$H$3:$BZ$1001,33,FALSE)&amp;"","　")</f>
        <v>◯</v>
      </c>
      <c r="N188" s="21" t="str">
        <f>IFERROR(VLOOKUP($B188,DB!$H$3:$BZ$1001,34,FALSE)&amp;"","　")</f>
        <v>◯</v>
      </c>
      <c r="O188" s="23" t="str">
        <f>IFERROR(VLOOKUP($B188,DB!$H$3:$BZ$1001,35,FALSE)&amp;"","　")</f>
        <v/>
      </c>
      <c r="P188" s="18" t="str">
        <f>IFERROR(VLOOKUP($B188,DB!$H$3:$BZ$1001,36,FALSE)&amp;"","　")</f>
        <v/>
      </c>
      <c r="Q188" s="18" t="str">
        <f>IFERROR(VLOOKUP($B188,DB!$H$3:$BZ$1001,37,FALSE)&amp;"","　")</f>
        <v/>
      </c>
      <c r="R188" s="18" t="str">
        <f>IFERROR(VLOOKUP($B188,DB!$H$3:$BZ$1001,38,FALSE)&amp;"","　")</f>
        <v/>
      </c>
      <c r="S188" s="18" t="str">
        <f>IFERROR(VLOOKUP($B188,DB!$H$3:$BZ$1001,39,FALSE)&amp;"","　")</f>
        <v/>
      </c>
      <c r="T188" s="18" t="str">
        <f>IFERROR(VLOOKUP($B188,DB!$H$3:$BZ$1001,40,FALSE)&amp;"","　")</f>
        <v/>
      </c>
      <c r="U188" s="18" t="str">
        <f>IFERROR(VLOOKUP($B188,DB!$H$3:$BZ$1001,41,FALSE)&amp;"","　")</f>
        <v/>
      </c>
      <c r="V188" s="18" t="str">
        <f>IFERROR(VLOOKUP($B188,DB!$H$3:$BZ$1001,42,FALSE)&amp;"","　")</f>
        <v/>
      </c>
      <c r="W188" s="18" t="str">
        <f>IFERROR(VLOOKUP($B188,DB!$H$3:$BZ$1001,43,FALSE)&amp;"","　")</f>
        <v/>
      </c>
      <c r="X188" s="18" t="str">
        <f>IFERROR(VLOOKUP($B188,DB!$H$3:$BZ$1001,44,FALSE)&amp;"","　")</f>
        <v/>
      </c>
      <c r="Y188" s="18" t="str">
        <f>IFERROR(VLOOKUP($B188,DB!$H$3:$BZ$1001,45,FALSE)&amp;"","　")</f>
        <v/>
      </c>
      <c r="Z188" s="18" t="str">
        <f>IFERROR(VLOOKUP($B188,DB!$H$3:$BZ$1001,46,FALSE)&amp;"","　")</f>
        <v/>
      </c>
      <c r="AA188" s="18" t="str">
        <f>IFERROR(VLOOKUP($B188,DB!$H$3:$BZ$1001,47,FALSE)&amp;"","　")</f>
        <v/>
      </c>
      <c r="AB188" s="18" t="str">
        <f>IFERROR(VLOOKUP($B188,DB!$H$3:$BZ$1001,48,FALSE)&amp;"","　")</f>
        <v/>
      </c>
      <c r="AC188" s="18" t="str">
        <f>IFERROR(VLOOKUP($B188,DB!$H$3:$BZ$1001,49,FALSE)&amp;"","　")</f>
        <v/>
      </c>
      <c r="AD188" s="18" t="str">
        <f>IFERROR(VLOOKUP($B188,DB!$H$3:$BZ$1001,50,FALSE)&amp;"","　")</f>
        <v/>
      </c>
      <c r="AE188" s="18" t="str">
        <f>IFERROR(VLOOKUP($B188,DB!$H$3:$BZ$1001,51,FALSE)&amp;"","　")</f>
        <v/>
      </c>
      <c r="AF188" s="18" t="str">
        <f>IFERROR(VLOOKUP($B188,DB!$H$3:$BZ$1001,52,FALSE)&amp;"","　")</f>
        <v/>
      </c>
      <c r="AG188" s="18" t="str">
        <f>IFERROR(VLOOKUP($B188,DB!$H$3:$BZ$1001,53,FALSE)&amp;"","　")</f>
        <v/>
      </c>
      <c r="AH188" s="18" t="str">
        <f>IFERROR(VLOOKUP($B188,DB!$H$3:$BZ$1001,54,FALSE)&amp;"","　")</f>
        <v/>
      </c>
      <c r="AI188" s="25" t="str">
        <f>IFERROR(VLOOKUP($B188,DB!$H$3:$BZ$1001,55,FALSE)&amp;"","　")</f>
        <v/>
      </c>
      <c r="AJ188" s="16" t="str">
        <f>IFERROR(VLOOKUP($B188,DB!$H$3:$BZ$1001,56,FALSE)&amp;"","　")</f>
        <v/>
      </c>
      <c r="AK188" s="18" t="str">
        <f>IFERROR(VLOOKUP($B188,DB!$H$3:$BZ$1001,57,FALSE)&amp;"","　")</f>
        <v/>
      </c>
      <c r="AL188" s="18" t="str">
        <f>IFERROR(VLOOKUP($B188,DB!$H$3:$BZ$1001,58,FALSE)&amp;"","　")</f>
        <v/>
      </c>
      <c r="AM188" s="18" t="str">
        <f>IFERROR(VLOOKUP($B188,DB!$H$3:$BZ$1001,59,FALSE)&amp;"","　")</f>
        <v/>
      </c>
      <c r="AN188" s="18" t="str">
        <f>IFERROR(VLOOKUP($B188,DB!$H$3:$BZ$1001,60,FALSE)&amp;"","　")</f>
        <v/>
      </c>
      <c r="AO188" s="18" t="str">
        <f>IFERROR(VLOOKUP($B188,DB!$H$3:$BZ$1001,61,FALSE)&amp;"","　")</f>
        <v/>
      </c>
      <c r="AP188" s="18" t="str">
        <f>IFERROR(VLOOKUP($B188,DB!$H$3:$BZ$1001,62,FALSE)&amp;"","　")</f>
        <v/>
      </c>
      <c r="AQ188" s="21" t="str">
        <f>IFERROR(VLOOKUP($B188,DB!$H$3:$BZ$1001,63,FALSE)&amp;"","　")</f>
        <v/>
      </c>
      <c r="AR188" s="23" t="str">
        <f>IFERROR(VLOOKUP($B188,DB!$H$3:$BZ$1001,64,FALSE)&amp;"","　")</f>
        <v/>
      </c>
      <c r="AS188" s="18" t="str">
        <f>IFERROR(VLOOKUP($B188,DB!$H$3:$BZ$1001,65,FALSE)&amp;"","　")</f>
        <v/>
      </c>
      <c r="AT188" s="18" t="str">
        <f>IFERROR(VLOOKUP($B188,DB!$H$3:$BZ$1001,66,FALSE)&amp;"","　")</f>
        <v/>
      </c>
      <c r="AU188" s="18" t="str">
        <f>IFERROR(VLOOKUP($B188,DB!$H$3:$BZ$1001,67,FALSE)&amp;"","　")</f>
        <v/>
      </c>
      <c r="AV188" s="18" t="str">
        <f>IFERROR(VLOOKUP($B188,DB!$H$3:$BZ$1001,68,FALSE)&amp;"","　")</f>
        <v/>
      </c>
      <c r="AW188" s="18" t="str">
        <f>IFERROR(VLOOKUP($B188,DB!$H$3:$BZ$1001,69,FALSE)&amp;"","　")</f>
        <v/>
      </c>
      <c r="AX188" s="18" t="str">
        <f>IFERROR(VLOOKUP($B188,DB!$H$3:$BZ$1001,70,FALSE)&amp;"","　")</f>
        <v/>
      </c>
      <c r="AY188" s="21" t="str">
        <f>IFERROR(VLOOKUP($B188,DB!$H$3:$BZ$1001,71,FALSE)&amp;"","　")</f>
        <v/>
      </c>
      <c r="AZ188" s="29"/>
    </row>
    <row r="189" spans="2:52" ht="20.100000000000001" customHeight="1">
      <c r="B189" s="6">
        <v>2443</v>
      </c>
      <c r="C189" s="8" t="str">
        <f>IFERROR(VLOOKUP(B189,DB!$H$3:$Y$1001,4,FALSE)&amp;"","")</f>
        <v>株式会社東洋設計</v>
      </c>
      <c r="D189" s="10" t="str">
        <f>IFERROR(VLOOKUP(B189,DB!$H$2:$CC$1001,7,FALSE)&amp;"","")</f>
        <v>石川県</v>
      </c>
      <c r="E189" s="11" t="str">
        <f>IFERROR(VLOOKUP(B189,DB!$H$2:$CC$1001,8,FALSE)&amp;"","")</f>
        <v>金沢市</v>
      </c>
      <c r="F189" s="12" t="str">
        <f>IFERROR(VLOOKUP(B189,DB!$H$2:$CC$1001,10,FALSE)&amp;"","")</f>
        <v>代表取締役</v>
      </c>
      <c r="G189" s="11" t="str">
        <f>IFERROR(VLOOKUP(B189,DB!$H$2:$CC$1001,11,FALSE)&amp;"","")</f>
        <v>大嶋　庸介</v>
      </c>
      <c r="H189" s="14" t="str">
        <f>IFERROR(IF(VLOOKUP(B189,DB!$H$2:$CC$1001,20,FALSE)&amp;""="","","○"),"")</f>
        <v>○</v>
      </c>
      <c r="I189" s="16" t="str">
        <f>IFERROR(VLOOKUP($B189,DB!$H$3:$BZ$1001,29,FALSE)&amp;"","　")</f>
        <v>◯</v>
      </c>
      <c r="J189" s="18" t="str">
        <f>IFERROR(VLOOKUP($B189,DB!$H$3:$BZ$1001,30,FALSE)&amp;"","　")</f>
        <v>◯</v>
      </c>
      <c r="K189" s="18" t="str">
        <f>IFERROR(VLOOKUP($B189,DB!$H$3:$BZ$1001,31,FALSE)&amp;"","　")</f>
        <v>◯</v>
      </c>
      <c r="L189" s="18" t="str">
        <f>IFERROR(VLOOKUP($B189,DB!$H$3:$BZ$1001,32,FALSE)&amp;"","　")</f>
        <v/>
      </c>
      <c r="M189" s="18" t="str">
        <f>IFERROR(VLOOKUP($B189,DB!$H$3:$BZ$1001,33,FALSE)&amp;"","　")</f>
        <v/>
      </c>
      <c r="N189" s="21" t="str">
        <f>IFERROR(VLOOKUP($B189,DB!$H$3:$BZ$1001,34,FALSE)&amp;"","　")</f>
        <v/>
      </c>
      <c r="O189" s="23" t="str">
        <f>IFERROR(VLOOKUP($B189,DB!$H$3:$BZ$1001,35,FALSE)&amp;"","　")</f>
        <v>◯</v>
      </c>
      <c r="P189" s="18" t="str">
        <f>IFERROR(VLOOKUP($B189,DB!$H$3:$BZ$1001,36,FALSE)&amp;"","　")</f>
        <v/>
      </c>
      <c r="Q189" s="18" t="str">
        <f>IFERROR(VLOOKUP($B189,DB!$H$3:$BZ$1001,37,FALSE)&amp;"","　")</f>
        <v>◯</v>
      </c>
      <c r="R189" s="18" t="str">
        <f>IFERROR(VLOOKUP($B189,DB!$H$3:$BZ$1001,38,FALSE)&amp;"","　")</f>
        <v>◯</v>
      </c>
      <c r="S189" s="18" t="str">
        <f>IFERROR(VLOOKUP($B189,DB!$H$3:$BZ$1001,39,FALSE)&amp;"","　")</f>
        <v/>
      </c>
      <c r="T189" s="18" t="str">
        <f>IFERROR(VLOOKUP($B189,DB!$H$3:$BZ$1001,40,FALSE)&amp;"","　")</f>
        <v>◯</v>
      </c>
      <c r="U189" s="18" t="str">
        <f>IFERROR(VLOOKUP($B189,DB!$H$3:$BZ$1001,41,FALSE)&amp;"","　")</f>
        <v>◯</v>
      </c>
      <c r="V189" s="18" t="str">
        <f>IFERROR(VLOOKUP($B189,DB!$H$3:$BZ$1001,42,FALSE)&amp;"","　")</f>
        <v/>
      </c>
      <c r="W189" s="18" t="str">
        <f>IFERROR(VLOOKUP($B189,DB!$H$3:$BZ$1001,43,FALSE)&amp;"","　")</f>
        <v/>
      </c>
      <c r="X189" s="18" t="str">
        <f>IFERROR(VLOOKUP($B189,DB!$H$3:$BZ$1001,44,FALSE)&amp;"","　")</f>
        <v/>
      </c>
      <c r="Y189" s="18" t="str">
        <f>IFERROR(VLOOKUP($B189,DB!$H$3:$BZ$1001,45,FALSE)&amp;"","　")</f>
        <v>◯</v>
      </c>
      <c r="Z189" s="18" t="str">
        <f>IFERROR(VLOOKUP($B189,DB!$H$3:$BZ$1001,46,FALSE)&amp;"","　")</f>
        <v>◯</v>
      </c>
      <c r="AA189" s="18" t="str">
        <f>IFERROR(VLOOKUP($B189,DB!$H$3:$BZ$1001,47,FALSE)&amp;"","　")</f>
        <v>◯</v>
      </c>
      <c r="AB189" s="18" t="str">
        <f>IFERROR(VLOOKUP($B189,DB!$H$3:$BZ$1001,48,FALSE)&amp;"","　")</f>
        <v/>
      </c>
      <c r="AC189" s="18" t="str">
        <f>IFERROR(VLOOKUP($B189,DB!$H$3:$BZ$1001,49,FALSE)&amp;"","　")</f>
        <v/>
      </c>
      <c r="AD189" s="18" t="str">
        <f>IFERROR(VLOOKUP($B189,DB!$H$3:$BZ$1001,50,FALSE)&amp;"","　")</f>
        <v>◯</v>
      </c>
      <c r="AE189" s="18" t="str">
        <f>IFERROR(VLOOKUP($B189,DB!$H$3:$BZ$1001,51,FALSE)&amp;"","　")</f>
        <v>◯</v>
      </c>
      <c r="AF189" s="18" t="str">
        <f>IFERROR(VLOOKUP($B189,DB!$H$3:$BZ$1001,52,FALSE)&amp;"","　")</f>
        <v/>
      </c>
      <c r="AG189" s="18" t="str">
        <f>IFERROR(VLOOKUP($B189,DB!$H$3:$BZ$1001,53,FALSE)&amp;"","　")</f>
        <v>◯</v>
      </c>
      <c r="AH189" s="18" t="str">
        <f>IFERROR(VLOOKUP($B189,DB!$H$3:$BZ$1001,54,FALSE)&amp;"","　")</f>
        <v/>
      </c>
      <c r="AI189" s="25" t="str">
        <f>IFERROR(VLOOKUP($B189,DB!$H$3:$BZ$1001,55,FALSE)&amp;"","　")</f>
        <v>◯</v>
      </c>
      <c r="AJ189" s="16" t="str">
        <f>IFERROR(VLOOKUP($B189,DB!$H$3:$BZ$1001,56,FALSE)&amp;"","　")</f>
        <v>◯</v>
      </c>
      <c r="AK189" s="18" t="str">
        <f>IFERROR(VLOOKUP($B189,DB!$H$3:$BZ$1001,57,FALSE)&amp;"","　")</f>
        <v/>
      </c>
      <c r="AL189" s="18" t="str">
        <f>IFERROR(VLOOKUP($B189,DB!$H$3:$BZ$1001,58,FALSE)&amp;"","　")</f>
        <v>◯</v>
      </c>
      <c r="AM189" s="18" t="str">
        <f>IFERROR(VLOOKUP($B189,DB!$H$3:$BZ$1001,59,FALSE)&amp;"","　")</f>
        <v/>
      </c>
      <c r="AN189" s="18" t="str">
        <f>IFERROR(VLOOKUP($B189,DB!$H$3:$BZ$1001,60,FALSE)&amp;"","　")</f>
        <v/>
      </c>
      <c r="AO189" s="18" t="str">
        <f>IFERROR(VLOOKUP($B189,DB!$H$3:$BZ$1001,61,FALSE)&amp;"","　")</f>
        <v/>
      </c>
      <c r="AP189" s="18" t="str">
        <f>IFERROR(VLOOKUP($B189,DB!$H$3:$BZ$1001,62,FALSE)&amp;"","　")</f>
        <v/>
      </c>
      <c r="AQ189" s="21" t="str">
        <f>IFERROR(VLOOKUP($B189,DB!$H$3:$BZ$1001,63,FALSE)&amp;"","　")</f>
        <v/>
      </c>
      <c r="AR189" s="23" t="str">
        <f>IFERROR(VLOOKUP($B189,DB!$H$3:$BZ$1001,64,FALSE)&amp;"","　")</f>
        <v/>
      </c>
      <c r="AS189" s="18" t="str">
        <f>IFERROR(VLOOKUP($B189,DB!$H$3:$BZ$1001,65,FALSE)&amp;"","　")</f>
        <v/>
      </c>
      <c r="AT189" s="18" t="str">
        <f>IFERROR(VLOOKUP($B189,DB!$H$3:$BZ$1001,66,FALSE)&amp;"","　")</f>
        <v/>
      </c>
      <c r="AU189" s="18" t="str">
        <f>IFERROR(VLOOKUP($B189,DB!$H$3:$BZ$1001,67,FALSE)&amp;"","　")</f>
        <v/>
      </c>
      <c r="AV189" s="18" t="str">
        <f>IFERROR(VLOOKUP($B189,DB!$H$3:$BZ$1001,68,FALSE)&amp;"","　")</f>
        <v/>
      </c>
      <c r="AW189" s="18" t="str">
        <f>IFERROR(VLOOKUP($B189,DB!$H$3:$BZ$1001,69,FALSE)&amp;"","　")</f>
        <v/>
      </c>
      <c r="AX189" s="18" t="str">
        <f>IFERROR(VLOOKUP($B189,DB!$H$3:$BZ$1001,70,FALSE)&amp;"","　")</f>
        <v/>
      </c>
      <c r="AY189" s="21" t="str">
        <f>IFERROR(VLOOKUP($B189,DB!$H$3:$BZ$1001,71,FALSE)&amp;"","　")</f>
        <v/>
      </c>
      <c r="AZ189" s="29"/>
    </row>
    <row r="190" spans="2:52" ht="20.100000000000001" customHeight="1">
      <c r="B190" s="6">
        <v>2640</v>
      </c>
      <c r="C190" s="8" t="str">
        <f>IFERROR(VLOOKUP(B190,DB!$H$3:$Y$1001,4,FALSE)&amp;"","")</f>
        <v>株式会社豊水設計</v>
      </c>
      <c r="D190" s="10" t="str">
        <f>IFERROR(VLOOKUP(B190,DB!$H$2:$CC$1001,7,FALSE)&amp;"","")</f>
        <v>北海道</v>
      </c>
      <c r="E190" s="11" t="str">
        <f>IFERROR(VLOOKUP(B190,DB!$H$2:$CC$1001,8,FALSE)&amp;"","")</f>
        <v>札幌市東区</v>
      </c>
      <c r="F190" s="12" t="str">
        <f>IFERROR(VLOOKUP(B190,DB!$H$2:$CC$1001,10,FALSE)&amp;"","")</f>
        <v>代表取締役</v>
      </c>
      <c r="G190" s="11" t="str">
        <f>IFERROR(VLOOKUP(B190,DB!$H$2:$CC$1001,11,FALSE)&amp;"","")</f>
        <v>榑林　基弘</v>
      </c>
      <c r="H190" s="14" t="str">
        <f>IFERROR(IF(VLOOKUP(B190,DB!$H$2:$CC$1001,20,FALSE)&amp;""="","","○"),"")</f>
        <v/>
      </c>
      <c r="I190" s="16" t="str">
        <f>IFERROR(VLOOKUP($B190,DB!$H$3:$BZ$1001,29,FALSE)&amp;"","　")</f>
        <v>◯</v>
      </c>
      <c r="J190" s="18" t="str">
        <f>IFERROR(VLOOKUP($B190,DB!$H$3:$BZ$1001,30,FALSE)&amp;"","　")</f>
        <v>◯</v>
      </c>
      <c r="K190" s="18" t="str">
        <f>IFERROR(VLOOKUP($B190,DB!$H$3:$BZ$1001,31,FALSE)&amp;"","　")</f>
        <v>◯</v>
      </c>
      <c r="L190" s="18" t="str">
        <f>IFERROR(VLOOKUP($B190,DB!$H$3:$BZ$1001,32,FALSE)&amp;"","　")</f>
        <v>◯</v>
      </c>
      <c r="M190" s="18" t="str">
        <f>IFERROR(VLOOKUP($B190,DB!$H$3:$BZ$1001,33,FALSE)&amp;"","　")</f>
        <v>◯</v>
      </c>
      <c r="N190" s="21" t="str">
        <f>IFERROR(VLOOKUP($B190,DB!$H$3:$BZ$1001,34,FALSE)&amp;"","　")</f>
        <v/>
      </c>
      <c r="O190" s="23" t="str">
        <f>IFERROR(VLOOKUP($B190,DB!$H$3:$BZ$1001,35,FALSE)&amp;"","　")</f>
        <v>◯</v>
      </c>
      <c r="P190" s="18" t="str">
        <f>IFERROR(VLOOKUP($B190,DB!$H$3:$BZ$1001,36,FALSE)&amp;"","　")</f>
        <v>◯</v>
      </c>
      <c r="Q190" s="18" t="str">
        <f>IFERROR(VLOOKUP($B190,DB!$H$3:$BZ$1001,37,FALSE)&amp;"","　")</f>
        <v/>
      </c>
      <c r="R190" s="18" t="str">
        <f>IFERROR(VLOOKUP($B190,DB!$H$3:$BZ$1001,38,FALSE)&amp;"","　")</f>
        <v/>
      </c>
      <c r="S190" s="18" t="str">
        <f>IFERROR(VLOOKUP($B190,DB!$H$3:$BZ$1001,39,FALSE)&amp;"","　")</f>
        <v/>
      </c>
      <c r="T190" s="18" t="str">
        <f>IFERROR(VLOOKUP($B190,DB!$H$3:$BZ$1001,40,FALSE)&amp;"","　")</f>
        <v/>
      </c>
      <c r="U190" s="18" t="str">
        <f>IFERROR(VLOOKUP($B190,DB!$H$3:$BZ$1001,41,FALSE)&amp;"","　")</f>
        <v/>
      </c>
      <c r="V190" s="18" t="str">
        <f>IFERROR(VLOOKUP($B190,DB!$H$3:$BZ$1001,42,FALSE)&amp;"","　")</f>
        <v/>
      </c>
      <c r="W190" s="18" t="str">
        <f>IFERROR(VLOOKUP($B190,DB!$H$3:$BZ$1001,43,FALSE)&amp;"","　")</f>
        <v/>
      </c>
      <c r="X190" s="18" t="str">
        <f>IFERROR(VLOOKUP($B190,DB!$H$3:$BZ$1001,44,FALSE)&amp;"","　")</f>
        <v>◯</v>
      </c>
      <c r="Y190" s="18" t="str">
        <f>IFERROR(VLOOKUP($B190,DB!$H$3:$BZ$1001,45,FALSE)&amp;"","　")</f>
        <v/>
      </c>
      <c r="Z190" s="18" t="str">
        <f>IFERROR(VLOOKUP($B190,DB!$H$3:$BZ$1001,46,FALSE)&amp;"","　")</f>
        <v/>
      </c>
      <c r="AA190" s="18" t="str">
        <f>IFERROR(VLOOKUP($B190,DB!$H$3:$BZ$1001,47,FALSE)&amp;"","　")</f>
        <v/>
      </c>
      <c r="AB190" s="18" t="str">
        <f>IFERROR(VLOOKUP($B190,DB!$H$3:$BZ$1001,48,FALSE)&amp;"","　")</f>
        <v/>
      </c>
      <c r="AC190" s="18" t="str">
        <f>IFERROR(VLOOKUP($B190,DB!$H$3:$BZ$1001,49,FALSE)&amp;"","　")</f>
        <v/>
      </c>
      <c r="AD190" s="18" t="str">
        <f>IFERROR(VLOOKUP($B190,DB!$H$3:$BZ$1001,50,FALSE)&amp;"","　")</f>
        <v>◯</v>
      </c>
      <c r="AE190" s="18" t="str">
        <f>IFERROR(VLOOKUP($B190,DB!$H$3:$BZ$1001,51,FALSE)&amp;"","　")</f>
        <v/>
      </c>
      <c r="AF190" s="18" t="str">
        <f>IFERROR(VLOOKUP($B190,DB!$H$3:$BZ$1001,52,FALSE)&amp;"","　")</f>
        <v/>
      </c>
      <c r="AG190" s="18" t="str">
        <f>IFERROR(VLOOKUP($B190,DB!$H$3:$BZ$1001,53,FALSE)&amp;"","　")</f>
        <v/>
      </c>
      <c r="AH190" s="18" t="str">
        <f>IFERROR(VLOOKUP($B190,DB!$H$3:$BZ$1001,54,FALSE)&amp;"","　")</f>
        <v/>
      </c>
      <c r="AI190" s="25" t="str">
        <f>IFERROR(VLOOKUP($B190,DB!$H$3:$BZ$1001,55,FALSE)&amp;"","　")</f>
        <v/>
      </c>
      <c r="AJ190" s="16" t="str">
        <f>IFERROR(VLOOKUP($B190,DB!$H$3:$BZ$1001,56,FALSE)&amp;"","　")</f>
        <v/>
      </c>
      <c r="AK190" s="18" t="str">
        <f>IFERROR(VLOOKUP($B190,DB!$H$3:$BZ$1001,57,FALSE)&amp;"","　")</f>
        <v/>
      </c>
      <c r="AL190" s="18" t="str">
        <f>IFERROR(VLOOKUP($B190,DB!$H$3:$BZ$1001,58,FALSE)&amp;"","　")</f>
        <v/>
      </c>
      <c r="AM190" s="18" t="str">
        <f>IFERROR(VLOOKUP($B190,DB!$H$3:$BZ$1001,59,FALSE)&amp;"","　")</f>
        <v/>
      </c>
      <c r="AN190" s="18" t="str">
        <f>IFERROR(VLOOKUP($B190,DB!$H$3:$BZ$1001,60,FALSE)&amp;"","　")</f>
        <v/>
      </c>
      <c r="AO190" s="18" t="str">
        <f>IFERROR(VLOOKUP($B190,DB!$H$3:$BZ$1001,61,FALSE)&amp;"","　")</f>
        <v/>
      </c>
      <c r="AP190" s="18" t="str">
        <f>IFERROR(VLOOKUP($B190,DB!$H$3:$BZ$1001,62,FALSE)&amp;"","　")</f>
        <v/>
      </c>
      <c r="AQ190" s="21" t="str">
        <f>IFERROR(VLOOKUP($B190,DB!$H$3:$BZ$1001,63,FALSE)&amp;"","　")</f>
        <v/>
      </c>
      <c r="AR190" s="23" t="str">
        <f>IFERROR(VLOOKUP($B190,DB!$H$3:$BZ$1001,64,FALSE)&amp;"","　")</f>
        <v/>
      </c>
      <c r="AS190" s="18" t="str">
        <f>IFERROR(VLOOKUP($B190,DB!$H$3:$BZ$1001,65,FALSE)&amp;"","　")</f>
        <v/>
      </c>
      <c r="AT190" s="18" t="str">
        <f>IFERROR(VLOOKUP($B190,DB!$H$3:$BZ$1001,66,FALSE)&amp;"","　")</f>
        <v/>
      </c>
      <c r="AU190" s="18" t="str">
        <f>IFERROR(VLOOKUP($B190,DB!$H$3:$BZ$1001,67,FALSE)&amp;"","　")</f>
        <v/>
      </c>
      <c r="AV190" s="18" t="str">
        <f>IFERROR(VLOOKUP($B190,DB!$H$3:$BZ$1001,68,FALSE)&amp;"","　")</f>
        <v/>
      </c>
      <c r="AW190" s="18" t="str">
        <f>IFERROR(VLOOKUP($B190,DB!$H$3:$BZ$1001,69,FALSE)&amp;"","　")</f>
        <v/>
      </c>
      <c r="AX190" s="18" t="str">
        <f>IFERROR(VLOOKUP($B190,DB!$H$3:$BZ$1001,70,FALSE)&amp;"","　")</f>
        <v/>
      </c>
      <c r="AY190" s="21" t="str">
        <f>IFERROR(VLOOKUP($B190,DB!$H$3:$BZ$1001,71,FALSE)&amp;"","　")</f>
        <v/>
      </c>
      <c r="AZ190" s="29"/>
    </row>
    <row r="191" spans="2:52" ht="20.100000000000001" customHeight="1">
      <c r="B191" s="6">
        <v>2445</v>
      </c>
      <c r="C191" s="8" t="str">
        <f>IFERROR(VLOOKUP(B191,DB!$H$3:$Y$1001,4,FALSE)&amp;"","")</f>
        <v>株式会社都市整備コンサルタント</v>
      </c>
      <c r="D191" s="10" t="str">
        <f>IFERROR(VLOOKUP(B191,DB!$H$2:$CC$1001,7,FALSE)&amp;"","")</f>
        <v>北海道</v>
      </c>
      <c r="E191" s="11" t="str">
        <f>IFERROR(VLOOKUP(B191,DB!$H$2:$CC$1001,8,FALSE)&amp;"","")</f>
        <v>札幌市中央区</v>
      </c>
      <c r="F191" s="12" t="str">
        <f>IFERROR(VLOOKUP(B191,DB!$H$2:$CC$1001,10,FALSE)&amp;"","")</f>
        <v>代表取締役</v>
      </c>
      <c r="G191" s="11" t="str">
        <f>IFERROR(VLOOKUP(B191,DB!$H$2:$CC$1001,11,FALSE)&amp;"","")</f>
        <v>大沼　誠志郎</v>
      </c>
      <c r="H191" s="14" t="str">
        <f>IFERROR(IF(VLOOKUP(B191,DB!$H$2:$CC$1001,20,FALSE)&amp;""="","","○"),"")</f>
        <v/>
      </c>
      <c r="I191" s="16" t="str">
        <f>IFERROR(VLOOKUP($B191,DB!$H$3:$BZ$1001,29,FALSE)&amp;"","　")</f>
        <v>◯</v>
      </c>
      <c r="J191" s="18" t="str">
        <f>IFERROR(VLOOKUP($B191,DB!$H$3:$BZ$1001,30,FALSE)&amp;"","　")</f>
        <v/>
      </c>
      <c r="K191" s="18" t="str">
        <f>IFERROR(VLOOKUP($B191,DB!$H$3:$BZ$1001,31,FALSE)&amp;"","　")</f>
        <v>◯</v>
      </c>
      <c r="L191" s="18" t="str">
        <f>IFERROR(VLOOKUP($B191,DB!$H$3:$BZ$1001,32,FALSE)&amp;"","　")</f>
        <v>◯</v>
      </c>
      <c r="M191" s="18" t="str">
        <f>IFERROR(VLOOKUP($B191,DB!$H$3:$BZ$1001,33,FALSE)&amp;"","　")</f>
        <v>◯</v>
      </c>
      <c r="N191" s="21" t="str">
        <f>IFERROR(VLOOKUP($B191,DB!$H$3:$BZ$1001,34,FALSE)&amp;"","　")</f>
        <v/>
      </c>
      <c r="O191" s="23" t="str">
        <f>IFERROR(VLOOKUP($B191,DB!$H$3:$BZ$1001,35,FALSE)&amp;"","　")</f>
        <v/>
      </c>
      <c r="P191" s="18" t="str">
        <f>IFERROR(VLOOKUP($B191,DB!$H$3:$BZ$1001,36,FALSE)&amp;"","　")</f>
        <v/>
      </c>
      <c r="Q191" s="18" t="str">
        <f>IFERROR(VLOOKUP($B191,DB!$H$3:$BZ$1001,37,FALSE)&amp;"","　")</f>
        <v/>
      </c>
      <c r="R191" s="18" t="str">
        <f>IFERROR(VLOOKUP($B191,DB!$H$3:$BZ$1001,38,FALSE)&amp;"","　")</f>
        <v/>
      </c>
      <c r="S191" s="18" t="str">
        <f>IFERROR(VLOOKUP($B191,DB!$H$3:$BZ$1001,39,FALSE)&amp;"","　")</f>
        <v/>
      </c>
      <c r="T191" s="18" t="str">
        <f>IFERROR(VLOOKUP($B191,DB!$H$3:$BZ$1001,40,FALSE)&amp;"","　")</f>
        <v/>
      </c>
      <c r="U191" s="18" t="str">
        <f>IFERROR(VLOOKUP($B191,DB!$H$3:$BZ$1001,41,FALSE)&amp;"","　")</f>
        <v/>
      </c>
      <c r="V191" s="18" t="str">
        <f>IFERROR(VLOOKUP($B191,DB!$H$3:$BZ$1001,42,FALSE)&amp;"","　")</f>
        <v/>
      </c>
      <c r="W191" s="18" t="str">
        <f>IFERROR(VLOOKUP($B191,DB!$H$3:$BZ$1001,43,FALSE)&amp;"","　")</f>
        <v/>
      </c>
      <c r="X191" s="18" t="str">
        <f>IFERROR(VLOOKUP($B191,DB!$H$3:$BZ$1001,44,FALSE)&amp;"","　")</f>
        <v/>
      </c>
      <c r="Y191" s="18" t="str">
        <f>IFERROR(VLOOKUP($B191,DB!$H$3:$BZ$1001,45,FALSE)&amp;"","　")</f>
        <v/>
      </c>
      <c r="Z191" s="18" t="str">
        <f>IFERROR(VLOOKUP($B191,DB!$H$3:$BZ$1001,46,FALSE)&amp;"","　")</f>
        <v/>
      </c>
      <c r="AA191" s="18" t="str">
        <f>IFERROR(VLOOKUP($B191,DB!$H$3:$BZ$1001,47,FALSE)&amp;"","　")</f>
        <v>◯</v>
      </c>
      <c r="AB191" s="18" t="str">
        <f>IFERROR(VLOOKUP($B191,DB!$H$3:$BZ$1001,48,FALSE)&amp;"","　")</f>
        <v/>
      </c>
      <c r="AC191" s="18" t="str">
        <f>IFERROR(VLOOKUP($B191,DB!$H$3:$BZ$1001,49,FALSE)&amp;"","　")</f>
        <v/>
      </c>
      <c r="AD191" s="18" t="str">
        <f>IFERROR(VLOOKUP($B191,DB!$H$3:$BZ$1001,50,FALSE)&amp;"","　")</f>
        <v/>
      </c>
      <c r="AE191" s="18" t="str">
        <f>IFERROR(VLOOKUP($B191,DB!$H$3:$BZ$1001,51,FALSE)&amp;"","　")</f>
        <v/>
      </c>
      <c r="AF191" s="18" t="str">
        <f>IFERROR(VLOOKUP($B191,DB!$H$3:$BZ$1001,52,FALSE)&amp;"","　")</f>
        <v/>
      </c>
      <c r="AG191" s="18" t="str">
        <f>IFERROR(VLOOKUP($B191,DB!$H$3:$BZ$1001,53,FALSE)&amp;"","　")</f>
        <v/>
      </c>
      <c r="AH191" s="18" t="str">
        <f>IFERROR(VLOOKUP($B191,DB!$H$3:$BZ$1001,54,FALSE)&amp;"","　")</f>
        <v/>
      </c>
      <c r="AI191" s="25" t="str">
        <f>IFERROR(VLOOKUP($B191,DB!$H$3:$BZ$1001,55,FALSE)&amp;"","　")</f>
        <v/>
      </c>
      <c r="AJ191" s="16" t="str">
        <f>IFERROR(VLOOKUP($B191,DB!$H$3:$BZ$1001,56,FALSE)&amp;"","　")</f>
        <v/>
      </c>
      <c r="AK191" s="18" t="str">
        <f>IFERROR(VLOOKUP($B191,DB!$H$3:$BZ$1001,57,FALSE)&amp;"","　")</f>
        <v/>
      </c>
      <c r="AL191" s="18" t="str">
        <f>IFERROR(VLOOKUP($B191,DB!$H$3:$BZ$1001,58,FALSE)&amp;"","　")</f>
        <v/>
      </c>
      <c r="AM191" s="18" t="str">
        <f>IFERROR(VLOOKUP($B191,DB!$H$3:$BZ$1001,59,FALSE)&amp;"","　")</f>
        <v/>
      </c>
      <c r="AN191" s="18" t="str">
        <f>IFERROR(VLOOKUP($B191,DB!$H$3:$BZ$1001,60,FALSE)&amp;"","　")</f>
        <v/>
      </c>
      <c r="AO191" s="18" t="str">
        <f>IFERROR(VLOOKUP($B191,DB!$H$3:$BZ$1001,61,FALSE)&amp;"","　")</f>
        <v/>
      </c>
      <c r="AP191" s="18" t="str">
        <f>IFERROR(VLOOKUP($B191,DB!$H$3:$BZ$1001,62,FALSE)&amp;"","　")</f>
        <v/>
      </c>
      <c r="AQ191" s="21" t="str">
        <f>IFERROR(VLOOKUP($B191,DB!$H$3:$BZ$1001,63,FALSE)&amp;"","　")</f>
        <v/>
      </c>
      <c r="AR191" s="23" t="str">
        <f>IFERROR(VLOOKUP($B191,DB!$H$3:$BZ$1001,64,FALSE)&amp;"","　")</f>
        <v/>
      </c>
      <c r="AS191" s="18" t="str">
        <f>IFERROR(VLOOKUP($B191,DB!$H$3:$BZ$1001,65,FALSE)&amp;"","　")</f>
        <v/>
      </c>
      <c r="AT191" s="18" t="str">
        <f>IFERROR(VLOOKUP($B191,DB!$H$3:$BZ$1001,66,FALSE)&amp;"","　")</f>
        <v/>
      </c>
      <c r="AU191" s="18" t="str">
        <f>IFERROR(VLOOKUP($B191,DB!$H$3:$BZ$1001,67,FALSE)&amp;"","　")</f>
        <v/>
      </c>
      <c r="AV191" s="18" t="str">
        <f>IFERROR(VLOOKUP($B191,DB!$H$3:$BZ$1001,68,FALSE)&amp;"","　")</f>
        <v/>
      </c>
      <c r="AW191" s="18" t="str">
        <f>IFERROR(VLOOKUP($B191,DB!$H$3:$BZ$1001,69,FALSE)&amp;"","　")</f>
        <v/>
      </c>
      <c r="AX191" s="18" t="str">
        <f>IFERROR(VLOOKUP($B191,DB!$H$3:$BZ$1001,70,FALSE)&amp;"","　")</f>
        <v/>
      </c>
      <c r="AY191" s="21" t="str">
        <f>IFERROR(VLOOKUP($B191,DB!$H$3:$BZ$1001,71,FALSE)&amp;"","　")</f>
        <v/>
      </c>
      <c r="AZ191" s="29"/>
    </row>
    <row r="192" spans="2:52" ht="20.100000000000001" customHeight="1">
      <c r="B192" s="6">
        <v>2709</v>
      </c>
      <c r="C192" s="8" t="str">
        <f>IFERROR(VLOOKUP(B192,DB!$H$3:$Y$1001,4,FALSE)&amp;"","")</f>
        <v>明和測量工業株式会社</v>
      </c>
      <c r="D192" s="10" t="str">
        <f>IFERROR(VLOOKUP(B192,DB!$H$2:$CC$1001,7,FALSE)&amp;"","")</f>
        <v>北海道</v>
      </c>
      <c r="E192" s="11" t="str">
        <f>IFERROR(VLOOKUP(B192,DB!$H$2:$CC$1001,8,FALSE)&amp;"","")</f>
        <v>岩見沢市</v>
      </c>
      <c r="F192" s="12" t="str">
        <f>IFERROR(VLOOKUP(B192,DB!$H$2:$CC$1001,10,FALSE)&amp;"","")</f>
        <v>代表取締役</v>
      </c>
      <c r="G192" s="11" t="str">
        <f>IFERROR(VLOOKUP(B192,DB!$H$2:$CC$1001,11,FALSE)&amp;"","")</f>
        <v>都松　佳美</v>
      </c>
      <c r="H192" s="14" t="str">
        <f>IFERROR(IF(VLOOKUP(B192,DB!$H$2:$CC$1001,20,FALSE)&amp;""="","","○"),"")</f>
        <v/>
      </c>
      <c r="I192" s="16" t="str">
        <f>IFERROR(VLOOKUP($B192,DB!$H$3:$BZ$1001,29,FALSE)&amp;"","　")</f>
        <v>◯</v>
      </c>
      <c r="J192" s="18" t="str">
        <f>IFERROR(VLOOKUP($B192,DB!$H$3:$BZ$1001,30,FALSE)&amp;"","　")</f>
        <v/>
      </c>
      <c r="K192" s="18" t="str">
        <f>IFERROR(VLOOKUP($B192,DB!$H$3:$BZ$1001,31,FALSE)&amp;"","　")</f>
        <v/>
      </c>
      <c r="L192" s="18" t="str">
        <f>IFERROR(VLOOKUP($B192,DB!$H$3:$BZ$1001,32,FALSE)&amp;"","　")</f>
        <v/>
      </c>
      <c r="M192" s="18" t="str">
        <f>IFERROR(VLOOKUP($B192,DB!$H$3:$BZ$1001,33,FALSE)&amp;"","　")</f>
        <v>◯</v>
      </c>
      <c r="N192" s="21" t="str">
        <f>IFERROR(VLOOKUP($B192,DB!$H$3:$BZ$1001,34,FALSE)&amp;"","　")</f>
        <v/>
      </c>
      <c r="O192" s="23" t="str">
        <f>IFERROR(VLOOKUP($B192,DB!$H$3:$BZ$1001,35,FALSE)&amp;"","　")</f>
        <v/>
      </c>
      <c r="P192" s="18" t="str">
        <f>IFERROR(VLOOKUP($B192,DB!$H$3:$BZ$1001,36,FALSE)&amp;"","　")</f>
        <v/>
      </c>
      <c r="Q192" s="18" t="str">
        <f>IFERROR(VLOOKUP($B192,DB!$H$3:$BZ$1001,37,FALSE)&amp;"","　")</f>
        <v/>
      </c>
      <c r="R192" s="18" t="str">
        <f>IFERROR(VLOOKUP($B192,DB!$H$3:$BZ$1001,38,FALSE)&amp;"","　")</f>
        <v/>
      </c>
      <c r="S192" s="18" t="str">
        <f>IFERROR(VLOOKUP($B192,DB!$H$3:$BZ$1001,39,FALSE)&amp;"","　")</f>
        <v/>
      </c>
      <c r="T192" s="18" t="str">
        <f>IFERROR(VLOOKUP($B192,DB!$H$3:$BZ$1001,40,FALSE)&amp;"","　")</f>
        <v/>
      </c>
      <c r="U192" s="18" t="str">
        <f>IFERROR(VLOOKUP($B192,DB!$H$3:$BZ$1001,41,FALSE)&amp;"","　")</f>
        <v/>
      </c>
      <c r="V192" s="18" t="str">
        <f>IFERROR(VLOOKUP($B192,DB!$H$3:$BZ$1001,42,FALSE)&amp;"","　")</f>
        <v/>
      </c>
      <c r="W192" s="18" t="str">
        <f>IFERROR(VLOOKUP($B192,DB!$H$3:$BZ$1001,43,FALSE)&amp;"","　")</f>
        <v/>
      </c>
      <c r="X192" s="18" t="str">
        <f>IFERROR(VLOOKUP($B192,DB!$H$3:$BZ$1001,44,FALSE)&amp;"","　")</f>
        <v/>
      </c>
      <c r="Y192" s="18" t="str">
        <f>IFERROR(VLOOKUP($B192,DB!$H$3:$BZ$1001,45,FALSE)&amp;"","　")</f>
        <v/>
      </c>
      <c r="Z192" s="18" t="str">
        <f>IFERROR(VLOOKUP($B192,DB!$H$3:$BZ$1001,46,FALSE)&amp;"","　")</f>
        <v/>
      </c>
      <c r="AA192" s="18" t="str">
        <f>IFERROR(VLOOKUP($B192,DB!$H$3:$BZ$1001,47,FALSE)&amp;"","　")</f>
        <v/>
      </c>
      <c r="AB192" s="18" t="str">
        <f>IFERROR(VLOOKUP($B192,DB!$H$3:$BZ$1001,48,FALSE)&amp;"","　")</f>
        <v/>
      </c>
      <c r="AC192" s="18" t="str">
        <f>IFERROR(VLOOKUP($B192,DB!$H$3:$BZ$1001,49,FALSE)&amp;"","　")</f>
        <v/>
      </c>
      <c r="AD192" s="18" t="str">
        <f>IFERROR(VLOOKUP($B192,DB!$H$3:$BZ$1001,50,FALSE)&amp;"","　")</f>
        <v/>
      </c>
      <c r="AE192" s="18" t="str">
        <f>IFERROR(VLOOKUP($B192,DB!$H$3:$BZ$1001,51,FALSE)&amp;"","　")</f>
        <v/>
      </c>
      <c r="AF192" s="18" t="str">
        <f>IFERROR(VLOOKUP($B192,DB!$H$3:$BZ$1001,52,FALSE)&amp;"","　")</f>
        <v/>
      </c>
      <c r="AG192" s="18" t="str">
        <f>IFERROR(VLOOKUP($B192,DB!$H$3:$BZ$1001,53,FALSE)&amp;"","　")</f>
        <v/>
      </c>
      <c r="AH192" s="18" t="str">
        <f>IFERROR(VLOOKUP($B192,DB!$H$3:$BZ$1001,54,FALSE)&amp;"","　")</f>
        <v/>
      </c>
      <c r="AI192" s="25" t="str">
        <f>IFERROR(VLOOKUP($B192,DB!$H$3:$BZ$1001,55,FALSE)&amp;"","　")</f>
        <v/>
      </c>
      <c r="AJ192" s="16" t="str">
        <f>IFERROR(VLOOKUP($B192,DB!$H$3:$BZ$1001,56,FALSE)&amp;"","　")</f>
        <v/>
      </c>
      <c r="AK192" s="18" t="str">
        <f>IFERROR(VLOOKUP($B192,DB!$H$3:$BZ$1001,57,FALSE)&amp;"","　")</f>
        <v/>
      </c>
      <c r="AL192" s="18" t="str">
        <f>IFERROR(VLOOKUP($B192,DB!$H$3:$BZ$1001,58,FALSE)&amp;"","　")</f>
        <v>◯</v>
      </c>
      <c r="AM192" s="18" t="str">
        <f>IFERROR(VLOOKUP($B192,DB!$H$3:$BZ$1001,59,FALSE)&amp;"","　")</f>
        <v/>
      </c>
      <c r="AN192" s="18" t="str">
        <f>IFERROR(VLOOKUP($B192,DB!$H$3:$BZ$1001,60,FALSE)&amp;"","　")</f>
        <v/>
      </c>
      <c r="AO192" s="18" t="str">
        <f>IFERROR(VLOOKUP($B192,DB!$H$3:$BZ$1001,61,FALSE)&amp;"","　")</f>
        <v>◯</v>
      </c>
      <c r="AP192" s="18" t="str">
        <f>IFERROR(VLOOKUP($B192,DB!$H$3:$BZ$1001,62,FALSE)&amp;"","　")</f>
        <v/>
      </c>
      <c r="AQ192" s="21" t="str">
        <f>IFERROR(VLOOKUP($B192,DB!$H$3:$BZ$1001,63,FALSE)&amp;"","　")</f>
        <v/>
      </c>
      <c r="AR192" s="23" t="str">
        <f>IFERROR(VLOOKUP($B192,DB!$H$3:$BZ$1001,64,FALSE)&amp;"","　")</f>
        <v/>
      </c>
      <c r="AS192" s="18" t="str">
        <f>IFERROR(VLOOKUP($B192,DB!$H$3:$BZ$1001,65,FALSE)&amp;"","　")</f>
        <v/>
      </c>
      <c r="AT192" s="18" t="str">
        <f>IFERROR(VLOOKUP($B192,DB!$H$3:$BZ$1001,66,FALSE)&amp;"","　")</f>
        <v/>
      </c>
      <c r="AU192" s="18" t="str">
        <f>IFERROR(VLOOKUP($B192,DB!$H$3:$BZ$1001,67,FALSE)&amp;"","　")</f>
        <v/>
      </c>
      <c r="AV192" s="18" t="str">
        <f>IFERROR(VLOOKUP($B192,DB!$H$3:$BZ$1001,68,FALSE)&amp;"","　")</f>
        <v/>
      </c>
      <c r="AW192" s="18" t="str">
        <f>IFERROR(VLOOKUP($B192,DB!$H$3:$BZ$1001,69,FALSE)&amp;"","　")</f>
        <v/>
      </c>
      <c r="AX192" s="18" t="str">
        <f>IFERROR(VLOOKUP($B192,DB!$H$3:$BZ$1001,70,FALSE)&amp;"","　")</f>
        <v/>
      </c>
      <c r="AY192" s="21" t="str">
        <f>IFERROR(VLOOKUP($B192,DB!$H$3:$BZ$1001,71,FALSE)&amp;"","　")</f>
        <v/>
      </c>
      <c r="AZ192" s="29"/>
    </row>
    <row r="193" spans="2:52" ht="20.100000000000001" customHeight="1">
      <c r="B193" s="6">
        <v>2447</v>
      </c>
      <c r="C193" s="8" t="str">
        <f>IFERROR(VLOOKUP(B193,DB!$H$3:$Y$1001,4,FALSE)&amp;"","")</f>
        <v>株式会社ドーコン</v>
      </c>
      <c r="D193" s="10" t="str">
        <f>IFERROR(VLOOKUP(B193,DB!$H$2:$CC$1001,7,FALSE)&amp;"","")</f>
        <v>北海道</v>
      </c>
      <c r="E193" s="11" t="str">
        <f>IFERROR(VLOOKUP(B193,DB!$H$2:$CC$1001,8,FALSE)&amp;"","")</f>
        <v>札幌市厚別区</v>
      </c>
      <c r="F193" s="12" t="str">
        <f>IFERROR(VLOOKUP(B193,DB!$H$2:$CC$1001,10,FALSE)&amp;"","")</f>
        <v>代表取締役社長</v>
      </c>
      <c r="G193" s="11" t="str">
        <f>IFERROR(VLOOKUP(B193,DB!$H$2:$CC$1001,11,FALSE)&amp;"","")</f>
        <v>今　日出人</v>
      </c>
      <c r="H193" s="14" t="str">
        <f>IFERROR(IF(VLOOKUP(B193,DB!$H$2:$CC$1001,20,FALSE)&amp;""="","","○"),"")</f>
        <v/>
      </c>
      <c r="I193" s="16" t="str">
        <f>IFERROR(VLOOKUP($B193,DB!$H$3:$BZ$1001,29,FALSE)&amp;"","　")</f>
        <v>◯</v>
      </c>
      <c r="J193" s="18" t="str">
        <f>IFERROR(VLOOKUP($B193,DB!$H$3:$BZ$1001,30,FALSE)&amp;"","　")</f>
        <v>◯</v>
      </c>
      <c r="K193" s="18" t="str">
        <f>IFERROR(VLOOKUP($B193,DB!$H$3:$BZ$1001,31,FALSE)&amp;"","　")</f>
        <v>◯</v>
      </c>
      <c r="L193" s="18" t="str">
        <f>IFERROR(VLOOKUP($B193,DB!$H$3:$BZ$1001,32,FALSE)&amp;"","　")</f>
        <v>◯</v>
      </c>
      <c r="M193" s="18" t="str">
        <f>IFERROR(VLOOKUP($B193,DB!$H$3:$BZ$1001,33,FALSE)&amp;"","　")</f>
        <v>◯</v>
      </c>
      <c r="N193" s="21" t="str">
        <f>IFERROR(VLOOKUP($B193,DB!$H$3:$BZ$1001,34,FALSE)&amp;"","　")</f>
        <v/>
      </c>
      <c r="O193" s="23" t="str">
        <f>IFERROR(VLOOKUP($B193,DB!$H$3:$BZ$1001,35,FALSE)&amp;"","　")</f>
        <v>◯</v>
      </c>
      <c r="P193" s="18" t="str">
        <f>IFERROR(VLOOKUP($B193,DB!$H$3:$BZ$1001,36,FALSE)&amp;"","　")</f>
        <v/>
      </c>
      <c r="Q193" s="18" t="str">
        <f>IFERROR(VLOOKUP($B193,DB!$H$3:$BZ$1001,37,FALSE)&amp;"","　")</f>
        <v/>
      </c>
      <c r="R193" s="18" t="str">
        <f>IFERROR(VLOOKUP($B193,DB!$H$3:$BZ$1001,38,FALSE)&amp;"","　")</f>
        <v>◯</v>
      </c>
      <c r="S193" s="18" t="str">
        <f>IFERROR(VLOOKUP($B193,DB!$H$3:$BZ$1001,39,FALSE)&amp;"","　")</f>
        <v>◯</v>
      </c>
      <c r="T193" s="18" t="str">
        <f>IFERROR(VLOOKUP($B193,DB!$H$3:$BZ$1001,40,FALSE)&amp;"","　")</f>
        <v>◯</v>
      </c>
      <c r="U193" s="18" t="str">
        <f>IFERROR(VLOOKUP($B193,DB!$H$3:$BZ$1001,41,FALSE)&amp;"","　")</f>
        <v>◯</v>
      </c>
      <c r="V193" s="18" t="str">
        <f>IFERROR(VLOOKUP($B193,DB!$H$3:$BZ$1001,42,FALSE)&amp;"","　")</f>
        <v>◯</v>
      </c>
      <c r="W193" s="18" t="str">
        <f>IFERROR(VLOOKUP($B193,DB!$H$3:$BZ$1001,43,FALSE)&amp;"","　")</f>
        <v/>
      </c>
      <c r="X193" s="18" t="str">
        <f>IFERROR(VLOOKUP($B193,DB!$H$3:$BZ$1001,44,FALSE)&amp;"","　")</f>
        <v/>
      </c>
      <c r="Y193" s="18" t="str">
        <f>IFERROR(VLOOKUP($B193,DB!$H$3:$BZ$1001,45,FALSE)&amp;"","　")</f>
        <v>◯</v>
      </c>
      <c r="Z193" s="18" t="str">
        <f>IFERROR(VLOOKUP($B193,DB!$H$3:$BZ$1001,46,FALSE)&amp;"","　")</f>
        <v>◯</v>
      </c>
      <c r="AA193" s="18" t="str">
        <f>IFERROR(VLOOKUP($B193,DB!$H$3:$BZ$1001,47,FALSE)&amp;"","　")</f>
        <v>◯</v>
      </c>
      <c r="AB193" s="18" t="str">
        <f>IFERROR(VLOOKUP($B193,DB!$H$3:$BZ$1001,48,FALSE)&amp;"","　")</f>
        <v>◯</v>
      </c>
      <c r="AC193" s="18" t="str">
        <f>IFERROR(VLOOKUP($B193,DB!$H$3:$BZ$1001,49,FALSE)&amp;"","　")</f>
        <v>◯</v>
      </c>
      <c r="AD193" s="18" t="str">
        <f>IFERROR(VLOOKUP($B193,DB!$H$3:$BZ$1001,50,FALSE)&amp;"","　")</f>
        <v>◯</v>
      </c>
      <c r="AE193" s="18" t="str">
        <f>IFERROR(VLOOKUP($B193,DB!$H$3:$BZ$1001,51,FALSE)&amp;"","　")</f>
        <v>◯</v>
      </c>
      <c r="AF193" s="18" t="str">
        <f>IFERROR(VLOOKUP($B193,DB!$H$3:$BZ$1001,52,FALSE)&amp;"","　")</f>
        <v>◯</v>
      </c>
      <c r="AG193" s="18" t="str">
        <f>IFERROR(VLOOKUP($B193,DB!$H$3:$BZ$1001,53,FALSE)&amp;"","　")</f>
        <v>◯</v>
      </c>
      <c r="AH193" s="18" t="str">
        <f>IFERROR(VLOOKUP($B193,DB!$H$3:$BZ$1001,54,FALSE)&amp;"","　")</f>
        <v>◯</v>
      </c>
      <c r="AI193" s="25" t="str">
        <f>IFERROR(VLOOKUP($B193,DB!$H$3:$BZ$1001,55,FALSE)&amp;"","　")</f>
        <v>◯</v>
      </c>
      <c r="AJ193" s="16" t="str">
        <f>IFERROR(VLOOKUP($B193,DB!$H$3:$BZ$1001,56,FALSE)&amp;"","　")</f>
        <v>◯</v>
      </c>
      <c r="AK193" s="18" t="str">
        <f>IFERROR(VLOOKUP($B193,DB!$H$3:$BZ$1001,57,FALSE)&amp;"","　")</f>
        <v/>
      </c>
      <c r="AL193" s="18" t="str">
        <f>IFERROR(VLOOKUP($B193,DB!$H$3:$BZ$1001,58,FALSE)&amp;"","　")</f>
        <v>◯</v>
      </c>
      <c r="AM193" s="18" t="str">
        <f>IFERROR(VLOOKUP($B193,DB!$H$3:$BZ$1001,59,FALSE)&amp;"","　")</f>
        <v/>
      </c>
      <c r="AN193" s="18" t="str">
        <f>IFERROR(VLOOKUP($B193,DB!$H$3:$BZ$1001,60,FALSE)&amp;"","　")</f>
        <v/>
      </c>
      <c r="AO193" s="18" t="str">
        <f>IFERROR(VLOOKUP($B193,DB!$H$3:$BZ$1001,61,FALSE)&amp;"","　")</f>
        <v/>
      </c>
      <c r="AP193" s="18" t="str">
        <f>IFERROR(VLOOKUP($B193,DB!$H$3:$BZ$1001,62,FALSE)&amp;"","　")</f>
        <v>◯</v>
      </c>
      <c r="AQ193" s="21" t="str">
        <f>IFERROR(VLOOKUP($B193,DB!$H$3:$BZ$1001,63,FALSE)&amp;"","　")</f>
        <v/>
      </c>
      <c r="AR193" s="23" t="str">
        <f>IFERROR(VLOOKUP($B193,DB!$H$3:$BZ$1001,64,FALSE)&amp;"","　")</f>
        <v/>
      </c>
      <c r="AS193" s="18" t="str">
        <f>IFERROR(VLOOKUP($B193,DB!$H$3:$BZ$1001,65,FALSE)&amp;"","　")</f>
        <v/>
      </c>
      <c r="AT193" s="18" t="str">
        <f>IFERROR(VLOOKUP($B193,DB!$H$3:$BZ$1001,66,FALSE)&amp;"","　")</f>
        <v/>
      </c>
      <c r="AU193" s="18" t="str">
        <f>IFERROR(VLOOKUP($B193,DB!$H$3:$BZ$1001,67,FALSE)&amp;"","　")</f>
        <v/>
      </c>
      <c r="AV193" s="18" t="str">
        <f>IFERROR(VLOOKUP($B193,DB!$H$3:$BZ$1001,68,FALSE)&amp;"","　")</f>
        <v/>
      </c>
      <c r="AW193" s="18" t="str">
        <f>IFERROR(VLOOKUP($B193,DB!$H$3:$BZ$1001,69,FALSE)&amp;"","　")</f>
        <v/>
      </c>
      <c r="AX193" s="18" t="str">
        <f>IFERROR(VLOOKUP($B193,DB!$H$3:$BZ$1001,70,FALSE)&amp;"","　")</f>
        <v>◯</v>
      </c>
      <c r="AY193" s="21" t="str">
        <f>IFERROR(VLOOKUP($B193,DB!$H$3:$BZ$1001,71,FALSE)&amp;"","　")</f>
        <v>◯</v>
      </c>
      <c r="AZ193" s="29"/>
    </row>
    <row r="194" spans="2:52" ht="20.100000000000001" customHeight="1">
      <c r="B194" s="6">
        <v>2448</v>
      </c>
      <c r="C194" s="8" t="str">
        <f>IFERROR(VLOOKUP(B194,DB!$H$3:$Y$1001,4,FALSE)&amp;"","")</f>
        <v>株式会社道測テクニス</v>
      </c>
      <c r="D194" s="10" t="str">
        <f>IFERROR(VLOOKUP(B194,DB!$H$2:$CC$1001,7,FALSE)&amp;"","")</f>
        <v>北海道</v>
      </c>
      <c r="E194" s="11" t="str">
        <f>IFERROR(VLOOKUP(B194,DB!$H$2:$CC$1001,8,FALSE)&amp;"","")</f>
        <v>札幌市東区</v>
      </c>
      <c r="F194" s="12" t="str">
        <f>IFERROR(VLOOKUP(B194,DB!$H$2:$CC$1001,10,FALSE)&amp;"","")</f>
        <v>代表取締役</v>
      </c>
      <c r="G194" s="11" t="str">
        <f>IFERROR(VLOOKUP(B194,DB!$H$2:$CC$1001,11,FALSE)&amp;"","")</f>
        <v>北原　政美</v>
      </c>
      <c r="H194" s="14" t="str">
        <f>IFERROR(IF(VLOOKUP(B194,DB!$H$2:$CC$1001,20,FALSE)&amp;""="","","○"),"")</f>
        <v/>
      </c>
      <c r="I194" s="16" t="str">
        <f>IFERROR(VLOOKUP($B194,DB!$H$3:$BZ$1001,29,FALSE)&amp;"","　")</f>
        <v>◯</v>
      </c>
      <c r="J194" s="18" t="str">
        <f>IFERROR(VLOOKUP($B194,DB!$H$3:$BZ$1001,30,FALSE)&amp;"","　")</f>
        <v/>
      </c>
      <c r="K194" s="18" t="str">
        <f>IFERROR(VLOOKUP($B194,DB!$H$3:$BZ$1001,31,FALSE)&amp;"","　")</f>
        <v>◯</v>
      </c>
      <c r="L194" s="18" t="str">
        <f>IFERROR(VLOOKUP($B194,DB!$H$3:$BZ$1001,32,FALSE)&amp;"","　")</f>
        <v/>
      </c>
      <c r="M194" s="18" t="str">
        <f>IFERROR(VLOOKUP($B194,DB!$H$3:$BZ$1001,33,FALSE)&amp;"","　")</f>
        <v>◯</v>
      </c>
      <c r="N194" s="21" t="str">
        <f>IFERROR(VLOOKUP($B194,DB!$H$3:$BZ$1001,34,FALSE)&amp;"","　")</f>
        <v/>
      </c>
      <c r="O194" s="23" t="str">
        <f>IFERROR(VLOOKUP($B194,DB!$H$3:$BZ$1001,35,FALSE)&amp;"","　")</f>
        <v/>
      </c>
      <c r="P194" s="18" t="str">
        <f>IFERROR(VLOOKUP($B194,DB!$H$3:$BZ$1001,36,FALSE)&amp;"","　")</f>
        <v/>
      </c>
      <c r="Q194" s="18" t="str">
        <f>IFERROR(VLOOKUP($B194,DB!$H$3:$BZ$1001,37,FALSE)&amp;"","　")</f>
        <v/>
      </c>
      <c r="R194" s="18" t="str">
        <f>IFERROR(VLOOKUP($B194,DB!$H$3:$BZ$1001,38,FALSE)&amp;"","　")</f>
        <v/>
      </c>
      <c r="S194" s="18" t="str">
        <f>IFERROR(VLOOKUP($B194,DB!$H$3:$BZ$1001,39,FALSE)&amp;"","　")</f>
        <v/>
      </c>
      <c r="T194" s="18" t="str">
        <f>IFERROR(VLOOKUP($B194,DB!$H$3:$BZ$1001,40,FALSE)&amp;"","　")</f>
        <v/>
      </c>
      <c r="U194" s="18" t="str">
        <f>IFERROR(VLOOKUP($B194,DB!$H$3:$BZ$1001,41,FALSE)&amp;"","　")</f>
        <v/>
      </c>
      <c r="V194" s="18" t="str">
        <f>IFERROR(VLOOKUP($B194,DB!$H$3:$BZ$1001,42,FALSE)&amp;"","　")</f>
        <v/>
      </c>
      <c r="W194" s="18" t="str">
        <f>IFERROR(VLOOKUP($B194,DB!$H$3:$BZ$1001,43,FALSE)&amp;"","　")</f>
        <v/>
      </c>
      <c r="X194" s="18" t="str">
        <f>IFERROR(VLOOKUP($B194,DB!$H$3:$BZ$1001,44,FALSE)&amp;"","　")</f>
        <v/>
      </c>
      <c r="Y194" s="18" t="str">
        <f>IFERROR(VLOOKUP($B194,DB!$H$3:$BZ$1001,45,FALSE)&amp;"","　")</f>
        <v/>
      </c>
      <c r="Z194" s="18" t="str">
        <f>IFERROR(VLOOKUP($B194,DB!$H$3:$BZ$1001,46,FALSE)&amp;"","　")</f>
        <v/>
      </c>
      <c r="AA194" s="18" t="str">
        <f>IFERROR(VLOOKUP($B194,DB!$H$3:$BZ$1001,47,FALSE)&amp;"","　")</f>
        <v/>
      </c>
      <c r="AB194" s="18" t="str">
        <f>IFERROR(VLOOKUP($B194,DB!$H$3:$BZ$1001,48,FALSE)&amp;"","　")</f>
        <v/>
      </c>
      <c r="AC194" s="18" t="str">
        <f>IFERROR(VLOOKUP($B194,DB!$H$3:$BZ$1001,49,FALSE)&amp;"","　")</f>
        <v/>
      </c>
      <c r="AD194" s="18" t="str">
        <f>IFERROR(VLOOKUP($B194,DB!$H$3:$BZ$1001,50,FALSE)&amp;"","　")</f>
        <v>◯</v>
      </c>
      <c r="AE194" s="18" t="str">
        <f>IFERROR(VLOOKUP($B194,DB!$H$3:$BZ$1001,51,FALSE)&amp;"","　")</f>
        <v/>
      </c>
      <c r="AF194" s="18" t="str">
        <f>IFERROR(VLOOKUP($B194,DB!$H$3:$BZ$1001,52,FALSE)&amp;"","　")</f>
        <v/>
      </c>
      <c r="AG194" s="18" t="str">
        <f>IFERROR(VLOOKUP($B194,DB!$H$3:$BZ$1001,53,FALSE)&amp;"","　")</f>
        <v/>
      </c>
      <c r="AH194" s="18" t="str">
        <f>IFERROR(VLOOKUP($B194,DB!$H$3:$BZ$1001,54,FALSE)&amp;"","　")</f>
        <v/>
      </c>
      <c r="AI194" s="25" t="str">
        <f>IFERROR(VLOOKUP($B194,DB!$H$3:$BZ$1001,55,FALSE)&amp;"","　")</f>
        <v/>
      </c>
      <c r="AJ194" s="16" t="str">
        <f>IFERROR(VLOOKUP($B194,DB!$H$3:$BZ$1001,56,FALSE)&amp;"","　")</f>
        <v>◯</v>
      </c>
      <c r="AK194" s="18" t="str">
        <f>IFERROR(VLOOKUP($B194,DB!$H$3:$BZ$1001,57,FALSE)&amp;"","　")</f>
        <v/>
      </c>
      <c r="AL194" s="18" t="str">
        <f>IFERROR(VLOOKUP($B194,DB!$H$3:$BZ$1001,58,FALSE)&amp;"","　")</f>
        <v/>
      </c>
      <c r="AM194" s="18" t="str">
        <f>IFERROR(VLOOKUP($B194,DB!$H$3:$BZ$1001,59,FALSE)&amp;"","　")</f>
        <v/>
      </c>
      <c r="AN194" s="18" t="str">
        <f>IFERROR(VLOOKUP($B194,DB!$H$3:$BZ$1001,60,FALSE)&amp;"","　")</f>
        <v/>
      </c>
      <c r="AO194" s="18" t="str">
        <f>IFERROR(VLOOKUP($B194,DB!$H$3:$BZ$1001,61,FALSE)&amp;"","　")</f>
        <v/>
      </c>
      <c r="AP194" s="18" t="str">
        <f>IFERROR(VLOOKUP($B194,DB!$H$3:$BZ$1001,62,FALSE)&amp;"","　")</f>
        <v/>
      </c>
      <c r="AQ194" s="21" t="str">
        <f>IFERROR(VLOOKUP($B194,DB!$H$3:$BZ$1001,63,FALSE)&amp;"","　")</f>
        <v/>
      </c>
      <c r="AR194" s="23" t="str">
        <f>IFERROR(VLOOKUP($B194,DB!$H$3:$BZ$1001,64,FALSE)&amp;"","　")</f>
        <v/>
      </c>
      <c r="AS194" s="18" t="str">
        <f>IFERROR(VLOOKUP($B194,DB!$H$3:$BZ$1001,65,FALSE)&amp;"","　")</f>
        <v/>
      </c>
      <c r="AT194" s="18" t="str">
        <f>IFERROR(VLOOKUP($B194,DB!$H$3:$BZ$1001,66,FALSE)&amp;"","　")</f>
        <v/>
      </c>
      <c r="AU194" s="18" t="str">
        <f>IFERROR(VLOOKUP($B194,DB!$H$3:$BZ$1001,67,FALSE)&amp;"","　")</f>
        <v/>
      </c>
      <c r="AV194" s="18" t="str">
        <f>IFERROR(VLOOKUP($B194,DB!$H$3:$BZ$1001,68,FALSE)&amp;"","　")</f>
        <v/>
      </c>
      <c r="AW194" s="18" t="str">
        <f>IFERROR(VLOOKUP($B194,DB!$H$3:$BZ$1001,69,FALSE)&amp;"","　")</f>
        <v/>
      </c>
      <c r="AX194" s="18" t="str">
        <f>IFERROR(VLOOKUP($B194,DB!$H$3:$BZ$1001,70,FALSE)&amp;"","　")</f>
        <v/>
      </c>
      <c r="AY194" s="21" t="str">
        <f>IFERROR(VLOOKUP($B194,DB!$H$3:$BZ$1001,71,FALSE)&amp;"","　")</f>
        <v/>
      </c>
      <c r="AZ194" s="29"/>
    </row>
    <row r="195" spans="2:52" ht="20.100000000000001" customHeight="1">
      <c r="B195" s="6">
        <v>2449</v>
      </c>
      <c r="C195" s="8" t="str">
        <f>IFERROR(VLOOKUP(B195,DB!$H$3:$Y$1001,4,FALSE)&amp;"","")</f>
        <v>株式会社土木開発センター</v>
      </c>
      <c r="D195" s="10" t="str">
        <f>IFERROR(VLOOKUP(B195,DB!$H$2:$CC$1001,7,FALSE)&amp;"","")</f>
        <v>北海道</v>
      </c>
      <c r="E195" s="11" t="str">
        <f>IFERROR(VLOOKUP(B195,DB!$H$2:$CC$1001,8,FALSE)&amp;"","")</f>
        <v>旭川市</v>
      </c>
      <c r="F195" s="12" t="str">
        <f>IFERROR(VLOOKUP(B195,DB!$H$2:$CC$1001,10,FALSE)&amp;"","")</f>
        <v>代表取締役</v>
      </c>
      <c r="G195" s="11" t="str">
        <f>IFERROR(VLOOKUP(B195,DB!$H$2:$CC$1001,11,FALSE)&amp;"","")</f>
        <v>内山　義章</v>
      </c>
      <c r="H195" s="14" t="str">
        <f>IFERROR(IF(VLOOKUP(B195,DB!$H$2:$CC$1001,20,FALSE)&amp;""="","","○"),"")</f>
        <v/>
      </c>
      <c r="I195" s="16" t="str">
        <f>IFERROR(VLOOKUP($B195,DB!$H$3:$BZ$1001,29,FALSE)&amp;"","　")</f>
        <v>◯</v>
      </c>
      <c r="J195" s="18" t="str">
        <f>IFERROR(VLOOKUP($B195,DB!$H$3:$BZ$1001,30,FALSE)&amp;"","　")</f>
        <v/>
      </c>
      <c r="K195" s="18" t="str">
        <f>IFERROR(VLOOKUP($B195,DB!$H$3:$BZ$1001,31,FALSE)&amp;"","　")</f>
        <v/>
      </c>
      <c r="L195" s="18" t="str">
        <f>IFERROR(VLOOKUP($B195,DB!$H$3:$BZ$1001,32,FALSE)&amp;"","　")</f>
        <v/>
      </c>
      <c r="M195" s="18" t="str">
        <f>IFERROR(VLOOKUP($B195,DB!$H$3:$BZ$1001,33,FALSE)&amp;"","　")</f>
        <v/>
      </c>
      <c r="N195" s="21" t="str">
        <f>IFERROR(VLOOKUP($B195,DB!$H$3:$BZ$1001,34,FALSE)&amp;"","　")</f>
        <v/>
      </c>
      <c r="O195" s="23" t="str">
        <f>IFERROR(VLOOKUP($B195,DB!$H$3:$BZ$1001,35,FALSE)&amp;"","　")</f>
        <v/>
      </c>
      <c r="P195" s="18" t="str">
        <f>IFERROR(VLOOKUP($B195,DB!$H$3:$BZ$1001,36,FALSE)&amp;"","　")</f>
        <v/>
      </c>
      <c r="Q195" s="18" t="str">
        <f>IFERROR(VLOOKUP($B195,DB!$H$3:$BZ$1001,37,FALSE)&amp;"","　")</f>
        <v/>
      </c>
      <c r="R195" s="18" t="str">
        <f>IFERROR(VLOOKUP($B195,DB!$H$3:$BZ$1001,38,FALSE)&amp;"","　")</f>
        <v/>
      </c>
      <c r="S195" s="18" t="str">
        <f>IFERROR(VLOOKUP($B195,DB!$H$3:$BZ$1001,39,FALSE)&amp;"","　")</f>
        <v/>
      </c>
      <c r="T195" s="18" t="str">
        <f>IFERROR(VLOOKUP($B195,DB!$H$3:$BZ$1001,40,FALSE)&amp;"","　")</f>
        <v/>
      </c>
      <c r="U195" s="18" t="str">
        <f>IFERROR(VLOOKUP($B195,DB!$H$3:$BZ$1001,41,FALSE)&amp;"","　")</f>
        <v/>
      </c>
      <c r="V195" s="18" t="str">
        <f>IFERROR(VLOOKUP($B195,DB!$H$3:$BZ$1001,42,FALSE)&amp;"","　")</f>
        <v/>
      </c>
      <c r="W195" s="18" t="str">
        <f>IFERROR(VLOOKUP($B195,DB!$H$3:$BZ$1001,43,FALSE)&amp;"","　")</f>
        <v/>
      </c>
      <c r="X195" s="18" t="str">
        <f>IFERROR(VLOOKUP($B195,DB!$H$3:$BZ$1001,44,FALSE)&amp;"","　")</f>
        <v/>
      </c>
      <c r="Y195" s="18" t="str">
        <f>IFERROR(VLOOKUP($B195,DB!$H$3:$BZ$1001,45,FALSE)&amp;"","　")</f>
        <v/>
      </c>
      <c r="Z195" s="18" t="str">
        <f>IFERROR(VLOOKUP($B195,DB!$H$3:$BZ$1001,46,FALSE)&amp;"","　")</f>
        <v/>
      </c>
      <c r="AA195" s="18" t="str">
        <f>IFERROR(VLOOKUP($B195,DB!$H$3:$BZ$1001,47,FALSE)&amp;"","　")</f>
        <v/>
      </c>
      <c r="AB195" s="18" t="str">
        <f>IFERROR(VLOOKUP($B195,DB!$H$3:$BZ$1001,48,FALSE)&amp;"","　")</f>
        <v/>
      </c>
      <c r="AC195" s="18" t="str">
        <f>IFERROR(VLOOKUP($B195,DB!$H$3:$BZ$1001,49,FALSE)&amp;"","　")</f>
        <v/>
      </c>
      <c r="AD195" s="18" t="str">
        <f>IFERROR(VLOOKUP($B195,DB!$H$3:$BZ$1001,50,FALSE)&amp;"","　")</f>
        <v/>
      </c>
      <c r="AE195" s="18" t="str">
        <f>IFERROR(VLOOKUP($B195,DB!$H$3:$BZ$1001,51,FALSE)&amp;"","　")</f>
        <v/>
      </c>
      <c r="AF195" s="18" t="str">
        <f>IFERROR(VLOOKUP($B195,DB!$H$3:$BZ$1001,52,FALSE)&amp;"","　")</f>
        <v/>
      </c>
      <c r="AG195" s="18" t="str">
        <f>IFERROR(VLOOKUP($B195,DB!$H$3:$BZ$1001,53,FALSE)&amp;"","　")</f>
        <v/>
      </c>
      <c r="AH195" s="18" t="str">
        <f>IFERROR(VLOOKUP($B195,DB!$H$3:$BZ$1001,54,FALSE)&amp;"","　")</f>
        <v/>
      </c>
      <c r="AI195" s="25" t="str">
        <f>IFERROR(VLOOKUP($B195,DB!$H$3:$BZ$1001,55,FALSE)&amp;"","　")</f>
        <v/>
      </c>
      <c r="AJ195" s="16" t="str">
        <f>IFERROR(VLOOKUP($B195,DB!$H$3:$BZ$1001,56,FALSE)&amp;"","　")</f>
        <v/>
      </c>
      <c r="AK195" s="18" t="str">
        <f>IFERROR(VLOOKUP($B195,DB!$H$3:$BZ$1001,57,FALSE)&amp;"","　")</f>
        <v/>
      </c>
      <c r="AL195" s="18" t="str">
        <f>IFERROR(VLOOKUP($B195,DB!$H$3:$BZ$1001,58,FALSE)&amp;"","　")</f>
        <v/>
      </c>
      <c r="AM195" s="18" t="str">
        <f>IFERROR(VLOOKUP($B195,DB!$H$3:$BZ$1001,59,FALSE)&amp;"","　")</f>
        <v/>
      </c>
      <c r="AN195" s="18" t="str">
        <f>IFERROR(VLOOKUP($B195,DB!$H$3:$BZ$1001,60,FALSE)&amp;"","　")</f>
        <v/>
      </c>
      <c r="AO195" s="18" t="str">
        <f>IFERROR(VLOOKUP($B195,DB!$H$3:$BZ$1001,61,FALSE)&amp;"","　")</f>
        <v/>
      </c>
      <c r="AP195" s="18" t="str">
        <f>IFERROR(VLOOKUP($B195,DB!$H$3:$BZ$1001,62,FALSE)&amp;"","　")</f>
        <v/>
      </c>
      <c r="AQ195" s="21" t="str">
        <f>IFERROR(VLOOKUP($B195,DB!$H$3:$BZ$1001,63,FALSE)&amp;"","　")</f>
        <v/>
      </c>
      <c r="AR195" s="23" t="str">
        <f>IFERROR(VLOOKUP($B195,DB!$H$3:$BZ$1001,64,FALSE)&amp;"","　")</f>
        <v/>
      </c>
      <c r="AS195" s="18" t="str">
        <f>IFERROR(VLOOKUP($B195,DB!$H$3:$BZ$1001,65,FALSE)&amp;"","　")</f>
        <v/>
      </c>
      <c r="AT195" s="18" t="str">
        <f>IFERROR(VLOOKUP($B195,DB!$H$3:$BZ$1001,66,FALSE)&amp;"","　")</f>
        <v/>
      </c>
      <c r="AU195" s="18" t="str">
        <f>IFERROR(VLOOKUP($B195,DB!$H$3:$BZ$1001,67,FALSE)&amp;"","　")</f>
        <v/>
      </c>
      <c r="AV195" s="18" t="str">
        <f>IFERROR(VLOOKUP($B195,DB!$H$3:$BZ$1001,68,FALSE)&amp;"","　")</f>
        <v/>
      </c>
      <c r="AW195" s="18" t="str">
        <f>IFERROR(VLOOKUP($B195,DB!$H$3:$BZ$1001,69,FALSE)&amp;"","　")</f>
        <v/>
      </c>
      <c r="AX195" s="18" t="str">
        <f>IFERROR(VLOOKUP($B195,DB!$H$3:$BZ$1001,70,FALSE)&amp;"","　")</f>
        <v/>
      </c>
      <c r="AY195" s="21" t="str">
        <f>IFERROR(VLOOKUP($B195,DB!$H$3:$BZ$1001,71,FALSE)&amp;"","　")</f>
        <v/>
      </c>
      <c r="AZ195" s="29"/>
    </row>
    <row r="196" spans="2:52" ht="20.100000000000001" customHeight="1">
      <c r="B196" s="6">
        <v>2450</v>
      </c>
      <c r="C196" s="8" t="str">
        <f>IFERROR(VLOOKUP(B196,DB!$H$3:$Y$1001,4,FALSE)&amp;"","")</f>
        <v>道興建設株式会社</v>
      </c>
      <c r="D196" s="10" t="str">
        <f>IFERROR(VLOOKUP(B196,DB!$H$2:$CC$1001,7,FALSE)&amp;"","")</f>
        <v>北海道</v>
      </c>
      <c r="E196" s="11" t="str">
        <f>IFERROR(VLOOKUP(B196,DB!$H$2:$CC$1001,8,FALSE)&amp;"","")</f>
        <v>札幌市南区</v>
      </c>
      <c r="F196" s="12" t="str">
        <f>IFERROR(VLOOKUP(B196,DB!$H$2:$CC$1001,10,FALSE)&amp;"","")</f>
        <v>代表取締役社長</v>
      </c>
      <c r="G196" s="11" t="str">
        <f>IFERROR(VLOOKUP(B196,DB!$H$2:$CC$1001,11,FALSE)&amp;"","")</f>
        <v>中田　将博</v>
      </c>
      <c r="H196" s="14" t="str">
        <f>IFERROR(IF(VLOOKUP(B196,DB!$H$2:$CC$1001,20,FALSE)&amp;""="","","○"),"")</f>
        <v/>
      </c>
      <c r="I196" s="16" t="str">
        <f>IFERROR(VLOOKUP($B196,DB!$H$3:$BZ$1001,29,FALSE)&amp;"","　")</f>
        <v/>
      </c>
      <c r="J196" s="18" t="str">
        <f>IFERROR(VLOOKUP($B196,DB!$H$3:$BZ$1001,30,FALSE)&amp;"","　")</f>
        <v/>
      </c>
      <c r="K196" s="18" t="str">
        <f>IFERROR(VLOOKUP($B196,DB!$H$3:$BZ$1001,31,FALSE)&amp;"","　")</f>
        <v/>
      </c>
      <c r="L196" s="18" t="str">
        <f>IFERROR(VLOOKUP($B196,DB!$H$3:$BZ$1001,32,FALSE)&amp;"","　")</f>
        <v/>
      </c>
      <c r="M196" s="18" t="str">
        <f>IFERROR(VLOOKUP($B196,DB!$H$3:$BZ$1001,33,FALSE)&amp;"","　")</f>
        <v>◯</v>
      </c>
      <c r="N196" s="21" t="str">
        <f>IFERROR(VLOOKUP($B196,DB!$H$3:$BZ$1001,34,FALSE)&amp;"","　")</f>
        <v/>
      </c>
      <c r="O196" s="23" t="str">
        <f>IFERROR(VLOOKUP($B196,DB!$H$3:$BZ$1001,35,FALSE)&amp;"","　")</f>
        <v/>
      </c>
      <c r="P196" s="18" t="str">
        <f>IFERROR(VLOOKUP($B196,DB!$H$3:$BZ$1001,36,FALSE)&amp;"","　")</f>
        <v/>
      </c>
      <c r="Q196" s="18" t="str">
        <f>IFERROR(VLOOKUP($B196,DB!$H$3:$BZ$1001,37,FALSE)&amp;"","　")</f>
        <v/>
      </c>
      <c r="R196" s="18" t="str">
        <f>IFERROR(VLOOKUP($B196,DB!$H$3:$BZ$1001,38,FALSE)&amp;"","　")</f>
        <v/>
      </c>
      <c r="S196" s="18" t="str">
        <f>IFERROR(VLOOKUP($B196,DB!$H$3:$BZ$1001,39,FALSE)&amp;"","　")</f>
        <v/>
      </c>
      <c r="T196" s="18" t="str">
        <f>IFERROR(VLOOKUP($B196,DB!$H$3:$BZ$1001,40,FALSE)&amp;"","　")</f>
        <v/>
      </c>
      <c r="U196" s="18" t="str">
        <f>IFERROR(VLOOKUP($B196,DB!$H$3:$BZ$1001,41,FALSE)&amp;"","　")</f>
        <v/>
      </c>
      <c r="V196" s="18" t="str">
        <f>IFERROR(VLOOKUP($B196,DB!$H$3:$BZ$1001,42,FALSE)&amp;"","　")</f>
        <v/>
      </c>
      <c r="W196" s="18" t="str">
        <f>IFERROR(VLOOKUP($B196,DB!$H$3:$BZ$1001,43,FALSE)&amp;"","　")</f>
        <v/>
      </c>
      <c r="X196" s="18" t="str">
        <f>IFERROR(VLOOKUP($B196,DB!$H$3:$BZ$1001,44,FALSE)&amp;"","　")</f>
        <v/>
      </c>
      <c r="Y196" s="18" t="str">
        <f>IFERROR(VLOOKUP($B196,DB!$H$3:$BZ$1001,45,FALSE)&amp;"","　")</f>
        <v/>
      </c>
      <c r="Z196" s="18" t="str">
        <f>IFERROR(VLOOKUP($B196,DB!$H$3:$BZ$1001,46,FALSE)&amp;"","　")</f>
        <v/>
      </c>
      <c r="AA196" s="18" t="str">
        <f>IFERROR(VLOOKUP($B196,DB!$H$3:$BZ$1001,47,FALSE)&amp;"","　")</f>
        <v/>
      </c>
      <c r="AB196" s="18" t="str">
        <f>IFERROR(VLOOKUP($B196,DB!$H$3:$BZ$1001,48,FALSE)&amp;"","　")</f>
        <v/>
      </c>
      <c r="AC196" s="18" t="str">
        <f>IFERROR(VLOOKUP($B196,DB!$H$3:$BZ$1001,49,FALSE)&amp;"","　")</f>
        <v/>
      </c>
      <c r="AD196" s="18" t="str">
        <f>IFERROR(VLOOKUP($B196,DB!$H$3:$BZ$1001,50,FALSE)&amp;"","　")</f>
        <v/>
      </c>
      <c r="AE196" s="18" t="str">
        <f>IFERROR(VLOOKUP($B196,DB!$H$3:$BZ$1001,51,FALSE)&amp;"","　")</f>
        <v/>
      </c>
      <c r="AF196" s="18" t="str">
        <f>IFERROR(VLOOKUP($B196,DB!$H$3:$BZ$1001,52,FALSE)&amp;"","　")</f>
        <v/>
      </c>
      <c r="AG196" s="18" t="str">
        <f>IFERROR(VLOOKUP($B196,DB!$H$3:$BZ$1001,53,FALSE)&amp;"","　")</f>
        <v/>
      </c>
      <c r="AH196" s="18" t="str">
        <f>IFERROR(VLOOKUP($B196,DB!$H$3:$BZ$1001,54,FALSE)&amp;"","　")</f>
        <v/>
      </c>
      <c r="AI196" s="25" t="str">
        <f>IFERROR(VLOOKUP($B196,DB!$H$3:$BZ$1001,55,FALSE)&amp;"","　")</f>
        <v/>
      </c>
      <c r="AJ196" s="16" t="str">
        <f>IFERROR(VLOOKUP($B196,DB!$H$3:$BZ$1001,56,FALSE)&amp;"","　")</f>
        <v/>
      </c>
      <c r="AK196" s="18" t="str">
        <f>IFERROR(VLOOKUP($B196,DB!$H$3:$BZ$1001,57,FALSE)&amp;"","　")</f>
        <v/>
      </c>
      <c r="AL196" s="18" t="str">
        <f>IFERROR(VLOOKUP($B196,DB!$H$3:$BZ$1001,58,FALSE)&amp;"","　")</f>
        <v/>
      </c>
      <c r="AM196" s="18" t="str">
        <f>IFERROR(VLOOKUP($B196,DB!$H$3:$BZ$1001,59,FALSE)&amp;"","　")</f>
        <v/>
      </c>
      <c r="AN196" s="18" t="str">
        <f>IFERROR(VLOOKUP($B196,DB!$H$3:$BZ$1001,60,FALSE)&amp;"","　")</f>
        <v/>
      </c>
      <c r="AO196" s="18" t="str">
        <f>IFERROR(VLOOKUP($B196,DB!$H$3:$BZ$1001,61,FALSE)&amp;"","　")</f>
        <v/>
      </c>
      <c r="AP196" s="18" t="str">
        <f>IFERROR(VLOOKUP($B196,DB!$H$3:$BZ$1001,62,FALSE)&amp;"","　")</f>
        <v/>
      </c>
      <c r="AQ196" s="21" t="str">
        <f>IFERROR(VLOOKUP($B196,DB!$H$3:$BZ$1001,63,FALSE)&amp;"","　")</f>
        <v/>
      </c>
      <c r="AR196" s="23" t="str">
        <f>IFERROR(VLOOKUP($B196,DB!$H$3:$BZ$1001,64,FALSE)&amp;"","　")</f>
        <v/>
      </c>
      <c r="AS196" s="18" t="str">
        <f>IFERROR(VLOOKUP($B196,DB!$H$3:$BZ$1001,65,FALSE)&amp;"","　")</f>
        <v/>
      </c>
      <c r="AT196" s="18" t="str">
        <f>IFERROR(VLOOKUP($B196,DB!$H$3:$BZ$1001,66,FALSE)&amp;"","　")</f>
        <v/>
      </c>
      <c r="AU196" s="18" t="str">
        <f>IFERROR(VLOOKUP($B196,DB!$H$3:$BZ$1001,67,FALSE)&amp;"","　")</f>
        <v/>
      </c>
      <c r="AV196" s="18" t="str">
        <f>IFERROR(VLOOKUP($B196,DB!$H$3:$BZ$1001,68,FALSE)&amp;"","　")</f>
        <v/>
      </c>
      <c r="AW196" s="18" t="str">
        <f>IFERROR(VLOOKUP($B196,DB!$H$3:$BZ$1001,69,FALSE)&amp;"","　")</f>
        <v/>
      </c>
      <c r="AX196" s="18" t="str">
        <f>IFERROR(VLOOKUP($B196,DB!$H$3:$BZ$1001,70,FALSE)&amp;"","　")</f>
        <v/>
      </c>
      <c r="AY196" s="21" t="str">
        <f>IFERROR(VLOOKUP($B196,DB!$H$3:$BZ$1001,71,FALSE)&amp;"","　")</f>
        <v/>
      </c>
      <c r="AZ196" s="29"/>
    </row>
    <row r="197" spans="2:52" ht="20.100000000000001" customHeight="1">
      <c r="B197" s="6">
        <v>2500</v>
      </c>
      <c r="C197" s="8" t="str">
        <f>IFERROR(VLOOKUP(B197,DB!$H$3:$Y$1001,4,FALSE)&amp;"","")</f>
        <v>有限会社ナスカ</v>
      </c>
      <c r="D197" s="10" t="str">
        <f>IFERROR(VLOOKUP(B197,DB!$H$2:$CC$1001,7,FALSE)&amp;"","")</f>
        <v>東京都</v>
      </c>
      <c r="E197" s="11" t="str">
        <f>IFERROR(VLOOKUP(B197,DB!$H$2:$CC$1001,8,FALSE)&amp;"","")</f>
        <v>新宿区</v>
      </c>
      <c r="F197" s="12" t="str">
        <f>IFERROR(VLOOKUP(B197,DB!$H$2:$CC$1001,10,FALSE)&amp;"","")</f>
        <v>代表取締役</v>
      </c>
      <c r="G197" s="11" t="str">
        <f>IFERROR(VLOOKUP(B197,DB!$H$2:$CC$1001,11,FALSE)&amp;"","")</f>
        <v>古谷　誠章</v>
      </c>
      <c r="H197" s="14" t="str">
        <f>IFERROR(IF(VLOOKUP(B197,DB!$H$2:$CC$1001,20,FALSE)&amp;""="","","○"),"")</f>
        <v/>
      </c>
      <c r="I197" s="16" t="str">
        <f>IFERROR(VLOOKUP($B197,DB!$H$3:$BZ$1001,29,FALSE)&amp;"","　")</f>
        <v/>
      </c>
      <c r="J197" s="18" t="str">
        <f>IFERROR(VLOOKUP($B197,DB!$H$3:$BZ$1001,30,FALSE)&amp;"","　")</f>
        <v/>
      </c>
      <c r="K197" s="18" t="str">
        <f>IFERROR(VLOOKUP($B197,DB!$H$3:$BZ$1001,31,FALSE)&amp;"","　")</f>
        <v/>
      </c>
      <c r="L197" s="18" t="str">
        <f>IFERROR(VLOOKUP($B197,DB!$H$3:$BZ$1001,32,FALSE)&amp;"","　")</f>
        <v>◯</v>
      </c>
      <c r="M197" s="18" t="str">
        <f>IFERROR(VLOOKUP($B197,DB!$H$3:$BZ$1001,33,FALSE)&amp;"","　")</f>
        <v/>
      </c>
      <c r="N197" s="21" t="str">
        <f>IFERROR(VLOOKUP($B197,DB!$H$3:$BZ$1001,34,FALSE)&amp;"","　")</f>
        <v/>
      </c>
      <c r="O197" s="23" t="str">
        <f>IFERROR(VLOOKUP($B197,DB!$H$3:$BZ$1001,35,FALSE)&amp;"","　")</f>
        <v/>
      </c>
      <c r="P197" s="18" t="str">
        <f>IFERROR(VLOOKUP($B197,DB!$H$3:$BZ$1001,36,FALSE)&amp;"","　")</f>
        <v/>
      </c>
      <c r="Q197" s="18" t="str">
        <f>IFERROR(VLOOKUP($B197,DB!$H$3:$BZ$1001,37,FALSE)&amp;"","　")</f>
        <v/>
      </c>
      <c r="R197" s="18" t="str">
        <f>IFERROR(VLOOKUP($B197,DB!$H$3:$BZ$1001,38,FALSE)&amp;"","　")</f>
        <v/>
      </c>
      <c r="S197" s="18" t="str">
        <f>IFERROR(VLOOKUP($B197,DB!$H$3:$BZ$1001,39,FALSE)&amp;"","　")</f>
        <v/>
      </c>
      <c r="T197" s="18" t="str">
        <f>IFERROR(VLOOKUP($B197,DB!$H$3:$BZ$1001,40,FALSE)&amp;"","　")</f>
        <v/>
      </c>
      <c r="U197" s="18" t="str">
        <f>IFERROR(VLOOKUP($B197,DB!$H$3:$BZ$1001,41,FALSE)&amp;"","　")</f>
        <v/>
      </c>
      <c r="V197" s="18" t="str">
        <f>IFERROR(VLOOKUP($B197,DB!$H$3:$BZ$1001,42,FALSE)&amp;"","　")</f>
        <v/>
      </c>
      <c r="W197" s="18" t="str">
        <f>IFERROR(VLOOKUP($B197,DB!$H$3:$BZ$1001,43,FALSE)&amp;"","　")</f>
        <v/>
      </c>
      <c r="X197" s="18" t="str">
        <f>IFERROR(VLOOKUP($B197,DB!$H$3:$BZ$1001,44,FALSE)&amp;"","　")</f>
        <v/>
      </c>
      <c r="Y197" s="18" t="str">
        <f>IFERROR(VLOOKUP($B197,DB!$H$3:$BZ$1001,45,FALSE)&amp;"","　")</f>
        <v/>
      </c>
      <c r="Z197" s="18" t="str">
        <f>IFERROR(VLOOKUP($B197,DB!$H$3:$BZ$1001,46,FALSE)&amp;"","　")</f>
        <v/>
      </c>
      <c r="AA197" s="18" t="str">
        <f>IFERROR(VLOOKUP($B197,DB!$H$3:$BZ$1001,47,FALSE)&amp;"","　")</f>
        <v/>
      </c>
      <c r="AB197" s="18" t="str">
        <f>IFERROR(VLOOKUP($B197,DB!$H$3:$BZ$1001,48,FALSE)&amp;"","　")</f>
        <v/>
      </c>
      <c r="AC197" s="18" t="str">
        <f>IFERROR(VLOOKUP($B197,DB!$H$3:$BZ$1001,49,FALSE)&amp;"","　")</f>
        <v/>
      </c>
      <c r="AD197" s="18" t="str">
        <f>IFERROR(VLOOKUP($B197,DB!$H$3:$BZ$1001,50,FALSE)&amp;"","　")</f>
        <v/>
      </c>
      <c r="AE197" s="18" t="str">
        <f>IFERROR(VLOOKUP($B197,DB!$H$3:$BZ$1001,51,FALSE)&amp;"","　")</f>
        <v/>
      </c>
      <c r="AF197" s="18" t="str">
        <f>IFERROR(VLOOKUP($B197,DB!$H$3:$BZ$1001,52,FALSE)&amp;"","　")</f>
        <v/>
      </c>
      <c r="AG197" s="18" t="str">
        <f>IFERROR(VLOOKUP($B197,DB!$H$3:$BZ$1001,53,FALSE)&amp;"","　")</f>
        <v/>
      </c>
      <c r="AH197" s="18" t="str">
        <f>IFERROR(VLOOKUP($B197,DB!$H$3:$BZ$1001,54,FALSE)&amp;"","　")</f>
        <v/>
      </c>
      <c r="AI197" s="25" t="str">
        <f>IFERROR(VLOOKUP($B197,DB!$H$3:$BZ$1001,55,FALSE)&amp;"","　")</f>
        <v/>
      </c>
      <c r="AJ197" s="16" t="str">
        <f>IFERROR(VLOOKUP($B197,DB!$H$3:$BZ$1001,56,FALSE)&amp;"","　")</f>
        <v/>
      </c>
      <c r="AK197" s="18" t="str">
        <f>IFERROR(VLOOKUP($B197,DB!$H$3:$BZ$1001,57,FALSE)&amp;"","　")</f>
        <v/>
      </c>
      <c r="AL197" s="18" t="str">
        <f>IFERROR(VLOOKUP($B197,DB!$H$3:$BZ$1001,58,FALSE)&amp;"","　")</f>
        <v/>
      </c>
      <c r="AM197" s="18" t="str">
        <f>IFERROR(VLOOKUP($B197,DB!$H$3:$BZ$1001,59,FALSE)&amp;"","　")</f>
        <v/>
      </c>
      <c r="AN197" s="18" t="str">
        <f>IFERROR(VLOOKUP($B197,DB!$H$3:$BZ$1001,60,FALSE)&amp;"","　")</f>
        <v/>
      </c>
      <c r="AO197" s="18" t="str">
        <f>IFERROR(VLOOKUP($B197,DB!$H$3:$BZ$1001,61,FALSE)&amp;"","　")</f>
        <v/>
      </c>
      <c r="AP197" s="18" t="str">
        <f>IFERROR(VLOOKUP($B197,DB!$H$3:$BZ$1001,62,FALSE)&amp;"","　")</f>
        <v/>
      </c>
      <c r="AQ197" s="21" t="str">
        <f>IFERROR(VLOOKUP($B197,DB!$H$3:$BZ$1001,63,FALSE)&amp;"","　")</f>
        <v/>
      </c>
      <c r="AR197" s="23" t="str">
        <f>IFERROR(VLOOKUP($B197,DB!$H$3:$BZ$1001,64,FALSE)&amp;"","　")</f>
        <v/>
      </c>
      <c r="AS197" s="18" t="str">
        <f>IFERROR(VLOOKUP($B197,DB!$H$3:$BZ$1001,65,FALSE)&amp;"","　")</f>
        <v/>
      </c>
      <c r="AT197" s="18" t="str">
        <f>IFERROR(VLOOKUP($B197,DB!$H$3:$BZ$1001,66,FALSE)&amp;"","　")</f>
        <v/>
      </c>
      <c r="AU197" s="18" t="str">
        <f>IFERROR(VLOOKUP($B197,DB!$H$3:$BZ$1001,67,FALSE)&amp;"","　")</f>
        <v/>
      </c>
      <c r="AV197" s="18" t="str">
        <f>IFERROR(VLOOKUP($B197,DB!$H$3:$BZ$1001,68,FALSE)&amp;"","　")</f>
        <v/>
      </c>
      <c r="AW197" s="18" t="str">
        <f>IFERROR(VLOOKUP($B197,DB!$H$3:$BZ$1001,69,FALSE)&amp;"","　")</f>
        <v/>
      </c>
      <c r="AX197" s="18" t="str">
        <f>IFERROR(VLOOKUP($B197,DB!$H$3:$BZ$1001,70,FALSE)&amp;"","　")</f>
        <v/>
      </c>
      <c r="AY197" s="21" t="str">
        <f>IFERROR(VLOOKUP($B197,DB!$H$3:$BZ$1001,71,FALSE)&amp;"","　")</f>
        <v/>
      </c>
      <c r="AZ197" s="29"/>
    </row>
    <row r="198" spans="2:52" ht="20.100000000000001" customHeight="1">
      <c r="B198" s="6">
        <v>2501</v>
      </c>
      <c r="C198" s="8" t="str">
        <f>IFERROR(VLOOKUP(B198,DB!$H$3:$Y$1001,4,FALSE)&amp;"","")</f>
        <v>株式会社中原建築設計事務所</v>
      </c>
      <c r="D198" s="10" t="str">
        <f>IFERROR(VLOOKUP(B198,DB!$H$2:$CC$1001,7,FALSE)&amp;"","")</f>
        <v>北海道</v>
      </c>
      <c r="E198" s="11" t="str">
        <f>IFERROR(VLOOKUP(B198,DB!$H$2:$CC$1001,8,FALSE)&amp;"","")</f>
        <v>旭川市</v>
      </c>
      <c r="F198" s="12" t="str">
        <f>IFERROR(VLOOKUP(B198,DB!$H$2:$CC$1001,10,FALSE)&amp;"","")</f>
        <v>代表取締役社長</v>
      </c>
      <c r="G198" s="11" t="str">
        <f>IFERROR(VLOOKUP(B198,DB!$H$2:$CC$1001,11,FALSE)&amp;"","")</f>
        <v>黒部　静兒</v>
      </c>
      <c r="H198" s="14" t="str">
        <f>IFERROR(IF(VLOOKUP(B198,DB!$H$2:$CC$1001,20,FALSE)&amp;""="","","○"),"")</f>
        <v/>
      </c>
      <c r="I198" s="16" t="str">
        <f>IFERROR(VLOOKUP($B198,DB!$H$3:$BZ$1001,29,FALSE)&amp;"","　")</f>
        <v/>
      </c>
      <c r="J198" s="18" t="str">
        <f>IFERROR(VLOOKUP($B198,DB!$H$3:$BZ$1001,30,FALSE)&amp;"","　")</f>
        <v/>
      </c>
      <c r="K198" s="18" t="str">
        <f>IFERROR(VLOOKUP($B198,DB!$H$3:$BZ$1001,31,FALSE)&amp;"","　")</f>
        <v/>
      </c>
      <c r="L198" s="18" t="str">
        <f>IFERROR(VLOOKUP($B198,DB!$H$3:$BZ$1001,32,FALSE)&amp;"","　")</f>
        <v>◯</v>
      </c>
      <c r="M198" s="18" t="str">
        <f>IFERROR(VLOOKUP($B198,DB!$H$3:$BZ$1001,33,FALSE)&amp;"","　")</f>
        <v/>
      </c>
      <c r="N198" s="21" t="str">
        <f>IFERROR(VLOOKUP($B198,DB!$H$3:$BZ$1001,34,FALSE)&amp;"","　")</f>
        <v/>
      </c>
      <c r="O198" s="23" t="str">
        <f>IFERROR(VLOOKUP($B198,DB!$H$3:$BZ$1001,35,FALSE)&amp;"","　")</f>
        <v/>
      </c>
      <c r="P198" s="18" t="str">
        <f>IFERROR(VLOOKUP($B198,DB!$H$3:$BZ$1001,36,FALSE)&amp;"","　")</f>
        <v/>
      </c>
      <c r="Q198" s="18" t="str">
        <f>IFERROR(VLOOKUP($B198,DB!$H$3:$BZ$1001,37,FALSE)&amp;"","　")</f>
        <v/>
      </c>
      <c r="R198" s="18" t="str">
        <f>IFERROR(VLOOKUP($B198,DB!$H$3:$BZ$1001,38,FALSE)&amp;"","　")</f>
        <v/>
      </c>
      <c r="S198" s="18" t="str">
        <f>IFERROR(VLOOKUP($B198,DB!$H$3:$BZ$1001,39,FALSE)&amp;"","　")</f>
        <v/>
      </c>
      <c r="T198" s="18" t="str">
        <f>IFERROR(VLOOKUP($B198,DB!$H$3:$BZ$1001,40,FALSE)&amp;"","　")</f>
        <v/>
      </c>
      <c r="U198" s="18" t="str">
        <f>IFERROR(VLOOKUP($B198,DB!$H$3:$BZ$1001,41,FALSE)&amp;"","　")</f>
        <v/>
      </c>
      <c r="V198" s="18" t="str">
        <f>IFERROR(VLOOKUP($B198,DB!$H$3:$BZ$1001,42,FALSE)&amp;"","　")</f>
        <v/>
      </c>
      <c r="W198" s="18" t="str">
        <f>IFERROR(VLOOKUP($B198,DB!$H$3:$BZ$1001,43,FALSE)&amp;"","　")</f>
        <v/>
      </c>
      <c r="X198" s="18" t="str">
        <f>IFERROR(VLOOKUP($B198,DB!$H$3:$BZ$1001,44,FALSE)&amp;"","　")</f>
        <v/>
      </c>
      <c r="Y198" s="18" t="str">
        <f>IFERROR(VLOOKUP($B198,DB!$H$3:$BZ$1001,45,FALSE)&amp;"","　")</f>
        <v/>
      </c>
      <c r="Z198" s="18" t="str">
        <f>IFERROR(VLOOKUP($B198,DB!$H$3:$BZ$1001,46,FALSE)&amp;"","　")</f>
        <v/>
      </c>
      <c r="AA198" s="18" t="str">
        <f>IFERROR(VLOOKUP($B198,DB!$H$3:$BZ$1001,47,FALSE)&amp;"","　")</f>
        <v/>
      </c>
      <c r="AB198" s="18" t="str">
        <f>IFERROR(VLOOKUP($B198,DB!$H$3:$BZ$1001,48,FALSE)&amp;"","　")</f>
        <v/>
      </c>
      <c r="AC198" s="18" t="str">
        <f>IFERROR(VLOOKUP($B198,DB!$H$3:$BZ$1001,49,FALSE)&amp;"","　")</f>
        <v/>
      </c>
      <c r="AD198" s="18" t="str">
        <f>IFERROR(VLOOKUP($B198,DB!$H$3:$BZ$1001,50,FALSE)&amp;"","　")</f>
        <v/>
      </c>
      <c r="AE198" s="18" t="str">
        <f>IFERROR(VLOOKUP($B198,DB!$H$3:$BZ$1001,51,FALSE)&amp;"","　")</f>
        <v/>
      </c>
      <c r="AF198" s="18" t="str">
        <f>IFERROR(VLOOKUP($B198,DB!$H$3:$BZ$1001,52,FALSE)&amp;"","　")</f>
        <v/>
      </c>
      <c r="AG198" s="18" t="str">
        <f>IFERROR(VLOOKUP($B198,DB!$H$3:$BZ$1001,53,FALSE)&amp;"","　")</f>
        <v/>
      </c>
      <c r="AH198" s="18" t="str">
        <f>IFERROR(VLOOKUP($B198,DB!$H$3:$BZ$1001,54,FALSE)&amp;"","　")</f>
        <v/>
      </c>
      <c r="AI198" s="25" t="str">
        <f>IFERROR(VLOOKUP($B198,DB!$H$3:$BZ$1001,55,FALSE)&amp;"","　")</f>
        <v/>
      </c>
      <c r="AJ198" s="16" t="str">
        <f>IFERROR(VLOOKUP($B198,DB!$H$3:$BZ$1001,56,FALSE)&amp;"","　")</f>
        <v/>
      </c>
      <c r="AK198" s="18" t="str">
        <f>IFERROR(VLOOKUP($B198,DB!$H$3:$BZ$1001,57,FALSE)&amp;"","　")</f>
        <v/>
      </c>
      <c r="AL198" s="18" t="str">
        <f>IFERROR(VLOOKUP($B198,DB!$H$3:$BZ$1001,58,FALSE)&amp;"","　")</f>
        <v/>
      </c>
      <c r="AM198" s="18" t="str">
        <f>IFERROR(VLOOKUP($B198,DB!$H$3:$BZ$1001,59,FALSE)&amp;"","　")</f>
        <v/>
      </c>
      <c r="AN198" s="18" t="str">
        <f>IFERROR(VLOOKUP($B198,DB!$H$3:$BZ$1001,60,FALSE)&amp;"","　")</f>
        <v/>
      </c>
      <c r="AO198" s="18" t="str">
        <f>IFERROR(VLOOKUP($B198,DB!$H$3:$BZ$1001,61,FALSE)&amp;"","　")</f>
        <v/>
      </c>
      <c r="AP198" s="18" t="str">
        <f>IFERROR(VLOOKUP($B198,DB!$H$3:$BZ$1001,62,FALSE)&amp;"","　")</f>
        <v/>
      </c>
      <c r="AQ198" s="21" t="str">
        <f>IFERROR(VLOOKUP($B198,DB!$H$3:$BZ$1001,63,FALSE)&amp;"","　")</f>
        <v/>
      </c>
      <c r="AR198" s="23" t="str">
        <f>IFERROR(VLOOKUP($B198,DB!$H$3:$BZ$1001,64,FALSE)&amp;"","　")</f>
        <v/>
      </c>
      <c r="AS198" s="18" t="str">
        <f>IFERROR(VLOOKUP($B198,DB!$H$3:$BZ$1001,65,FALSE)&amp;"","　")</f>
        <v/>
      </c>
      <c r="AT198" s="18" t="str">
        <f>IFERROR(VLOOKUP($B198,DB!$H$3:$BZ$1001,66,FALSE)&amp;"","　")</f>
        <v/>
      </c>
      <c r="AU198" s="18" t="str">
        <f>IFERROR(VLOOKUP($B198,DB!$H$3:$BZ$1001,67,FALSE)&amp;"","　")</f>
        <v/>
      </c>
      <c r="AV198" s="18" t="str">
        <f>IFERROR(VLOOKUP($B198,DB!$H$3:$BZ$1001,68,FALSE)&amp;"","　")</f>
        <v/>
      </c>
      <c r="AW198" s="18" t="str">
        <f>IFERROR(VLOOKUP($B198,DB!$H$3:$BZ$1001,69,FALSE)&amp;"","　")</f>
        <v/>
      </c>
      <c r="AX198" s="18" t="str">
        <f>IFERROR(VLOOKUP($B198,DB!$H$3:$BZ$1001,70,FALSE)&amp;"","　")</f>
        <v/>
      </c>
      <c r="AY198" s="21" t="str">
        <f>IFERROR(VLOOKUP($B198,DB!$H$3:$BZ$1001,71,FALSE)&amp;"","　")</f>
        <v/>
      </c>
      <c r="AZ198" s="29"/>
    </row>
    <row r="199" spans="2:52" ht="19.5" customHeight="1">
      <c r="B199" s="6">
        <v>2502</v>
      </c>
      <c r="C199" s="8" t="str">
        <f>IFERROR(VLOOKUP(B199,DB!$H$3:$Y$1001,4,FALSE)&amp;"","")</f>
        <v>株式会社ナカノアイシステム</v>
      </c>
      <c r="D199" s="10" t="str">
        <f>IFERROR(VLOOKUP(B199,DB!$H$2:$CC$1001,7,FALSE)&amp;"","")</f>
        <v>新潟県</v>
      </c>
      <c r="E199" s="11" t="str">
        <f>IFERROR(VLOOKUP(B199,DB!$H$2:$CC$1001,8,FALSE)&amp;"","")</f>
        <v>新潟市中央区</v>
      </c>
      <c r="F199" s="12" t="str">
        <f>IFERROR(VLOOKUP(B199,DB!$H$2:$CC$1001,10,FALSE)&amp;"","")</f>
        <v>代表取締役</v>
      </c>
      <c r="G199" s="11" t="str">
        <f>IFERROR(VLOOKUP(B199,DB!$H$2:$CC$1001,11,FALSE)&amp;"","")</f>
        <v>坂井　浩</v>
      </c>
      <c r="H199" s="14" t="str">
        <f>IFERROR(IF(VLOOKUP(B199,DB!$H$2:$CC$1001,20,FALSE)&amp;""="","","○"),"")</f>
        <v>○</v>
      </c>
      <c r="I199" s="16" t="str">
        <f>IFERROR(VLOOKUP($B199,DB!$H$3:$BZ$1001,29,FALSE)&amp;"","　")</f>
        <v>◯</v>
      </c>
      <c r="J199" s="18" t="str">
        <f>IFERROR(VLOOKUP($B199,DB!$H$3:$BZ$1001,30,FALSE)&amp;"","　")</f>
        <v/>
      </c>
      <c r="K199" s="18" t="str">
        <f>IFERROR(VLOOKUP($B199,DB!$H$3:$BZ$1001,31,FALSE)&amp;"","　")</f>
        <v>◯</v>
      </c>
      <c r="L199" s="18" t="str">
        <f>IFERROR(VLOOKUP($B199,DB!$H$3:$BZ$1001,32,FALSE)&amp;"","　")</f>
        <v/>
      </c>
      <c r="M199" s="18" t="str">
        <f>IFERROR(VLOOKUP($B199,DB!$H$3:$BZ$1001,33,FALSE)&amp;"","　")</f>
        <v>◯</v>
      </c>
      <c r="N199" s="21" t="str">
        <f>IFERROR(VLOOKUP($B199,DB!$H$3:$BZ$1001,34,FALSE)&amp;"","　")</f>
        <v>◯</v>
      </c>
      <c r="O199" s="23" t="str">
        <f>IFERROR(VLOOKUP($B199,DB!$H$3:$BZ$1001,35,FALSE)&amp;"","　")</f>
        <v/>
      </c>
      <c r="P199" s="18" t="str">
        <f>IFERROR(VLOOKUP($B199,DB!$H$3:$BZ$1001,36,FALSE)&amp;"","　")</f>
        <v/>
      </c>
      <c r="Q199" s="18" t="str">
        <f>IFERROR(VLOOKUP($B199,DB!$H$3:$BZ$1001,37,FALSE)&amp;"","　")</f>
        <v/>
      </c>
      <c r="R199" s="18" t="str">
        <f>IFERROR(VLOOKUP($B199,DB!$H$3:$BZ$1001,38,FALSE)&amp;"","　")</f>
        <v/>
      </c>
      <c r="S199" s="18" t="str">
        <f>IFERROR(VLOOKUP($B199,DB!$H$3:$BZ$1001,39,FALSE)&amp;"","　")</f>
        <v/>
      </c>
      <c r="T199" s="18" t="str">
        <f>IFERROR(VLOOKUP($B199,DB!$H$3:$BZ$1001,40,FALSE)&amp;"","　")</f>
        <v/>
      </c>
      <c r="U199" s="18" t="str">
        <f>IFERROR(VLOOKUP($B199,DB!$H$3:$BZ$1001,41,FALSE)&amp;"","　")</f>
        <v/>
      </c>
      <c r="V199" s="18" t="str">
        <f>IFERROR(VLOOKUP($B199,DB!$H$3:$BZ$1001,42,FALSE)&amp;"","　")</f>
        <v/>
      </c>
      <c r="W199" s="18" t="str">
        <f>IFERROR(VLOOKUP($B199,DB!$H$3:$BZ$1001,43,FALSE)&amp;"","　")</f>
        <v>◯</v>
      </c>
      <c r="X199" s="18" t="str">
        <f>IFERROR(VLOOKUP($B199,DB!$H$3:$BZ$1001,44,FALSE)&amp;"","　")</f>
        <v/>
      </c>
      <c r="Y199" s="18" t="str">
        <f>IFERROR(VLOOKUP($B199,DB!$H$3:$BZ$1001,45,FALSE)&amp;"","　")</f>
        <v/>
      </c>
      <c r="Z199" s="18" t="str">
        <f>IFERROR(VLOOKUP($B199,DB!$H$3:$BZ$1001,46,FALSE)&amp;"","　")</f>
        <v/>
      </c>
      <c r="AA199" s="18" t="str">
        <f>IFERROR(VLOOKUP($B199,DB!$H$3:$BZ$1001,47,FALSE)&amp;"","　")</f>
        <v/>
      </c>
      <c r="AB199" s="18" t="str">
        <f>IFERROR(VLOOKUP($B199,DB!$H$3:$BZ$1001,48,FALSE)&amp;"","　")</f>
        <v/>
      </c>
      <c r="AC199" s="18" t="str">
        <f>IFERROR(VLOOKUP($B199,DB!$H$3:$BZ$1001,49,FALSE)&amp;"","　")</f>
        <v/>
      </c>
      <c r="AD199" s="18" t="str">
        <f>IFERROR(VLOOKUP($B199,DB!$H$3:$BZ$1001,50,FALSE)&amp;"","　")</f>
        <v/>
      </c>
      <c r="AE199" s="18" t="str">
        <f>IFERROR(VLOOKUP($B199,DB!$H$3:$BZ$1001,51,FALSE)&amp;"","　")</f>
        <v/>
      </c>
      <c r="AF199" s="18" t="str">
        <f>IFERROR(VLOOKUP($B199,DB!$H$3:$BZ$1001,52,FALSE)&amp;"","　")</f>
        <v/>
      </c>
      <c r="AG199" s="18" t="str">
        <f>IFERROR(VLOOKUP($B199,DB!$H$3:$BZ$1001,53,FALSE)&amp;"","　")</f>
        <v/>
      </c>
      <c r="AH199" s="18" t="str">
        <f>IFERROR(VLOOKUP($B199,DB!$H$3:$BZ$1001,54,FALSE)&amp;"","　")</f>
        <v/>
      </c>
      <c r="AI199" s="25" t="str">
        <f>IFERROR(VLOOKUP($B199,DB!$H$3:$BZ$1001,55,FALSE)&amp;"","　")</f>
        <v/>
      </c>
      <c r="AJ199" s="16" t="str">
        <f>IFERROR(VLOOKUP($B199,DB!$H$3:$BZ$1001,56,FALSE)&amp;"","　")</f>
        <v>◯</v>
      </c>
      <c r="AK199" s="18" t="str">
        <f>IFERROR(VLOOKUP($B199,DB!$H$3:$BZ$1001,57,FALSE)&amp;"","　")</f>
        <v/>
      </c>
      <c r="AL199" s="18" t="str">
        <f>IFERROR(VLOOKUP($B199,DB!$H$3:$BZ$1001,58,FALSE)&amp;"","　")</f>
        <v>◯</v>
      </c>
      <c r="AM199" s="18" t="str">
        <f>IFERROR(VLOOKUP($B199,DB!$H$3:$BZ$1001,59,FALSE)&amp;"","　")</f>
        <v>◯</v>
      </c>
      <c r="AN199" s="18" t="str">
        <f>IFERROR(VLOOKUP($B199,DB!$H$3:$BZ$1001,60,FALSE)&amp;"","　")</f>
        <v>◯</v>
      </c>
      <c r="AO199" s="18" t="str">
        <f>IFERROR(VLOOKUP($B199,DB!$H$3:$BZ$1001,61,FALSE)&amp;"","　")</f>
        <v>◯</v>
      </c>
      <c r="AP199" s="18" t="str">
        <f>IFERROR(VLOOKUP($B199,DB!$H$3:$BZ$1001,62,FALSE)&amp;"","　")</f>
        <v>◯</v>
      </c>
      <c r="AQ199" s="21" t="str">
        <f>IFERROR(VLOOKUP($B199,DB!$H$3:$BZ$1001,63,FALSE)&amp;"","　")</f>
        <v/>
      </c>
      <c r="AR199" s="23" t="str">
        <f>IFERROR(VLOOKUP($B199,DB!$H$3:$BZ$1001,64,FALSE)&amp;"","　")</f>
        <v/>
      </c>
      <c r="AS199" s="18" t="str">
        <f>IFERROR(VLOOKUP($B199,DB!$H$3:$BZ$1001,65,FALSE)&amp;"","　")</f>
        <v/>
      </c>
      <c r="AT199" s="18" t="str">
        <f>IFERROR(VLOOKUP($B199,DB!$H$3:$BZ$1001,66,FALSE)&amp;"","　")</f>
        <v/>
      </c>
      <c r="AU199" s="18" t="str">
        <f>IFERROR(VLOOKUP($B199,DB!$H$3:$BZ$1001,67,FALSE)&amp;"","　")</f>
        <v/>
      </c>
      <c r="AV199" s="18" t="str">
        <f>IFERROR(VLOOKUP($B199,DB!$H$3:$BZ$1001,68,FALSE)&amp;"","　")</f>
        <v/>
      </c>
      <c r="AW199" s="18" t="str">
        <f>IFERROR(VLOOKUP($B199,DB!$H$3:$BZ$1001,69,FALSE)&amp;"","　")</f>
        <v/>
      </c>
      <c r="AX199" s="18" t="str">
        <f>IFERROR(VLOOKUP($B199,DB!$H$3:$BZ$1001,70,FALSE)&amp;"","　")</f>
        <v/>
      </c>
      <c r="AY199" s="21" t="str">
        <f>IFERROR(VLOOKUP($B199,DB!$H$3:$BZ$1001,71,FALSE)&amp;"","　")</f>
        <v/>
      </c>
      <c r="AZ199" s="29"/>
    </row>
    <row r="200" spans="2:52" ht="20.100000000000001" customHeight="1">
      <c r="B200" s="6">
        <v>2503</v>
      </c>
      <c r="C200" s="8" t="str">
        <f>IFERROR(VLOOKUP(B200,DB!$H$3:$Y$1001,4,FALSE)&amp;"","")</f>
        <v>株式会社西村建築設計事務所</v>
      </c>
      <c r="D200" s="10" t="str">
        <f>IFERROR(VLOOKUP(B200,DB!$H$2:$CC$1001,7,FALSE)&amp;"","")</f>
        <v>北海道</v>
      </c>
      <c r="E200" s="11" t="str">
        <f>IFERROR(VLOOKUP(B200,DB!$H$2:$CC$1001,8,FALSE)&amp;"","")</f>
        <v>札幌市中央区</v>
      </c>
      <c r="F200" s="12" t="str">
        <f>IFERROR(VLOOKUP(B200,DB!$H$2:$CC$1001,10,FALSE)&amp;"","")</f>
        <v>代表取締役</v>
      </c>
      <c r="G200" s="11" t="str">
        <f>IFERROR(VLOOKUP(B200,DB!$H$2:$CC$1001,11,FALSE)&amp;"","")</f>
        <v>西村　元</v>
      </c>
      <c r="H200" s="14" t="str">
        <f>IFERROR(IF(VLOOKUP(B200,DB!$H$2:$CC$1001,20,FALSE)&amp;""="","","○"),"")</f>
        <v/>
      </c>
      <c r="I200" s="16" t="str">
        <f>IFERROR(VLOOKUP($B200,DB!$H$3:$BZ$1001,29,FALSE)&amp;"","　")</f>
        <v/>
      </c>
      <c r="J200" s="18" t="str">
        <f>IFERROR(VLOOKUP($B200,DB!$H$3:$BZ$1001,30,FALSE)&amp;"","　")</f>
        <v/>
      </c>
      <c r="K200" s="18" t="str">
        <f>IFERROR(VLOOKUP($B200,DB!$H$3:$BZ$1001,31,FALSE)&amp;"","　")</f>
        <v/>
      </c>
      <c r="L200" s="18" t="str">
        <f>IFERROR(VLOOKUP($B200,DB!$H$3:$BZ$1001,32,FALSE)&amp;"","　")</f>
        <v>◯</v>
      </c>
      <c r="M200" s="18" t="str">
        <f>IFERROR(VLOOKUP($B200,DB!$H$3:$BZ$1001,33,FALSE)&amp;"","　")</f>
        <v/>
      </c>
      <c r="N200" s="21" t="str">
        <f>IFERROR(VLOOKUP($B200,DB!$H$3:$BZ$1001,34,FALSE)&amp;"","　")</f>
        <v/>
      </c>
      <c r="O200" s="23" t="str">
        <f>IFERROR(VLOOKUP($B200,DB!$H$3:$BZ$1001,35,FALSE)&amp;"","　")</f>
        <v/>
      </c>
      <c r="P200" s="18" t="str">
        <f>IFERROR(VLOOKUP($B200,DB!$H$3:$BZ$1001,36,FALSE)&amp;"","　")</f>
        <v/>
      </c>
      <c r="Q200" s="18" t="str">
        <f>IFERROR(VLOOKUP($B200,DB!$H$3:$BZ$1001,37,FALSE)&amp;"","　")</f>
        <v/>
      </c>
      <c r="R200" s="18" t="str">
        <f>IFERROR(VLOOKUP($B200,DB!$H$3:$BZ$1001,38,FALSE)&amp;"","　")</f>
        <v/>
      </c>
      <c r="S200" s="18" t="str">
        <f>IFERROR(VLOOKUP($B200,DB!$H$3:$BZ$1001,39,FALSE)&amp;"","　")</f>
        <v/>
      </c>
      <c r="T200" s="18" t="str">
        <f>IFERROR(VLOOKUP($B200,DB!$H$3:$BZ$1001,40,FALSE)&amp;"","　")</f>
        <v/>
      </c>
      <c r="U200" s="18" t="str">
        <f>IFERROR(VLOOKUP($B200,DB!$H$3:$BZ$1001,41,FALSE)&amp;"","　")</f>
        <v/>
      </c>
      <c r="V200" s="18" t="str">
        <f>IFERROR(VLOOKUP($B200,DB!$H$3:$BZ$1001,42,FALSE)&amp;"","　")</f>
        <v/>
      </c>
      <c r="W200" s="18" t="str">
        <f>IFERROR(VLOOKUP($B200,DB!$H$3:$BZ$1001,43,FALSE)&amp;"","　")</f>
        <v/>
      </c>
      <c r="X200" s="18" t="str">
        <f>IFERROR(VLOOKUP($B200,DB!$H$3:$BZ$1001,44,FALSE)&amp;"","　")</f>
        <v/>
      </c>
      <c r="Y200" s="18" t="str">
        <f>IFERROR(VLOOKUP($B200,DB!$H$3:$BZ$1001,45,FALSE)&amp;"","　")</f>
        <v/>
      </c>
      <c r="Z200" s="18" t="str">
        <f>IFERROR(VLOOKUP($B200,DB!$H$3:$BZ$1001,46,FALSE)&amp;"","　")</f>
        <v/>
      </c>
      <c r="AA200" s="18" t="str">
        <f>IFERROR(VLOOKUP($B200,DB!$H$3:$BZ$1001,47,FALSE)&amp;"","　")</f>
        <v/>
      </c>
      <c r="AB200" s="18" t="str">
        <f>IFERROR(VLOOKUP($B200,DB!$H$3:$BZ$1001,48,FALSE)&amp;"","　")</f>
        <v/>
      </c>
      <c r="AC200" s="18" t="str">
        <f>IFERROR(VLOOKUP($B200,DB!$H$3:$BZ$1001,49,FALSE)&amp;"","　")</f>
        <v/>
      </c>
      <c r="AD200" s="18" t="str">
        <f>IFERROR(VLOOKUP($B200,DB!$H$3:$BZ$1001,50,FALSE)&amp;"","　")</f>
        <v/>
      </c>
      <c r="AE200" s="18" t="str">
        <f>IFERROR(VLOOKUP($B200,DB!$H$3:$BZ$1001,51,FALSE)&amp;"","　")</f>
        <v/>
      </c>
      <c r="AF200" s="18" t="str">
        <f>IFERROR(VLOOKUP($B200,DB!$H$3:$BZ$1001,52,FALSE)&amp;"","　")</f>
        <v/>
      </c>
      <c r="AG200" s="18" t="str">
        <f>IFERROR(VLOOKUP($B200,DB!$H$3:$BZ$1001,53,FALSE)&amp;"","　")</f>
        <v/>
      </c>
      <c r="AH200" s="18" t="str">
        <f>IFERROR(VLOOKUP($B200,DB!$H$3:$BZ$1001,54,FALSE)&amp;"","　")</f>
        <v/>
      </c>
      <c r="AI200" s="25" t="str">
        <f>IFERROR(VLOOKUP($B200,DB!$H$3:$BZ$1001,55,FALSE)&amp;"","　")</f>
        <v/>
      </c>
      <c r="AJ200" s="16" t="str">
        <f>IFERROR(VLOOKUP($B200,DB!$H$3:$BZ$1001,56,FALSE)&amp;"","　")</f>
        <v/>
      </c>
      <c r="AK200" s="18" t="str">
        <f>IFERROR(VLOOKUP($B200,DB!$H$3:$BZ$1001,57,FALSE)&amp;"","　")</f>
        <v/>
      </c>
      <c r="AL200" s="18" t="str">
        <f>IFERROR(VLOOKUP($B200,DB!$H$3:$BZ$1001,58,FALSE)&amp;"","　")</f>
        <v/>
      </c>
      <c r="AM200" s="18" t="str">
        <f>IFERROR(VLOOKUP($B200,DB!$H$3:$BZ$1001,59,FALSE)&amp;"","　")</f>
        <v/>
      </c>
      <c r="AN200" s="18" t="str">
        <f>IFERROR(VLOOKUP($B200,DB!$H$3:$BZ$1001,60,FALSE)&amp;"","　")</f>
        <v/>
      </c>
      <c r="AO200" s="18" t="str">
        <f>IFERROR(VLOOKUP($B200,DB!$H$3:$BZ$1001,61,FALSE)&amp;"","　")</f>
        <v/>
      </c>
      <c r="AP200" s="18" t="str">
        <f>IFERROR(VLOOKUP($B200,DB!$H$3:$BZ$1001,62,FALSE)&amp;"","　")</f>
        <v/>
      </c>
      <c r="AQ200" s="21" t="str">
        <f>IFERROR(VLOOKUP($B200,DB!$H$3:$BZ$1001,63,FALSE)&amp;"","　")</f>
        <v/>
      </c>
      <c r="AR200" s="23" t="str">
        <f>IFERROR(VLOOKUP($B200,DB!$H$3:$BZ$1001,64,FALSE)&amp;"","　")</f>
        <v/>
      </c>
      <c r="AS200" s="18" t="str">
        <f>IFERROR(VLOOKUP($B200,DB!$H$3:$BZ$1001,65,FALSE)&amp;"","　")</f>
        <v/>
      </c>
      <c r="AT200" s="18" t="str">
        <f>IFERROR(VLOOKUP($B200,DB!$H$3:$BZ$1001,66,FALSE)&amp;"","　")</f>
        <v/>
      </c>
      <c r="AU200" s="18" t="str">
        <f>IFERROR(VLOOKUP($B200,DB!$H$3:$BZ$1001,67,FALSE)&amp;"","　")</f>
        <v/>
      </c>
      <c r="AV200" s="18" t="str">
        <f>IFERROR(VLOOKUP($B200,DB!$H$3:$BZ$1001,68,FALSE)&amp;"","　")</f>
        <v/>
      </c>
      <c r="AW200" s="18" t="str">
        <f>IFERROR(VLOOKUP($B200,DB!$H$3:$BZ$1001,69,FALSE)&amp;"","　")</f>
        <v/>
      </c>
      <c r="AX200" s="18" t="str">
        <f>IFERROR(VLOOKUP($B200,DB!$H$3:$BZ$1001,70,FALSE)&amp;"","　")</f>
        <v/>
      </c>
      <c r="AY200" s="21" t="str">
        <f>IFERROR(VLOOKUP($B200,DB!$H$3:$BZ$1001,71,FALSE)&amp;"","　")</f>
        <v/>
      </c>
      <c r="AZ200" s="29"/>
    </row>
    <row r="201" spans="2:52" ht="20.100000000000001" customHeight="1">
      <c r="B201" s="6">
        <v>2504</v>
      </c>
      <c r="C201" s="8" t="str">
        <f>IFERROR(VLOOKUP(B201,DB!$H$3:$Y$1001,4,FALSE)&amp;"","")</f>
        <v>日測技研株式会社</v>
      </c>
      <c r="D201" s="10" t="str">
        <f>IFERROR(VLOOKUP(B201,DB!$H$2:$CC$1001,7,FALSE)&amp;"","")</f>
        <v>北海道</v>
      </c>
      <c r="E201" s="11" t="str">
        <f>IFERROR(VLOOKUP(B201,DB!$H$2:$CC$1001,8,FALSE)&amp;"","")</f>
        <v>札幌市中央区</v>
      </c>
      <c r="F201" s="12" t="str">
        <f>IFERROR(VLOOKUP(B201,DB!$H$2:$CC$1001,10,FALSE)&amp;"","")</f>
        <v>代表取締役</v>
      </c>
      <c r="G201" s="11" t="str">
        <f>IFERROR(VLOOKUP(B201,DB!$H$2:$CC$1001,11,FALSE)&amp;"","")</f>
        <v>及川　雅博</v>
      </c>
      <c r="H201" s="14" t="str">
        <f>IFERROR(IF(VLOOKUP(B201,DB!$H$2:$CC$1001,20,FALSE)&amp;""="","","○"),"")</f>
        <v/>
      </c>
      <c r="I201" s="16" t="str">
        <f>IFERROR(VLOOKUP($B201,DB!$H$3:$BZ$1001,29,FALSE)&amp;"","　")</f>
        <v>◯</v>
      </c>
      <c r="J201" s="18" t="str">
        <f>IFERROR(VLOOKUP($B201,DB!$H$3:$BZ$1001,30,FALSE)&amp;"","　")</f>
        <v/>
      </c>
      <c r="K201" s="18" t="str">
        <f>IFERROR(VLOOKUP($B201,DB!$H$3:$BZ$1001,31,FALSE)&amp;"","　")</f>
        <v>◯</v>
      </c>
      <c r="L201" s="18" t="str">
        <f>IFERROR(VLOOKUP($B201,DB!$H$3:$BZ$1001,32,FALSE)&amp;"","　")</f>
        <v/>
      </c>
      <c r="M201" s="18" t="str">
        <f>IFERROR(VLOOKUP($B201,DB!$H$3:$BZ$1001,33,FALSE)&amp;"","　")</f>
        <v>◯</v>
      </c>
      <c r="N201" s="21" t="str">
        <f>IFERROR(VLOOKUP($B201,DB!$H$3:$BZ$1001,34,FALSE)&amp;"","　")</f>
        <v/>
      </c>
      <c r="O201" s="23" t="str">
        <f>IFERROR(VLOOKUP($B201,DB!$H$3:$BZ$1001,35,FALSE)&amp;"","　")</f>
        <v/>
      </c>
      <c r="P201" s="18" t="str">
        <f>IFERROR(VLOOKUP($B201,DB!$H$3:$BZ$1001,36,FALSE)&amp;"","　")</f>
        <v/>
      </c>
      <c r="Q201" s="18" t="str">
        <f>IFERROR(VLOOKUP($B201,DB!$H$3:$BZ$1001,37,FALSE)&amp;"","　")</f>
        <v/>
      </c>
      <c r="R201" s="18" t="str">
        <f>IFERROR(VLOOKUP($B201,DB!$H$3:$BZ$1001,38,FALSE)&amp;"","　")</f>
        <v/>
      </c>
      <c r="S201" s="18" t="str">
        <f>IFERROR(VLOOKUP($B201,DB!$H$3:$BZ$1001,39,FALSE)&amp;"","　")</f>
        <v/>
      </c>
      <c r="T201" s="18" t="str">
        <f>IFERROR(VLOOKUP($B201,DB!$H$3:$BZ$1001,40,FALSE)&amp;"","　")</f>
        <v/>
      </c>
      <c r="U201" s="18" t="str">
        <f>IFERROR(VLOOKUP($B201,DB!$H$3:$BZ$1001,41,FALSE)&amp;"","　")</f>
        <v/>
      </c>
      <c r="V201" s="18" t="str">
        <f>IFERROR(VLOOKUP($B201,DB!$H$3:$BZ$1001,42,FALSE)&amp;"","　")</f>
        <v/>
      </c>
      <c r="W201" s="18" t="str">
        <f>IFERROR(VLOOKUP($B201,DB!$H$3:$BZ$1001,43,FALSE)&amp;"","　")</f>
        <v/>
      </c>
      <c r="X201" s="18" t="str">
        <f>IFERROR(VLOOKUP($B201,DB!$H$3:$BZ$1001,44,FALSE)&amp;"","　")</f>
        <v/>
      </c>
      <c r="Y201" s="18" t="str">
        <f>IFERROR(VLOOKUP($B201,DB!$H$3:$BZ$1001,45,FALSE)&amp;"","　")</f>
        <v/>
      </c>
      <c r="Z201" s="18" t="str">
        <f>IFERROR(VLOOKUP($B201,DB!$H$3:$BZ$1001,46,FALSE)&amp;"","　")</f>
        <v/>
      </c>
      <c r="AA201" s="18" t="str">
        <f>IFERROR(VLOOKUP($B201,DB!$H$3:$BZ$1001,47,FALSE)&amp;"","　")</f>
        <v/>
      </c>
      <c r="AB201" s="18" t="str">
        <f>IFERROR(VLOOKUP($B201,DB!$H$3:$BZ$1001,48,FALSE)&amp;"","　")</f>
        <v/>
      </c>
      <c r="AC201" s="18" t="str">
        <f>IFERROR(VLOOKUP($B201,DB!$H$3:$BZ$1001,49,FALSE)&amp;"","　")</f>
        <v/>
      </c>
      <c r="AD201" s="18" t="str">
        <f>IFERROR(VLOOKUP($B201,DB!$H$3:$BZ$1001,50,FALSE)&amp;"","　")</f>
        <v/>
      </c>
      <c r="AE201" s="18" t="str">
        <f>IFERROR(VLOOKUP($B201,DB!$H$3:$BZ$1001,51,FALSE)&amp;"","　")</f>
        <v/>
      </c>
      <c r="AF201" s="18" t="str">
        <f>IFERROR(VLOOKUP($B201,DB!$H$3:$BZ$1001,52,FALSE)&amp;"","　")</f>
        <v/>
      </c>
      <c r="AG201" s="18" t="str">
        <f>IFERROR(VLOOKUP($B201,DB!$H$3:$BZ$1001,53,FALSE)&amp;"","　")</f>
        <v/>
      </c>
      <c r="AH201" s="18" t="str">
        <f>IFERROR(VLOOKUP($B201,DB!$H$3:$BZ$1001,54,FALSE)&amp;"","　")</f>
        <v/>
      </c>
      <c r="AI201" s="25" t="str">
        <f>IFERROR(VLOOKUP($B201,DB!$H$3:$BZ$1001,55,FALSE)&amp;"","　")</f>
        <v/>
      </c>
      <c r="AJ201" s="16" t="str">
        <f>IFERROR(VLOOKUP($B201,DB!$H$3:$BZ$1001,56,FALSE)&amp;"","　")</f>
        <v>◯</v>
      </c>
      <c r="AK201" s="18" t="str">
        <f>IFERROR(VLOOKUP($B201,DB!$H$3:$BZ$1001,57,FALSE)&amp;"","　")</f>
        <v/>
      </c>
      <c r="AL201" s="18" t="str">
        <f>IFERROR(VLOOKUP($B201,DB!$H$3:$BZ$1001,58,FALSE)&amp;"","　")</f>
        <v/>
      </c>
      <c r="AM201" s="18" t="str">
        <f>IFERROR(VLOOKUP($B201,DB!$H$3:$BZ$1001,59,FALSE)&amp;"","　")</f>
        <v/>
      </c>
      <c r="AN201" s="18" t="str">
        <f>IFERROR(VLOOKUP($B201,DB!$H$3:$BZ$1001,60,FALSE)&amp;"","　")</f>
        <v/>
      </c>
      <c r="AO201" s="18" t="str">
        <f>IFERROR(VLOOKUP($B201,DB!$H$3:$BZ$1001,61,FALSE)&amp;"","　")</f>
        <v/>
      </c>
      <c r="AP201" s="18" t="str">
        <f>IFERROR(VLOOKUP($B201,DB!$H$3:$BZ$1001,62,FALSE)&amp;"","　")</f>
        <v/>
      </c>
      <c r="AQ201" s="21" t="str">
        <f>IFERROR(VLOOKUP($B201,DB!$H$3:$BZ$1001,63,FALSE)&amp;"","　")</f>
        <v/>
      </c>
      <c r="AR201" s="23" t="str">
        <f>IFERROR(VLOOKUP($B201,DB!$H$3:$BZ$1001,64,FALSE)&amp;"","　")</f>
        <v/>
      </c>
      <c r="AS201" s="18" t="str">
        <f>IFERROR(VLOOKUP($B201,DB!$H$3:$BZ$1001,65,FALSE)&amp;"","　")</f>
        <v/>
      </c>
      <c r="AT201" s="18" t="str">
        <f>IFERROR(VLOOKUP($B201,DB!$H$3:$BZ$1001,66,FALSE)&amp;"","　")</f>
        <v/>
      </c>
      <c r="AU201" s="18" t="str">
        <f>IFERROR(VLOOKUP($B201,DB!$H$3:$BZ$1001,67,FALSE)&amp;"","　")</f>
        <v/>
      </c>
      <c r="AV201" s="18" t="str">
        <f>IFERROR(VLOOKUP($B201,DB!$H$3:$BZ$1001,68,FALSE)&amp;"","　")</f>
        <v/>
      </c>
      <c r="AW201" s="18" t="str">
        <f>IFERROR(VLOOKUP($B201,DB!$H$3:$BZ$1001,69,FALSE)&amp;"","　")</f>
        <v/>
      </c>
      <c r="AX201" s="18" t="str">
        <f>IFERROR(VLOOKUP($B201,DB!$H$3:$BZ$1001,70,FALSE)&amp;"","　")</f>
        <v/>
      </c>
      <c r="AY201" s="21" t="str">
        <f>IFERROR(VLOOKUP($B201,DB!$H$3:$BZ$1001,71,FALSE)&amp;"","　")</f>
        <v/>
      </c>
      <c r="AZ201" s="29"/>
    </row>
    <row r="202" spans="2:52" ht="20.100000000000001" customHeight="1">
      <c r="B202" s="6">
        <v>2111</v>
      </c>
      <c r="C202" s="8" t="str">
        <f>IFERROR(VLOOKUP(B202,DB!$H$3:$Y$1001,4,FALSE)&amp;"","")</f>
        <v>アルスマエヤ株式会社</v>
      </c>
      <c r="D202" s="10" t="str">
        <f>IFERROR(VLOOKUP(B202,DB!$H$2:$CC$1001,7,FALSE)&amp;"","")</f>
        <v>北海道</v>
      </c>
      <c r="E202" s="11" t="str">
        <f>IFERROR(VLOOKUP(B202,DB!$H$2:$CC$1001,8,FALSE)&amp;"","")</f>
        <v>札幌市厚別区</v>
      </c>
      <c r="F202" s="12" t="str">
        <f>IFERROR(VLOOKUP(B202,DB!$H$2:$CC$1001,10,FALSE)&amp;"","")</f>
        <v>代表取締役</v>
      </c>
      <c r="G202" s="11" t="str">
        <f>IFERROR(VLOOKUP(B202,DB!$H$2:$CC$1001,11,FALSE)&amp;"","")</f>
        <v>前谷　聡一</v>
      </c>
      <c r="H202" s="14" t="str">
        <f>IFERROR(IF(VLOOKUP(B202,DB!$H$2:$CC$1001,20,FALSE)&amp;""="","","○"),"")</f>
        <v/>
      </c>
      <c r="I202" s="16" t="str">
        <f>IFERROR(VLOOKUP($B202,DB!$H$3:$BZ$1001,29,FALSE)&amp;"","　")</f>
        <v>◯</v>
      </c>
      <c r="J202" s="18" t="str">
        <f>IFERROR(VLOOKUP($B202,DB!$H$3:$BZ$1001,30,FALSE)&amp;"","　")</f>
        <v>◯</v>
      </c>
      <c r="K202" s="18" t="str">
        <f>IFERROR(VLOOKUP($B202,DB!$H$3:$BZ$1001,31,FALSE)&amp;"","　")</f>
        <v>◯</v>
      </c>
      <c r="L202" s="18" t="str">
        <f>IFERROR(VLOOKUP($B202,DB!$H$3:$BZ$1001,32,FALSE)&amp;"","　")</f>
        <v/>
      </c>
      <c r="M202" s="18" t="str">
        <f>IFERROR(VLOOKUP($B202,DB!$H$3:$BZ$1001,33,FALSE)&amp;"","　")</f>
        <v>◯</v>
      </c>
      <c r="N202" s="21" t="str">
        <f>IFERROR(VLOOKUP($B202,DB!$H$3:$BZ$1001,34,FALSE)&amp;"","　")</f>
        <v/>
      </c>
      <c r="O202" s="23" t="str">
        <f>IFERROR(VLOOKUP($B202,DB!$H$3:$BZ$1001,35,FALSE)&amp;"","　")</f>
        <v/>
      </c>
      <c r="P202" s="18" t="str">
        <f>IFERROR(VLOOKUP($B202,DB!$H$3:$BZ$1001,36,FALSE)&amp;"","　")</f>
        <v/>
      </c>
      <c r="Q202" s="18" t="str">
        <f>IFERROR(VLOOKUP($B202,DB!$H$3:$BZ$1001,37,FALSE)&amp;"","　")</f>
        <v/>
      </c>
      <c r="R202" s="18" t="str">
        <f>IFERROR(VLOOKUP($B202,DB!$H$3:$BZ$1001,38,FALSE)&amp;"","　")</f>
        <v/>
      </c>
      <c r="S202" s="18" t="str">
        <f>IFERROR(VLOOKUP($B202,DB!$H$3:$BZ$1001,39,FALSE)&amp;"","　")</f>
        <v/>
      </c>
      <c r="T202" s="18" t="str">
        <f>IFERROR(VLOOKUP($B202,DB!$H$3:$BZ$1001,40,FALSE)&amp;"","　")</f>
        <v/>
      </c>
      <c r="U202" s="18" t="str">
        <f>IFERROR(VLOOKUP($B202,DB!$H$3:$BZ$1001,41,FALSE)&amp;"","　")</f>
        <v/>
      </c>
      <c r="V202" s="18" t="str">
        <f>IFERROR(VLOOKUP($B202,DB!$H$3:$BZ$1001,42,FALSE)&amp;"","　")</f>
        <v>◯</v>
      </c>
      <c r="W202" s="18" t="str">
        <f>IFERROR(VLOOKUP($B202,DB!$H$3:$BZ$1001,43,FALSE)&amp;"","　")</f>
        <v>◯</v>
      </c>
      <c r="X202" s="18" t="str">
        <f>IFERROR(VLOOKUP($B202,DB!$H$3:$BZ$1001,44,FALSE)&amp;"","　")</f>
        <v/>
      </c>
      <c r="Y202" s="18" t="str">
        <f>IFERROR(VLOOKUP($B202,DB!$H$3:$BZ$1001,45,FALSE)&amp;"","　")</f>
        <v/>
      </c>
      <c r="Z202" s="18" t="str">
        <f>IFERROR(VLOOKUP($B202,DB!$H$3:$BZ$1001,46,FALSE)&amp;"","　")</f>
        <v/>
      </c>
      <c r="AA202" s="18" t="str">
        <f>IFERROR(VLOOKUP($B202,DB!$H$3:$BZ$1001,47,FALSE)&amp;"","　")</f>
        <v/>
      </c>
      <c r="AB202" s="18" t="str">
        <f>IFERROR(VLOOKUP($B202,DB!$H$3:$BZ$1001,48,FALSE)&amp;"","　")</f>
        <v/>
      </c>
      <c r="AC202" s="18" t="str">
        <f>IFERROR(VLOOKUP($B202,DB!$H$3:$BZ$1001,49,FALSE)&amp;"","　")</f>
        <v/>
      </c>
      <c r="AD202" s="18" t="str">
        <f>IFERROR(VLOOKUP($B202,DB!$H$3:$BZ$1001,50,FALSE)&amp;"","　")</f>
        <v/>
      </c>
      <c r="AE202" s="18" t="str">
        <f>IFERROR(VLOOKUP($B202,DB!$H$3:$BZ$1001,51,FALSE)&amp;"","　")</f>
        <v/>
      </c>
      <c r="AF202" s="18" t="str">
        <f>IFERROR(VLOOKUP($B202,DB!$H$3:$BZ$1001,52,FALSE)&amp;"","　")</f>
        <v/>
      </c>
      <c r="AG202" s="18" t="str">
        <f>IFERROR(VLOOKUP($B202,DB!$H$3:$BZ$1001,53,FALSE)&amp;"","　")</f>
        <v/>
      </c>
      <c r="AH202" s="18" t="str">
        <f>IFERROR(VLOOKUP($B202,DB!$H$3:$BZ$1001,54,FALSE)&amp;"","　")</f>
        <v/>
      </c>
      <c r="AI202" s="25" t="str">
        <f>IFERROR(VLOOKUP($B202,DB!$H$3:$BZ$1001,55,FALSE)&amp;"","　")</f>
        <v/>
      </c>
      <c r="AJ202" s="16" t="str">
        <f>IFERROR(VLOOKUP($B202,DB!$H$3:$BZ$1001,56,FALSE)&amp;"","　")</f>
        <v>◯</v>
      </c>
      <c r="AK202" s="18" t="str">
        <f>IFERROR(VLOOKUP($B202,DB!$H$3:$BZ$1001,57,FALSE)&amp;"","　")</f>
        <v/>
      </c>
      <c r="AL202" s="18" t="str">
        <f>IFERROR(VLOOKUP($B202,DB!$H$3:$BZ$1001,58,FALSE)&amp;"","　")</f>
        <v/>
      </c>
      <c r="AM202" s="18" t="str">
        <f>IFERROR(VLOOKUP($B202,DB!$H$3:$BZ$1001,59,FALSE)&amp;"","　")</f>
        <v/>
      </c>
      <c r="AN202" s="18" t="str">
        <f>IFERROR(VLOOKUP($B202,DB!$H$3:$BZ$1001,60,FALSE)&amp;"","　")</f>
        <v/>
      </c>
      <c r="AO202" s="18" t="str">
        <f>IFERROR(VLOOKUP($B202,DB!$H$3:$BZ$1001,61,FALSE)&amp;"","　")</f>
        <v/>
      </c>
      <c r="AP202" s="18" t="str">
        <f>IFERROR(VLOOKUP($B202,DB!$H$3:$BZ$1001,62,FALSE)&amp;"","　")</f>
        <v/>
      </c>
      <c r="AQ202" s="21" t="str">
        <f>IFERROR(VLOOKUP($B202,DB!$H$3:$BZ$1001,63,FALSE)&amp;"","　")</f>
        <v/>
      </c>
      <c r="AR202" s="23" t="str">
        <f>IFERROR(VLOOKUP($B202,DB!$H$3:$BZ$1001,64,FALSE)&amp;"","　")</f>
        <v/>
      </c>
      <c r="AS202" s="18" t="str">
        <f>IFERROR(VLOOKUP($B202,DB!$H$3:$BZ$1001,65,FALSE)&amp;"","　")</f>
        <v/>
      </c>
      <c r="AT202" s="18" t="str">
        <f>IFERROR(VLOOKUP($B202,DB!$H$3:$BZ$1001,66,FALSE)&amp;"","　")</f>
        <v/>
      </c>
      <c r="AU202" s="18" t="str">
        <f>IFERROR(VLOOKUP($B202,DB!$H$3:$BZ$1001,67,FALSE)&amp;"","　")</f>
        <v/>
      </c>
      <c r="AV202" s="18" t="str">
        <f>IFERROR(VLOOKUP($B202,DB!$H$3:$BZ$1001,68,FALSE)&amp;"","　")</f>
        <v/>
      </c>
      <c r="AW202" s="18" t="str">
        <f>IFERROR(VLOOKUP($B202,DB!$H$3:$BZ$1001,69,FALSE)&amp;"","　")</f>
        <v/>
      </c>
      <c r="AX202" s="18" t="str">
        <f>IFERROR(VLOOKUP($B202,DB!$H$3:$BZ$1001,70,FALSE)&amp;"","　")</f>
        <v/>
      </c>
      <c r="AY202" s="21" t="str">
        <f>IFERROR(VLOOKUP($B202,DB!$H$3:$BZ$1001,71,FALSE)&amp;"","　")</f>
        <v/>
      </c>
      <c r="AZ202" s="29"/>
    </row>
    <row r="203" spans="2:52" ht="20.100000000000001" customHeight="1">
      <c r="B203" s="6">
        <v>2506</v>
      </c>
      <c r="C203" s="8" t="str">
        <f>IFERROR(VLOOKUP(B203,DB!$H$3:$Y$1001,4,FALSE)&amp;"","")</f>
        <v>ニチレキ株式会社</v>
      </c>
      <c r="D203" s="10" t="str">
        <f>IFERROR(VLOOKUP(B203,DB!$H$2:$CC$1001,7,FALSE)&amp;"","")</f>
        <v>東京都</v>
      </c>
      <c r="E203" s="11" t="str">
        <f>IFERROR(VLOOKUP(B203,DB!$H$2:$CC$1001,8,FALSE)&amp;"","")</f>
        <v>千代田区</v>
      </c>
      <c r="F203" s="12" t="str">
        <f>IFERROR(VLOOKUP(B203,DB!$H$2:$CC$1001,10,FALSE)&amp;"","")</f>
        <v>代表取締役</v>
      </c>
      <c r="G203" s="11" t="str">
        <f>IFERROR(VLOOKUP(B203,DB!$H$2:$CC$1001,11,FALSE)&amp;"","")</f>
        <v>小幡　学</v>
      </c>
      <c r="H203" s="14" t="str">
        <f>IFERROR(IF(VLOOKUP(B203,DB!$H$2:$CC$1001,20,FALSE)&amp;""="","","○"),"")</f>
        <v>○</v>
      </c>
      <c r="I203" s="16" t="str">
        <f>IFERROR(VLOOKUP($B203,DB!$H$3:$BZ$1001,29,FALSE)&amp;"","　")</f>
        <v>◯</v>
      </c>
      <c r="J203" s="18" t="str">
        <f>IFERROR(VLOOKUP($B203,DB!$H$3:$BZ$1001,30,FALSE)&amp;"","　")</f>
        <v/>
      </c>
      <c r="K203" s="18" t="str">
        <f>IFERROR(VLOOKUP($B203,DB!$H$3:$BZ$1001,31,FALSE)&amp;"","　")</f>
        <v>◯</v>
      </c>
      <c r="L203" s="18" t="str">
        <f>IFERROR(VLOOKUP($B203,DB!$H$3:$BZ$1001,32,FALSE)&amp;"","　")</f>
        <v/>
      </c>
      <c r="M203" s="18" t="str">
        <f>IFERROR(VLOOKUP($B203,DB!$H$3:$BZ$1001,33,FALSE)&amp;"","　")</f>
        <v/>
      </c>
      <c r="N203" s="21" t="str">
        <f>IFERROR(VLOOKUP($B203,DB!$H$3:$BZ$1001,34,FALSE)&amp;"","　")</f>
        <v/>
      </c>
      <c r="O203" s="23" t="str">
        <f>IFERROR(VLOOKUP($B203,DB!$H$3:$BZ$1001,35,FALSE)&amp;"","　")</f>
        <v/>
      </c>
      <c r="P203" s="18" t="str">
        <f>IFERROR(VLOOKUP($B203,DB!$H$3:$BZ$1001,36,FALSE)&amp;"","　")</f>
        <v/>
      </c>
      <c r="Q203" s="18" t="str">
        <f>IFERROR(VLOOKUP($B203,DB!$H$3:$BZ$1001,37,FALSE)&amp;"","　")</f>
        <v/>
      </c>
      <c r="R203" s="18" t="str">
        <f>IFERROR(VLOOKUP($B203,DB!$H$3:$BZ$1001,38,FALSE)&amp;"","　")</f>
        <v>◯</v>
      </c>
      <c r="S203" s="18" t="str">
        <f>IFERROR(VLOOKUP($B203,DB!$H$3:$BZ$1001,39,FALSE)&amp;"","　")</f>
        <v/>
      </c>
      <c r="T203" s="18" t="str">
        <f>IFERROR(VLOOKUP($B203,DB!$H$3:$BZ$1001,40,FALSE)&amp;"","　")</f>
        <v/>
      </c>
      <c r="U203" s="18" t="str">
        <f>IFERROR(VLOOKUP($B203,DB!$H$3:$BZ$1001,41,FALSE)&amp;"","　")</f>
        <v/>
      </c>
      <c r="V203" s="18" t="str">
        <f>IFERROR(VLOOKUP($B203,DB!$H$3:$BZ$1001,42,FALSE)&amp;"","　")</f>
        <v/>
      </c>
      <c r="W203" s="18" t="str">
        <f>IFERROR(VLOOKUP($B203,DB!$H$3:$BZ$1001,43,FALSE)&amp;"","　")</f>
        <v/>
      </c>
      <c r="X203" s="18" t="str">
        <f>IFERROR(VLOOKUP($B203,DB!$H$3:$BZ$1001,44,FALSE)&amp;"","　")</f>
        <v/>
      </c>
      <c r="Y203" s="18" t="str">
        <f>IFERROR(VLOOKUP($B203,DB!$H$3:$BZ$1001,45,FALSE)&amp;"","　")</f>
        <v/>
      </c>
      <c r="Z203" s="18" t="str">
        <f>IFERROR(VLOOKUP($B203,DB!$H$3:$BZ$1001,46,FALSE)&amp;"","　")</f>
        <v/>
      </c>
      <c r="AA203" s="18" t="str">
        <f>IFERROR(VLOOKUP($B203,DB!$H$3:$BZ$1001,47,FALSE)&amp;"","　")</f>
        <v/>
      </c>
      <c r="AB203" s="18" t="str">
        <f>IFERROR(VLOOKUP($B203,DB!$H$3:$BZ$1001,48,FALSE)&amp;"","　")</f>
        <v/>
      </c>
      <c r="AC203" s="18" t="str">
        <f>IFERROR(VLOOKUP($B203,DB!$H$3:$BZ$1001,49,FALSE)&amp;"","　")</f>
        <v/>
      </c>
      <c r="AD203" s="18" t="str">
        <f>IFERROR(VLOOKUP($B203,DB!$H$3:$BZ$1001,50,FALSE)&amp;"","　")</f>
        <v/>
      </c>
      <c r="AE203" s="18" t="str">
        <f>IFERROR(VLOOKUP($B203,DB!$H$3:$BZ$1001,51,FALSE)&amp;"","　")</f>
        <v/>
      </c>
      <c r="AF203" s="18" t="str">
        <f>IFERROR(VLOOKUP($B203,DB!$H$3:$BZ$1001,52,FALSE)&amp;"","　")</f>
        <v/>
      </c>
      <c r="AG203" s="18" t="str">
        <f>IFERROR(VLOOKUP($B203,DB!$H$3:$BZ$1001,53,FALSE)&amp;"","　")</f>
        <v/>
      </c>
      <c r="AH203" s="18" t="str">
        <f>IFERROR(VLOOKUP($B203,DB!$H$3:$BZ$1001,54,FALSE)&amp;"","　")</f>
        <v/>
      </c>
      <c r="AI203" s="25" t="str">
        <f>IFERROR(VLOOKUP($B203,DB!$H$3:$BZ$1001,55,FALSE)&amp;"","　")</f>
        <v/>
      </c>
      <c r="AJ203" s="16" t="str">
        <f>IFERROR(VLOOKUP($B203,DB!$H$3:$BZ$1001,56,FALSE)&amp;"","　")</f>
        <v/>
      </c>
      <c r="AK203" s="18" t="str">
        <f>IFERROR(VLOOKUP($B203,DB!$H$3:$BZ$1001,57,FALSE)&amp;"","　")</f>
        <v/>
      </c>
      <c r="AL203" s="18" t="str">
        <f>IFERROR(VLOOKUP($B203,DB!$H$3:$BZ$1001,58,FALSE)&amp;"","　")</f>
        <v/>
      </c>
      <c r="AM203" s="18" t="str">
        <f>IFERROR(VLOOKUP($B203,DB!$H$3:$BZ$1001,59,FALSE)&amp;"","　")</f>
        <v/>
      </c>
      <c r="AN203" s="18" t="str">
        <f>IFERROR(VLOOKUP($B203,DB!$H$3:$BZ$1001,60,FALSE)&amp;"","　")</f>
        <v/>
      </c>
      <c r="AO203" s="18" t="str">
        <f>IFERROR(VLOOKUP($B203,DB!$H$3:$BZ$1001,61,FALSE)&amp;"","　")</f>
        <v/>
      </c>
      <c r="AP203" s="18" t="str">
        <f>IFERROR(VLOOKUP($B203,DB!$H$3:$BZ$1001,62,FALSE)&amp;"","　")</f>
        <v/>
      </c>
      <c r="AQ203" s="21" t="str">
        <f>IFERROR(VLOOKUP($B203,DB!$H$3:$BZ$1001,63,FALSE)&amp;"","　")</f>
        <v/>
      </c>
      <c r="AR203" s="23" t="str">
        <f>IFERROR(VLOOKUP($B203,DB!$H$3:$BZ$1001,64,FALSE)&amp;"","　")</f>
        <v/>
      </c>
      <c r="AS203" s="18" t="str">
        <f>IFERROR(VLOOKUP($B203,DB!$H$3:$BZ$1001,65,FALSE)&amp;"","　")</f>
        <v/>
      </c>
      <c r="AT203" s="18" t="str">
        <f>IFERROR(VLOOKUP($B203,DB!$H$3:$BZ$1001,66,FALSE)&amp;"","　")</f>
        <v/>
      </c>
      <c r="AU203" s="18" t="str">
        <f>IFERROR(VLOOKUP($B203,DB!$H$3:$BZ$1001,67,FALSE)&amp;"","　")</f>
        <v/>
      </c>
      <c r="AV203" s="18" t="str">
        <f>IFERROR(VLOOKUP($B203,DB!$H$3:$BZ$1001,68,FALSE)&amp;"","　")</f>
        <v/>
      </c>
      <c r="AW203" s="18" t="str">
        <f>IFERROR(VLOOKUP($B203,DB!$H$3:$BZ$1001,69,FALSE)&amp;"","　")</f>
        <v/>
      </c>
      <c r="AX203" s="18" t="str">
        <f>IFERROR(VLOOKUP($B203,DB!$H$3:$BZ$1001,70,FALSE)&amp;"","　")</f>
        <v/>
      </c>
      <c r="AY203" s="21" t="str">
        <f>IFERROR(VLOOKUP($B203,DB!$H$3:$BZ$1001,71,FALSE)&amp;"","　")</f>
        <v/>
      </c>
      <c r="AZ203" s="29"/>
    </row>
    <row r="204" spans="2:52" ht="20.100000000000001" customHeight="1">
      <c r="B204" s="6">
        <v>2507</v>
      </c>
      <c r="C204" s="8" t="str">
        <f>IFERROR(VLOOKUP(B204,DB!$H$3:$Y$1001,4,FALSE)&amp;"","")</f>
        <v>日本物理探鑛株式会社</v>
      </c>
      <c r="D204" s="10" t="str">
        <f>IFERROR(VLOOKUP(B204,DB!$H$2:$CC$1001,7,FALSE)&amp;"","")</f>
        <v>東京都</v>
      </c>
      <c r="E204" s="11" t="str">
        <f>IFERROR(VLOOKUP(B204,DB!$H$2:$CC$1001,8,FALSE)&amp;"","")</f>
        <v>大田区</v>
      </c>
      <c r="F204" s="12" t="str">
        <f>IFERROR(VLOOKUP(B204,DB!$H$2:$CC$1001,10,FALSE)&amp;"","")</f>
        <v>代表取締役社長</v>
      </c>
      <c r="G204" s="11" t="str">
        <f>IFERROR(VLOOKUP(B204,DB!$H$2:$CC$1001,11,FALSE)&amp;"","")</f>
        <v>内田　篤貴</v>
      </c>
      <c r="H204" s="14" t="str">
        <f>IFERROR(IF(VLOOKUP(B204,DB!$H$2:$CC$1001,20,FALSE)&amp;""="","","○"),"")</f>
        <v>○</v>
      </c>
      <c r="I204" s="16" t="str">
        <f>IFERROR(VLOOKUP($B204,DB!$H$3:$BZ$1001,29,FALSE)&amp;"","　")</f>
        <v/>
      </c>
      <c r="J204" s="18" t="str">
        <f>IFERROR(VLOOKUP($B204,DB!$H$3:$BZ$1001,30,FALSE)&amp;"","　")</f>
        <v>◯</v>
      </c>
      <c r="K204" s="18" t="str">
        <f>IFERROR(VLOOKUP($B204,DB!$H$3:$BZ$1001,31,FALSE)&amp;"","　")</f>
        <v/>
      </c>
      <c r="L204" s="18" t="str">
        <f>IFERROR(VLOOKUP($B204,DB!$H$3:$BZ$1001,32,FALSE)&amp;"","　")</f>
        <v/>
      </c>
      <c r="M204" s="18" t="str">
        <f>IFERROR(VLOOKUP($B204,DB!$H$3:$BZ$1001,33,FALSE)&amp;"","　")</f>
        <v>◯</v>
      </c>
      <c r="N204" s="21" t="str">
        <f>IFERROR(VLOOKUP($B204,DB!$H$3:$BZ$1001,34,FALSE)&amp;"","　")</f>
        <v/>
      </c>
      <c r="O204" s="23" t="str">
        <f>IFERROR(VLOOKUP($B204,DB!$H$3:$BZ$1001,35,FALSE)&amp;"","　")</f>
        <v/>
      </c>
      <c r="P204" s="18" t="str">
        <f>IFERROR(VLOOKUP($B204,DB!$H$3:$BZ$1001,36,FALSE)&amp;"","　")</f>
        <v/>
      </c>
      <c r="Q204" s="18" t="str">
        <f>IFERROR(VLOOKUP($B204,DB!$H$3:$BZ$1001,37,FALSE)&amp;"","　")</f>
        <v/>
      </c>
      <c r="R204" s="18" t="str">
        <f>IFERROR(VLOOKUP($B204,DB!$H$3:$BZ$1001,38,FALSE)&amp;"","　")</f>
        <v/>
      </c>
      <c r="S204" s="18" t="str">
        <f>IFERROR(VLOOKUP($B204,DB!$H$3:$BZ$1001,39,FALSE)&amp;"","　")</f>
        <v/>
      </c>
      <c r="T204" s="18" t="str">
        <f>IFERROR(VLOOKUP($B204,DB!$H$3:$BZ$1001,40,FALSE)&amp;"","　")</f>
        <v/>
      </c>
      <c r="U204" s="18" t="str">
        <f>IFERROR(VLOOKUP($B204,DB!$H$3:$BZ$1001,41,FALSE)&amp;"","　")</f>
        <v/>
      </c>
      <c r="V204" s="18" t="str">
        <f>IFERROR(VLOOKUP($B204,DB!$H$3:$BZ$1001,42,FALSE)&amp;"","　")</f>
        <v/>
      </c>
      <c r="W204" s="18" t="str">
        <f>IFERROR(VLOOKUP($B204,DB!$H$3:$BZ$1001,43,FALSE)&amp;"","　")</f>
        <v/>
      </c>
      <c r="X204" s="18" t="str">
        <f>IFERROR(VLOOKUP($B204,DB!$H$3:$BZ$1001,44,FALSE)&amp;"","　")</f>
        <v/>
      </c>
      <c r="Y204" s="18" t="str">
        <f>IFERROR(VLOOKUP($B204,DB!$H$3:$BZ$1001,45,FALSE)&amp;"","　")</f>
        <v/>
      </c>
      <c r="Z204" s="18" t="str">
        <f>IFERROR(VLOOKUP($B204,DB!$H$3:$BZ$1001,46,FALSE)&amp;"","　")</f>
        <v/>
      </c>
      <c r="AA204" s="18" t="str">
        <f>IFERROR(VLOOKUP($B204,DB!$H$3:$BZ$1001,47,FALSE)&amp;"","　")</f>
        <v/>
      </c>
      <c r="AB204" s="18" t="str">
        <f>IFERROR(VLOOKUP($B204,DB!$H$3:$BZ$1001,48,FALSE)&amp;"","　")</f>
        <v>◯</v>
      </c>
      <c r="AC204" s="18" t="str">
        <f>IFERROR(VLOOKUP($B204,DB!$H$3:$BZ$1001,49,FALSE)&amp;"","　")</f>
        <v>◯</v>
      </c>
      <c r="AD204" s="18" t="str">
        <f>IFERROR(VLOOKUP($B204,DB!$H$3:$BZ$1001,50,FALSE)&amp;"","　")</f>
        <v/>
      </c>
      <c r="AE204" s="18" t="str">
        <f>IFERROR(VLOOKUP($B204,DB!$H$3:$BZ$1001,51,FALSE)&amp;"","　")</f>
        <v/>
      </c>
      <c r="AF204" s="18" t="str">
        <f>IFERROR(VLOOKUP($B204,DB!$H$3:$BZ$1001,52,FALSE)&amp;"","　")</f>
        <v/>
      </c>
      <c r="AG204" s="18" t="str">
        <f>IFERROR(VLOOKUP($B204,DB!$H$3:$BZ$1001,53,FALSE)&amp;"","　")</f>
        <v>◯</v>
      </c>
      <c r="AH204" s="18" t="str">
        <f>IFERROR(VLOOKUP($B204,DB!$H$3:$BZ$1001,54,FALSE)&amp;"","　")</f>
        <v/>
      </c>
      <c r="AI204" s="25" t="str">
        <f>IFERROR(VLOOKUP($B204,DB!$H$3:$BZ$1001,55,FALSE)&amp;"","　")</f>
        <v/>
      </c>
      <c r="AJ204" s="16" t="str">
        <f>IFERROR(VLOOKUP($B204,DB!$H$3:$BZ$1001,56,FALSE)&amp;"","　")</f>
        <v/>
      </c>
      <c r="AK204" s="18" t="str">
        <f>IFERROR(VLOOKUP($B204,DB!$H$3:$BZ$1001,57,FALSE)&amp;"","　")</f>
        <v/>
      </c>
      <c r="AL204" s="18" t="str">
        <f>IFERROR(VLOOKUP($B204,DB!$H$3:$BZ$1001,58,FALSE)&amp;"","　")</f>
        <v/>
      </c>
      <c r="AM204" s="18" t="str">
        <f>IFERROR(VLOOKUP($B204,DB!$H$3:$BZ$1001,59,FALSE)&amp;"","　")</f>
        <v/>
      </c>
      <c r="AN204" s="18" t="str">
        <f>IFERROR(VLOOKUP($B204,DB!$H$3:$BZ$1001,60,FALSE)&amp;"","　")</f>
        <v/>
      </c>
      <c r="AO204" s="18" t="str">
        <f>IFERROR(VLOOKUP($B204,DB!$H$3:$BZ$1001,61,FALSE)&amp;"","　")</f>
        <v/>
      </c>
      <c r="AP204" s="18" t="str">
        <f>IFERROR(VLOOKUP($B204,DB!$H$3:$BZ$1001,62,FALSE)&amp;"","　")</f>
        <v/>
      </c>
      <c r="AQ204" s="21" t="str">
        <f>IFERROR(VLOOKUP($B204,DB!$H$3:$BZ$1001,63,FALSE)&amp;"","　")</f>
        <v/>
      </c>
      <c r="AR204" s="23" t="str">
        <f>IFERROR(VLOOKUP($B204,DB!$H$3:$BZ$1001,64,FALSE)&amp;"","　")</f>
        <v/>
      </c>
      <c r="AS204" s="18" t="str">
        <f>IFERROR(VLOOKUP($B204,DB!$H$3:$BZ$1001,65,FALSE)&amp;"","　")</f>
        <v/>
      </c>
      <c r="AT204" s="18" t="str">
        <f>IFERROR(VLOOKUP($B204,DB!$H$3:$BZ$1001,66,FALSE)&amp;"","　")</f>
        <v/>
      </c>
      <c r="AU204" s="18" t="str">
        <f>IFERROR(VLOOKUP($B204,DB!$H$3:$BZ$1001,67,FALSE)&amp;"","　")</f>
        <v/>
      </c>
      <c r="AV204" s="18" t="str">
        <f>IFERROR(VLOOKUP($B204,DB!$H$3:$BZ$1001,68,FALSE)&amp;"","　")</f>
        <v/>
      </c>
      <c r="AW204" s="18" t="str">
        <f>IFERROR(VLOOKUP($B204,DB!$H$3:$BZ$1001,69,FALSE)&amp;"","　")</f>
        <v>◯</v>
      </c>
      <c r="AX204" s="18" t="str">
        <f>IFERROR(VLOOKUP($B204,DB!$H$3:$BZ$1001,70,FALSE)&amp;"","　")</f>
        <v>◯</v>
      </c>
      <c r="AY204" s="21" t="str">
        <f>IFERROR(VLOOKUP($B204,DB!$H$3:$BZ$1001,71,FALSE)&amp;"","　")</f>
        <v>◯</v>
      </c>
      <c r="AZ204" s="29"/>
    </row>
    <row r="205" spans="2:52" ht="20.100000000000001" customHeight="1">
      <c r="B205" s="6">
        <v>2508</v>
      </c>
      <c r="C205" s="8" t="str">
        <f>IFERROR(VLOOKUP(B205,DB!$H$3:$Y$1001,4,FALSE)&amp;"","")</f>
        <v>株式会社日建社</v>
      </c>
      <c r="D205" s="10" t="str">
        <f>IFERROR(VLOOKUP(B205,DB!$H$2:$CC$1001,7,FALSE)&amp;"","")</f>
        <v>北海道</v>
      </c>
      <c r="E205" s="11" t="str">
        <f>IFERROR(VLOOKUP(B205,DB!$H$2:$CC$1001,8,FALSE)&amp;"","")</f>
        <v>札幌市中央区</v>
      </c>
      <c r="F205" s="12" t="str">
        <f>IFERROR(VLOOKUP(B205,DB!$H$2:$CC$1001,10,FALSE)&amp;"","")</f>
        <v>代表取締役</v>
      </c>
      <c r="G205" s="11" t="str">
        <f>IFERROR(VLOOKUP(B205,DB!$H$2:$CC$1001,11,FALSE)&amp;"","")</f>
        <v>田村　邦夫</v>
      </c>
      <c r="H205" s="14" t="str">
        <f>IFERROR(IF(VLOOKUP(B205,DB!$H$2:$CC$1001,20,FALSE)&amp;""="","","○"),"")</f>
        <v/>
      </c>
      <c r="I205" s="16" t="str">
        <f>IFERROR(VLOOKUP($B205,DB!$H$3:$BZ$1001,29,FALSE)&amp;"","　")</f>
        <v/>
      </c>
      <c r="J205" s="18" t="str">
        <f>IFERROR(VLOOKUP($B205,DB!$H$3:$BZ$1001,30,FALSE)&amp;"","　")</f>
        <v/>
      </c>
      <c r="K205" s="18" t="str">
        <f>IFERROR(VLOOKUP($B205,DB!$H$3:$BZ$1001,31,FALSE)&amp;"","　")</f>
        <v/>
      </c>
      <c r="L205" s="18" t="str">
        <f>IFERROR(VLOOKUP($B205,DB!$H$3:$BZ$1001,32,FALSE)&amp;"","　")</f>
        <v>◯</v>
      </c>
      <c r="M205" s="18" t="str">
        <f>IFERROR(VLOOKUP($B205,DB!$H$3:$BZ$1001,33,FALSE)&amp;"","　")</f>
        <v/>
      </c>
      <c r="N205" s="21" t="str">
        <f>IFERROR(VLOOKUP($B205,DB!$H$3:$BZ$1001,34,FALSE)&amp;"","　")</f>
        <v/>
      </c>
      <c r="O205" s="23" t="str">
        <f>IFERROR(VLOOKUP($B205,DB!$H$3:$BZ$1001,35,FALSE)&amp;"","　")</f>
        <v/>
      </c>
      <c r="P205" s="18" t="str">
        <f>IFERROR(VLOOKUP($B205,DB!$H$3:$BZ$1001,36,FALSE)&amp;"","　")</f>
        <v/>
      </c>
      <c r="Q205" s="18" t="str">
        <f>IFERROR(VLOOKUP($B205,DB!$H$3:$BZ$1001,37,FALSE)&amp;"","　")</f>
        <v/>
      </c>
      <c r="R205" s="18" t="str">
        <f>IFERROR(VLOOKUP($B205,DB!$H$3:$BZ$1001,38,FALSE)&amp;"","　")</f>
        <v/>
      </c>
      <c r="S205" s="18" t="str">
        <f>IFERROR(VLOOKUP($B205,DB!$H$3:$BZ$1001,39,FALSE)&amp;"","　")</f>
        <v/>
      </c>
      <c r="T205" s="18" t="str">
        <f>IFERROR(VLOOKUP($B205,DB!$H$3:$BZ$1001,40,FALSE)&amp;"","　")</f>
        <v/>
      </c>
      <c r="U205" s="18" t="str">
        <f>IFERROR(VLOOKUP($B205,DB!$H$3:$BZ$1001,41,FALSE)&amp;"","　")</f>
        <v/>
      </c>
      <c r="V205" s="18" t="str">
        <f>IFERROR(VLOOKUP($B205,DB!$H$3:$BZ$1001,42,FALSE)&amp;"","　")</f>
        <v/>
      </c>
      <c r="W205" s="18" t="str">
        <f>IFERROR(VLOOKUP($B205,DB!$H$3:$BZ$1001,43,FALSE)&amp;"","　")</f>
        <v/>
      </c>
      <c r="X205" s="18" t="str">
        <f>IFERROR(VLOOKUP($B205,DB!$H$3:$BZ$1001,44,FALSE)&amp;"","　")</f>
        <v/>
      </c>
      <c r="Y205" s="18" t="str">
        <f>IFERROR(VLOOKUP($B205,DB!$H$3:$BZ$1001,45,FALSE)&amp;"","　")</f>
        <v/>
      </c>
      <c r="Z205" s="18" t="str">
        <f>IFERROR(VLOOKUP($B205,DB!$H$3:$BZ$1001,46,FALSE)&amp;"","　")</f>
        <v/>
      </c>
      <c r="AA205" s="18" t="str">
        <f>IFERROR(VLOOKUP($B205,DB!$H$3:$BZ$1001,47,FALSE)&amp;"","　")</f>
        <v/>
      </c>
      <c r="AB205" s="18" t="str">
        <f>IFERROR(VLOOKUP($B205,DB!$H$3:$BZ$1001,48,FALSE)&amp;"","　")</f>
        <v/>
      </c>
      <c r="AC205" s="18" t="str">
        <f>IFERROR(VLOOKUP($B205,DB!$H$3:$BZ$1001,49,FALSE)&amp;"","　")</f>
        <v/>
      </c>
      <c r="AD205" s="18" t="str">
        <f>IFERROR(VLOOKUP($B205,DB!$H$3:$BZ$1001,50,FALSE)&amp;"","　")</f>
        <v/>
      </c>
      <c r="AE205" s="18" t="str">
        <f>IFERROR(VLOOKUP($B205,DB!$H$3:$BZ$1001,51,FALSE)&amp;"","　")</f>
        <v/>
      </c>
      <c r="AF205" s="18" t="str">
        <f>IFERROR(VLOOKUP($B205,DB!$H$3:$BZ$1001,52,FALSE)&amp;"","　")</f>
        <v/>
      </c>
      <c r="AG205" s="18" t="str">
        <f>IFERROR(VLOOKUP($B205,DB!$H$3:$BZ$1001,53,FALSE)&amp;"","　")</f>
        <v/>
      </c>
      <c r="AH205" s="18" t="str">
        <f>IFERROR(VLOOKUP($B205,DB!$H$3:$BZ$1001,54,FALSE)&amp;"","　")</f>
        <v/>
      </c>
      <c r="AI205" s="25" t="str">
        <f>IFERROR(VLOOKUP($B205,DB!$H$3:$BZ$1001,55,FALSE)&amp;"","　")</f>
        <v/>
      </c>
      <c r="AJ205" s="16" t="str">
        <f>IFERROR(VLOOKUP($B205,DB!$H$3:$BZ$1001,56,FALSE)&amp;"","　")</f>
        <v/>
      </c>
      <c r="AK205" s="18" t="str">
        <f>IFERROR(VLOOKUP($B205,DB!$H$3:$BZ$1001,57,FALSE)&amp;"","　")</f>
        <v/>
      </c>
      <c r="AL205" s="18" t="str">
        <f>IFERROR(VLOOKUP($B205,DB!$H$3:$BZ$1001,58,FALSE)&amp;"","　")</f>
        <v/>
      </c>
      <c r="AM205" s="18" t="str">
        <f>IFERROR(VLOOKUP($B205,DB!$H$3:$BZ$1001,59,FALSE)&amp;"","　")</f>
        <v/>
      </c>
      <c r="AN205" s="18" t="str">
        <f>IFERROR(VLOOKUP($B205,DB!$H$3:$BZ$1001,60,FALSE)&amp;"","　")</f>
        <v/>
      </c>
      <c r="AO205" s="18" t="str">
        <f>IFERROR(VLOOKUP($B205,DB!$H$3:$BZ$1001,61,FALSE)&amp;"","　")</f>
        <v/>
      </c>
      <c r="AP205" s="18" t="str">
        <f>IFERROR(VLOOKUP($B205,DB!$H$3:$BZ$1001,62,FALSE)&amp;"","　")</f>
        <v/>
      </c>
      <c r="AQ205" s="21" t="str">
        <f>IFERROR(VLOOKUP($B205,DB!$H$3:$BZ$1001,63,FALSE)&amp;"","　")</f>
        <v/>
      </c>
      <c r="AR205" s="23" t="str">
        <f>IFERROR(VLOOKUP($B205,DB!$H$3:$BZ$1001,64,FALSE)&amp;"","　")</f>
        <v/>
      </c>
      <c r="AS205" s="18" t="str">
        <f>IFERROR(VLOOKUP($B205,DB!$H$3:$BZ$1001,65,FALSE)&amp;"","　")</f>
        <v/>
      </c>
      <c r="AT205" s="18" t="str">
        <f>IFERROR(VLOOKUP($B205,DB!$H$3:$BZ$1001,66,FALSE)&amp;"","　")</f>
        <v/>
      </c>
      <c r="AU205" s="18" t="str">
        <f>IFERROR(VLOOKUP($B205,DB!$H$3:$BZ$1001,67,FALSE)&amp;"","　")</f>
        <v/>
      </c>
      <c r="AV205" s="18" t="str">
        <f>IFERROR(VLOOKUP($B205,DB!$H$3:$BZ$1001,68,FALSE)&amp;"","　")</f>
        <v/>
      </c>
      <c r="AW205" s="18" t="str">
        <f>IFERROR(VLOOKUP($B205,DB!$H$3:$BZ$1001,69,FALSE)&amp;"","　")</f>
        <v/>
      </c>
      <c r="AX205" s="18" t="str">
        <f>IFERROR(VLOOKUP($B205,DB!$H$3:$BZ$1001,70,FALSE)&amp;"","　")</f>
        <v/>
      </c>
      <c r="AY205" s="21" t="str">
        <f>IFERROR(VLOOKUP($B205,DB!$H$3:$BZ$1001,71,FALSE)&amp;"","　")</f>
        <v/>
      </c>
      <c r="AZ205" s="29"/>
    </row>
    <row r="206" spans="2:52" ht="20.100000000000001" customHeight="1">
      <c r="B206" s="6">
        <v>2509</v>
      </c>
      <c r="C206" s="8" t="str">
        <f>IFERROR(VLOOKUP(B206,DB!$H$3:$Y$1001,4,FALSE)&amp;"","")</f>
        <v>日本工営株式会社</v>
      </c>
      <c r="D206" s="10" t="str">
        <f>IFERROR(VLOOKUP(B206,DB!$H$2:$CC$1001,7,FALSE)&amp;"","")</f>
        <v>東京都</v>
      </c>
      <c r="E206" s="11" t="str">
        <f>IFERROR(VLOOKUP(B206,DB!$H$2:$CC$1001,8,FALSE)&amp;"","")</f>
        <v>千代田区</v>
      </c>
      <c r="F206" s="12" t="str">
        <f>IFERROR(VLOOKUP(B206,DB!$H$2:$CC$1001,10,FALSE)&amp;"","")</f>
        <v>代表取締役</v>
      </c>
      <c r="G206" s="11" t="str">
        <f>IFERROR(VLOOKUP(B206,DB!$H$2:$CC$1001,11,FALSE)&amp;"","")</f>
        <v>福岡　知久</v>
      </c>
      <c r="H206" s="14" t="str">
        <f>IFERROR(IF(VLOOKUP(B206,DB!$H$2:$CC$1001,20,FALSE)&amp;""="","","○"),"")</f>
        <v>○</v>
      </c>
      <c r="I206" s="16" t="str">
        <f>IFERROR(VLOOKUP($B206,DB!$H$3:$BZ$1001,29,FALSE)&amp;"","　")</f>
        <v>◯</v>
      </c>
      <c r="J206" s="18" t="str">
        <f>IFERROR(VLOOKUP($B206,DB!$H$3:$BZ$1001,30,FALSE)&amp;"","　")</f>
        <v>◯</v>
      </c>
      <c r="K206" s="18" t="str">
        <f>IFERROR(VLOOKUP($B206,DB!$H$3:$BZ$1001,31,FALSE)&amp;"","　")</f>
        <v>◯</v>
      </c>
      <c r="L206" s="18" t="str">
        <f>IFERROR(VLOOKUP($B206,DB!$H$3:$BZ$1001,32,FALSE)&amp;"","　")</f>
        <v>◯</v>
      </c>
      <c r="M206" s="18" t="str">
        <f>IFERROR(VLOOKUP($B206,DB!$H$3:$BZ$1001,33,FALSE)&amp;"","　")</f>
        <v>◯</v>
      </c>
      <c r="N206" s="21" t="str">
        <f>IFERROR(VLOOKUP($B206,DB!$H$3:$BZ$1001,34,FALSE)&amp;"","　")</f>
        <v/>
      </c>
      <c r="O206" s="23" t="str">
        <f>IFERROR(VLOOKUP($B206,DB!$H$3:$BZ$1001,35,FALSE)&amp;"","　")</f>
        <v>◯</v>
      </c>
      <c r="P206" s="18" t="str">
        <f>IFERROR(VLOOKUP($B206,DB!$H$3:$BZ$1001,36,FALSE)&amp;"","　")</f>
        <v>◯</v>
      </c>
      <c r="Q206" s="18" t="str">
        <f>IFERROR(VLOOKUP($B206,DB!$H$3:$BZ$1001,37,FALSE)&amp;"","　")</f>
        <v>◯</v>
      </c>
      <c r="R206" s="18" t="str">
        <f>IFERROR(VLOOKUP($B206,DB!$H$3:$BZ$1001,38,FALSE)&amp;"","　")</f>
        <v>◯</v>
      </c>
      <c r="S206" s="18" t="str">
        <f>IFERROR(VLOOKUP($B206,DB!$H$3:$BZ$1001,39,FALSE)&amp;"","　")</f>
        <v>◯</v>
      </c>
      <c r="T206" s="18" t="str">
        <f>IFERROR(VLOOKUP($B206,DB!$H$3:$BZ$1001,40,FALSE)&amp;"","　")</f>
        <v>◯</v>
      </c>
      <c r="U206" s="18" t="str">
        <f>IFERROR(VLOOKUP($B206,DB!$H$3:$BZ$1001,41,FALSE)&amp;"","　")</f>
        <v>◯</v>
      </c>
      <c r="V206" s="18" t="str">
        <f>IFERROR(VLOOKUP($B206,DB!$H$3:$BZ$1001,42,FALSE)&amp;"","　")</f>
        <v>◯</v>
      </c>
      <c r="W206" s="18" t="str">
        <f>IFERROR(VLOOKUP($B206,DB!$H$3:$BZ$1001,43,FALSE)&amp;"","　")</f>
        <v>◯</v>
      </c>
      <c r="X206" s="18" t="str">
        <f>IFERROR(VLOOKUP($B206,DB!$H$3:$BZ$1001,44,FALSE)&amp;"","　")</f>
        <v>◯</v>
      </c>
      <c r="Y206" s="18" t="str">
        <f>IFERROR(VLOOKUP($B206,DB!$H$3:$BZ$1001,45,FALSE)&amp;"","　")</f>
        <v>◯</v>
      </c>
      <c r="Z206" s="18" t="str">
        <f>IFERROR(VLOOKUP($B206,DB!$H$3:$BZ$1001,46,FALSE)&amp;"","　")</f>
        <v>◯</v>
      </c>
      <c r="AA206" s="18" t="str">
        <f>IFERROR(VLOOKUP($B206,DB!$H$3:$BZ$1001,47,FALSE)&amp;"","　")</f>
        <v>◯</v>
      </c>
      <c r="AB206" s="18" t="str">
        <f>IFERROR(VLOOKUP($B206,DB!$H$3:$BZ$1001,48,FALSE)&amp;"","　")</f>
        <v>◯</v>
      </c>
      <c r="AC206" s="18" t="str">
        <f>IFERROR(VLOOKUP($B206,DB!$H$3:$BZ$1001,49,FALSE)&amp;"","　")</f>
        <v>◯</v>
      </c>
      <c r="AD206" s="18" t="str">
        <f>IFERROR(VLOOKUP($B206,DB!$H$3:$BZ$1001,50,FALSE)&amp;"","　")</f>
        <v>◯</v>
      </c>
      <c r="AE206" s="18" t="str">
        <f>IFERROR(VLOOKUP($B206,DB!$H$3:$BZ$1001,51,FALSE)&amp;"","　")</f>
        <v>◯</v>
      </c>
      <c r="AF206" s="18" t="str">
        <f>IFERROR(VLOOKUP($B206,DB!$H$3:$BZ$1001,52,FALSE)&amp;"","　")</f>
        <v>◯</v>
      </c>
      <c r="AG206" s="18" t="str">
        <f>IFERROR(VLOOKUP($B206,DB!$H$3:$BZ$1001,53,FALSE)&amp;"","　")</f>
        <v>◯</v>
      </c>
      <c r="AH206" s="18" t="str">
        <f>IFERROR(VLOOKUP($B206,DB!$H$3:$BZ$1001,54,FALSE)&amp;"","　")</f>
        <v>◯</v>
      </c>
      <c r="AI206" s="25" t="str">
        <f>IFERROR(VLOOKUP($B206,DB!$H$3:$BZ$1001,55,FALSE)&amp;"","　")</f>
        <v>◯</v>
      </c>
      <c r="AJ206" s="16" t="str">
        <f>IFERROR(VLOOKUP($B206,DB!$H$3:$BZ$1001,56,FALSE)&amp;"","　")</f>
        <v>◯</v>
      </c>
      <c r="AK206" s="18" t="str">
        <f>IFERROR(VLOOKUP($B206,DB!$H$3:$BZ$1001,57,FALSE)&amp;"","　")</f>
        <v/>
      </c>
      <c r="AL206" s="18" t="str">
        <f>IFERROR(VLOOKUP($B206,DB!$H$3:$BZ$1001,58,FALSE)&amp;"","　")</f>
        <v/>
      </c>
      <c r="AM206" s="18" t="str">
        <f>IFERROR(VLOOKUP($B206,DB!$H$3:$BZ$1001,59,FALSE)&amp;"","　")</f>
        <v/>
      </c>
      <c r="AN206" s="18" t="str">
        <f>IFERROR(VLOOKUP($B206,DB!$H$3:$BZ$1001,60,FALSE)&amp;"","　")</f>
        <v/>
      </c>
      <c r="AO206" s="18" t="str">
        <f>IFERROR(VLOOKUP($B206,DB!$H$3:$BZ$1001,61,FALSE)&amp;"","　")</f>
        <v/>
      </c>
      <c r="AP206" s="18" t="str">
        <f>IFERROR(VLOOKUP($B206,DB!$H$3:$BZ$1001,62,FALSE)&amp;"","　")</f>
        <v/>
      </c>
      <c r="AQ206" s="21" t="str">
        <f>IFERROR(VLOOKUP($B206,DB!$H$3:$BZ$1001,63,FALSE)&amp;"","　")</f>
        <v/>
      </c>
      <c r="AR206" s="23" t="str">
        <f>IFERROR(VLOOKUP($B206,DB!$H$3:$BZ$1001,64,FALSE)&amp;"","　")</f>
        <v/>
      </c>
      <c r="AS206" s="18" t="str">
        <f>IFERROR(VLOOKUP($B206,DB!$H$3:$BZ$1001,65,FALSE)&amp;"","　")</f>
        <v/>
      </c>
      <c r="AT206" s="18" t="str">
        <f>IFERROR(VLOOKUP($B206,DB!$H$3:$BZ$1001,66,FALSE)&amp;"","　")</f>
        <v/>
      </c>
      <c r="AU206" s="18" t="str">
        <f>IFERROR(VLOOKUP($B206,DB!$H$3:$BZ$1001,67,FALSE)&amp;"","　")</f>
        <v/>
      </c>
      <c r="AV206" s="18" t="str">
        <f>IFERROR(VLOOKUP($B206,DB!$H$3:$BZ$1001,68,FALSE)&amp;"","　")</f>
        <v/>
      </c>
      <c r="AW206" s="18" t="str">
        <f>IFERROR(VLOOKUP($B206,DB!$H$3:$BZ$1001,69,FALSE)&amp;"","　")</f>
        <v>◯</v>
      </c>
      <c r="AX206" s="18" t="str">
        <f>IFERROR(VLOOKUP($B206,DB!$H$3:$BZ$1001,70,FALSE)&amp;"","　")</f>
        <v/>
      </c>
      <c r="AY206" s="21" t="str">
        <f>IFERROR(VLOOKUP($B206,DB!$H$3:$BZ$1001,71,FALSE)&amp;"","　")</f>
        <v/>
      </c>
      <c r="AZ206" s="29"/>
    </row>
    <row r="207" spans="2:52" ht="20.100000000000001" customHeight="1">
      <c r="B207" s="6">
        <v>2510</v>
      </c>
      <c r="C207" s="8" t="str">
        <f>IFERROR(VLOOKUP(B207,DB!$H$3:$Y$1001,4,FALSE)&amp;"","")</f>
        <v>株式会社西塚構造事務所</v>
      </c>
      <c r="D207" s="10" t="str">
        <f>IFERROR(VLOOKUP(B207,DB!$H$2:$CC$1001,7,FALSE)&amp;"","")</f>
        <v>北海道</v>
      </c>
      <c r="E207" s="11" t="str">
        <f>IFERROR(VLOOKUP(B207,DB!$H$2:$CC$1001,8,FALSE)&amp;"","")</f>
        <v>札幌市中央区</v>
      </c>
      <c r="F207" s="12" t="str">
        <f>IFERROR(VLOOKUP(B207,DB!$H$2:$CC$1001,10,FALSE)&amp;"","")</f>
        <v>代表取締役</v>
      </c>
      <c r="G207" s="11" t="str">
        <f>IFERROR(VLOOKUP(B207,DB!$H$2:$CC$1001,11,FALSE)&amp;"","")</f>
        <v>西塚　壯市</v>
      </c>
      <c r="H207" s="14" t="str">
        <f>IFERROR(IF(VLOOKUP(B207,DB!$H$2:$CC$1001,20,FALSE)&amp;""="","","○"),"")</f>
        <v/>
      </c>
      <c r="I207" s="16" t="str">
        <f>IFERROR(VLOOKUP($B207,DB!$H$3:$BZ$1001,29,FALSE)&amp;"","　")</f>
        <v/>
      </c>
      <c r="J207" s="18" t="str">
        <f>IFERROR(VLOOKUP($B207,DB!$H$3:$BZ$1001,30,FALSE)&amp;"","　")</f>
        <v/>
      </c>
      <c r="K207" s="18" t="str">
        <f>IFERROR(VLOOKUP($B207,DB!$H$3:$BZ$1001,31,FALSE)&amp;"","　")</f>
        <v/>
      </c>
      <c r="L207" s="18" t="str">
        <f>IFERROR(VLOOKUP($B207,DB!$H$3:$BZ$1001,32,FALSE)&amp;"","　")</f>
        <v>◯</v>
      </c>
      <c r="M207" s="18" t="str">
        <f>IFERROR(VLOOKUP($B207,DB!$H$3:$BZ$1001,33,FALSE)&amp;"","　")</f>
        <v>◯</v>
      </c>
      <c r="N207" s="21" t="str">
        <f>IFERROR(VLOOKUP($B207,DB!$H$3:$BZ$1001,34,FALSE)&amp;"","　")</f>
        <v/>
      </c>
      <c r="O207" s="23" t="str">
        <f>IFERROR(VLOOKUP($B207,DB!$H$3:$BZ$1001,35,FALSE)&amp;"","　")</f>
        <v/>
      </c>
      <c r="P207" s="18" t="str">
        <f>IFERROR(VLOOKUP($B207,DB!$H$3:$BZ$1001,36,FALSE)&amp;"","　")</f>
        <v/>
      </c>
      <c r="Q207" s="18" t="str">
        <f>IFERROR(VLOOKUP($B207,DB!$H$3:$BZ$1001,37,FALSE)&amp;"","　")</f>
        <v/>
      </c>
      <c r="R207" s="18" t="str">
        <f>IFERROR(VLOOKUP($B207,DB!$H$3:$BZ$1001,38,FALSE)&amp;"","　")</f>
        <v/>
      </c>
      <c r="S207" s="18" t="str">
        <f>IFERROR(VLOOKUP($B207,DB!$H$3:$BZ$1001,39,FALSE)&amp;"","　")</f>
        <v/>
      </c>
      <c r="T207" s="18" t="str">
        <f>IFERROR(VLOOKUP($B207,DB!$H$3:$BZ$1001,40,FALSE)&amp;"","　")</f>
        <v/>
      </c>
      <c r="U207" s="18" t="str">
        <f>IFERROR(VLOOKUP($B207,DB!$H$3:$BZ$1001,41,FALSE)&amp;"","　")</f>
        <v/>
      </c>
      <c r="V207" s="18" t="str">
        <f>IFERROR(VLOOKUP($B207,DB!$H$3:$BZ$1001,42,FALSE)&amp;"","　")</f>
        <v/>
      </c>
      <c r="W207" s="18" t="str">
        <f>IFERROR(VLOOKUP($B207,DB!$H$3:$BZ$1001,43,FALSE)&amp;"","　")</f>
        <v/>
      </c>
      <c r="X207" s="18" t="str">
        <f>IFERROR(VLOOKUP($B207,DB!$H$3:$BZ$1001,44,FALSE)&amp;"","　")</f>
        <v/>
      </c>
      <c r="Y207" s="18" t="str">
        <f>IFERROR(VLOOKUP($B207,DB!$H$3:$BZ$1001,45,FALSE)&amp;"","　")</f>
        <v/>
      </c>
      <c r="Z207" s="18" t="str">
        <f>IFERROR(VLOOKUP($B207,DB!$H$3:$BZ$1001,46,FALSE)&amp;"","　")</f>
        <v/>
      </c>
      <c r="AA207" s="18" t="str">
        <f>IFERROR(VLOOKUP($B207,DB!$H$3:$BZ$1001,47,FALSE)&amp;"","　")</f>
        <v/>
      </c>
      <c r="AB207" s="18" t="str">
        <f>IFERROR(VLOOKUP($B207,DB!$H$3:$BZ$1001,48,FALSE)&amp;"","　")</f>
        <v/>
      </c>
      <c r="AC207" s="18" t="str">
        <f>IFERROR(VLOOKUP($B207,DB!$H$3:$BZ$1001,49,FALSE)&amp;"","　")</f>
        <v/>
      </c>
      <c r="AD207" s="18" t="str">
        <f>IFERROR(VLOOKUP($B207,DB!$H$3:$BZ$1001,50,FALSE)&amp;"","　")</f>
        <v/>
      </c>
      <c r="AE207" s="18" t="str">
        <f>IFERROR(VLOOKUP($B207,DB!$H$3:$BZ$1001,51,FALSE)&amp;"","　")</f>
        <v/>
      </c>
      <c r="AF207" s="18" t="str">
        <f>IFERROR(VLOOKUP($B207,DB!$H$3:$BZ$1001,52,FALSE)&amp;"","　")</f>
        <v/>
      </c>
      <c r="AG207" s="18" t="str">
        <f>IFERROR(VLOOKUP($B207,DB!$H$3:$BZ$1001,53,FALSE)&amp;"","　")</f>
        <v/>
      </c>
      <c r="AH207" s="18" t="str">
        <f>IFERROR(VLOOKUP($B207,DB!$H$3:$BZ$1001,54,FALSE)&amp;"","　")</f>
        <v/>
      </c>
      <c r="AI207" s="25" t="str">
        <f>IFERROR(VLOOKUP($B207,DB!$H$3:$BZ$1001,55,FALSE)&amp;"","　")</f>
        <v/>
      </c>
      <c r="AJ207" s="16" t="str">
        <f>IFERROR(VLOOKUP($B207,DB!$H$3:$BZ$1001,56,FALSE)&amp;"","　")</f>
        <v/>
      </c>
      <c r="AK207" s="18" t="str">
        <f>IFERROR(VLOOKUP($B207,DB!$H$3:$BZ$1001,57,FALSE)&amp;"","　")</f>
        <v/>
      </c>
      <c r="AL207" s="18" t="str">
        <f>IFERROR(VLOOKUP($B207,DB!$H$3:$BZ$1001,58,FALSE)&amp;"","　")</f>
        <v/>
      </c>
      <c r="AM207" s="18" t="str">
        <f>IFERROR(VLOOKUP($B207,DB!$H$3:$BZ$1001,59,FALSE)&amp;"","　")</f>
        <v/>
      </c>
      <c r="AN207" s="18" t="str">
        <f>IFERROR(VLOOKUP($B207,DB!$H$3:$BZ$1001,60,FALSE)&amp;"","　")</f>
        <v/>
      </c>
      <c r="AO207" s="18" t="str">
        <f>IFERROR(VLOOKUP($B207,DB!$H$3:$BZ$1001,61,FALSE)&amp;"","　")</f>
        <v/>
      </c>
      <c r="AP207" s="18" t="str">
        <f>IFERROR(VLOOKUP($B207,DB!$H$3:$BZ$1001,62,FALSE)&amp;"","　")</f>
        <v/>
      </c>
      <c r="AQ207" s="21" t="str">
        <f>IFERROR(VLOOKUP($B207,DB!$H$3:$BZ$1001,63,FALSE)&amp;"","　")</f>
        <v/>
      </c>
      <c r="AR207" s="23" t="str">
        <f>IFERROR(VLOOKUP($B207,DB!$H$3:$BZ$1001,64,FALSE)&amp;"","　")</f>
        <v/>
      </c>
      <c r="AS207" s="18" t="str">
        <f>IFERROR(VLOOKUP($B207,DB!$H$3:$BZ$1001,65,FALSE)&amp;"","　")</f>
        <v/>
      </c>
      <c r="AT207" s="18" t="str">
        <f>IFERROR(VLOOKUP($B207,DB!$H$3:$BZ$1001,66,FALSE)&amp;"","　")</f>
        <v/>
      </c>
      <c r="AU207" s="18" t="str">
        <f>IFERROR(VLOOKUP($B207,DB!$H$3:$BZ$1001,67,FALSE)&amp;"","　")</f>
        <v/>
      </c>
      <c r="AV207" s="18" t="str">
        <f>IFERROR(VLOOKUP($B207,DB!$H$3:$BZ$1001,68,FALSE)&amp;"","　")</f>
        <v/>
      </c>
      <c r="AW207" s="18" t="str">
        <f>IFERROR(VLOOKUP($B207,DB!$H$3:$BZ$1001,69,FALSE)&amp;"","　")</f>
        <v/>
      </c>
      <c r="AX207" s="18" t="str">
        <f>IFERROR(VLOOKUP($B207,DB!$H$3:$BZ$1001,70,FALSE)&amp;"","　")</f>
        <v/>
      </c>
      <c r="AY207" s="21" t="str">
        <f>IFERROR(VLOOKUP($B207,DB!$H$3:$BZ$1001,71,FALSE)&amp;"","　")</f>
        <v/>
      </c>
      <c r="AZ207" s="29"/>
    </row>
    <row r="208" spans="2:52" ht="20.100000000000001" customHeight="1">
      <c r="B208" s="6">
        <v>2511</v>
      </c>
      <c r="C208" s="8" t="str">
        <f>IFERROR(VLOOKUP(B208,DB!$H$3:$Y$1001,4,FALSE)&amp;"","")</f>
        <v>株式会社日本工房</v>
      </c>
      <c r="D208" s="10" t="str">
        <f>IFERROR(VLOOKUP(B208,DB!$H$2:$CC$1001,7,FALSE)&amp;"","")</f>
        <v>北海道</v>
      </c>
      <c r="E208" s="11" t="str">
        <f>IFERROR(VLOOKUP(B208,DB!$H$2:$CC$1001,8,FALSE)&amp;"","")</f>
        <v>札幌市中央区</v>
      </c>
      <c r="F208" s="12" t="str">
        <f>IFERROR(VLOOKUP(B208,DB!$H$2:$CC$1001,10,FALSE)&amp;"","")</f>
        <v>代表取締役</v>
      </c>
      <c r="G208" s="11" t="str">
        <f>IFERROR(VLOOKUP(B208,DB!$H$2:$CC$1001,11,FALSE)&amp;"","")</f>
        <v>寺田　智之</v>
      </c>
      <c r="H208" s="14" t="str">
        <f>IFERROR(IF(VLOOKUP(B208,DB!$H$2:$CC$1001,20,FALSE)&amp;""="","","○"),"")</f>
        <v/>
      </c>
      <c r="I208" s="16" t="str">
        <f>IFERROR(VLOOKUP($B208,DB!$H$3:$BZ$1001,29,FALSE)&amp;"","　")</f>
        <v/>
      </c>
      <c r="J208" s="18" t="str">
        <f>IFERROR(VLOOKUP($B208,DB!$H$3:$BZ$1001,30,FALSE)&amp;"","　")</f>
        <v/>
      </c>
      <c r="K208" s="18" t="str">
        <f>IFERROR(VLOOKUP($B208,DB!$H$3:$BZ$1001,31,FALSE)&amp;"","　")</f>
        <v/>
      </c>
      <c r="L208" s="18" t="str">
        <f>IFERROR(VLOOKUP($B208,DB!$H$3:$BZ$1001,32,FALSE)&amp;"","　")</f>
        <v>◯</v>
      </c>
      <c r="M208" s="18" t="str">
        <f>IFERROR(VLOOKUP($B208,DB!$H$3:$BZ$1001,33,FALSE)&amp;"","　")</f>
        <v/>
      </c>
      <c r="N208" s="21" t="str">
        <f>IFERROR(VLOOKUP($B208,DB!$H$3:$BZ$1001,34,FALSE)&amp;"","　")</f>
        <v/>
      </c>
      <c r="O208" s="23" t="str">
        <f>IFERROR(VLOOKUP($B208,DB!$H$3:$BZ$1001,35,FALSE)&amp;"","　")</f>
        <v/>
      </c>
      <c r="P208" s="18" t="str">
        <f>IFERROR(VLOOKUP($B208,DB!$H$3:$BZ$1001,36,FALSE)&amp;"","　")</f>
        <v/>
      </c>
      <c r="Q208" s="18" t="str">
        <f>IFERROR(VLOOKUP($B208,DB!$H$3:$BZ$1001,37,FALSE)&amp;"","　")</f>
        <v/>
      </c>
      <c r="R208" s="18" t="str">
        <f>IFERROR(VLOOKUP($B208,DB!$H$3:$BZ$1001,38,FALSE)&amp;"","　")</f>
        <v/>
      </c>
      <c r="S208" s="18" t="str">
        <f>IFERROR(VLOOKUP($B208,DB!$H$3:$BZ$1001,39,FALSE)&amp;"","　")</f>
        <v/>
      </c>
      <c r="T208" s="18" t="str">
        <f>IFERROR(VLOOKUP($B208,DB!$H$3:$BZ$1001,40,FALSE)&amp;"","　")</f>
        <v/>
      </c>
      <c r="U208" s="18" t="str">
        <f>IFERROR(VLOOKUP($B208,DB!$H$3:$BZ$1001,41,FALSE)&amp;"","　")</f>
        <v/>
      </c>
      <c r="V208" s="18" t="str">
        <f>IFERROR(VLOOKUP($B208,DB!$H$3:$BZ$1001,42,FALSE)&amp;"","　")</f>
        <v/>
      </c>
      <c r="W208" s="18" t="str">
        <f>IFERROR(VLOOKUP($B208,DB!$H$3:$BZ$1001,43,FALSE)&amp;"","　")</f>
        <v/>
      </c>
      <c r="X208" s="18" t="str">
        <f>IFERROR(VLOOKUP($B208,DB!$H$3:$BZ$1001,44,FALSE)&amp;"","　")</f>
        <v/>
      </c>
      <c r="Y208" s="18" t="str">
        <f>IFERROR(VLOOKUP($B208,DB!$H$3:$BZ$1001,45,FALSE)&amp;"","　")</f>
        <v/>
      </c>
      <c r="Z208" s="18" t="str">
        <f>IFERROR(VLOOKUP($B208,DB!$H$3:$BZ$1001,46,FALSE)&amp;"","　")</f>
        <v/>
      </c>
      <c r="AA208" s="18" t="str">
        <f>IFERROR(VLOOKUP($B208,DB!$H$3:$BZ$1001,47,FALSE)&amp;"","　")</f>
        <v/>
      </c>
      <c r="AB208" s="18" t="str">
        <f>IFERROR(VLOOKUP($B208,DB!$H$3:$BZ$1001,48,FALSE)&amp;"","　")</f>
        <v/>
      </c>
      <c r="AC208" s="18" t="str">
        <f>IFERROR(VLOOKUP($B208,DB!$H$3:$BZ$1001,49,FALSE)&amp;"","　")</f>
        <v/>
      </c>
      <c r="AD208" s="18" t="str">
        <f>IFERROR(VLOOKUP($B208,DB!$H$3:$BZ$1001,50,FALSE)&amp;"","　")</f>
        <v/>
      </c>
      <c r="AE208" s="18" t="str">
        <f>IFERROR(VLOOKUP($B208,DB!$H$3:$BZ$1001,51,FALSE)&amp;"","　")</f>
        <v/>
      </c>
      <c r="AF208" s="18" t="str">
        <f>IFERROR(VLOOKUP($B208,DB!$H$3:$BZ$1001,52,FALSE)&amp;"","　")</f>
        <v/>
      </c>
      <c r="AG208" s="18" t="str">
        <f>IFERROR(VLOOKUP($B208,DB!$H$3:$BZ$1001,53,FALSE)&amp;"","　")</f>
        <v/>
      </c>
      <c r="AH208" s="18" t="str">
        <f>IFERROR(VLOOKUP($B208,DB!$H$3:$BZ$1001,54,FALSE)&amp;"","　")</f>
        <v/>
      </c>
      <c r="AI208" s="25" t="str">
        <f>IFERROR(VLOOKUP($B208,DB!$H$3:$BZ$1001,55,FALSE)&amp;"","　")</f>
        <v/>
      </c>
      <c r="AJ208" s="16" t="str">
        <f>IFERROR(VLOOKUP($B208,DB!$H$3:$BZ$1001,56,FALSE)&amp;"","　")</f>
        <v/>
      </c>
      <c r="AK208" s="18" t="str">
        <f>IFERROR(VLOOKUP($B208,DB!$H$3:$BZ$1001,57,FALSE)&amp;"","　")</f>
        <v/>
      </c>
      <c r="AL208" s="18" t="str">
        <f>IFERROR(VLOOKUP($B208,DB!$H$3:$BZ$1001,58,FALSE)&amp;"","　")</f>
        <v/>
      </c>
      <c r="AM208" s="18" t="str">
        <f>IFERROR(VLOOKUP($B208,DB!$H$3:$BZ$1001,59,FALSE)&amp;"","　")</f>
        <v/>
      </c>
      <c r="AN208" s="18" t="str">
        <f>IFERROR(VLOOKUP($B208,DB!$H$3:$BZ$1001,60,FALSE)&amp;"","　")</f>
        <v/>
      </c>
      <c r="AO208" s="18" t="str">
        <f>IFERROR(VLOOKUP($B208,DB!$H$3:$BZ$1001,61,FALSE)&amp;"","　")</f>
        <v/>
      </c>
      <c r="AP208" s="18" t="str">
        <f>IFERROR(VLOOKUP($B208,DB!$H$3:$BZ$1001,62,FALSE)&amp;"","　")</f>
        <v/>
      </c>
      <c r="AQ208" s="21" t="str">
        <f>IFERROR(VLOOKUP($B208,DB!$H$3:$BZ$1001,63,FALSE)&amp;"","　")</f>
        <v/>
      </c>
      <c r="AR208" s="23" t="str">
        <f>IFERROR(VLOOKUP($B208,DB!$H$3:$BZ$1001,64,FALSE)&amp;"","　")</f>
        <v/>
      </c>
      <c r="AS208" s="18" t="str">
        <f>IFERROR(VLOOKUP($B208,DB!$H$3:$BZ$1001,65,FALSE)&amp;"","　")</f>
        <v/>
      </c>
      <c r="AT208" s="18" t="str">
        <f>IFERROR(VLOOKUP($B208,DB!$H$3:$BZ$1001,66,FALSE)&amp;"","　")</f>
        <v/>
      </c>
      <c r="AU208" s="18" t="str">
        <f>IFERROR(VLOOKUP($B208,DB!$H$3:$BZ$1001,67,FALSE)&amp;"","　")</f>
        <v/>
      </c>
      <c r="AV208" s="18" t="str">
        <f>IFERROR(VLOOKUP($B208,DB!$H$3:$BZ$1001,68,FALSE)&amp;"","　")</f>
        <v/>
      </c>
      <c r="AW208" s="18" t="str">
        <f>IFERROR(VLOOKUP($B208,DB!$H$3:$BZ$1001,69,FALSE)&amp;"","　")</f>
        <v/>
      </c>
      <c r="AX208" s="18" t="str">
        <f>IFERROR(VLOOKUP($B208,DB!$H$3:$BZ$1001,70,FALSE)&amp;"","　")</f>
        <v/>
      </c>
      <c r="AY208" s="21" t="str">
        <f>IFERROR(VLOOKUP($B208,DB!$H$3:$BZ$1001,71,FALSE)&amp;"","　")</f>
        <v/>
      </c>
      <c r="AZ208" s="29"/>
    </row>
    <row r="209" spans="2:52" ht="20.100000000000001" customHeight="1">
      <c r="B209" s="6">
        <v>2512</v>
      </c>
      <c r="C209" s="8" t="str">
        <f>IFERROR(VLOOKUP(B209,DB!$H$3:$Y$1001,4,FALSE)&amp;"","")</f>
        <v>株式会社日産技術コンサルタント</v>
      </c>
      <c r="D209" s="10" t="str">
        <f>IFERROR(VLOOKUP(B209,DB!$H$2:$CC$1001,7,FALSE)&amp;"","")</f>
        <v>大阪府</v>
      </c>
      <c r="E209" s="11" t="str">
        <f>IFERROR(VLOOKUP(B209,DB!$H$2:$CC$1001,8,FALSE)&amp;"","")</f>
        <v>大阪市中央区</v>
      </c>
      <c r="F209" s="12" t="str">
        <f>IFERROR(VLOOKUP(B209,DB!$H$2:$CC$1001,10,FALSE)&amp;"","")</f>
        <v>代表取締役</v>
      </c>
      <c r="G209" s="11" t="str">
        <f>IFERROR(VLOOKUP(B209,DB!$H$2:$CC$1001,11,FALSE)&amp;"","")</f>
        <v>宮脇　佳史</v>
      </c>
      <c r="H209" s="14" t="str">
        <f>IFERROR(IF(VLOOKUP(B209,DB!$H$2:$CC$1001,20,FALSE)&amp;""="","","○"),"")</f>
        <v>○</v>
      </c>
      <c r="I209" s="16" t="str">
        <f>IFERROR(VLOOKUP($B209,DB!$H$3:$BZ$1001,29,FALSE)&amp;"","　")</f>
        <v/>
      </c>
      <c r="J209" s="18" t="str">
        <f>IFERROR(VLOOKUP($B209,DB!$H$3:$BZ$1001,30,FALSE)&amp;"","　")</f>
        <v>◯</v>
      </c>
      <c r="K209" s="18" t="str">
        <f>IFERROR(VLOOKUP($B209,DB!$H$3:$BZ$1001,31,FALSE)&amp;"","　")</f>
        <v>◯</v>
      </c>
      <c r="L209" s="18" t="str">
        <f>IFERROR(VLOOKUP($B209,DB!$H$3:$BZ$1001,32,FALSE)&amp;"","　")</f>
        <v/>
      </c>
      <c r="M209" s="18" t="str">
        <f>IFERROR(VLOOKUP($B209,DB!$H$3:$BZ$1001,33,FALSE)&amp;"","　")</f>
        <v>◯</v>
      </c>
      <c r="N209" s="21" t="str">
        <f>IFERROR(VLOOKUP($B209,DB!$H$3:$BZ$1001,34,FALSE)&amp;"","　")</f>
        <v/>
      </c>
      <c r="O209" s="23" t="str">
        <f>IFERROR(VLOOKUP($B209,DB!$H$3:$BZ$1001,35,FALSE)&amp;"","　")</f>
        <v>◯</v>
      </c>
      <c r="P209" s="18" t="str">
        <f>IFERROR(VLOOKUP($B209,DB!$H$3:$BZ$1001,36,FALSE)&amp;"","　")</f>
        <v/>
      </c>
      <c r="Q209" s="18" t="str">
        <f>IFERROR(VLOOKUP($B209,DB!$H$3:$BZ$1001,37,FALSE)&amp;"","　")</f>
        <v/>
      </c>
      <c r="R209" s="18" t="str">
        <f>IFERROR(VLOOKUP($B209,DB!$H$3:$BZ$1001,38,FALSE)&amp;"","　")</f>
        <v>◯</v>
      </c>
      <c r="S209" s="18" t="str">
        <f>IFERROR(VLOOKUP($B209,DB!$H$3:$BZ$1001,39,FALSE)&amp;"","　")</f>
        <v/>
      </c>
      <c r="T209" s="18" t="str">
        <f>IFERROR(VLOOKUP($B209,DB!$H$3:$BZ$1001,40,FALSE)&amp;"","　")</f>
        <v>◯</v>
      </c>
      <c r="U209" s="18" t="str">
        <f>IFERROR(VLOOKUP($B209,DB!$H$3:$BZ$1001,41,FALSE)&amp;"","　")</f>
        <v>◯</v>
      </c>
      <c r="V209" s="18" t="str">
        <f>IFERROR(VLOOKUP($B209,DB!$H$3:$BZ$1001,42,FALSE)&amp;"","　")</f>
        <v/>
      </c>
      <c r="W209" s="18" t="str">
        <f>IFERROR(VLOOKUP($B209,DB!$H$3:$BZ$1001,43,FALSE)&amp;"","　")</f>
        <v/>
      </c>
      <c r="X209" s="18" t="str">
        <f>IFERROR(VLOOKUP($B209,DB!$H$3:$BZ$1001,44,FALSE)&amp;"","　")</f>
        <v/>
      </c>
      <c r="Y209" s="18" t="str">
        <f>IFERROR(VLOOKUP($B209,DB!$H$3:$BZ$1001,45,FALSE)&amp;"","　")</f>
        <v>◯</v>
      </c>
      <c r="Z209" s="18" t="str">
        <f>IFERROR(VLOOKUP($B209,DB!$H$3:$BZ$1001,46,FALSE)&amp;"","　")</f>
        <v/>
      </c>
      <c r="AA209" s="18" t="str">
        <f>IFERROR(VLOOKUP($B209,DB!$H$3:$BZ$1001,47,FALSE)&amp;"","　")</f>
        <v>◯</v>
      </c>
      <c r="AB209" s="18" t="str">
        <f>IFERROR(VLOOKUP($B209,DB!$H$3:$BZ$1001,48,FALSE)&amp;"","　")</f>
        <v/>
      </c>
      <c r="AC209" s="18" t="str">
        <f>IFERROR(VLOOKUP($B209,DB!$H$3:$BZ$1001,49,FALSE)&amp;"","　")</f>
        <v>◯</v>
      </c>
      <c r="AD209" s="18" t="str">
        <f>IFERROR(VLOOKUP($B209,DB!$H$3:$BZ$1001,50,FALSE)&amp;"","　")</f>
        <v>◯</v>
      </c>
      <c r="AE209" s="18" t="str">
        <f>IFERROR(VLOOKUP($B209,DB!$H$3:$BZ$1001,51,FALSE)&amp;"","　")</f>
        <v/>
      </c>
      <c r="AF209" s="18" t="str">
        <f>IFERROR(VLOOKUP($B209,DB!$H$3:$BZ$1001,52,FALSE)&amp;"","　")</f>
        <v/>
      </c>
      <c r="AG209" s="18" t="str">
        <f>IFERROR(VLOOKUP($B209,DB!$H$3:$BZ$1001,53,FALSE)&amp;"","　")</f>
        <v>◯</v>
      </c>
      <c r="AH209" s="18" t="str">
        <f>IFERROR(VLOOKUP($B209,DB!$H$3:$BZ$1001,54,FALSE)&amp;"","　")</f>
        <v/>
      </c>
      <c r="AI209" s="25" t="str">
        <f>IFERROR(VLOOKUP($B209,DB!$H$3:$BZ$1001,55,FALSE)&amp;"","　")</f>
        <v>◯</v>
      </c>
      <c r="AJ209" s="16" t="str">
        <f>IFERROR(VLOOKUP($B209,DB!$H$3:$BZ$1001,56,FALSE)&amp;"","　")</f>
        <v/>
      </c>
      <c r="AK209" s="18" t="str">
        <f>IFERROR(VLOOKUP($B209,DB!$H$3:$BZ$1001,57,FALSE)&amp;"","　")</f>
        <v/>
      </c>
      <c r="AL209" s="18" t="str">
        <f>IFERROR(VLOOKUP($B209,DB!$H$3:$BZ$1001,58,FALSE)&amp;"","　")</f>
        <v/>
      </c>
      <c r="AM209" s="18" t="str">
        <f>IFERROR(VLOOKUP($B209,DB!$H$3:$BZ$1001,59,FALSE)&amp;"","　")</f>
        <v/>
      </c>
      <c r="AN209" s="18" t="str">
        <f>IFERROR(VLOOKUP($B209,DB!$H$3:$BZ$1001,60,FALSE)&amp;"","　")</f>
        <v/>
      </c>
      <c r="AO209" s="18" t="str">
        <f>IFERROR(VLOOKUP($B209,DB!$H$3:$BZ$1001,61,FALSE)&amp;"","　")</f>
        <v/>
      </c>
      <c r="AP209" s="18" t="str">
        <f>IFERROR(VLOOKUP($B209,DB!$H$3:$BZ$1001,62,FALSE)&amp;"","　")</f>
        <v/>
      </c>
      <c r="AQ209" s="21" t="str">
        <f>IFERROR(VLOOKUP($B209,DB!$H$3:$BZ$1001,63,FALSE)&amp;"","　")</f>
        <v/>
      </c>
      <c r="AR209" s="23" t="str">
        <f>IFERROR(VLOOKUP($B209,DB!$H$3:$BZ$1001,64,FALSE)&amp;"","　")</f>
        <v/>
      </c>
      <c r="AS209" s="18" t="str">
        <f>IFERROR(VLOOKUP($B209,DB!$H$3:$BZ$1001,65,FALSE)&amp;"","　")</f>
        <v/>
      </c>
      <c r="AT209" s="18" t="str">
        <f>IFERROR(VLOOKUP($B209,DB!$H$3:$BZ$1001,66,FALSE)&amp;"","　")</f>
        <v/>
      </c>
      <c r="AU209" s="18" t="str">
        <f>IFERROR(VLOOKUP($B209,DB!$H$3:$BZ$1001,67,FALSE)&amp;"","　")</f>
        <v/>
      </c>
      <c r="AV209" s="18" t="str">
        <f>IFERROR(VLOOKUP($B209,DB!$H$3:$BZ$1001,68,FALSE)&amp;"","　")</f>
        <v/>
      </c>
      <c r="AW209" s="18" t="str">
        <f>IFERROR(VLOOKUP($B209,DB!$H$3:$BZ$1001,69,FALSE)&amp;"","　")</f>
        <v/>
      </c>
      <c r="AX209" s="18" t="str">
        <f>IFERROR(VLOOKUP($B209,DB!$H$3:$BZ$1001,70,FALSE)&amp;"","　")</f>
        <v/>
      </c>
      <c r="AY209" s="21" t="str">
        <f>IFERROR(VLOOKUP($B209,DB!$H$3:$BZ$1001,71,FALSE)&amp;"","　")</f>
        <v/>
      </c>
      <c r="AZ209" s="29"/>
    </row>
    <row r="210" spans="2:52" ht="20.100000000000001" customHeight="1">
      <c r="B210" s="6">
        <v>2513</v>
      </c>
      <c r="C210" s="8" t="str">
        <f>IFERROR(VLOOKUP(B210,DB!$H$3:$Y$1001,4,FALSE)&amp;"","")</f>
        <v>日本都市設計株式会社</v>
      </c>
      <c r="D210" s="10" t="str">
        <f>IFERROR(VLOOKUP(B210,DB!$H$2:$CC$1001,7,FALSE)&amp;"","")</f>
        <v>北海道</v>
      </c>
      <c r="E210" s="11" t="str">
        <f>IFERROR(VLOOKUP(B210,DB!$H$2:$CC$1001,8,FALSE)&amp;"","")</f>
        <v>札幌市中央区</v>
      </c>
      <c r="F210" s="12" t="str">
        <f>IFERROR(VLOOKUP(B210,DB!$H$2:$CC$1001,10,FALSE)&amp;"","")</f>
        <v>代表取締役</v>
      </c>
      <c r="G210" s="11" t="str">
        <f>IFERROR(VLOOKUP(B210,DB!$H$2:$CC$1001,11,FALSE)&amp;"","")</f>
        <v>武部　幸紀</v>
      </c>
      <c r="H210" s="14" t="str">
        <f>IFERROR(IF(VLOOKUP(B210,DB!$H$2:$CC$1001,20,FALSE)&amp;""="","","○"),"")</f>
        <v/>
      </c>
      <c r="I210" s="16" t="str">
        <f>IFERROR(VLOOKUP($B210,DB!$H$3:$BZ$1001,29,FALSE)&amp;"","　")</f>
        <v/>
      </c>
      <c r="J210" s="18" t="str">
        <f>IFERROR(VLOOKUP($B210,DB!$H$3:$BZ$1001,30,FALSE)&amp;"","　")</f>
        <v/>
      </c>
      <c r="K210" s="18" t="str">
        <f>IFERROR(VLOOKUP($B210,DB!$H$3:$BZ$1001,31,FALSE)&amp;"","　")</f>
        <v/>
      </c>
      <c r="L210" s="18" t="str">
        <f>IFERROR(VLOOKUP($B210,DB!$H$3:$BZ$1001,32,FALSE)&amp;"","　")</f>
        <v>◯</v>
      </c>
      <c r="M210" s="18" t="str">
        <f>IFERROR(VLOOKUP($B210,DB!$H$3:$BZ$1001,33,FALSE)&amp;"","　")</f>
        <v>◯</v>
      </c>
      <c r="N210" s="21" t="str">
        <f>IFERROR(VLOOKUP($B210,DB!$H$3:$BZ$1001,34,FALSE)&amp;"","　")</f>
        <v/>
      </c>
      <c r="O210" s="23" t="str">
        <f>IFERROR(VLOOKUP($B210,DB!$H$3:$BZ$1001,35,FALSE)&amp;"","　")</f>
        <v/>
      </c>
      <c r="P210" s="18" t="str">
        <f>IFERROR(VLOOKUP($B210,DB!$H$3:$BZ$1001,36,FALSE)&amp;"","　")</f>
        <v/>
      </c>
      <c r="Q210" s="18" t="str">
        <f>IFERROR(VLOOKUP($B210,DB!$H$3:$BZ$1001,37,FALSE)&amp;"","　")</f>
        <v/>
      </c>
      <c r="R210" s="18" t="str">
        <f>IFERROR(VLOOKUP($B210,DB!$H$3:$BZ$1001,38,FALSE)&amp;"","　")</f>
        <v/>
      </c>
      <c r="S210" s="18" t="str">
        <f>IFERROR(VLOOKUP($B210,DB!$H$3:$BZ$1001,39,FALSE)&amp;"","　")</f>
        <v/>
      </c>
      <c r="T210" s="18" t="str">
        <f>IFERROR(VLOOKUP($B210,DB!$H$3:$BZ$1001,40,FALSE)&amp;"","　")</f>
        <v/>
      </c>
      <c r="U210" s="18" t="str">
        <f>IFERROR(VLOOKUP($B210,DB!$H$3:$BZ$1001,41,FALSE)&amp;"","　")</f>
        <v/>
      </c>
      <c r="V210" s="18" t="str">
        <f>IFERROR(VLOOKUP($B210,DB!$H$3:$BZ$1001,42,FALSE)&amp;"","　")</f>
        <v/>
      </c>
      <c r="W210" s="18" t="str">
        <f>IFERROR(VLOOKUP($B210,DB!$H$3:$BZ$1001,43,FALSE)&amp;"","　")</f>
        <v/>
      </c>
      <c r="X210" s="18" t="str">
        <f>IFERROR(VLOOKUP($B210,DB!$H$3:$BZ$1001,44,FALSE)&amp;"","　")</f>
        <v/>
      </c>
      <c r="Y210" s="18" t="str">
        <f>IFERROR(VLOOKUP($B210,DB!$H$3:$BZ$1001,45,FALSE)&amp;"","　")</f>
        <v/>
      </c>
      <c r="Z210" s="18" t="str">
        <f>IFERROR(VLOOKUP($B210,DB!$H$3:$BZ$1001,46,FALSE)&amp;"","　")</f>
        <v/>
      </c>
      <c r="AA210" s="18" t="str">
        <f>IFERROR(VLOOKUP($B210,DB!$H$3:$BZ$1001,47,FALSE)&amp;"","　")</f>
        <v/>
      </c>
      <c r="AB210" s="18" t="str">
        <f>IFERROR(VLOOKUP($B210,DB!$H$3:$BZ$1001,48,FALSE)&amp;"","　")</f>
        <v/>
      </c>
      <c r="AC210" s="18" t="str">
        <f>IFERROR(VLOOKUP($B210,DB!$H$3:$BZ$1001,49,FALSE)&amp;"","　")</f>
        <v/>
      </c>
      <c r="AD210" s="18" t="str">
        <f>IFERROR(VLOOKUP($B210,DB!$H$3:$BZ$1001,50,FALSE)&amp;"","　")</f>
        <v/>
      </c>
      <c r="AE210" s="18" t="str">
        <f>IFERROR(VLOOKUP($B210,DB!$H$3:$BZ$1001,51,FALSE)&amp;"","　")</f>
        <v/>
      </c>
      <c r="AF210" s="18" t="str">
        <f>IFERROR(VLOOKUP($B210,DB!$H$3:$BZ$1001,52,FALSE)&amp;"","　")</f>
        <v/>
      </c>
      <c r="AG210" s="18" t="str">
        <f>IFERROR(VLOOKUP($B210,DB!$H$3:$BZ$1001,53,FALSE)&amp;"","　")</f>
        <v/>
      </c>
      <c r="AH210" s="18" t="str">
        <f>IFERROR(VLOOKUP($B210,DB!$H$3:$BZ$1001,54,FALSE)&amp;"","　")</f>
        <v/>
      </c>
      <c r="AI210" s="25" t="str">
        <f>IFERROR(VLOOKUP($B210,DB!$H$3:$BZ$1001,55,FALSE)&amp;"","　")</f>
        <v/>
      </c>
      <c r="AJ210" s="16" t="str">
        <f>IFERROR(VLOOKUP($B210,DB!$H$3:$BZ$1001,56,FALSE)&amp;"","　")</f>
        <v/>
      </c>
      <c r="AK210" s="18" t="str">
        <f>IFERROR(VLOOKUP($B210,DB!$H$3:$BZ$1001,57,FALSE)&amp;"","　")</f>
        <v/>
      </c>
      <c r="AL210" s="18" t="str">
        <f>IFERROR(VLOOKUP($B210,DB!$H$3:$BZ$1001,58,FALSE)&amp;"","　")</f>
        <v/>
      </c>
      <c r="AM210" s="18" t="str">
        <f>IFERROR(VLOOKUP($B210,DB!$H$3:$BZ$1001,59,FALSE)&amp;"","　")</f>
        <v/>
      </c>
      <c r="AN210" s="18" t="str">
        <f>IFERROR(VLOOKUP($B210,DB!$H$3:$BZ$1001,60,FALSE)&amp;"","　")</f>
        <v/>
      </c>
      <c r="AO210" s="18" t="str">
        <f>IFERROR(VLOOKUP($B210,DB!$H$3:$BZ$1001,61,FALSE)&amp;"","　")</f>
        <v/>
      </c>
      <c r="AP210" s="18" t="str">
        <f>IFERROR(VLOOKUP($B210,DB!$H$3:$BZ$1001,62,FALSE)&amp;"","　")</f>
        <v/>
      </c>
      <c r="AQ210" s="21" t="str">
        <f>IFERROR(VLOOKUP($B210,DB!$H$3:$BZ$1001,63,FALSE)&amp;"","　")</f>
        <v/>
      </c>
      <c r="AR210" s="23" t="str">
        <f>IFERROR(VLOOKUP($B210,DB!$H$3:$BZ$1001,64,FALSE)&amp;"","　")</f>
        <v/>
      </c>
      <c r="AS210" s="18" t="str">
        <f>IFERROR(VLOOKUP($B210,DB!$H$3:$BZ$1001,65,FALSE)&amp;"","　")</f>
        <v/>
      </c>
      <c r="AT210" s="18" t="str">
        <f>IFERROR(VLOOKUP($B210,DB!$H$3:$BZ$1001,66,FALSE)&amp;"","　")</f>
        <v/>
      </c>
      <c r="AU210" s="18" t="str">
        <f>IFERROR(VLOOKUP($B210,DB!$H$3:$BZ$1001,67,FALSE)&amp;"","　")</f>
        <v/>
      </c>
      <c r="AV210" s="18" t="str">
        <f>IFERROR(VLOOKUP($B210,DB!$H$3:$BZ$1001,68,FALSE)&amp;"","　")</f>
        <v/>
      </c>
      <c r="AW210" s="18" t="str">
        <f>IFERROR(VLOOKUP($B210,DB!$H$3:$BZ$1001,69,FALSE)&amp;"","　")</f>
        <v/>
      </c>
      <c r="AX210" s="18" t="str">
        <f>IFERROR(VLOOKUP($B210,DB!$H$3:$BZ$1001,70,FALSE)&amp;"","　")</f>
        <v/>
      </c>
      <c r="AY210" s="21" t="str">
        <f>IFERROR(VLOOKUP($B210,DB!$H$3:$BZ$1001,71,FALSE)&amp;"","　")</f>
        <v/>
      </c>
      <c r="AZ210" s="29"/>
    </row>
    <row r="211" spans="2:52" ht="20.100000000000001" customHeight="1">
      <c r="B211" s="6">
        <v>2514</v>
      </c>
      <c r="C211" s="8" t="str">
        <f>IFERROR(VLOOKUP(B211,DB!$H$3:$Y$1001,4,FALSE)&amp;"","")</f>
        <v>日本基礎技術株式会社</v>
      </c>
      <c r="D211" s="10" t="str">
        <f>IFERROR(VLOOKUP(B211,DB!$H$2:$CC$1001,7,FALSE)&amp;"","")</f>
        <v>大阪府</v>
      </c>
      <c r="E211" s="11" t="str">
        <f>IFERROR(VLOOKUP(B211,DB!$H$2:$CC$1001,8,FALSE)&amp;"","")</f>
        <v>大阪市北区</v>
      </c>
      <c r="F211" s="12" t="str">
        <f>IFERROR(VLOOKUP(B211,DB!$H$2:$CC$1001,10,FALSE)&amp;"","")</f>
        <v>代表取締役社長</v>
      </c>
      <c r="G211" s="11" t="str">
        <f>IFERROR(VLOOKUP(B211,DB!$H$2:$CC$1001,11,FALSE)&amp;"","")</f>
        <v>中原　巖</v>
      </c>
      <c r="H211" s="14" t="str">
        <f>IFERROR(IF(VLOOKUP(B211,DB!$H$2:$CC$1001,20,FALSE)&amp;""="","","○"),"")</f>
        <v>○</v>
      </c>
      <c r="I211" s="16" t="str">
        <f>IFERROR(VLOOKUP($B211,DB!$H$3:$BZ$1001,29,FALSE)&amp;"","　")</f>
        <v/>
      </c>
      <c r="J211" s="18" t="str">
        <f>IFERROR(VLOOKUP($B211,DB!$H$3:$BZ$1001,30,FALSE)&amp;"","　")</f>
        <v>◯</v>
      </c>
      <c r="K211" s="18" t="str">
        <f>IFERROR(VLOOKUP($B211,DB!$H$3:$BZ$1001,31,FALSE)&amp;"","　")</f>
        <v>◯</v>
      </c>
      <c r="L211" s="18" t="str">
        <f>IFERROR(VLOOKUP($B211,DB!$H$3:$BZ$1001,32,FALSE)&amp;"","　")</f>
        <v/>
      </c>
      <c r="M211" s="18" t="str">
        <f>IFERROR(VLOOKUP($B211,DB!$H$3:$BZ$1001,33,FALSE)&amp;"","　")</f>
        <v/>
      </c>
      <c r="N211" s="21" t="str">
        <f>IFERROR(VLOOKUP($B211,DB!$H$3:$BZ$1001,34,FALSE)&amp;"","　")</f>
        <v/>
      </c>
      <c r="O211" s="23" t="str">
        <f>IFERROR(VLOOKUP($B211,DB!$H$3:$BZ$1001,35,FALSE)&amp;"","　")</f>
        <v/>
      </c>
      <c r="P211" s="18" t="str">
        <f>IFERROR(VLOOKUP($B211,DB!$H$3:$BZ$1001,36,FALSE)&amp;"","　")</f>
        <v/>
      </c>
      <c r="Q211" s="18" t="str">
        <f>IFERROR(VLOOKUP($B211,DB!$H$3:$BZ$1001,37,FALSE)&amp;"","　")</f>
        <v/>
      </c>
      <c r="R211" s="18" t="str">
        <f>IFERROR(VLOOKUP($B211,DB!$H$3:$BZ$1001,38,FALSE)&amp;"","　")</f>
        <v/>
      </c>
      <c r="S211" s="18" t="str">
        <f>IFERROR(VLOOKUP($B211,DB!$H$3:$BZ$1001,39,FALSE)&amp;"","　")</f>
        <v/>
      </c>
      <c r="T211" s="18" t="str">
        <f>IFERROR(VLOOKUP($B211,DB!$H$3:$BZ$1001,40,FALSE)&amp;"","　")</f>
        <v/>
      </c>
      <c r="U211" s="18" t="str">
        <f>IFERROR(VLOOKUP($B211,DB!$H$3:$BZ$1001,41,FALSE)&amp;"","　")</f>
        <v/>
      </c>
      <c r="V211" s="18" t="str">
        <f>IFERROR(VLOOKUP($B211,DB!$H$3:$BZ$1001,42,FALSE)&amp;"","　")</f>
        <v>◯</v>
      </c>
      <c r="W211" s="18" t="str">
        <f>IFERROR(VLOOKUP($B211,DB!$H$3:$BZ$1001,43,FALSE)&amp;"","　")</f>
        <v/>
      </c>
      <c r="X211" s="18" t="str">
        <f>IFERROR(VLOOKUP($B211,DB!$H$3:$BZ$1001,44,FALSE)&amp;"","　")</f>
        <v/>
      </c>
      <c r="Y211" s="18" t="str">
        <f>IFERROR(VLOOKUP($B211,DB!$H$3:$BZ$1001,45,FALSE)&amp;"","　")</f>
        <v/>
      </c>
      <c r="Z211" s="18" t="str">
        <f>IFERROR(VLOOKUP($B211,DB!$H$3:$BZ$1001,46,FALSE)&amp;"","　")</f>
        <v/>
      </c>
      <c r="AA211" s="18" t="str">
        <f>IFERROR(VLOOKUP($B211,DB!$H$3:$BZ$1001,47,FALSE)&amp;"","　")</f>
        <v/>
      </c>
      <c r="AB211" s="18" t="str">
        <f>IFERROR(VLOOKUP($B211,DB!$H$3:$BZ$1001,48,FALSE)&amp;"","　")</f>
        <v>◯</v>
      </c>
      <c r="AC211" s="18" t="str">
        <f>IFERROR(VLOOKUP($B211,DB!$H$3:$BZ$1001,49,FALSE)&amp;"","　")</f>
        <v>◯</v>
      </c>
      <c r="AD211" s="18" t="str">
        <f>IFERROR(VLOOKUP($B211,DB!$H$3:$BZ$1001,50,FALSE)&amp;"","　")</f>
        <v/>
      </c>
      <c r="AE211" s="18" t="str">
        <f>IFERROR(VLOOKUP($B211,DB!$H$3:$BZ$1001,51,FALSE)&amp;"","　")</f>
        <v/>
      </c>
      <c r="AF211" s="18" t="str">
        <f>IFERROR(VLOOKUP($B211,DB!$H$3:$BZ$1001,52,FALSE)&amp;"","　")</f>
        <v/>
      </c>
      <c r="AG211" s="18" t="str">
        <f>IFERROR(VLOOKUP($B211,DB!$H$3:$BZ$1001,53,FALSE)&amp;"","　")</f>
        <v/>
      </c>
      <c r="AH211" s="18" t="str">
        <f>IFERROR(VLOOKUP($B211,DB!$H$3:$BZ$1001,54,FALSE)&amp;"","　")</f>
        <v/>
      </c>
      <c r="AI211" s="25" t="str">
        <f>IFERROR(VLOOKUP($B211,DB!$H$3:$BZ$1001,55,FALSE)&amp;"","　")</f>
        <v/>
      </c>
      <c r="AJ211" s="16" t="str">
        <f>IFERROR(VLOOKUP($B211,DB!$H$3:$BZ$1001,56,FALSE)&amp;"","　")</f>
        <v/>
      </c>
      <c r="AK211" s="18" t="str">
        <f>IFERROR(VLOOKUP($B211,DB!$H$3:$BZ$1001,57,FALSE)&amp;"","　")</f>
        <v/>
      </c>
      <c r="AL211" s="18" t="str">
        <f>IFERROR(VLOOKUP($B211,DB!$H$3:$BZ$1001,58,FALSE)&amp;"","　")</f>
        <v/>
      </c>
      <c r="AM211" s="18" t="str">
        <f>IFERROR(VLOOKUP($B211,DB!$H$3:$BZ$1001,59,FALSE)&amp;"","　")</f>
        <v/>
      </c>
      <c r="AN211" s="18" t="str">
        <f>IFERROR(VLOOKUP($B211,DB!$H$3:$BZ$1001,60,FALSE)&amp;"","　")</f>
        <v/>
      </c>
      <c r="AO211" s="18" t="str">
        <f>IFERROR(VLOOKUP($B211,DB!$H$3:$BZ$1001,61,FALSE)&amp;"","　")</f>
        <v/>
      </c>
      <c r="AP211" s="18" t="str">
        <f>IFERROR(VLOOKUP($B211,DB!$H$3:$BZ$1001,62,FALSE)&amp;"","　")</f>
        <v/>
      </c>
      <c r="AQ211" s="21" t="str">
        <f>IFERROR(VLOOKUP($B211,DB!$H$3:$BZ$1001,63,FALSE)&amp;"","　")</f>
        <v/>
      </c>
      <c r="AR211" s="23" t="str">
        <f>IFERROR(VLOOKUP($B211,DB!$H$3:$BZ$1001,64,FALSE)&amp;"","　")</f>
        <v/>
      </c>
      <c r="AS211" s="18" t="str">
        <f>IFERROR(VLOOKUP($B211,DB!$H$3:$BZ$1001,65,FALSE)&amp;"","　")</f>
        <v/>
      </c>
      <c r="AT211" s="18" t="str">
        <f>IFERROR(VLOOKUP($B211,DB!$H$3:$BZ$1001,66,FALSE)&amp;"","　")</f>
        <v/>
      </c>
      <c r="AU211" s="18" t="str">
        <f>IFERROR(VLOOKUP($B211,DB!$H$3:$BZ$1001,67,FALSE)&amp;"","　")</f>
        <v/>
      </c>
      <c r="AV211" s="18" t="str">
        <f>IFERROR(VLOOKUP($B211,DB!$H$3:$BZ$1001,68,FALSE)&amp;"","　")</f>
        <v/>
      </c>
      <c r="AW211" s="18" t="str">
        <f>IFERROR(VLOOKUP($B211,DB!$H$3:$BZ$1001,69,FALSE)&amp;"","　")</f>
        <v/>
      </c>
      <c r="AX211" s="18" t="str">
        <f>IFERROR(VLOOKUP($B211,DB!$H$3:$BZ$1001,70,FALSE)&amp;"","　")</f>
        <v/>
      </c>
      <c r="AY211" s="21" t="str">
        <f>IFERROR(VLOOKUP($B211,DB!$H$3:$BZ$1001,71,FALSE)&amp;"","　")</f>
        <v/>
      </c>
      <c r="AZ211" s="29"/>
    </row>
    <row r="212" spans="2:52" ht="20.100000000000001" customHeight="1">
      <c r="B212" s="6">
        <v>2515</v>
      </c>
      <c r="C212" s="8" t="str">
        <f>IFERROR(VLOOKUP(B212,DB!$H$3:$Y$1001,4,FALSE)&amp;"","")</f>
        <v>有限会社日本交通流動リサーチ</v>
      </c>
      <c r="D212" s="10" t="str">
        <f>IFERROR(VLOOKUP(B212,DB!$H$2:$CC$1001,7,FALSE)&amp;"","")</f>
        <v>愛知県</v>
      </c>
      <c r="E212" s="11" t="str">
        <f>IFERROR(VLOOKUP(B212,DB!$H$2:$CC$1001,8,FALSE)&amp;"","")</f>
        <v>名古屋市名東区</v>
      </c>
      <c r="F212" s="12" t="str">
        <f>IFERROR(VLOOKUP(B212,DB!$H$2:$CC$1001,10,FALSE)&amp;"","")</f>
        <v>代表取締役</v>
      </c>
      <c r="G212" s="11" t="str">
        <f>IFERROR(VLOOKUP(B212,DB!$H$2:$CC$1001,11,FALSE)&amp;"","")</f>
        <v>井上　英明</v>
      </c>
      <c r="H212" s="14" t="str">
        <f>IFERROR(IF(VLOOKUP(B212,DB!$H$2:$CC$1001,20,FALSE)&amp;""="","","○"),"")</f>
        <v/>
      </c>
      <c r="I212" s="16" t="str">
        <f>IFERROR(VLOOKUP($B212,DB!$H$3:$BZ$1001,29,FALSE)&amp;"","　")</f>
        <v/>
      </c>
      <c r="J212" s="18" t="str">
        <f>IFERROR(VLOOKUP($B212,DB!$H$3:$BZ$1001,30,FALSE)&amp;"","　")</f>
        <v/>
      </c>
      <c r="K212" s="18" t="str">
        <f>IFERROR(VLOOKUP($B212,DB!$H$3:$BZ$1001,31,FALSE)&amp;"","　")</f>
        <v/>
      </c>
      <c r="L212" s="18" t="str">
        <f>IFERROR(VLOOKUP($B212,DB!$H$3:$BZ$1001,32,FALSE)&amp;"","　")</f>
        <v/>
      </c>
      <c r="M212" s="18" t="str">
        <f>IFERROR(VLOOKUP($B212,DB!$H$3:$BZ$1001,33,FALSE)&amp;"","　")</f>
        <v>◯</v>
      </c>
      <c r="N212" s="21" t="str">
        <f>IFERROR(VLOOKUP($B212,DB!$H$3:$BZ$1001,34,FALSE)&amp;"","　")</f>
        <v/>
      </c>
      <c r="O212" s="23" t="str">
        <f>IFERROR(VLOOKUP($B212,DB!$H$3:$BZ$1001,35,FALSE)&amp;"","　")</f>
        <v/>
      </c>
      <c r="P212" s="18" t="str">
        <f>IFERROR(VLOOKUP($B212,DB!$H$3:$BZ$1001,36,FALSE)&amp;"","　")</f>
        <v/>
      </c>
      <c r="Q212" s="18" t="str">
        <f>IFERROR(VLOOKUP($B212,DB!$H$3:$BZ$1001,37,FALSE)&amp;"","　")</f>
        <v/>
      </c>
      <c r="R212" s="18" t="str">
        <f>IFERROR(VLOOKUP($B212,DB!$H$3:$BZ$1001,38,FALSE)&amp;"","　")</f>
        <v/>
      </c>
      <c r="S212" s="18" t="str">
        <f>IFERROR(VLOOKUP($B212,DB!$H$3:$BZ$1001,39,FALSE)&amp;"","　")</f>
        <v/>
      </c>
      <c r="T212" s="18" t="str">
        <f>IFERROR(VLOOKUP($B212,DB!$H$3:$BZ$1001,40,FALSE)&amp;"","　")</f>
        <v/>
      </c>
      <c r="U212" s="18" t="str">
        <f>IFERROR(VLOOKUP($B212,DB!$H$3:$BZ$1001,41,FALSE)&amp;"","　")</f>
        <v/>
      </c>
      <c r="V212" s="18" t="str">
        <f>IFERROR(VLOOKUP($B212,DB!$H$3:$BZ$1001,42,FALSE)&amp;"","　")</f>
        <v/>
      </c>
      <c r="W212" s="18" t="str">
        <f>IFERROR(VLOOKUP($B212,DB!$H$3:$BZ$1001,43,FALSE)&amp;"","　")</f>
        <v/>
      </c>
      <c r="X212" s="18" t="str">
        <f>IFERROR(VLOOKUP($B212,DB!$H$3:$BZ$1001,44,FALSE)&amp;"","　")</f>
        <v/>
      </c>
      <c r="Y212" s="18" t="str">
        <f>IFERROR(VLOOKUP($B212,DB!$H$3:$BZ$1001,45,FALSE)&amp;"","　")</f>
        <v/>
      </c>
      <c r="Z212" s="18" t="str">
        <f>IFERROR(VLOOKUP($B212,DB!$H$3:$BZ$1001,46,FALSE)&amp;"","　")</f>
        <v/>
      </c>
      <c r="AA212" s="18" t="str">
        <f>IFERROR(VLOOKUP($B212,DB!$H$3:$BZ$1001,47,FALSE)&amp;"","　")</f>
        <v/>
      </c>
      <c r="AB212" s="18" t="str">
        <f>IFERROR(VLOOKUP($B212,DB!$H$3:$BZ$1001,48,FALSE)&amp;"","　")</f>
        <v/>
      </c>
      <c r="AC212" s="18" t="str">
        <f>IFERROR(VLOOKUP($B212,DB!$H$3:$BZ$1001,49,FALSE)&amp;"","　")</f>
        <v/>
      </c>
      <c r="AD212" s="18" t="str">
        <f>IFERROR(VLOOKUP($B212,DB!$H$3:$BZ$1001,50,FALSE)&amp;"","　")</f>
        <v/>
      </c>
      <c r="AE212" s="18" t="str">
        <f>IFERROR(VLOOKUP($B212,DB!$H$3:$BZ$1001,51,FALSE)&amp;"","　")</f>
        <v/>
      </c>
      <c r="AF212" s="18" t="str">
        <f>IFERROR(VLOOKUP($B212,DB!$H$3:$BZ$1001,52,FALSE)&amp;"","　")</f>
        <v/>
      </c>
      <c r="AG212" s="18" t="str">
        <f>IFERROR(VLOOKUP($B212,DB!$H$3:$BZ$1001,53,FALSE)&amp;"","　")</f>
        <v/>
      </c>
      <c r="AH212" s="18" t="str">
        <f>IFERROR(VLOOKUP($B212,DB!$H$3:$BZ$1001,54,FALSE)&amp;"","　")</f>
        <v/>
      </c>
      <c r="AI212" s="25" t="str">
        <f>IFERROR(VLOOKUP($B212,DB!$H$3:$BZ$1001,55,FALSE)&amp;"","　")</f>
        <v/>
      </c>
      <c r="AJ212" s="16" t="str">
        <f>IFERROR(VLOOKUP($B212,DB!$H$3:$BZ$1001,56,FALSE)&amp;"","　")</f>
        <v/>
      </c>
      <c r="AK212" s="18" t="str">
        <f>IFERROR(VLOOKUP($B212,DB!$H$3:$BZ$1001,57,FALSE)&amp;"","　")</f>
        <v/>
      </c>
      <c r="AL212" s="18" t="str">
        <f>IFERROR(VLOOKUP($B212,DB!$H$3:$BZ$1001,58,FALSE)&amp;"","　")</f>
        <v/>
      </c>
      <c r="AM212" s="18" t="str">
        <f>IFERROR(VLOOKUP($B212,DB!$H$3:$BZ$1001,59,FALSE)&amp;"","　")</f>
        <v/>
      </c>
      <c r="AN212" s="18" t="str">
        <f>IFERROR(VLOOKUP($B212,DB!$H$3:$BZ$1001,60,FALSE)&amp;"","　")</f>
        <v/>
      </c>
      <c r="AO212" s="18" t="str">
        <f>IFERROR(VLOOKUP($B212,DB!$H$3:$BZ$1001,61,FALSE)&amp;"","　")</f>
        <v/>
      </c>
      <c r="AP212" s="18" t="str">
        <f>IFERROR(VLOOKUP($B212,DB!$H$3:$BZ$1001,62,FALSE)&amp;"","　")</f>
        <v/>
      </c>
      <c r="AQ212" s="21" t="str">
        <f>IFERROR(VLOOKUP($B212,DB!$H$3:$BZ$1001,63,FALSE)&amp;"","　")</f>
        <v/>
      </c>
      <c r="AR212" s="23" t="str">
        <f>IFERROR(VLOOKUP($B212,DB!$H$3:$BZ$1001,64,FALSE)&amp;"","　")</f>
        <v/>
      </c>
      <c r="AS212" s="18" t="str">
        <f>IFERROR(VLOOKUP($B212,DB!$H$3:$BZ$1001,65,FALSE)&amp;"","　")</f>
        <v/>
      </c>
      <c r="AT212" s="18" t="str">
        <f>IFERROR(VLOOKUP($B212,DB!$H$3:$BZ$1001,66,FALSE)&amp;"","　")</f>
        <v/>
      </c>
      <c r="AU212" s="18" t="str">
        <f>IFERROR(VLOOKUP($B212,DB!$H$3:$BZ$1001,67,FALSE)&amp;"","　")</f>
        <v/>
      </c>
      <c r="AV212" s="18" t="str">
        <f>IFERROR(VLOOKUP($B212,DB!$H$3:$BZ$1001,68,FALSE)&amp;"","　")</f>
        <v/>
      </c>
      <c r="AW212" s="18" t="str">
        <f>IFERROR(VLOOKUP($B212,DB!$H$3:$BZ$1001,69,FALSE)&amp;"","　")</f>
        <v/>
      </c>
      <c r="AX212" s="18" t="str">
        <f>IFERROR(VLOOKUP($B212,DB!$H$3:$BZ$1001,70,FALSE)&amp;"","　")</f>
        <v>◯</v>
      </c>
      <c r="AY212" s="21" t="str">
        <f>IFERROR(VLOOKUP($B212,DB!$H$3:$BZ$1001,71,FALSE)&amp;"","　")</f>
        <v>◯</v>
      </c>
      <c r="AZ212" s="29"/>
    </row>
    <row r="213" spans="2:52" ht="20.100000000000001" customHeight="1">
      <c r="B213" s="6">
        <v>2516</v>
      </c>
      <c r="C213" s="8" t="str">
        <f>IFERROR(VLOOKUP(B213,DB!$H$3:$Y$1001,4,FALSE)&amp;"","")</f>
        <v>日本水工設計株式会社</v>
      </c>
      <c r="D213" s="10" t="str">
        <f>IFERROR(VLOOKUP(B213,DB!$H$2:$CC$1001,7,FALSE)&amp;"","")</f>
        <v>東京都</v>
      </c>
      <c r="E213" s="11" t="str">
        <f>IFERROR(VLOOKUP(B213,DB!$H$2:$CC$1001,8,FALSE)&amp;"","")</f>
        <v>中央区</v>
      </c>
      <c r="F213" s="12" t="str">
        <f>IFERROR(VLOOKUP(B213,DB!$H$2:$CC$1001,10,FALSE)&amp;"","")</f>
        <v>代表取締役</v>
      </c>
      <c r="G213" s="11" t="str">
        <f>IFERROR(VLOOKUP(B213,DB!$H$2:$CC$1001,11,FALSE)&amp;"","")</f>
        <v>細洞　克己</v>
      </c>
      <c r="H213" s="14" t="str">
        <f>IFERROR(IF(VLOOKUP(B213,DB!$H$2:$CC$1001,20,FALSE)&amp;""="","","○"),"")</f>
        <v>○</v>
      </c>
      <c r="I213" s="16" t="str">
        <f>IFERROR(VLOOKUP($B213,DB!$H$3:$BZ$1001,29,FALSE)&amp;"","　")</f>
        <v>◯</v>
      </c>
      <c r="J213" s="18" t="str">
        <f>IFERROR(VLOOKUP($B213,DB!$H$3:$BZ$1001,30,FALSE)&amp;"","　")</f>
        <v>◯</v>
      </c>
      <c r="K213" s="18" t="str">
        <f>IFERROR(VLOOKUP($B213,DB!$H$3:$BZ$1001,31,FALSE)&amp;"","　")</f>
        <v>◯</v>
      </c>
      <c r="L213" s="18" t="str">
        <f>IFERROR(VLOOKUP($B213,DB!$H$3:$BZ$1001,32,FALSE)&amp;"","　")</f>
        <v/>
      </c>
      <c r="M213" s="18" t="str">
        <f>IFERROR(VLOOKUP($B213,DB!$H$3:$BZ$1001,33,FALSE)&amp;"","　")</f>
        <v>◯</v>
      </c>
      <c r="N213" s="21" t="str">
        <f>IFERROR(VLOOKUP($B213,DB!$H$3:$BZ$1001,34,FALSE)&amp;"","　")</f>
        <v/>
      </c>
      <c r="O213" s="23" t="str">
        <f>IFERROR(VLOOKUP($B213,DB!$H$3:$BZ$1001,35,FALSE)&amp;"","　")</f>
        <v>◯</v>
      </c>
      <c r="P213" s="18" t="str">
        <f>IFERROR(VLOOKUP($B213,DB!$H$3:$BZ$1001,36,FALSE)&amp;"","　")</f>
        <v/>
      </c>
      <c r="Q213" s="18" t="str">
        <f>IFERROR(VLOOKUP($B213,DB!$H$3:$BZ$1001,37,FALSE)&amp;"","　")</f>
        <v/>
      </c>
      <c r="R213" s="18" t="str">
        <f>IFERROR(VLOOKUP($B213,DB!$H$3:$BZ$1001,38,FALSE)&amp;"","　")</f>
        <v/>
      </c>
      <c r="S213" s="18" t="str">
        <f>IFERROR(VLOOKUP($B213,DB!$H$3:$BZ$1001,39,FALSE)&amp;"","　")</f>
        <v/>
      </c>
      <c r="T213" s="18" t="str">
        <f>IFERROR(VLOOKUP($B213,DB!$H$3:$BZ$1001,40,FALSE)&amp;"","　")</f>
        <v>◯</v>
      </c>
      <c r="U213" s="18" t="str">
        <f>IFERROR(VLOOKUP($B213,DB!$H$3:$BZ$1001,41,FALSE)&amp;"","　")</f>
        <v>◯</v>
      </c>
      <c r="V213" s="18" t="str">
        <f>IFERROR(VLOOKUP($B213,DB!$H$3:$BZ$1001,42,FALSE)&amp;"","　")</f>
        <v/>
      </c>
      <c r="W213" s="18" t="str">
        <f>IFERROR(VLOOKUP($B213,DB!$H$3:$BZ$1001,43,FALSE)&amp;"","　")</f>
        <v/>
      </c>
      <c r="X213" s="18" t="str">
        <f>IFERROR(VLOOKUP($B213,DB!$H$3:$BZ$1001,44,FALSE)&amp;"","　")</f>
        <v/>
      </c>
      <c r="Y213" s="18" t="str">
        <f>IFERROR(VLOOKUP($B213,DB!$H$3:$BZ$1001,45,FALSE)&amp;"","　")</f>
        <v>◯</v>
      </c>
      <c r="Z213" s="18" t="str">
        <f>IFERROR(VLOOKUP($B213,DB!$H$3:$BZ$1001,46,FALSE)&amp;"","　")</f>
        <v/>
      </c>
      <c r="AA213" s="18" t="str">
        <f>IFERROR(VLOOKUP($B213,DB!$H$3:$BZ$1001,47,FALSE)&amp;"","　")</f>
        <v>◯</v>
      </c>
      <c r="AB213" s="18" t="str">
        <f>IFERROR(VLOOKUP($B213,DB!$H$3:$BZ$1001,48,FALSE)&amp;"","　")</f>
        <v/>
      </c>
      <c r="AC213" s="18" t="str">
        <f>IFERROR(VLOOKUP($B213,DB!$H$3:$BZ$1001,49,FALSE)&amp;"","　")</f>
        <v>◯</v>
      </c>
      <c r="AD213" s="18" t="str">
        <f>IFERROR(VLOOKUP($B213,DB!$H$3:$BZ$1001,50,FALSE)&amp;"","　")</f>
        <v>◯</v>
      </c>
      <c r="AE213" s="18" t="str">
        <f>IFERROR(VLOOKUP($B213,DB!$H$3:$BZ$1001,51,FALSE)&amp;"","　")</f>
        <v>◯</v>
      </c>
      <c r="AF213" s="18" t="str">
        <f>IFERROR(VLOOKUP($B213,DB!$H$3:$BZ$1001,52,FALSE)&amp;"","　")</f>
        <v>◯</v>
      </c>
      <c r="AG213" s="18" t="str">
        <f>IFERROR(VLOOKUP($B213,DB!$H$3:$BZ$1001,53,FALSE)&amp;"","　")</f>
        <v>◯</v>
      </c>
      <c r="AH213" s="18" t="str">
        <f>IFERROR(VLOOKUP($B213,DB!$H$3:$BZ$1001,54,FALSE)&amp;"","　")</f>
        <v/>
      </c>
      <c r="AI213" s="25" t="str">
        <f>IFERROR(VLOOKUP($B213,DB!$H$3:$BZ$1001,55,FALSE)&amp;"","　")</f>
        <v>◯</v>
      </c>
      <c r="AJ213" s="16" t="str">
        <f>IFERROR(VLOOKUP($B213,DB!$H$3:$BZ$1001,56,FALSE)&amp;"","　")</f>
        <v/>
      </c>
      <c r="AK213" s="18" t="str">
        <f>IFERROR(VLOOKUP($B213,DB!$H$3:$BZ$1001,57,FALSE)&amp;"","　")</f>
        <v/>
      </c>
      <c r="AL213" s="18" t="str">
        <f>IFERROR(VLOOKUP($B213,DB!$H$3:$BZ$1001,58,FALSE)&amp;"","　")</f>
        <v/>
      </c>
      <c r="AM213" s="18" t="str">
        <f>IFERROR(VLOOKUP($B213,DB!$H$3:$BZ$1001,59,FALSE)&amp;"","　")</f>
        <v/>
      </c>
      <c r="AN213" s="18" t="str">
        <f>IFERROR(VLOOKUP($B213,DB!$H$3:$BZ$1001,60,FALSE)&amp;"","　")</f>
        <v/>
      </c>
      <c r="AO213" s="18" t="str">
        <f>IFERROR(VLOOKUP($B213,DB!$H$3:$BZ$1001,61,FALSE)&amp;"","　")</f>
        <v/>
      </c>
      <c r="AP213" s="18" t="str">
        <f>IFERROR(VLOOKUP($B213,DB!$H$3:$BZ$1001,62,FALSE)&amp;"","　")</f>
        <v/>
      </c>
      <c r="AQ213" s="21" t="str">
        <f>IFERROR(VLOOKUP($B213,DB!$H$3:$BZ$1001,63,FALSE)&amp;"","　")</f>
        <v/>
      </c>
      <c r="AR213" s="23" t="str">
        <f>IFERROR(VLOOKUP($B213,DB!$H$3:$BZ$1001,64,FALSE)&amp;"","　")</f>
        <v/>
      </c>
      <c r="AS213" s="18" t="str">
        <f>IFERROR(VLOOKUP($B213,DB!$H$3:$BZ$1001,65,FALSE)&amp;"","　")</f>
        <v/>
      </c>
      <c r="AT213" s="18" t="str">
        <f>IFERROR(VLOOKUP($B213,DB!$H$3:$BZ$1001,66,FALSE)&amp;"","　")</f>
        <v/>
      </c>
      <c r="AU213" s="18" t="str">
        <f>IFERROR(VLOOKUP($B213,DB!$H$3:$BZ$1001,67,FALSE)&amp;"","　")</f>
        <v/>
      </c>
      <c r="AV213" s="18" t="str">
        <f>IFERROR(VLOOKUP($B213,DB!$H$3:$BZ$1001,68,FALSE)&amp;"","　")</f>
        <v/>
      </c>
      <c r="AW213" s="18" t="str">
        <f>IFERROR(VLOOKUP($B213,DB!$H$3:$BZ$1001,69,FALSE)&amp;"","　")</f>
        <v/>
      </c>
      <c r="AX213" s="18" t="str">
        <f>IFERROR(VLOOKUP($B213,DB!$H$3:$BZ$1001,70,FALSE)&amp;"","　")</f>
        <v/>
      </c>
      <c r="AY213" s="21" t="str">
        <f>IFERROR(VLOOKUP($B213,DB!$H$3:$BZ$1001,71,FALSE)&amp;"","　")</f>
        <v/>
      </c>
      <c r="AZ213" s="29"/>
    </row>
    <row r="214" spans="2:52" ht="20.100000000000001" customHeight="1">
      <c r="B214" s="6">
        <v>2517</v>
      </c>
      <c r="C214" s="8" t="str">
        <f>IFERROR(VLOOKUP(B214,DB!$H$3:$Y$1001,4,FALSE)&amp;"","")</f>
        <v>株式会社二本柳慶一建築研究所</v>
      </c>
      <c r="D214" s="10" t="str">
        <f>IFERROR(VLOOKUP(B214,DB!$H$2:$CC$1001,7,FALSE)&amp;"","")</f>
        <v>北海道</v>
      </c>
      <c r="E214" s="11" t="str">
        <f>IFERROR(VLOOKUP(B214,DB!$H$2:$CC$1001,8,FALSE)&amp;"","")</f>
        <v>函館市</v>
      </c>
      <c r="F214" s="12" t="str">
        <f>IFERROR(VLOOKUP(B214,DB!$H$2:$CC$1001,10,FALSE)&amp;"","")</f>
        <v>代表取締役</v>
      </c>
      <c r="G214" s="11" t="str">
        <f>IFERROR(VLOOKUP(B214,DB!$H$2:$CC$1001,11,FALSE)&amp;"","")</f>
        <v>二本柳　慶一</v>
      </c>
      <c r="H214" s="14" t="str">
        <f>IFERROR(IF(VLOOKUP(B214,DB!$H$2:$CC$1001,20,FALSE)&amp;""="","","○"),"")</f>
        <v/>
      </c>
      <c r="I214" s="16" t="str">
        <f>IFERROR(VLOOKUP($B214,DB!$H$3:$BZ$1001,29,FALSE)&amp;"","　")</f>
        <v/>
      </c>
      <c r="J214" s="18" t="str">
        <f>IFERROR(VLOOKUP($B214,DB!$H$3:$BZ$1001,30,FALSE)&amp;"","　")</f>
        <v/>
      </c>
      <c r="K214" s="18" t="str">
        <f>IFERROR(VLOOKUP($B214,DB!$H$3:$BZ$1001,31,FALSE)&amp;"","　")</f>
        <v/>
      </c>
      <c r="L214" s="18" t="str">
        <f>IFERROR(VLOOKUP($B214,DB!$H$3:$BZ$1001,32,FALSE)&amp;"","　")</f>
        <v>◯</v>
      </c>
      <c r="M214" s="18" t="str">
        <f>IFERROR(VLOOKUP($B214,DB!$H$3:$BZ$1001,33,FALSE)&amp;"","　")</f>
        <v/>
      </c>
      <c r="N214" s="21" t="str">
        <f>IFERROR(VLOOKUP($B214,DB!$H$3:$BZ$1001,34,FALSE)&amp;"","　")</f>
        <v/>
      </c>
      <c r="O214" s="23" t="str">
        <f>IFERROR(VLOOKUP($B214,DB!$H$3:$BZ$1001,35,FALSE)&amp;"","　")</f>
        <v/>
      </c>
      <c r="P214" s="18" t="str">
        <f>IFERROR(VLOOKUP($B214,DB!$H$3:$BZ$1001,36,FALSE)&amp;"","　")</f>
        <v/>
      </c>
      <c r="Q214" s="18" t="str">
        <f>IFERROR(VLOOKUP($B214,DB!$H$3:$BZ$1001,37,FALSE)&amp;"","　")</f>
        <v/>
      </c>
      <c r="R214" s="18" t="str">
        <f>IFERROR(VLOOKUP($B214,DB!$H$3:$BZ$1001,38,FALSE)&amp;"","　")</f>
        <v/>
      </c>
      <c r="S214" s="18" t="str">
        <f>IFERROR(VLOOKUP($B214,DB!$H$3:$BZ$1001,39,FALSE)&amp;"","　")</f>
        <v/>
      </c>
      <c r="T214" s="18" t="str">
        <f>IFERROR(VLOOKUP($B214,DB!$H$3:$BZ$1001,40,FALSE)&amp;"","　")</f>
        <v/>
      </c>
      <c r="U214" s="18" t="str">
        <f>IFERROR(VLOOKUP($B214,DB!$H$3:$BZ$1001,41,FALSE)&amp;"","　")</f>
        <v/>
      </c>
      <c r="V214" s="18" t="str">
        <f>IFERROR(VLOOKUP($B214,DB!$H$3:$BZ$1001,42,FALSE)&amp;"","　")</f>
        <v/>
      </c>
      <c r="W214" s="18" t="str">
        <f>IFERROR(VLOOKUP($B214,DB!$H$3:$BZ$1001,43,FALSE)&amp;"","　")</f>
        <v/>
      </c>
      <c r="X214" s="18" t="str">
        <f>IFERROR(VLOOKUP($B214,DB!$H$3:$BZ$1001,44,FALSE)&amp;"","　")</f>
        <v/>
      </c>
      <c r="Y214" s="18" t="str">
        <f>IFERROR(VLOOKUP($B214,DB!$H$3:$BZ$1001,45,FALSE)&amp;"","　")</f>
        <v/>
      </c>
      <c r="Z214" s="18" t="str">
        <f>IFERROR(VLOOKUP($B214,DB!$H$3:$BZ$1001,46,FALSE)&amp;"","　")</f>
        <v/>
      </c>
      <c r="AA214" s="18" t="str">
        <f>IFERROR(VLOOKUP($B214,DB!$H$3:$BZ$1001,47,FALSE)&amp;"","　")</f>
        <v/>
      </c>
      <c r="AB214" s="18" t="str">
        <f>IFERROR(VLOOKUP($B214,DB!$H$3:$BZ$1001,48,FALSE)&amp;"","　")</f>
        <v/>
      </c>
      <c r="AC214" s="18" t="str">
        <f>IFERROR(VLOOKUP($B214,DB!$H$3:$BZ$1001,49,FALSE)&amp;"","　")</f>
        <v/>
      </c>
      <c r="AD214" s="18" t="str">
        <f>IFERROR(VLOOKUP($B214,DB!$H$3:$BZ$1001,50,FALSE)&amp;"","　")</f>
        <v/>
      </c>
      <c r="AE214" s="18" t="str">
        <f>IFERROR(VLOOKUP($B214,DB!$H$3:$BZ$1001,51,FALSE)&amp;"","　")</f>
        <v/>
      </c>
      <c r="AF214" s="18" t="str">
        <f>IFERROR(VLOOKUP($B214,DB!$H$3:$BZ$1001,52,FALSE)&amp;"","　")</f>
        <v/>
      </c>
      <c r="AG214" s="18" t="str">
        <f>IFERROR(VLOOKUP($B214,DB!$H$3:$BZ$1001,53,FALSE)&amp;"","　")</f>
        <v/>
      </c>
      <c r="AH214" s="18" t="str">
        <f>IFERROR(VLOOKUP($B214,DB!$H$3:$BZ$1001,54,FALSE)&amp;"","　")</f>
        <v/>
      </c>
      <c r="AI214" s="25" t="str">
        <f>IFERROR(VLOOKUP($B214,DB!$H$3:$BZ$1001,55,FALSE)&amp;"","　")</f>
        <v/>
      </c>
      <c r="AJ214" s="16" t="str">
        <f>IFERROR(VLOOKUP($B214,DB!$H$3:$BZ$1001,56,FALSE)&amp;"","　")</f>
        <v/>
      </c>
      <c r="AK214" s="18" t="str">
        <f>IFERROR(VLOOKUP($B214,DB!$H$3:$BZ$1001,57,FALSE)&amp;"","　")</f>
        <v/>
      </c>
      <c r="AL214" s="18" t="str">
        <f>IFERROR(VLOOKUP($B214,DB!$H$3:$BZ$1001,58,FALSE)&amp;"","　")</f>
        <v/>
      </c>
      <c r="AM214" s="18" t="str">
        <f>IFERROR(VLOOKUP($B214,DB!$H$3:$BZ$1001,59,FALSE)&amp;"","　")</f>
        <v/>
      </c>
      <c r="AN214" s="18" t="str">
        <f>IFERROR(VLOOKUP($B214,DB!$H$3:$BZ$1001,60,FALSE)&amp;"","　")</f>
        <v/>
      </c>
      <c r="AO214" s="18" t="str">
        <f>IFERROR(VLOOKUP($B214,DB!$H$3:$BZ$1001,61,FALSE)&amp;"","　")</f>
        <v/>
      </c>
      <c r="AP214" s="18" t="str">
        <f>IFERROR(VLOOKUP($B214,DB!$H$3:$BZ$1001,62,FALSE)&amp;"","　")</f>
        <v/>
      </c>
      <c r="AQ214" s="21" t="str">
        <f>IFERROR(VLOOKUP($B214,DB!$H$3:$BZ$1001,63,FALSE)&amp;"","　")</f>
        <v/>
      </c>
      <c r="AR214" s="23" t="str">
        <f>IFERROR(VLOOKUP($B214,DB!$H$3:$BZ$1001,64,FALSE)&amp;"","　")</f>
        <v/>
      </c>
      <c r="AS214" s="18" t="str">
        <f>IFERROR(VLOOKUP($B214,DB!$H$3:$BZ$1001,65,FALSE)&amp;"","　")</f>
        <v/>
      </c>
      <c r="AT214" s="18" t="str">
        <f>IFERROR(VLOOKUP($B214,DB!$H$3:$BZ$1001,66,FALSE)&amp;"","　")</f>
        <v/>
      </c>
      <c r="AU214" s="18" t="str">
        <f>IFERROR(VLOOKUP($B214,DB!$H$3:$BZ$1001,67,FALSE)&amp;"","　")</f>
        <v/>
      </c>
      <c r="AV214" s="18" t="str">
        <f>IFERROR(VLOOKUP($B214,DB!$H$3:$BZ$1001,68,FALSE)&amp;"","　")</f>
        <v/>
      </c>
      <c r="AW214" s="18" t="str">
        <f>IFERROR(VLOOKUP($B214,DB!$H$3:$BZ$1001,69,FALSE)&amp;"","　")</f>
        <v/>
      </c>
      <c r="AX214" s="18" t="str">
        <f>IFERROR(VLOOKUP($B214,DB!$H$3:$BZ$1001,70,FALSE)&amp;"","　")</f>
        <v/>
      </c>
      <c r="AY214" s="21" t="str">
        <f>IFERROR(VLOOKUP($B214,DB!$H$3:$BZ$1001,71,FALSE)&amp;"","　")</f>
        <v/>
      </c>
      <c r="AZ214" s="29"/>
    </row>
    <row r="215" spans="2:52" ht="20.100000000000001" customHeight="1">
      <c r="B215" s="6">
        <v>2518</v>
      </c>
      <c r="C215" s="8" t="str">
        <f>IFERROR(VLOOKUP(B215,DB!$H$3:$Y$1001,4,FALSE)&amp;"","")</f>
        <v>日本データーサービス株式会社</v>
      </c>
      <c r="D215" s="10" t="str">
        <f>IFERROR(VLOOKUP(B215,DB!$H$2:$CC$1001,7,FALSE)&amp;"","")</f>
        <v>北海道</v>
      </c>
      <c r="E215" s="11" t="str">
        <f>IFERROR(VLOOKUP(B215,DB!$H$2:$CC$1001,8,FALSE)&amp;"","")</f>
        <v>札幌市東区</v>
      </c>
      <c r="F215" s="12" t="str">
        <f>IFERROR(VLOOKUP(B215,DB!$H$2:$CC$1001,10,FALSE)&amp;"","")</f>
        <v>代表取締役</v>
      </c>
      <c r="G215" s="11" t="str">
        <f>IFERROR(VLOOKUP(B215,DB!$H$2:$CC$1001,11,FALSE)&amp;"","")</f>
        <v>石原　知樹</v>
      </c>
      <c r="H215" s="14" t="str">
        <f>IFERROR(IF(VLOOKUP(B215,DB!$H$2:$CC$1001,20,FALSE)&amp;""="","","○"),"")</f>
        <v/>
      </c>
      <c r="I215" s="16" t="str">
        <f>IFERROR(VLOOKUP($B215,DB!$H$3:$BZ$1001,29,FALSE)&amp;"","　")</f>
        <v>◯</v>
      </c>
      <c r="J215" s="18" t="str">
        <f>IFERROR(VLOOKUP($B215,DB!$H$3:$BZ$1001,30,FALSE)&amp;"","　")</f>
        <v>◯</v>
      </c>
      <c r="K215" s="18" t="str">
        <f>IFERROR(VLOOKUP($B215,DB!$H$3:$BZ$1001,31,FALSE)&amp;"","　")</f>
        <v>◯</v>
      </c>
      <c r="L215" s="18" t="str">
        <f>IFERROR(VLOOKUP($B215,DB!$H$3:$BZ$1001,32,FALSE)&amp;"","　")</f>
        <v>◯</v>
      </c>
      <c r="M215" s="18" t="str">
        <f>IFERROR(VLOOKUP($B215,DB!$H$3:$BZ$1001,33,FALSE)&amp;"","　")</f>
        <v>◯</v>
      </c>
      <c r="N215" s="21" t="str">
        <f>IFERROR(VLOOKUP($B215,DB!$H$3:$BZ$1001,34,FALSE)&amp;"","　")</f>
        <v/>
      </c>
      <c r="O215" s="23" t="str">
        <f>IFERROR(VLOOKUP($B215,DB!$H$3:$BZ$1001,35,FALSE)&amp;"","　")</f>
        <v>◯</v>
      </c>
      <c r="P215" s="18" t="str">
        <f>IFERROR(VLOOKUP($B215,DB!$H$3:$BZ$1001,36,FALSE)&amp;"","　")</f>
        <v>◯</v>
      </c>
      <c r="Q215" s="18" t="str">
        <f>IFERROR(VLOOKUP($B215,DB!$H$3:$BZ$1001,37,FALSE)&amp;"","　")</f>
        <v/>
      </c>
      <c r="R215" s="18" t="str">
        <f>IFERROR(VLOOKUP($B215,DB!$H$3:$BZ$1001,38,FALSE)&amp;"","　")</f>
        <v>◯</v>
      </c>
      <c r="S215" s="18" t="str">
        <f>IFERROR(VLOOKUP($B215,DB!$H$3:$BZ$1001,39,FALSE)&amp;"","　")</f>
        <v/>
      </c>
      <c r="T215" s="18" t="str">
        <f>IFERROR(VLOOKUP($B215,DB!$H$3:$BZ$1001,40,FALSE)&amp;"","　")</f>
        <v/>
      </c>
      <c r="U215" s="18" t="str">
        <f>IFERROR(VLOOKUP($B215,DB!$H$3:$BZ$1001,41,FALSE)&amp;"","　")</f>
        <v>◯</v>
      </c>
      <c r="V215" s="18" t="str">
        <f>IFERROR(VLOOKUP($B215,DB!$H$3:$BZ$1001,42,FALSE)&amp;"","　")</f>
        <v/>
      </c>
      <c r="W215" s="18" t="str">
        <f>IFERROR(VLOOKUP($B215,DB!$H$3:$BZ$1001,43,FALSE)&amp;"","　")</f>
        <v/>
      </c>
      <c r="X215" s="18" t="str">
        <f>IFERROR(VLOOKUP($B215,DB!$H$3:$BZ$1001,44,FALSE)&amp;"","　")</f>
        <v>◯</v>
      </c>
      <c r="Y215" s="18" t="str">
        <f>IFERROR(VLOOKUP($B215,DB!$H$3:$BZ$1001,45,FALSE)&amp;"","　")</f>
        <v/>
      </c>
      <c r="Z215" s="18" t="str">
        <f>IFERROR(VLOOKUP($B215,DB!$H$3:$BZ$1001,46,FALSE)&amp;"","　")</f>
        <v>◯</v>
      </c>
      <c r="AA215" s="18" t="str">
        <f>IFERROR(VLOOKUP($B215,DB!$H$3:$BZ$1001,47,FALSE)&amp;"","　")</f>
        <v>◯</v>
      </c>
      <c r="AB215" s="18" t="str">
        <f>IFERROR(VLOOKUP($B215,DB!$H$3:$BZ$1001,48,FALSE)&amp;"","　")</f>
        <v/>
      </c>
      <c r="AC215" s="18" t="str">
        <f>IFERROR(VLOOKUP($B215,DB!$H$3:$BZ$1001,49,FALSE)&amp;"","　")</f>
        <v/>
      </c>
      <c r="AD215" s="18" t="str">
        <f>IFERROR(VLOOKUP($B215,DB!$H$3:$BZ$1001,50,FALSE)&amp;"","　")</f>
        <v>◯</v>
      </c>
      <c r="AE215" s="18" t="str">
        <f>IFERROR(VLOOKUP($B215,DB!$H$3:$BZ$1001,51,FALSE)&amp;"","　")</f>
        <v/>
      </c>
      <c r="AF215" s="18" t="str">
        <f>IFERROR(VLOOKUP($B215,DB!$H$3:$BZ$1001,52,FALSE)&amp;"","　")</f>
        <v/>
      </c>
      <c r="AG215" s="18" t="str">
        <f>IFERROR(VLOOKUP($B215,DB!$H$3:$BZ$1001,53,FALSE)&amp;"","　")</f>
        <v>◯</v>
      </c>
      <c r="AH215" s="18" t="str">
        <f>IFERROR(VLOOKUP($B215,DB!$H$3:$BZ$1001,54,FALSE)&amp;"","　")</f>
        <v/>
      </c>
      <c r="AI215" s="25" t="str">
        <f>IFERROR(VLOOKUP($B215,DB!$H$3:$BZ$1001,55,FALSE)&amp;"","　")</f>
        <v/>
      </c>
      <c r="AJ215" s="16" t="str">
        <f>IFERROR(VLOOKUP($B215,DB!$H$3:$BZ$1001,56,FALSE)&amp;"","　")</f>
        <v/>
      </c>
      <c r="AK215" s="18" t="str">
        <f>IFERROR(VLOOKUP($B215,DB!$H$3:$BZ$1001,57,FALSE)&amp;"","　")</f>
        <v/>
      </c>
      <c r="AL215" s="18" t="str">
        <f>IFERROR(VLOOKUP($B215,DB!$H$3:$BZ$1001,58,FALSE)&amp;"","　")</f>
        <v>◯</v>
      </c>
      <c r="AM215" s="18" t="str">
        <f>IFERROR(VLOOKUP($B215,DB!$H$3:$BZ$1001,59,FALSE)&amp;"","　")</f>
        <v/>
      </c>
      <c r="AN215" s="18" t="str">
        <f>IFERROR(VLOOKUP($B215,DB!$H$3:$BZ$1001,60,FALSE)&amp;"","　")</f>
        <v/>
      </c>
      <c r="AO215" s="18" t="str">
        <f>IFERROR(VLOOKUP($B215,DB!$H$3:$BZ$1001,61,FALSE)&amp;"","　")</f>
        <v>◯</v>
      </c>
      <c r="AP215" s="18" t="str">
        <f>IFERROR(VLOOKUP($B215,DB!$H$3:$BZ$1001,62,FALSE)&amp;"","　")</f>
        <v/>
      </c>
      <c r="AQ215" s="21" t="str">
        <f>IFERROR(VLOOKUP($B215,DB!$H$3:$BZ$1001,63,FALSE)&amp;"","　")</f>
        <v/>
      </c>
      <c r="AR215" s="23" t="str">
        <f>IFERROR(VLOOKUP($B215,DB!$H$3:$BZ$1001,64,FALSE)&amp;"","　")</f>
        <v/>
      </c>
      <c r="AS215" s="18" t="str">
        <f>IFERROR(VLOOKUP($B215,DB!$H$3:$BZ$1001,65,FALSE)&amp;"","　")</f>
        <v/>
      </c>
      <c r="AT215" s="18" t="str">
        <f>IFERROR(VLOOKUP($B215,DB!$H$3:$BZ$1001,66,FALSE)&amp;"","　")</f>
        <v/>
      </c>
      <c r="AU215" s="18" t="str">
        <f>IFERROR(VLOOKUP($B215,DB!$H$3:$BZ$1001,67,FALSE)&amp;"","　")</f>
        <v/>
      </c>
      <c r="AV215" s="18" t="str">
        <f>IFERROR(VLOOKUP($B215,DB!$H$3:$BZ$1001,68,FALSE)&amp;"","　")</f>
        <v/>
      </c>
      <c r="AW215" s="18" t="str">
        <f>IFERROR(VLOOKUP($B215,DB!$H$3:$BZ$1001,69,FALSE)&amp;"","　")</f>
        <v>◯</v>
      </c>
      <c r="AX215" s="18" t="str">
        <f>IFERROR(VLOOKUP($B215,DB!$H$3:$BZ$1001,70,FALSE)&amp;"","　")</f>
        <v>◯</v>
      </c>
      <c r="AY215" s="21" t="str">
        <f>IFERROR(VLOOKUP($B215,DB!$H$3:$BZ$1001,71,FALSE)&amp;"","　")</f>
        <v>◯</v>
      </c>
      <c r="AZ215" s="29"/>
    </row>
    <row r="216" spans="2:52" ht="20.100000000000001" customHeight="1">
      <c r="B216" s="6">
        <v>2519</v>
      </c>
      <c r="C216" s="8" t="str">
        <f>IFERROR(VLOOKUP(B216,DB!$H$3:$Y$1001,4,FALSE)&amp;"","")</f>
        <v>株式会社ノーザンクロス</v>
      </c>
      <c r="D216" s="10" t="str">
        <f>IFERROR(VLOOKUP(B216,DB!$H$2:$CC$1001,7,FALSE)&amp;"","")</f>
        <v>北海道</v>
      </c>
      <c r="E216" s="11" t="str">
        <f>IFERROR(VLOOKUP(B216,DB!$H$2:$CC$1001,8,FALSE)&amp;"","")</f>
        <v>札幌市中央区</v>
      </c>
      <c r="F216" s="12" t="str">
        <f>IFERROR(VLOOKUP(B216,DB!$H$2:$CC$1001,10,FALSE)&amp;"","")</f>
        <v>代表取締役</v>
      </c>
      <c r="G216" s="11" t="str">
        <f>IFERROR(VLOOKUP(B216,DB!$H$2:$CC$1001,11,FALSE)&amp;"","")</f>
        <v>山重　明</v>
      </c>
      <c r="H216" s="14" t="str">
        <f>IFERROR(IF(VLOOKUP(B216,DB!$H$2:$CC$1001,20,FALSE)&amp;""="","","○"),"")</f>
        <v/>
      </c>
      <c r="I216" s="16" t="str">
        <f>IFERROR(VLOOKUP($B216,DB!$H$3:$BZ$1001,29,FALSE)&amp;"","　")</f>
        <v/>
      </c>
      <c r="J216" s="18" t="str">
        <f>IFERROR(VLOOKUP($B216,DB!$H$3:$BZ$1001,30,FALSE)&amp;"","　")</f>
        <v/>
      </c>
      <c r="K216" s="18" t="str">
        <f>IFERROR(VLOOKUP($B216,DB!$H$3:$BZ$1001,31,FALSE)&amp;"","　")</f>
        <v/>
      </c>
      <c r="L216" s="18" t="str">
        <f>IFERROR(VLOOKUP($B216,DB!$H$3:$BZ$1001,32,FALSE)&amp;"","　")</f>
        <v/>
      </c>
      <c r="M216" s="18" t="str">
        <f>IFERROR(VLOOKUP($B216,DB!$H$3:$BZ$1001,33,FALSE)&amp;"","　")</f>
        <v>◯</v>
      </c>
      <c r="N216" s="21" t="str">
        <f>IFERROR(VLOOKUP($B216,DB!$H$3:$BZ$1001,34,FALSE)&amp;"","　")</f>
        <v/>
      </c>
      <c r="O216" s="23" t="str">
        <f>IFERROR(VLOOKUP($B216,DB!$H$3:$BZ$1001,35,FALSE)&amp;"","　")</f>
        <v/>
      </c>
      <c r="P216" s="18" t="str">
        <f>IFERROR(VLOOKUP($B216,DB!$H$3:$BZ$1001,36,FALSE)&amp;"","　")</f>
        <v/>
      </c>
      <c r="Q216" s="18" t="str">
        <f>IFERROR(VLOOKUP($B216,DB!$H$3:$BZ$1001,37,FALSE)&amp;"","　")</f>
        <v/>
      </c>
      <c r="R216" s="18" t="str">
        <f>IFERROR(VLOOKUP($B216,DB!$H$3:$BZ$1001,38,FALSE)&amp;"","　")</f>
        <v/>
      </c>
      <c r="S216" s="18" t="str">
        <f>IFERROR(VLOOKUP($B216,DB!$H$3:$BZ$1001,39,FALSE)&amp;"","　")</f>
        <v/>
      </c>
      <c r="T216" s="18" t="str">
        <f>IFERROR(VLOOKUP($B216,DB!$H$3:$BZ$1001,40,FALSE)&amp;"","　")</f>
        <v/>
      </c>
      <c r="U216" s="18" t="str">
        <f>IFERROR(VLOOKUP($B216,DB!$H$3:$BZ$1001,41,FALSE)&amp;"","　")</f>
        <v/>
      </c>
      <c r="V216" s="18" t="str">
        <f>IFERROR(VLOOKUP($B216,DB!$H$3:$BZ$1001,42,FALSE)&amp;"","　")</f>
        <v/>
      </c>
      <c r="W216" s="18" t="str">
        <f>IFERROR(VLOOKUP($B216,DB!$H$3:$BZ$1001,43,FALSE)&amp;"","　")</f>
        <v/>
      </c>
      <c r="X216" s="18" t="str">
        <f>IFERROR(VLOOKUP($B216,DB!$H$3:$BZ$1001,44,FALSE)&amp;"","　")</f>
        <v/>
      </c>
      <c r="Y216" s="18" t="str">
        <f>IFERROR(VLOOKUP($B216,DB!$H$3:$BZ$1001,45,FALSE)&amp;"","　")</f>
        <v/>
      </c>
      <c r="Z216" s="18" t="str">
        <f>IFERROR(VLOOKUP($B216,DB!$H$3:$BZ$1001,46,FALSE)&amp;"","　")</f>
        <v/>
      </c>
      <c r="AA216" s="18" t="str">
        <f>IFERROR(VLOOKUP($B216,DB!$H$3:$BZ$1001,47,FALSE)&amp;"","　")</f>
        <v>◯</v>
      </c>
      <c r="AB216" s="18" t="str">
        <f>IFERROR(VLOOKUP($B216,DB!$H$3:$BZ$1001,48,FALSE)&amp;"","　")</f>
        <v/>
      </c>
      <c r="AC216" s="18" t="str">
        <f>IFERROR(VLOOKUP($B216,DB!$H$3:$BZ$1001,49,FALSE)&amp;"","　")</f>
        <v/>
      </c>
      <c r="AD216" s="18" t="str">
        <f>IFERROR(VLOOKUP($B216,DB!$H$3:$BZ$1001,50,FALSE)&amp;"","　")</f>
        <v/>
      </c>
      <c r="AE216" s="18" t="str">
        <f>IFERROR(VLOOKUP($B216,DB!$H$3:$BZ$1001,51,FALSE)&amp;"","　")</f>
        <v/>
      </c>
      <c r="AF216" s="18" t="str">
        <f>IFERROR(VLOOKUP($B216,DB!$H$3:$BZ$1001,52,FALSE)&amp;"","　")</f>
        <v/>
      </c>
      <c r="AG216" s="18" t="str">
        <f>IFERROR(VLOOKUP($B216,DB!$H$3:$BZ$1001,53,FALSE)&amp;"","　")</f>
        <v/>
      </c>
      <c r="AH216" s="18" t="str">
        <f>IFERROR(VLOOKUP($B216,DB!$H$3:$BZ$1001,54,FALSE)&amp;"","　")</f>
        <v/>
      </c>
      <c r="AI216" s="25" t="str">
        <f>IFERROR(VLOOKUP($B216,DB!$H$3:$BZ$1001,55,FALSE)&amp;"","　")</f>
        <v/>
      </c>
      <c r="AJ216" s="16" t="str">
        <f>IFERROR(VLOOKUP($B216,DB!$H$3:$BZ$1001,56,FALSE)&amp;"","　")</f>
        <v/>
      </c>
      <c r="AK216" s="18" t="str">
        <f>IFERROR(VLOOKUP($B216,DB!$H$3:$BZ$1001,57,FALSE)&amp;"","　")</f>
        <v/>
      </c>
      <c r="AL216" s="18" t="str">
        <f>IFERROR(VLOOKUP($B216,DB!$H$3:$BZ$1001,58,FALSE)&amp;"","　")</f>
        <v/>
      </c>
      <c r="AM216" s="18" t="str">
        <f>IFERROR(VLOOKUP($B216,DB!$H$3:$BZ$1001,59,FALSE)&amp;"","　")</f>
        <v/>
      </c>
      <c r="AN216" s="18" t="str">
        <f>IFERROR(VLOOKUP($B216,DB!$H$3:$BZ$1001,60,FALSE)&amp;"","　")</f>
        <v/>
      </c>
      <c r="AO216" s="18" t="str">
        <f>IFERROR(VLOOKUP($B216,DB!$H$3:$BZ$1001,61,FALSE)&amp;"","　")</f>
        <v/>
      </c>
      <c r="AP216" s="18" t="str">
        <f>IFERROR(VLOOKUP($B216,DB!$H$3:$BZ$1001,62,FALSE)&amp;"","　")</f>
        <v/>
      </c>
      <c r="AQ216" s="21" t="str">
        <f>IFERROR(VLOOKUP($B216,DB!$H$3:$BZ$1001,63,FALSE)&amp;"","　")</f>
        <v/>
      </c>
      <c r="AR216" s="23" t="str">
        <f>IFERROR(VLOOKUP($B216,DB!$H$3:$BZ$1001,64,FALSE)&amp;"","　")</f>
        <v/>
      </c>
      <c r="AS216" s="18" t="str">
        <f>IFERROR(VLOOKUP($B216,DB!$H$3:$BZ$1001,65,FALSE)&amp;"","　")</f>
        <v/>
      </c>
      <c r="AT216" s="18" t="str">
        <f>IFERROR(VLOOKUP($B216,DB!$H$3:$BZ$1001,66,FALSE)&amp;"","　")</f>
        <v/>
      </c>
      <c r="AU216" s="18" t="str">
        <f>IFERROR(VLOOKUP($B216,DB!$H$3:$BZ$1001,67,FALSE)&amp;"","　")</f>
        <v/>
      </c>
      <c r="AV216" s="18" t="str">
        <f>IFERROR(VLOOKUP($B216,DB!$H$3:$BZ$1001,68,FALSE)&amp;"","　")</f>
        <v/>
      </c>
      <c r="AW216" s="18" t="str">
        <f>IFERROR(VLOOKUP($B216,DB!$H$3:$BZ$1001,69,FALSE)&amp;"","　")</f>
        <v/>
      </c>
      <c r="AX216" s="18" t="str">
        <f>IFERROR(VLOOKUP($B216,DB!$H$3:$BZ$1001,70,FALSE)&amp;"","　")</f>
        <v/>
      </c>
      <c r="AY216" s="21" t="str">
        <f>IFERROR(VLOOKUP($B216,DB!$H$3:$BZ$1001,71,FALSE)&amp;"","　")</f>
        <v/>
      </c>
      <c r="AZ216" s="29"/>
    </row>
    <row r="217" spans="2:52" ht="20.100000000000001" customHeight="1">
      <c r="B217" s="6">
        <v>2520</v>
      </c>
      <c r="C217" s="8" t="str">
        <f>IFERROR(VLOOKUP(B217,DB!$H$3:$Y$1001,4,FALSE)&amp;"","")</f>
        <v>株式会社乃村工藝社</v>
      </c>
      <c r="D217" s="10" t="str">
        <f>IFERROR(VLOOKUP(B217,DB!$H$2:$CC$1001,7,FALSE)&amp;"","")</f>
        <v>東京都</v>
      </c>
      <c r="E217" s="11" t="str">
        <f>IFERROR(VLOOKUP(B217,DB!$H$2:$CC$1001,8,FALSE)&amp;"","")</f>
        <v>港区</v>
      </c>
      <c r="F217" s="12" t="str">
        <f>IFERROR(VLOOKUP(B217,DB!$H$2:$CC$1001,10,FALSE)&amp;"","")</f>
        <v>代表取締役社長執行役員</v>
      </c>
      <c r="G217" s="11" t="str">
        <f>IFERROR(VLOOKUP(B217,DB!$H$2:$CC$1001,11,FALSE)&amp;"","")</f>
        <v>奥本　清孝</v>
      </c>
      <c r="H217" s="14" t="str">
        <f>IFERROR(IF(VLOOKUP(B217,DB!$H$2:$CC$1001,20,FALSE)&amp;""="","","○"),"")</f>
        <v/>
      </c>
      <c r="I217" s="16" t="str">
        <f>IFERROR(VLOOKUP($B217,DB!$H$3:$BZ$1001,29,FALSE)&amp;"","　")</f>
        <v/>
      </c>
      <c r="J217" s="18" t="str">
        <f>IFERROR(VLOOKUP($B217,DB!$H$3:$BZ$1001,30,FALSE)&amp;"","　")</f>
        <v/>
      </c>
      <c r="K217" s="18" t="str">
        <f>IFERROR(VLOOKUP($B217,DB!$H$3:$BZ$1001,31,FALSE)&amp;"","　")</f>
        <v/>
      </c>
      <c r="L217" s="18" t="str">
        <f>IFERROR(VLOOKUP($B217,DB!$H$3:$BZ$1001,32,FALSE)&amp;"","　")</f>
        <v>◯</v>
      </c>
      <c r="M217" s="18" t="str">
        <f>IFERROR(VLOOKUP($B217,DB!$H$3:$BZ$1001,33,FALSE)&amp;"","　")</f>
        <v/>
      </c>
      <c r="N217" s="21" t="str">
        <f>IFERROR(VLOOKUP($B217,DB!$H$3:$BZ$1001,34,FALSE)&amp;"","　")</f>
        <v/>
      </c>
      <c r="O217" s="23" t="str">
        <f>IFERROR(VLOOKUP($B217,DB!$H$3:$BZ$1001,35,FALSE)&amp;"","　")</f>
        <v/>
      </c>
      <c r="P217" s="18" t="str">
        <f>IFERROR(VLOOKUP($B217,DB!$H$3:$BZ$1001,36,FALSE)&amp;"","　")</f>
        <v/>
      </c>
      <c r="Q217" s="18" t="str">
        <f>IFERROR(VLOOKUP($B217,DB!$H$3:$BZ$1001,37,FALSE)&amp;"","　")</f>
        <v/>
      </c>
      <c r="R217" s="18" t="str">
        <f>IFERROR(VLOOKUP($B217,DB!$H$3:$BZ$1001,38,FALSE)&amp;"","　")</f>
        <v/>
      </c>
      <c r="S217" s="18" t="str">
        <f>IFERROR(VLOOKUP($B217,DB!$H$3:$BZ$1001,39,FALSE)&amp;"","　")</f>
        <v/>
      </c>
      <c r="T217" s="18" t="str">
        <f>IFERROR(VLOOKUP($B217,DB!$H$3:$BZ$1001,40,FALSE)&amp;"","　")</f>
        <v/>
      </c>
      <c r="U217" s="18" t="str">
        <f>IFERROR(VLOOKUP($B217,DB!$H$3:$BZ$1001,41,FALSE)&amp;"","　")</f>
        <v/>
      </c>
      <c r="V217" s="18" t="str">
        <f>IFERROR(VLOOKUP($B217,DB!$H$3:$BZ$1001,42,FALSE)&amp;"","　")</f>
        <v/>
      </c>
      <c r="W217" s="18" t="str">
        <f>IFERROR(VLOOKUP($B217,DB!$H$3:$BZ$1001,43,FALSE)&amp;"","　")</f>
        <v/>
      </c>
      <c r="X217" s="18" t="str">
        <f>IFERROR(VLOOKUP($B217,DB!$H$3:$BZ$1001,44,FALSE)&amp;"","　")</f>
        <v/>
      </c>
      <c r="Y217" s="18" t="str">
        <f>IFERROR(VLOOKUP($B217,DB!$H$3:$BZ$1001,45,FALSE)&amp;"","　")</f>
        <v/>
      </c>
      <c r="Z217" s="18" t="str">
        <f>IFERROR(VLOOKUP($B217,DB!$H$3:$BZ$1001,46,FALSE)&amp;"","　")</f>
        <v/>
      </c>
      <c r="AA217" s="18" t="str">
        <f>IFERROR(VLOOKUP($B217,DB!$H$3:$BZ$1001,47,FALSE)&amp;"","　")</f>
        <v/>
      </c>
      <c r="AB217" s="18" t="str">
        <f>IFERROR(VLOOKUP($B217,DB!$H$3:$BZ$1001,48,FALSE)&amp;"","　")</f>
        <v/>
      </c>
      <c r="AC217" s="18" t="str">
        <f>IFERROR(VLOOKUP($B217,DB!$H$3:$BZ$1001,49,FALSE)&amp;"","　")</f>
        <v/>
      </c>
      <c r="AD217" s="18" t="str">
        <f>IFERROR(VLOOKUP($B217,DB!$H$3:$BZ$1001,50,FALSE)&amp;"","　")</f>
        <v/>
      </c>
      <c r="AE217" s="18" t="str">
        <f>IFERROR(VLOOKUP($B217,DB!$H$3:$BZ$1001,51,FALSE)&amp;"","　")</f>
        <v/>
      </c>
      <c r="AF217" s="18" t="str">
        <f>IFERROR(VLOOKUP($B217,DB!$H$3:$BZ$1001,52,FALSE)&amp;"","　")</f>
        <v/>
      </c>
      <c r="AG217" s="18" t="str">
        <f>IFERROR(VLOOKUP($B217,DB!$H$3:$BZ$1001,53,FALSE)&amp;"","　")</f>
        <v/>
      </c>
      <c r="AH217" s="18" t="str">
        <f>IFERROR(VLOOKUP($B217,DB!$H$3:$BZ$1001,54,FALSE)&amp;"","　")</f>
        <v/>
      </c>
      <c r="AI217" s="25" t="str">
        <f>IFERROR(VLOOKUP($B217,DB!$H$3:$BZ$1001,55,FALSE)&amp;"","　")</f>
        <v/>
      </c>
      <c r="AJ217" s="16" t="str">
        <f>IFERROR(VLOOKUP($B217,DB!$H$3:$BZ$1001,56,FALSE)&amp;"","　")</f>
        <v/>
      </c>
      <c r="AK217" s="18" t="str">
        <f>IFERROR(VLOOKUP($B217,DB!$H$3:$BZ$1001,57,FALSE)&amp;"","　")</f>
        <v/>
      </c>
      <c r="AL217" s="18" t="str">
        <f>IFERROR(VLOOKUP($B217,DB!$H$3:$BZ$1001,58,FALSE)&amp;"","　")</f>
        <v/>
      </c>
      <c r="AM217" s="18" t="str">
        <f>IFERROR(VLOOKUP($B217,DB!$H$3:$BZ$1001,59,FALSE)&amp;"","　")</f>
        <v/>
      </c>
      <c r="AN217" s="18" t="str">
        <f>IFERROR(VLOOKUP($B217,DB!$H$3:$BZ$1001,60,FALSE)&amp;"","　")</f>
        <v/>
      </c>
      <c r="AO217" s="18" t="str">
        <f>IFERROR(VLOOKUP($B217,DB!$H$3:$BZ$1001,61,FALSE)&amp;"","　")</f>
        <v/>
      </c>
      <c r="AP217" s="18" t="str">
        <f>IFERROR(VLOOKUP($B217,DB!$H$3:$BZ$1001,62,FALSE)&amp;"","　")</f>
        <v/>
      </c>
      <c r="AQ217" s="21" t="str">
        <f>IFERROR(VLOOKUP($B217,DB!$H$3:$BZ$1001,63,FALSE)&amp;"","　")</f>
        <v/>
      </c>
      <c r="AR217" s="23" t="str">
        <f>IFERROR(VLOOKUP($B217,DB!$H$3:$BZ$1001,64,FALSE)&amp;"","　")</f>
        <v/>
      </c>
      <c r="AS217" s="18" t="str">
        <f>IFERROR(VLOOKUP($B217,DB!$H$3:$BZ$1001,65,FALSE)&amp;"","　")</f>
        <v/>
      </c>
      <c r="AT217" s="18" t="str">
        <f>IFERROR(VLOOKUP($B217,DB!$H$3:$BZ$1001,66,FALSE)&amp;"","　")</f>
        <v/>
      </c>
      <c r="AU217" s="18" t="str">
        <f>IFERROR(VLOOKUP($B217,DB!$H$3:$BZ$1001,67,FALSE)&amp;"","　")</f>
        <v/>
      </c>
      <c r="AV217" s="18" t="str">
        <f>IFERROR(VLOOKUP($B217,DB!$H$3:$BZ$1001,68,FALSE)&amp;"","　")</f>
        <v/>
      </c>
      <c r="AW217" s="18" t="str">
        <f>IFERROR(VLOOKUP($B217,DB!$H$3:$BZ$1001,69,FALSE)&amp;"","　")</f>
        <v/>
      </c>
      <c r="AX217" s="18" t="str">
        <f>IFERROR(VLOOKUP($B217,DB!$H$3:$BZ$1001,70,FALSE)&amp;"","　")</f>
        <v/>
      </c>
      <c r="AY217" s="21" t="str">
        <f>IFERROR(VLOOKUP($B217,DB!$H$3:$BZ$1001,71,FALSE)&amp;"","　")</f>
        <v/>
      </c>
      <c r="AZ217" s="29"/>
    </row>
    <row r="218" spans="2:52" ht="20.100000000000001" customHeight="1">
      <c r="B218" s="6">
        <v>2521</v>
      </c>
      <c r="C218" s="8" t="str">
        <f>IFERROR(VLOOKUP(B218,DB!$H$3:$Y$1001,4,FALSE)&amp;"","")</f>
        <v>株式会社ノース環境</v>
      </c>
      <c r="D218" s="10" t="str">
        <f>IFERROR(VLOOKUP(B218,DB!$H$2:$CC$1001,7,FALSE)&amp;"","")</f>
        <v>北海道</v>
      </c>
      <c r="E218" s="11" t="str">
        <f>IFERROR(VLOOKUP(B218,DB!$H$2:$CC$1001,8,FALSE)&amp;"","")</f>
        <v>帯広市</v>
      </c>
      <c r="F218" s="12" t="str">
        <f>IFERROR(VLOOKUP(B218,DB!$H$2:$CC$1001,10,FALSE)&amp;"","")</f>
        <v>代表取締役社長</v>
      </c>
      <c r="G218" s="11" t="str">
        <f>IFERROR(VLOOKUP(B218,DB!$H$2:$CC$1001,11,FALSE)&amp;"","")</f>
        <v>川瀬　智久</v>
      </c>
      <c r="H218" s="14" t="str">
        <f>IFERROR(IF(VLOOKUP(B218,DB!$H$2:$CC$1001,20,FALSE)&amp;""="","","○"),"")</f>
        <v/>
      </c>
      <c r="I218" s="16" t="str">
        <f>IFERROR(VLOOKUP($B218,DB!$H$3:$BZ$1001,29,FALSE)&amp;"","　")</f>
        <v/>
      </c>
      <c r="J218" s="18" t="str">
        <f>IFERROR(VLOOKUP($B218,DB!$H$3:$BZ$1001,30,FALSE)&amp;"","　")</f>
        <v/>
      </c>
      <c r="K218" s="18" t="str">
        <f>IFERROR(VLOOKUP($B218,DB!$H$3:$BZ$1001,31,FALSE)&amp;"","　")</f>
        <v/>
      </c>
      <c r="L218" s="18" t="str">
        <f>IFERROR(VLOOKUP($B218,DB!$H$3:$BZ$1001,32,FALSE)&amp;"","　")</f>
        <v/>
      </c>
      <c r="M218" s="18" t="str">
        <f>IFERROR(VLOOKUP($B218,DB!$H$3:$BZ$1001,33,FALSE)&amp;"","　")</f>
        <v>◯</v>
      </c>
      <c r="N218" s="21" t="str">
        <f>IFERROR(VLOOKUP($B218,DB!$H$3:$BZ$1001,34,FALSE)&amp;"","　")</f>
        <v/>
      </c>
      <c r="O218" s="23" t="str">
        <f>IFERROR(VLOOKUP($B218,DB!$H$3:$BZ$1001,35,FALSE)&amp;"","　")</f>
        <v/>
      </c>
      <c r="P218" s="18" t="str">
        <f>IFERROR(VLOOKUP($B218,DB!$H$3:$BZ$1001,36,FALSE)&amp;"","　")</f>
        <v/>
      </c>
      <c r="Q218" s="18" t="str">
        <f>IFERROR(VLOOKUP($B218,DB!$H$3:$BZ$1001,37,FALSE)&amp;"","　")</f>
        <v/>
      </c>
      <c r="R218" s="18" t="str">
        <f>IFERROR(VLOOKUP($B218,DB!$H$3:$BZ$1001,38,FALSE)&amp;"","　")</f>
        <v/>
      </c>
      <c r="S218" s="18" t="str">
        <f>IFERROR(VLOOKUP($B218,DB!$H$3:$BZ$1001,39,FALSE)&amp;"","　")</f>
        <v/>
      </c>
      <c r="T218" s="18" t="str">
        <f>IFERROR(VLOOKUP($B218,DB!$H$3:$BZ$1001,40,FALSE)&amp;"","　")</f>
        <v/>
      </c>
      <c r="U218" s="18" t="str">
        <f>IFERROR(VLOOKUP($B218,DB!$H$3:$BZ$1001,41,FALSE)&amp;"","　")</f>
        <v/>
      </c>
      <c r="V218" s="18" t="str">
        <f>IFERROR(VLOOKUP($B218,DB!$H$3:$BZ$1001,42,FALSE)&amp;"","　")</f>
        <v/>
      </c>
      <c r="W218" s="18" t="str">
        <f>IFERROR(VLOOKUP($B218,DB!$H$3:$BZ$1001,43,FALSE)&amp;"","　")</f>
        <v/>
      </c>
      <c r="X218" s="18" t="str">
        <f>IFERROR(VLOOKUP($B218,DB!$H$3:$BZ$1001,44,FALSE)&amp;"","　")</f>
        <v/>
      </c>
      <c r="Y218" s="18" t="str">
        <f>IFERROR(VLOOKUP($B218,DB!$H$3:$BZ$1001,45,FALSE)&amp;"","　")</f>
        <v/>
      </c>
      <c r="Z218" s="18" t="str">
        <f>IFERROR(VLOOKUP($B218,DB!$H$3:$BZ$1001,46,FALSE)&amp;"","　")</f>
        <v/>
      </c>
      <c r="AA218" s="18" t="str">
        <f>IFERROR(VLOOKUP($B218,DB!$H$3:$BZ$1001,47,FALSE)&amp;"","　")</f>
        <v/>
      </c>
      <c r="AB218" s="18" t="str">
        <f>IFERROR(VLOOKUP($B218,DB!$H$3:$BZ$1001,48,FALSE)&amp;"","　")</f>
        <v/>
      </c>
      <c r="AC218" s="18" t="str">
        <f>IFERROR(VLOOKUP($B218,DB!$H$3:$BZ$1001,49,FALSE)&amp;"","　")</f>
        <v/>
      </c>
      <c r="AD218" s="18" t="str">
        <f>IFERROR(VLOOKUP($B218,DB!$H$3:$BZ$1001,50,FALSE)&amp;"","　")</f>
        <v/>
      </c>
      <c r="AE218" s="18" t="str">
        <f>IFERROR(VLOOKUP($B218,DB!$H$3:$BZ$1001,51,FALSE)&amp;"","　")</f>
        <v/>
      </c>
      <c r="AF218" s="18" t="str">
        <f>IFERROR(VLOOKUP($B218,DB!$H$3:$BZ$1001,52,FALSE)&amp;"","　")</f>
        <v/>
      </c>
      <c r="AG218" s="18" t="str">
        <f>IFERROR(VLOOKUP($B218,DB!$H$3:$BZ$1001,53,FALSE)&amp;"","　")</f>
        <v/>
      </c>
      <c r="AH218" s="18" t="str">
        <f>IFERROR(VLOOKUP($B218,DB!$H$3:$BZ$1001,54,FALSE)&amp;"","　")</f>
        <v/>
      </c>
      <c r="AI218" s="25" t="str">
        <f>IFERROR(VLOOKUP($B218,DB!$H$3:$BZ$1001,55,FALSE)&amp;"","　")</f>
        <v/>
      </c>
      <c r="AJ218" s="16" t="str">
        <f>IFERROR(VLOOKUP($B218,DB!$H$3:$BZ$1001,56,FALSE)&amp;"","　")</f>
        <v/>
      </c>
      <c r="AK218" s="18" t="str">
        <f>IFERROR(VLOOKUP($B218,DB!$H$3:$BZ$1001,57,FALSE)&amp;"","　")</f>
        <v/>
      </c>
      <c r="AL218" s="18" t="str">
        <f>IFERROR(VLOOKUP($B218,DB!$H$3:$BZ$1001,58,FALSE)&amp;"","　")</f>
        <v/>
      </c>
      <c r="AM218" s="18" t="str">
        <f>IFERROR(VLOOKUP($B218,DB!$H$3:$BZ$1001,59,FALSE)&amp;"","　")</f>
        <v/>
      </c>
      <c r="AN218" s="18" t="str">
        <f>IFERROR(VLOOKUP($B218,DB!$H$3:$BZ$1001,60,FALSE)&amp;"","　")</f>
        <v/>
      </c>
      <c r="AO218" s="18" t="str">
        <f>IFERROR(VLOOKUP($B218,DB!$H$3:$BZ$1001,61,FALSE)&amp;"","　")</f>
        <v/>
      </c>
      <c r="AP218" s="18" t="str">
        <f>IFERROR(VLOOKUP($B218,DB!$H$3:$BZ$1001,62,FALSE)&amp;"","　")</f>
        <v/>
      </c>
      <c r="AQ218" s="21" t="str">
        <f>IFERROR(VLOOKUP($B218,DB!$H$3:$BZ$1001,63,FALSE)&amp;"","　")</f>
        <v/>
      </c>
      <c r="AR218" s="23" t="str">
        <f>IFERROR(VLOOKUP($B218,DB!$H$3:$BZ$1001,64,FALSE)&amp;"","　")</f>
        <v/>
      </c>
      <c r="AS218" s="18" t="str">
        <f>IFERROR(VLOOKUP($B218,DB!$H$3:$BZ$1001,65,FALSE)&amp;"","　")</f>
        <v/>
      </c>
      <c r="AT218" s="18" t="str">
        <f>IFERROR(VLOOKUP($B218,DB!$H$3:$BZ$1001,66,FALSE)&amp;"","　")</f>
        <v/>
      </c>
      <c r="AU218" s="18" t="str">
        <f>IFERROR(VLOOKUP($B218,DB!$H$3:$BZ$1001,67,FALSE)&amp;"","　")</f>
        <v/>
      </c>
      <c r="AV218" s="18" t="str">
        <f>IFERROR(VLOOKUP($B218,DB!$H$3:$BZ$1001,68,FALSE)&amp;"","　")</f>
        <v/>
      </c>
      <c r="AW218" s="18" t="str">
        <f>IFERROR(VLOOKUP($B218,DB!$H$3:$BZ$1001,69,FALSE)&amp;"","　")</f>
        <v>◯</v>
      </c>
      <c r="AX218" s="18" t="str">
        <f>IFERROR(VLOOKUP($B218,DB!$H$3:$BZ$1001,70,FALSE)&amp;"","　")</f>
        <v/>
      </c>
      <c r="AY218" s="21" t="str">
        <f>IFERROR(VLOOKUP($B218,DB!$H$3:$BZ$1001,71,FALSE)&amp;"","　")</f>
        <v/>
      </c>
      <c r="AZ218" s="29"/>
    </row>
    <row r="219" spans="2:52" ht="20.100000000000001" customHeight="1">
      <c r="B219" s="6">
        <v>2522</v>
      </c>
      <c r="C219" s="8" t="str">
        <f>IFERROR(VLOOKUP(B219,DB!$H$3:$Y$1001,4,FALSE)&amp;"","")</f>
        <v>株式会社ノース技研</v>
      </c>
      <c r="D219" s="10" t="str">
        <f>IFERROR(VLOOKUP(B219,DB!$H$2:$CC$1001,7,FALSE)&amp;"","")</f>
        <v>北海道</v>
      </c>
      <c r="E219" s="11" t="str">
        <f>IFERROR(VLOOKUP(B219,DB!$H$2:$CC$1001,8,FALSE)&amp;"","")</f>
        <v>函館市</v>
      </c>
      <c r="F219" s="12" t="str">
        <f>IFERROR(VLOOKUP(B219,DB!$H$2:$CC$1001,10,FALSE)&amp;"","")</f>
        <v>代表取締役</v>
      </c>
      <c r="G219" s="11" t="str">
        <f>IFERROR(VLOOKUP(B219,DB!$H$2:$CC$1001,11,FALSE)&amp;"","")</f>
        <v>布村　重樹</v>
      </c>
      <c r="H219" s="14" t="str">
        <f>IFERROR(IF(VLOOKUP(B219,DB!$H$2:$CC$1001,20,FALSE)&amp;""="","","○"),"")</f>
        <v/>
      </c>
      <c r="I219" s="16" t="str">
        <f>IFERROR(VLOOKUP($B219,DB!$H$3:$BZ$1001,29,FALSE)&amp;"","　")</f>
        <v>◯</v>
      </c>
      <c r="J219" s="18" t="str">
        <f>IFERROR(VLOOKUP($B219,DB!$H$3:$BZ$1001,30,FALSE)&amp;"","　")</f>
        <v>◯</v>
      </c>
      <c r="K219" s="18" t="str">
        <f>IFERROR(VLOOKUP($B219,DB!$H$3:$BZ$1001,31,FALSE)&amp;"","　")</f>
        <v>◯</v>
      </c>
      <c r="L219" s="18" t="str">
        <f>IFERROR(VLOOKUP($B219,DB!$H$3:$BZ$1001,32,FALSE)&amp;"","　")</f>
        <v/>
      </c>
      <c r="M219" s="18" t="str">
        <f>IFERROR(VLOOKUP($B219,DB!$H$3:$BZ$1001,33,FALSE)&amp;"","　")</f>
        <v>◯</v>
      </c>
      <c r="N219" s="21" t="str">
        <f>IFERROR(VLOOKUP($B219,DB!$H$3:$BZ$1001,34,FALSE)&amp;"","　")</f>
        <v/>
      </c>
      <c r="O219" s="23" t="str">
        <f>IFERROR(VLOOKUP($B219,DB!$H$3:$BZ$1001,35,FALSE)&amp;"","　")</f>
        <v>◯</v>
      </c>
      <c r="P219" s="18" t="str">
        <f>IFERROR(VLOOKUP($B219,DB!$H$3:$BZ$1001,36,FALSE)&amp;"","　")</f>
        <v/>
      </c>
      <c r="Q219" s="18" t="str">
        <f>IFERROR(VLOOKUP($B219,DB!$H$3:$BZ$1001,37,FALSE)&amp;"","　")</f>
        <v/>
      </c>
      <c r="R219" s="18" t="str">
        <f>IFERROR(VLOOKUP($B219,DB!$H$3:$BZ$1001,38,FALSE)&amp;"","　")</f>
        <v>◯</v>
      </c>
      <c r="S219" s="18" t="str">
        <f>IFERROR(VLOOKUP($B219,DB!$H$3:$BZ$1001,39,FALSE)&amp;"","　")</f>
        <v/>
      </c>
      <c r="T219" s="18" t="str">
        <f>IFERROR(VLOOKUP($B219,DB!$H$3:$BZ$1001,40,FALSE)&amp;"","　")</f>
        <v/>
      </c>
      <c r="U219" s="18" t="str">
        <f>IFERROR(VLOOKUP($B219,DB!$H$3:$BZ$1001,41,FALSE)&amp;"","　")</f>
        <v>◯</v>
      </c>
      <c r="V219" s="18" t="str">
        <f>IFERROR(VLOOKUP($B219,DB!$H$3:$BZ$1001,42,FALSE)&amp;"","　")</f>
        <v/>
      </c>
      <c r="W219" s="18" t="str">
        <f>IFERROR(VLOOKUP($B219,DB!$H$3:$BZ$1001,43,FALSE)&amp;"","　")</f>
        <v>◯</v>
      </c>
      <c r="X219" s="18" t="str">
        <f>IFERROR(VLOOKUP($B219,DB!$H$3:$BZ$1001,44,FALSE)&amp;"","　")</f>
        <v/>
      </c>
      <c r="Y219" s="18" t="str">
        <f>IFERROR(VLOOKUP($B219,DB!$H$3:$BZ$1001,45,FALSE)&amp;"","　")</f>
        <v/>
      </c>
      <c r="Z219" s="18" t="str">
        <f>IFERROR(VLOOKUP($B219,DB!$H$3:$BZ$1001,46,FALSE)&amp;"","　")</f>
        <v/>
      </c>
      <c r="AA219" s="18" t="str">
        <f>IFERROR(VLOOKUP($B219,DB!$H$3:$BZ$1001,47,FALSE)&amp;"","　")</f>
        <v/>
      </c>
      <c r="AB219" s="18" t="str">
        <f>IFERROR(VLOOKUP($B219,DB!$H$3:$BZ$1001,48,FALSE)&amp;"","　")</f>
        <v/>
      </c>
      <c r="AC219" s="18" t="str">
        <f>IFERROR(VLOOKUP($B219,DB!$H$3:$BZ$1001,49,FALSE)&amp;"","　")</f>
        <v/>
      </c>
      <c r="AD219" s="18" t="str">
        <f>IFERROR(VLOOKUP($B219,DB!$H$3:$BZ$1001,50,FALSE)&amp;"","　")</f>
        <v/>
      </c>
      <c r="AE219" s="18" t="str">
        <f>IFERROR(VLOOKUP($B219,DB!$H$3:$BZ$1001,51,FALSE)&amp;"","　")</f>
        <v/>
      </c>
      <c r="AF219" s="18" t="str">
        <f>IFERROR(VLOOKUP($B219,DB!$H$3:$BZ$1001,52,FALSE)&amp;"","　")</f>
        <v/>
      </c>
      <c r="AG219" s="18" t="str">
        <f>IFERROR(VLOOKUP($B219,DB!$H$3:$BZ$1001,53,FALSE)&amp;"","　")</f>
        <v>◯</v>
      </c>
      <c r="AH219" s="18" t="str">
        <f>IFERROR(VLOOKUP($B219,DB!$H$3:$BZ$1001,54,FALSE)&amp;"","　")</f>
        <v/>
      </c>
      <c r="AI219" s="25" t="str">
        <f>IFERROR(VLOOKUP($B219,DB!$H$3:$BZ$1001,55,FALSE)&amp;"","　")</f>
        <v/>
      </c>
      <c r="AJ219" s="16" t="str">
        <f>IFERROR(VLOOKUP($B219,DB!$H$3:$BZ$1001,56,FALSE)&amp;"","　")</f>
        <v/>
      </c>
      <c r="AK219" s="18" t="str">
        <f>IFERROR(VLOOKUP($B219,DB!$H$3:$BZ$1001,57,FALSE)&amp;"","　")</f>
        <v/>
      </c>
      <c r="AL219" s="18" t="str">
        <f>IFERROR(VLOOKUP($B219,DB!$H$3:$BZ$1001,58,FALSE)&amp;"","　")</f>
        <v>◯</v>
      </c>
      <c r="AM219" s="18" t="str">
        <f>IFERROR(VLOOKUP($B219,DB!$H$3:$BZ$1001,59,FALSE)&amp;"","　")</f>
        <v/>
      </c>
      <c r="AN219" s="18" t="str">
        <f>IFERROR(VLOOKUP($B219,DB!$H$3:$BZ$1001,60,FALSE)&amp;"","　")</f>
        <v/>
      </c>
      <c r="AO219" s="18" t="str">
        <f>IFERROR(VLOOKUP($B219,DB!$H$3:$BZ$1001,61,FALSE)&amp;"","　")</f>
        <v>◯</v>
      </c>
      <c r="AP219" s="18" t="str">
        <f>IFERROR(VLOOKUP($B219,DB!$H$3:$BZ$1001,62,FALSE)&amp;"","　")</f>
        <v/>
      </c>
      <c r="AQ219" s="21" t="str">
        <f>IFERROR(VLOOKUP($B219,DB!$H$3:$BZ$1001,63,FALSE)&amp;"","　")</f>
        <v/>
      </c>
      <c r="AR219" s="23" t="str">
        <f>IFERROR(VLOOKUP($B219,DB!$H$3:$BZ$1001,64,FALSE)&amp;"","　")</f>
        <v/>
      </c>
      <c r="AS219" s="18" t="str">
        <f>IFERROR(VLOOKUP($B219,DB!$H$3:$BZ$1001,65,FALSE)&amp;"","　")</f>
        <v/>
      </c>
      <c r="AT219" s="18" t="str">
        <f>IFERROR(VLOOKUP($B219,DB!$H$3:$BZ$1001,66,FALSE)&amp;"","　")</f>
        <v/>
      </c>
      <c r="AU219" s="18" t="str">
        <f>IFERROR(VLOOKUP($B219,DB!$H$3:$BZ$1001,67,FALSE)&amp;"","　")</f>
        <v/>
      </c>
      <c r="AV219" s="18" t="str">
        <f>IFERROR(VLOOKUP($B219,DB!$H$3:$BZ$1001,68,FALSE)&amp;"","　")</f>
        <v/>
      </c>
      <c r="AW219" s="18" t="str">
        <f>IFERROR(VLOOKUP($B219,DB!$H$3:$BZ$1001,69,FALSE)&amp;"","　")</f>
        <v/>
      </c>
      <c r="AX219" s="18" t="str">
        <f>IFERROR(VLOOKUP($B219,DB!$H$3:$BZ$1001,70,FALSE)&amp;"","　")</f>
        <v>◯</v>
      </c>
      <c r="AY219" s="21" t="str">
        <f>IFERROR(VLOOKUP($B219,DB!$H$3:$BZ$1001,71,FALSE)&amp;"","　")</f>
        <v>◯</v>
      </c>
      <c r="AZ219" s="29"/>
    </row>
    <row r="220" spans="2:52" ht="20.100000000000001" customHeight="1">
      <c r="B220" s="6">
        <v>2600</v>
      </c>
      <c r="C220" s="8" t="str">
        <f>IFERROR(VLOOKUP(B220,DB!$H$3:$Y$1001,4,FALSE)&amp;"","")</f>
        <v>株式会社ハウ計画設計</v>
      </c>
      <c r="D220" s="10" t="str">
        <f>IFERROR(VLOOKUP(B220,DB!$H$2:$CC$1001,7,FALSE)&amp;"","")</f>
        <v>北海道</v>
      </c>
      <c r="E220" s="11" t="str">
        <f>IFERROR(VLOOKUP(B220,DB!$H$2:$CC$1001,8,FALSE)&amp;"","")</f>
        <v>札幌市中央区</v>
      </c>
      <c r="F220" s="12" t="str">
        <f>IFERROR(VLOOKUP(B220,DB!$H$2:$CC$1001,10,FALSE)&amp;"","")</f>
        <v>代表取締役</v>
      </c>
      <c r="G220" s="11" t="str">
        <f>IFERROR(VLOOKUP(B220,DB!$H$2:$CC$1001,11,FALSE)&amp;"","")</f>
        <v>山崎　正朝</v>
      </c>
      <c r="H220" s="14" t="str">
        <f>IFERROR(IF(VLOOKUP(B220,DB!$H$2:$CC$1001,20,FALSE)&amp;""="","","○"),"")</f>
        <v/>
      </c>
      <c r="I220" s="16" t="str">
        <f>IFERROR(VLOOKUP($B220,DB!$H$3:$BZ$1001,29,FALSE)&amp;"","　")</f>
        <v/>
      </c>
      <c r="J220" s="18" t="str">
        <f>IFERROR(VLOOKUP($B220,DB!$H$3:$BZ$1001,30,FALSE)&amp;"","　")</f>
        <v/>
      </c>
      <c r="K220" s="18" t="str">
        <f>IFERROR(VLOOKUP($B220,DB!$H$3:$BZ$1001,31,FALSE)&amp;"","　")</f>
        <v/>
      </c>
      <c r="L220" s="18" t="str">
        <f>IFERROR(VLOOKUP($B220,DB!$H$3:$BZ$1001,32,FALSE)&amp;"","　")</f>
        <v>◯</v>
      </c>
      <c r="M220" s="18" t="str">
        <f>IFERROR(VLOOKUP($B220,DB!$H$3:$BZ$1001,33,FALSE)&amp;"","　")</f>
        <v/>
      </c>
      <c r="N220" s="21" t="str">
        <f>IFERROR(VLOOKUP($B220,DB!$H$3:$BZ$1001,34,FALSE)&amp;"","　")</f>
        <v/>
      </c>
      <c r="O220" s="23" t="str">
        <f>IFERROR(VLOOKUP($B220,DB!$H$3:$BZ$1001,35,FALSE)&amp;"","　")</f>
        <v/>
      </c>
      <c r="P220" s="18" t="str">
        <f>IFERROR(VLOOKUP($B220,DB!$H$3:$BZ$1001,36,FALSE)&amp;"","　")</f>
        <v/>
      </c>
      <c r="Q220" s="18" t="str">
        <f>IFERROR(VLOOKUP($B220,DB!$H$3:$BZ$1001,37,FALSE)&amp;"","　")</f>
        <v/>
      </c>
      <c r="R220" s="18" t="str">
        <f>IFERROR(VLOOKUP($B220,DB!$H$3:$BZ$1001,38,FALSE)&amp;"","　")</f>
        <v/>
      </c>
      <c r="S220" s="18" t="str">
        <f>IFERROR(VLOOKUP($B220,DB!$H$3:$BZ$1001,39,FALSE)&amp;"","　")</f>
        <v/>
      </c>
      <c r="T220" s="18" t="str">
        <f>IFERROR(VLOOKUP($B220,DB!$H$3:$BZ$1001,40,FALSE)&amp;"","　")</f>
        <v/>
      </c>
      <c r="U220" s="18" t="str">
        <f>IFERROR(VLOOKUP($B220,DB!$H$3:$BZ$1001,41,FALSE)&amp;"","　")</f>
        <v/>
      </c>
      <c r="V220" s="18" t="str">
        <f>IFERROR(VLOOKUP($B220,DB!$H$3:$BZ$1001,42,FALSE)&amp;"","　")</f>
        <v/>
      </c>
      <c r="W220" s="18" t="str">
        <f>IFERROR(VLOOKUP($B220,DB!$H$3:$BZ$1001,43,FALSE)&amp;"","　")</f>
        <v/>
      </c>
      <c r="X220" s="18" t="str">
        <f>IFERROR(VLOOKUP($B220,DB!$H$3:$BZ$1001,44,FALSE)&amp;"","　")</f>
        <v/>
      </c>
      <c r="Y220" s="18" t="str">
        <f>IFERROR(VLOOKUP($B220,DB!$H$3:$BZ$1001,45,FALSE)&amp;"","　")</f>
        <v/>
      </c>
      <c r="Z220" s="18" t="str">
        <f>IFERROR(VLOOKUP($B220,DB!$H$3:$BZ$1001,46,FALSE)&amp;"","　")</f>
        <v/>
      </c>
      <c r="AA220" s="18" t="str">
        <f>IFERROR(VLOOKUP($B220,DB!$H$3:$BZ$1001,47,FALSE)&amp;"","　")</f>
        <v/>
      </c>
      <c r="AB220" s="18" t="str">
        <f>IFERROR(VLOOKUP($B220,DB!$H$3:$BZ$1001,48,FALSE)&amp;"","　")</f>
        <v/>
      </c>
      <c r="AC220" s="18" t="str">
        <f>IFERROR(VLOOKUP($B220,DB!$H$3:$BZ$1001,49,FALSE)&amp;"","　")</f>
        <v/>
      </c>
      <c r="AD220" s="18" t="str">
        <f>IFERROR(VLOOKUP($B220,DB!$H$3:$BZ$1001,50,FALSE)&amp;"","　")</f>
        <v/>
      </c>
      <c r="AE220" s="18" t="str">
        <f>IFERROR(VLOOKUP($B220,DB!$H$3:$BZ$1001,51,FALSE)&amp;"","　")</f>
        <v/>
      </c>
      <c r="AF220" s="18" t="str">
        <f>IFERROR(VLOOKUP($B220,DB!$H$3:$BZ$1001,52,FALSE)&amp;"","　")</f>
        <v/>
      </c>
      <c r="AG220" s="18" t="str">
        <f>IFERROR(VLOOKUP($B220,DB!$H$3:$BZ$1001,53,FALSE)&amp;"","　")</f>
        <v/>
      </c>
      <c r="AH220" s="18" t="str">
        <f>IFERROR(VLOOKUP($B220,DB!$H$3:$BZ$1001,54,FALSE)&amp;"","　")</f>
        <v/>
      </c>
      <c r="AI220" s="25" t="str">
        <f>IFERROR(VLOOKUP($B220,DB!$H$3:$BZ$1001,55,FALSE)&amp;"","　")</f>
        <v/>
      </c>
      <c r="AJ220" s="16" t="str">
        <f>IFERROR(VLOOKUP($B220,DB!$H$3:$BZ$1001,56,FALSE)&amp;"","　")</f>
        <v/>
      </c>
      <c r="AK220" s="18" t="str">
        <f>IFERROR(VLOOKUP($B220,DB!$H$3:$BZ$1001,57,FALSE)&amp;"","　")</f>
        <v/>
      </c>
      <c r="AL220" s="18" t="str">
        <f>IFERROR(VLOOKUP($B220,DB!$H$3:$BZ$1001,58,FALSE)&amp;"","　")</f>
        <v/>
      </c>
      <c r="AM220" s="18" t="str">
        <f>IFERROR(VLOOKUP($B220,DB!$H$3:$BZ$1001,59,FALSE)&amp;"","　")</f>
        <v/>
      </c>
      <c r="AN220" s="18" t="str">
        <f>IFERROR(VLOOKUP($B220,DB!$H$3:$BZ$1001,60,FALSE)&amp;"","　")</f>
        <v/>
      </c>
      <c r="AO220" s="18" t="str">
        <f>IFERROR(VLOOKUP($B220,DB!$H$3:$BZ$1001,61,FALSE)&amp;"","　")</f>
        <v/>
      </c>
      <c r="AP220" s="18" t="str">
        <f>IFERROR(VLOOKUP($B220,DB!$H$3:$BZ$1001,62,FALSE)&amp;"","　")</f>
        <v/>
      </c>
      <c r="AQ220" s="21" t="str">
        <f>IFERROR(VLOOKUP($B220,DB!$H$3:$BZ$1001,63,FALSE)&amp;"","　")</f>
        <v/>
      </c>
      <c r="AR220" s="23" t="str">
        <f>IFERROR(VLOOKUP($B220,DB!$H$3:$BZ$1001,64,FALSE)&amp;"","　")</f>
        <v/>
      </c>
      <c r="AS220" s="18" t="str">
        <f>IFERROR(VLOOKUP($B220,DB!$H$3:$BZ$1001,65,FALSE)&amp;"","　")</f>
        <v/>
      </c>
      <c r="AT220" s="18" t="str">
        <f>IFERROR(VLOOKUP($B220,DB!$H$3:$BZ$1001,66,FALSE)&amp;"","　")</f>
        <v/>
      </c>
      <c r="AU220" s="18" t="str">
        <f>IFERROR(VLOOKUP($B220,DB!$H$3:$BZ$1001,67,FALSE)&amp;"","　")</f>
        <v/>
      </c>
      <c r="AV220" s="18" t="str">
        <f>IFERROR(VLOOKUP($B220,DB!$H$3:$BZ$1001,68,FALSE)&amp;"","　")</f>
        <v/>
      </c>
      <c r="AW220" s="18" t="str">
        <f>IFERROR(VLOOKUP($B220,DB!$H$3:$BZ$1001,69,FALSE)&amp;"","　")</f>
        <v/>
      </c>
      <c r="AX220" s="18" t="str">
        <f>IFERROR(VLOOKUP($B220,DB!$H$3:$BZ$1001,70,FALSE)&amp;"","　")</f>
        <v/>
      </c>
      <c r="AY220" s="21" t="str">
        <f>IFERROR(VLOOKUP($B220,DB!$H$3:$BZ$1001,71,FALSE)&amp;"","　")</f>
        <v/>
      </c>
      <c r="AZ220" s="29"/>
    </row>
    <row r="221" spans="2:52" ht="20.100000000000001" customHeight="1">
      <c r="B221" s="6">
        <v>2601</v>
      </c>
      <c r="C221" s="8" t="str">
        <f>IFERROR(VLOOKUP(B221,DB!$H$3:$Y$1001,4,FALSE)&amp;"","")</f>
        <v>株式会社八州</v>
      </c>
      <c r="D221" s="10" t="str">
        <f>IFERROR(VLOOKUP(B221,DB!$H$2:$CC$1001,7,FALSE)&amp;"","")</f>
        <v>東京都</v>
      </c>
      <c r="E221" s="11" t="str">
        <f>IFERROR(VLOOKUP(B221,DB!$H$2:$CC$1001,8,FALSE)&amp;"","")</f>
        <v>江東区</v>
      </c>
      <c r="F221" s="12" t="str">
        <f>IFERROR(VLOOKUP(B221,DB!$H$2:$CC$1001,10,FALSE)&amp;"","")</f>
        <v>代表取締役</v>
      </c>
      <c r="G221" s="11" t="str">
        <f>IFERROR(VLOOKUP(B221,DB!$H$2:$CC$1001,11,FALSE)&amp;"","")</f>
        <v>大西　孝敬</v>
      </c>
      <c r="H221" s="14" t="str">
        <f>IFERROR(IF(VLOOKUP(B221,DB!$H$2:$CC$1001,20,FALSE)&amp;""="","","○"),"")</f>
        <v>○</v>
      </c>
      <c r="I221" s="16" t="str">
        <f>IFERROR(VLOOKUP($B221,DB!$H$3:$BZ$1001,29,FALSE)&amp;"","　")</f>
        <v>◯</v>
      </c>
      <c r="J221" s="18" t="str">
        <f>IFERROR(VLOOKUP($B221,DB!$H$3:$BZ$1001,30,FALSE)&amp;"","　")</f>
        <v>◯</v>
      </c>
      <c r="K221" s="18" t="str">
        <f>IFERROR(VLOOKUP($B221,DB!$H$3:$BZ$1001,31,FALSE)&amp;"","　")</f>
        <v>◯</v>
      </c>
      <c r="L221" s="18" t="str">
        <f>IFERROR(VLOOKUP($B221,DB!$H$3:$BZ$1001,32,FALSE)&amp;"","　")</f>
        <v/>
      </c>
      <c r="M221" s="18" t="str">
        <f>IFERROR(VLOOKUP($B221,DB!$H$3:$BZ$1001,33,FALSE)&amp;"","　")</f>
        <v>◯</v>
      </c>
      <c r="N221" s="21" t="str">
        <f>IFERROR(VLOOKUP($B221,DB!$H$3:$BZ$1001,34,FALSE)&amp;"","　")</f>
        <v/>
      </c>
      <c r="O221" s="23" t="str">
        <f>IFERROR(VLOOKUP($B221,DB!$H$3:$BZ$1001,35,FALSE)&amp;"","　")</f>
        <v>◯</v>
      </c>
      <c r="P221" s="18" t="str">
        <f>IFERROR(VLOOKUP($B221,DB!$H$3:$BZ$1001,36,FALSE)&amp;"","　")</f>
        <v/>
      </c>
      <c r="Q221" s="18" t="str">
        <f>IFERROR(VLOOKUP($B221,DB!$H$3:$BZ$1001,37,FALSE)&amp;"","　")</f>
        <v/>
      </c>
      <c r="R221" s="18" t="str">
        <f>IFERROR(VLOOKUP($B221,DB!$H$3:$BZ$1001,38,FALSE)&amp;"","　")</f>
        <v>◯</v>
      </c>
      <c r="S221" s="18" t="str">
        <f>IFERROR(VLOOKUP($B221,DB!$H$3:$BZ$1001,39,FALSE)&amp;"","　")</f>
        <v/>
      </c>
      <c r="T221" s="18" t="str">
        <f>IFERROR(VLOOKUP($B221,DB!$H$3:$BZ$1001,40,FALSE)&amp;"","　")</f>
        <v/>
      </c>
      <c r="U221" s="18" t="str">
        <f>IFERROR(VLOOKUP($B221,DB!$H$3:$BZ$1001,41,FALSE)&amp;"","　")</f>
        <v>◯</v>
      </c>
      <c r="V221" s="18" t="str">
        <f>IFERROR(VLOOKUP($B221,DB!$H$3:$BZ$1001,42,FALSE)&amp;"","　")</f>
        <v/>
      </c>
      <c r="W221" s="18" t="str">
        <f>IFERROR(VLOOKUP($B221,DB!$H$3:$BZ$1001,43,FALSE)&amp;"","　")</f>
        <v/>
      </c>
      <c r="X221" s="18" t="str">
        <f>IFERROR(VLOOKUP($B221,DB!$H$3:$BZ$1001,44,FALSE)&amp;"","　")</f>
        <v/>
      </c>
      <c r="Y221" s="18" t="str">
        <f>IFERROR(VLOOKUP($B221,DB!$H$3:$BZ$1001,45,FALSE)&amp;"","　")</f>
        <v/>
      </c>
      <c r="Z221" s="18" t="str">
        <f>IFERROR(VLOOKUP($B221,DB!$H$3:$BZ$1001,46,FALSE)&amp;"","　")</f>
        <v>◯</v>
      </c>
      <c r="AA221" s="18" t="str">
        <f>IFERROR(VLOOKUP($B221,DB!$H$3:$BZ$1001,47,FALSE)&amp;"","　")</f>
        <v>◯</v>
      </c>
      <c r="AB221" s="18" t="str">
        <f>IFERROR(VLOOKUP($B221,DB!$H$3:$BZ$1001,48,FALSE)&amp;"","　")</f>
        <v/>
      </c>
      <c r="AC221" s="18" t="str">
        <f>IFERROR(VLOOKUP($B221,DB!$H$3:$BZ$1001,49,FALSE)&amp;"","　")</f>
        <v>◯</v>
      </c>
      <c r="AD221" s="18" t="str">
        <f>IFERROR(VLOOKUP($B221,DB!$H$3:$BZ$1001,50,FALSE)&amp;"","　")</f>
        <v>◯</v>
      </c>
      <c r="AE221" s="18" t="str">
        <f>IFERROR(VLOOKUP($B221,DB!$H$3:$BZ$1001,51,FALSE)&amp;"","　")</f>
        <v/>
      </c>
      <c r="AF221" s="18" t="str">
        <f>IFERROR(VLOOKUP($B221,DB!$H$3:$BZ$1001,52,FALSE)&amp;"","　")</f>
        <v/>
      </c>
      <c r="AG221" s="18" t="str">
        <f>IFERROR(VLOOKUP($B221,DB!$H$3:$BZ$1001,53,FALSE)&amp;"","　")</f>
        <v>◯</v>
      </c>
      <c r="AH221" s="18" t="str">
        <f>IFERROR(VLOOKUP($B221,DB!$H$3:$BZ$1001,54,FALSE)&amp;"","　")</f>
        <v/>
      </c>
      <c r="AI221" s="25" t="str">
        <f>IFERROR(VLOOKUP($B221,DB!$H$3:$BZ$1001,55,FALSE)&amp;"","　")</f>
        <v/>
      </c>
      <c r="AJ221" s="16" t="str">
        <f>IFERROR(VLOOKUP($B221,DB!$H$3:$BZ$1001,56,FALSE)&amp;"","　")</f>
        <v>◯</v>
      </c>
      <c r="AK221" s="18" t="str">
        <f>IFERROR(VLOOKUP($B221,DB!$H$3:$BZ$1001,57,FALSE)&amp;"","　")</f>
        <v>◯</v>
      </c>
      <c r="AL221" s="18" t="str">
        <f>IFERROR(VLOOKUP($B221,DB!$H$3:$BZ$1001,58,FALSE)&amp;"","　")</f>
        <v>◯</v>
      </c>
      <c r="AM221" s="18" t="str">
        <f>IFERROR(VLOOKUP($B221,DB!$H$3:$BZ$1001,59,FALSE)&amp;"","　")</f>
        <v>◯</v>
      </c>
      <c r="AN221" s="18" t="str">
        <f>IFERROR(VLOOKUP($B221,DB!$H$3:$BZ$1001,60,FALSE)&amp;"","　")</f>
        <v>◯</v>
      </c>
      <c r="AO221" s="18" t="str">
        <f>IFERROR(VLOOKUP($B221,DB!$H$3:$BZ$1001,61,FALSE)&amp;"","　")</f>
        <v>◯</v>
      </c>
      <c r="AP221" s="18" t="str">
        <f>IFERROR(VLOOKUP($B221,DB!$H$3:$BZ$1001,62,FALSE)&amp;"","　")</f>
        <v>◯</v>
      </c>
      <c r="AQ221" s="21" t="str">
        <f>IFERROR(VLOOKUP($B221,DB!$H$3:$BZ$1001,63,FALSE)&amp;"","　")</f>
        <v>◯</v>
      </c>
      <c r="AR221" s="23" t="str">
        <f>IFERROR(VLOOKUP($B221,DB!$H$3:$BZ$1001,64,FALSE)&amp;"","　")</f>
        <v/>
      </c>
      <c r="AS221" s="18" t="str">
        <f>IFERROR(VLOOKUP($B221,DB!$H$3:$BZ$1001,65,FALSE)&amp;"","　")</f>
        <v/>
      </c>
      <c r="AT221" s="18" t="str">
        <f>IFERROR(VLOOKUP($B221,DB!$H$3:$BZ$1001,66,FALSE)&amp;"","　")</f>
        <v/>
      </c>
      <c r="AU221" s="18" t="str">
        <f>IFERROR(VLOOKUP($B221,DB!$H$3:$BZ$1001,67,FALSE)&amp;"","　")</f>
        <v/>
      </c>
      <c r="AV221" s="18" t="str">
        <f>IFERROR(VLOOKUP($B221,DB!$H$3:$BZ$1001,68,FALSE)&amp;"","　")</f>
        <v/>
      </c>
      <c r="AW221" s="18" t="str">
        <f>IFERROR(VLOOKUP($B221,DB!$H$3:$BZ$1001,69,FALSE)&amp;"","　")</f>
        <v/>
      </c>
      <c r="AX221" s="18" t="str">
        <f>IFERROR(VLOOKUP($B221,DB!$H$3:$BZ$1001,70,FALSE)&amp;"","　")</f>
        <v/>
      </c>
      <c r="AY221" s="21" t="str">
        <f>IFERROR(VLOOKUP($B221,DB!$H$3:$BZ$1001,71,FALSE)&amp;"","　")</f>
        <v/>
      </c>
      <c r="AZ221" s="29"/>
    </row>
    <row r="222" spans="2:52" ht="20.100000000000001" customHeight="1">
      <c r="B222" s="6">
        <v>2602</v>
      </c>
      <c r="C222" s="8" t="str">
        <f>IFERROR(VLOOKUP(B222,DB!$H$3:$Y$1001,4,FALSE)&amp;"","")</f>
        <v>株式会社汎設計</v>
      </c>
      <c r="D222" s="10" t="str">
        <f>IFERROR(VLOOKUP(B222,DB!$H$2:$CC$1001,7,FALSE)&amp;"","")</f>
        <v>大阪府</v>
      </c>
      <c r="E222" s="11" t="str">
        <f>IFERROR(VLOOKUP(B222,DB!$H$2:$CC$1001,8,FALSE)&amp;"","")</f>
        <v>大阪市中央区</v>
      </c>
      <c r="F222" s="12" t="str">
        <f>IFERROR(VLOOKUP(B222,DB!$H$2:$CC$1001,10,FALSE)&amp;"","")</f>
        <v>代表取締役</v>
      </c>
      <c r="G222" s="11" t="str">
        <f>IFERROR(VLOOKUP(B222,DB!$H$2:$CC$1001,11,FALSE)&amp;"","")</f>
        <v>犬伏　淳</v>
      </c>
      <c r="H222" s="14" t="str">
        <f>IFERROR(IF(VLOOKUP(B222,DB!$H$2:$CC$1001,20,FALSE)&amp;""="","","○"),"")</f>
        <v/>
      </c>
      <c r="I222" s="16" t="str">
        <f>IFERROR(VLOOKUP($B222,DB!$H$3:$BZ$1001,29,FALSE)&amp;"","　")</f>
        <v/>
      </c>
      <c r="J222" s="18" t="str">
        <f>IFERROR(VLOOKUP($B222,DB!$H$3:$BZ$1001,30,FALSE)&amp;"","　")</f>
        <v/>
      </c>
      <c r="K222" s="18" t="str">
        <f>IFERROR(VLOOKUP($B222,DB!$H$3:$BZ$1001,31,FALSE)&amp;"","　")</f>
        <v/>
      </c>
      <c r="L222" s="18" t="str">
        <f>IFERROR(VLOOKUP($B222,DB!$H$3:$BZ$1001,32,FALSE)&amp;"","　")</f>
        <v>◯</v>
      </c>
      <c r="M222" s="18" t="str">
        <f>IFERROR(VLOOKUP($B222,DB!$H$3:$BZ$1001,33,FALSE)&amp;"","　")</f>
        <v/>
      </c>
      <c r="N222" s="21" t="str">
        <f>IFERROR(VLOOKUP($B222,DB!$H$3:$BZ$1001,34,FALSE)&amp;"","　")</f>
        <v/>
      </c>
      <c r="O222" s="23" t="str">
        <f>IFERROR(VLOOKUP($B222,DB!$H$3:$BZ$1001,35,FALSE)&amp;"","　")</f>
        <v/>
      </c>
      <c r="P222" s="18" t="str">
        <f>IFERROR(VLOOKUP($B222,DB!$H$3:$BZ$1001,36,FALSE)&amp;"","　")</f>
        <v/>
      </c>
      <c r="Q222" s="18" t="str">
        <f>IFERROR(VLOOKUP($B222,DB!$H$3:$BZ$1001,37,FALSE)&amp;"","　")</f>
        <v/>
      </c>
      <c r="R222" s="18" t="str">
        <f>IFERROR(VLOOKUP($B222,DB!$H$3:$BZ$1001,38,FALSE)&amp;"","　")</f>
        <v/>
      </c>
      <c r="S222" s="18" t="str">
        <f>IFERROR(VLOOKUP($B222,DB!$H$3:$BZ$1001,39,FALSE)&amp;"","　")</f>
        <v/>
      </c>
      <c r="T222" s="18" t="str">
        <f>IFERROR(VLOOKUP($B222,DB!$H$3:$BZ$1001,40,FALSE)&amp;"","　")</f>
        <v/>
      </c>
      <c r="U222" s="18" t="str">
        <f>IFERROR(VLOOKUP($B222,DB!$H$3:$BZ$1001,41,FALSE)&amp;"","　")</f>
        <v/>
      </c>
      <c r="V222" s="18" t="str">
        <f>IFERROR(VLOOKUP($B222,DB!$H$3:$BZ$1001,42,FALSE)&amp;"","　")</f>
        <v/>
      </c>
      <c r="W222" s="18" t="str">
        <f>IFERROR(VLOOKUP($B222,DB!$H$3:$BZ$1001,43,FALSE)&amp;"","　")</f>
        <v/>
      </c>
      <c r="X222" s="18" t="str">
        <f>IFERROR(VLOOKUP($B222,DB!$H$3:$BZ$1001,44,FALSE)&amp;"","　")</f>
        <v/>
      </c>
      <c r="Y222" s="18" t="str">
        <f>IFERROR(VLOOKUP($B222,DB!$H$3:$BZ$1001,45,FALSE)&amp;"","　")</f>
        <v/>
      </c>
      <c r="Z222" s="18" t="str">
        <f>IFERROR(VLOOKUP($B222,DB!$H$3:$BZ$1001,46,FALSE)&amp;"","　")</f>
        <v/>
      </c>
      <c r="AA222" s="18" t="str">
        <f>IFERROR(VLOOKUP($B222,DB!$H$3:$BZ$1001,47,FALSE)&amp;"","　")</f>
        <v/>
      </c>
      <c r="AB222" s="18" t="str">
        <f>IFERROR(VLOOKUP($B222,DB!$H$3:$BZ$1001,48,FALSE)&amp;"","　")</f>
        <v/>
      </c>
      <c r="AC222" s="18" t="str">
        <f>IFERROR(VLOOKUP($B222,DB!$H$3:$BZ$1001,49,FALSE)&amp;"","　")</f>
        <v/>
      </c>
      <c r="AD222" s="18" t="str">
        <f>IFERROR(VLOOKUP($B222,DB!$H$3:$BZ$1001,50,FALSE)&amp;"","　")</f>
        <v/>
      </c>
      <c r="AE222" s="18" t="str">
        <f>IFERROR(VLOOKUP($B222,DB!$H$3:$BZ$1001,51,FALSE)&amp;"","　")</f>
        <v/>
      </c>
      <c r="AF222" s="18" t="str">
        <f>IFERROR(VLOOKUP($B222,DB!$H$3:$BZ$1001,52,FALSE)&amp;"","　")</f>
        <v/>
      </c>
      <c r="AG222" s="18" t="str">
        <f>IFERROR(VLOOKUP($B222,DB!$H$3:$BZ$1001,53,FALSE)&amp;"","　")</f>
        <v/>
      </c>
      <c r="AH222" s="18" t="str">
        <f>IFERROR(VLOOKUP($B222,DB!$H$3:$BZ$1001,54,FALSE)&amp;"","　")</f>
        <v/>
      </c>
      <c r="AI222" s="25" t="str">
        <f>IFERROR(VLOOKUP($B222,DB!$H$3:$BZ$1001,55,FALSE)&amp;"","　")</f>
        <v/>
      </c>
      <c r="AJ222" s="16" t="str">
        <f>IFERROR(VLOOKUP($B222,DB!$H$3:$BZ$1001,56,FALSE)&amp;"","　")</f>
        <v/>
      </c>
      <c r="AK222" s="18" t="str">
        <f>IFERROR(VLOOKUP($B222,DB!$H$3:$BZ$1001,57,FALSE)&amp;"","　")</f>
        <v/>
      </c>
      <c r="AL222" s="18" t="str">
        <f>IFERROR(VLOOKUP($B222,DB!$H$3:$BZ$1001,58,FALSE)&amp;"","　")</f>
        <v/>
      </c>
      <c r="AM222" s="18" t="str">
        <f>IFERROR(VLOOKUP($B222,DB!$H$3:$BZ$1001,59,FALSE)&amp;"","　")</f>
        <v/>
      </c>
      <c r="AN222" s="18" t="str">
        <f>IFERROR(VLOOKUP($B222,DB!$H$3:$BZ$1001,60,FALSE)&amp;"","　")</f>
        <v/>
      </c>
      <c r="AO222" s="18" t="str">
        <f>IFERROR(VLOOKUP($B222,DB!$H$3:$BZ$1001,61,FALSE)&amp;"","　")</f>
        <v/>
      </c>
      <c r="AP222" s="18" t="str">
        <f>IFERROR(VLOOKUP($B222,DB!$H$3:$BZ$1001,62,FALSE)&amp;"","　")</f>
        <v/>
      </c>
      <c r="AQ222" s="21" t="str">
        <f>IFERROR(VLOOKUP($B222,DB!$H$3:$BZ$1001,63,FALSE)&amp;"","　")</f>
        <v/>
      </c>
      <c r="AR222" s="23" t="str">
        <f>IFERROR(VLOOKUP($B222,DB!$H$3:$BZ$1001,64,FALSE)&amp;"","　")</f>
        <v/>
      </c>
      <c r="AS222" s="18" t="str">
        <f>IFERROR(VLOOKUP($B222,DB!$H$3:$BZ$1001,65,FALSE)&amp;"","　")</f>
        <v/>
      </c>
      <c r="AT222" s="18" t="str">
        <f>IFERROR(VLOOKUP($B222,DB!$H$3:$BZ$1001,66,FALSE)&amp;"","　")</f>
        <v/>
      </c>
      <c r="AU222" s="18" t="str">
        <f>IFERROR(VLOOKUP($B222,DB!$H$3:$BZ$1001,67,FALSE)&amp;"","　")</f>
        <v/>
      </c>
      <c r="AV222" s="18" t="str">
        <f>IFERROR(VLOOKUP($B222,DB!$H$3:$BZ$1001,68,FALSE)&amp;"","　")</f>
        <v/>
      </c>
      <c r="AW222" s="18" t="str">
        <f>IFERROR(VLOOKUP($B222,DB!$H$3:$BZ$1001,69,FALSE)&amp;"","　")</f>
        <v/>
      </c>
      <c r="AX222" s="18" t="str">
        <f>IFERROR(VLOOKUP($B222,DB!$H$3:$BZ$1001,70,FALSE)&amp;"","　")</f>
        <v/>
      </c>
      <c r="AY222" s="21" t="str">
        <f>IFERROR(VLOOKUP($B222,DB!$H$3:$BZ$1001,71,FALSE)&amp;"","　")</f>
        <v/>
      </c>
      <c r="AZ222" s="29"/>
    </row>
    <row r="223" spans="2:52" ht="20.100000000000001" customHeight="1">
      <c r="B223" s="6">
        <v>2603</v>
      </c>
      <c r="C223" s="8" t="str">
        <f>IFERROR(VLOOKUP(B223,DB!$H$3:$Y$1001,4,FALSE)&amp;"","")</f>
        <v>株式会社坂茂建築設計</v>
      </c>
      <c r="D223" s="10" t="str">
        <f>IFERROR(VLOOKUP(B223,DB!$H$2:$CC$1001,7,FALSE)&amp;"","")</f>
        <v>東京都</v>
      </c>
      <c r="E223" s="11" t="str">
        <f>IFERROR(VLOOKUP(B223,DB!$H$2:$CC$1001,8,FALSE)&amp;"","")</f>
        <v>世田谷区</v>
      </c>
      <c r="F223" s="12" t="str">
        <f>IFERROR(VLOOKUP(B223,DB!$H$2:$CC$1001,10,FALSE)&amp;"","")</f>
        <v>代表取締役</v>
      </c>
      <c r="G223" s="11" t="str">
        <f>IFERROR(VLOOKUP(B223,DB!$H$2:$CC$1001,11,FALSE)&amp;"","")</f>
        <v>坂　茂</v>
      </c>
      <c r="H223" s="14" t="str">
        <f>IFERROR(IF(VLOOKUP(B223,DB!$H$2:$CC$1001,20,FALSE)&amp;""="","","○"),"")</f>
        <v/>
      </c>
      <c r="I223" s="16" t="str">
        <f>IFERROR(VLOOKUP($B223,DB!$H$3:$BZ$1001,29,FALSE)&amp;"","　")</f>
        <v/>
      </c>
      <c r="J223" s="18" t="str">
        <f>IFERROR(VLOOKUP($B223,DB!$H$3:$BZ$1001,30,FALSE)&amp;"","　")</f>
        <v/>
      </c>
      <c r="K223" s="18" t="str">
        <f>IFERROR(VLOOKUP($B223,DB!$H$3:$BZ$1001,31,FALSE)&amp;"","　")</f>
        <v/>
      </c>
      <c r="L223" s="18" t="str">
        <f>IFERROR(VLOOKUP($B223,DB!$H$3:$BZ$1001,32,FALSE)&amp;"","　")</f>
        <v>◯</v>
      </c>
      <c r="M223" s="18" t="str">
        <f>IFERROR(VLOOKUP($B223,DB!$H$3:$BZ$1001,33,FALSE)&amp;"","　")</f>
        <v/>
      </c>
      <c r="N223" s="21" t="str">
        <f>IFERROR(VLOOKUP($B223,DB!$H$3:$BZ$1001,34,FALSE)&amp;"","　")</f>
        <v/>
      </c>
      <c r="O223" s="23" t="str">
        <f>IFERROR(VLOOKUP($B223,DB!$H$3:$BZ$1001,35,FALSE)&amp;"","　")</f>
        <v/>
      </c>
      <c r="P223" s="18" t="str">
        <f>IFERROR(VLOOKUP($B223,DB!$H$3:$BZ$1001,36,FALSE)&amp;"","　")</f>
        <v/>
      </c>
      <c r="Q223" s="18" t="str">
        <f>IFERROR(VLOOKUP($B223,DB!$H$3:$BZ$1001,37,FALSE)&amp;"","　")</f>
        <v/>
      </c>
      <c r="R223" s="18" t="str">
        <f>IFERROR(VLOOKUP($B223,DB!$H$3:$BZ$1001,38,FALSE)&amp;"","　")</f>
        <v/>
      </c>
      <c r="S223" s="18" t="str">
        <f>IFERROR(VLOOKUP($B223,DB!$H$3:$BZ$1001,39,FALSE)&amp;"","　")</f>
        <v/>
      </c>
      <c r="T223" s="18" t="str">
        <f>IFERROR(VLOOKUP($B223,DB!$H$3:$BZ$1001,40,FALSE)&amp;"","　")</f>
        <v/>
      </c>
      <c r="U223" s="18" t="str">
        <f>IFERROR(VLOOKUP($B223,DB!$H$3:$BZ$1001,41,FALSE)&amp;"","　")</f>
        <v/>
      </c>
      <c r="V223" s="18" t="str">
        <f>IFERROR(VLOOKUP($B223,DB!$H$3:$BZ$1001,42,FALSE)&amp;"","　")</f>
        <v/>
      </c>
      <c r="W223" s="18" t="str">
        <f>IFERROR(VLOOKUP($B223,DB!$H$3:$BZ$1001,43,FALSE)&amp;"","　")</f>
        <v/>
      </c>
      <c r="X223" s="18" t="str">
        <f>IFERROR(VLOOKUP($B223,DB!$H$3:$BZ$1001,44,FALSE)&amp;"","　")</f>
        <v/>
      </c>
      <c r="Y223" s="18" t="str">
        <f>IFERROR(VLOOKUP($B223,DB!$H$3:$BZ$1001,45,FALSE)&amp;"","　")</f>
        <v/>
      </c>
      <c r="Z223" s="18" t="str">
        <f>IFERROR(VLOOKUP($B223,DB!$H$3:$BZ$1001,46,FALSE)&amp;"","　")</f>
        <v/>
      </c>
      <c r="AA223" s="18" t="str">
        <f>IFERROR(VLOOKUP($B223,DB!$H$3:$BZ$1001,47,FALSE)&amp;"","　")</f>
        <v/>
      </c>
      <c r="AB223" s="18" t="str">
        <f>IFERROR(VLOOKUP($B223,DB!$H$3:$BZ$1001,48,FALSE)&amp;"","　")</f>
        <v/>
      </c>
      <c r="AC223" s="18" t="str">
        <f>IFERROR(VLOOKUP($B223,DB!$H$3:$BZ$1001,49,FALSE)&amp;"","　")</f>
        <v/>
      </c>
      <c r="AD223" s="18" t="str">
        <f>IFERROR(VLOOKUP($B223,DB!$H$3:$BZ$1001,50,FALSE)&amp;"","　")</f>
        <v/>
      </c>
      <c r="AE223" s="18" t="str">
        <f>IFERROR(VLOOKUP($B223,DB!$H$3:$BZ$1001,51,FALSE)&amp;"","　")</f>
        <v/>
      </c>
      <c r="AF223" s="18" t="str">
        <f>IFERROR(VLOOKUP($B223,DB!$H$3:$BZ$1001,52,FALSE)&amp;"","　")</f>
        <v/>
      </c>
      <c r="AG223" s="18" t="str">
        <f>IFERROR(VLOOKUP($B223,DB!$H$3:$BZ$1001,53,FALSE)&amp;"","　")</f>
        <v/>
      </c>
      <c r="AH223" s="18" t="str">
        <f>IFERROR(VLOOKUP($B223,DB!$H$3:$BZ$1001,54,FALSE)&amp;"","　")</f>
        <v/>
      </c>
      <c r="AI223" s="25" t="str">
        <f>IFERROR(VLOOKUP($B223,DB!$H$3:$BZ$1001,55,FALSE)&amp;"","　")</f>
        <v/>
      </c>
      <c r="AJ223" s="16" t="str">
        <f>IFERROR(VLOOKUP($B223,DB!$H$3:$BZ$1001,56,FALSE)&amp;"","　")</f>
        <v/>
      </c>
      <c r="AK223" s="18" t="str">
        <f>IFERROR(VLOOKUP($B223,DB!$H$3:$BZ$1001,57,FALSE)&amp;"","　")</f>
        <v/>
      </c>
      <c r="AL223" s="18" t="str">
        <f>IFERROR(VLOOKUP($B223,DB!$H$3:$BZ$1001,58,FALSE)&amp;"","　")</f>
        <v/>
      </c>
      <c r="AM223" s="18" t="str">
        <f>IFERROR(VLOOKUP($B223,DB!$H$3:$BZ$1001,59,FALSE)&amp;"","　")</f>
        <v/>
      </c>
      <c r="AN223" s="18" t="str">
        <f>IFERROR(VLOOKUP($B223,DB!$H$3:$BZ$1001,60,FALSE)&amp;"","　")</f>
        <v/>
      </c>
      <c r="AO223" s="18" t="str">
        <f>IFERROR(VLOOKUP($B223,DB!$H$3:$BZ$1001,61,FALSE)&amp;"","　")</f>
        <v/>
      </c>
      <c r="AP223" s="18" t="str">
        <f>IFERROR(VLOOKUP($B223,DB!$H$3:$BZ$1001,62,FALSE)&amp;"","　")</f>
        <v/>
      </c>
      <c r="AQ223" s="21" t="str">
        <f>IFERROR(VLOOKUP($B223,DB!$H$3:$BZ$1001,63,FALSE)&amp;"","　")</f>
        <v/>
      </c>
      <c r="AR223" s="23" t="str">
        <f>IFERROR(VLOOKUP($B223,DB!$H$3:$BZ$1001,64,FALSE)&amp;"","　")</f>
        <v/>
      </c>
      <c r="AS223" s="18" t="str">
        <f>IFERROR(VLOOKUP($B223,DB!$H$3:$BZ$1001,65,FALSE)&amp;"","　")</f>
        <v/>
      </c>
      <c r="AT223" s="18" t="str">
        <f>IFERROR(VLOOKUP($B223,DB!$H$3:$BZ$1001,66,FALSE)&amp;"","　")</f>
        <v/>
      </c>
      <c r="AU223" s="18" t="str">
        <f>IFERROR(VLOOKUP($B223,DB!$H$3:$BZ$1001,67,FALSE)&amp;"","　")</f>
        <v/>
      </c>
      <c r="AV223" s="18" t="str">
        <f>IFERROR(VLOOKUP($B223,DB!$H$3:$BZ$1001,68,FALSE)&amp;"","　")</f>
        <v/>
      </c>
      <c r="AW223" s="18" t="str">
        <f>IFERROR(VLOOKUP($B223,DB!$H$3:$BZ$1001,69,FALSE)&amp;"","　")</f>
        <v/>
      </c>
      <c r="AX223" s="18" t="str">
        <f>IFERROR(VLOOKUP($B223,DB!$H$3:$BZ$1001,70,FALSE)&amp;"","　")</f>
        <v/>
      </c>
      <c r="AY223" s="21" t="str">
        <f>IFERROR(VLOOKUP($B223,DB!$H$3:$BZ$1001,71,FALSE)&amp;"","　")</f>
        <v/>
      </c>
      <c r="AZ223" s="29"/>
    </row>
    <row r="224" spans="2:52" ht="20.100000000000001" customHeight="1">
      <c r="B224" s="6">
        <v>2604</v>
      </c>
      <c r="C224" s="8" t="str">
        <f>IFERROR(VLOOKUP(B224,DB!$H$3:$Y$1001,4,FALSE)&amp;"","")</f>
        <v>バイオマスリサーチ株式会社</v>
      </c>
      <c r="D224" s="10" t="str">
        <f>IFERROR(VLOOKUP(B224,DB!$H$2:$CC$1001,7,FALSE)&amp;"","")</f>
        <v>北海道</v>
      </c>
      <c r="E224" s="11" t="str">
        <f>IFERROR(VLOOKUP(B224,DB!$H$2:$CC$1001,8,FALSE)&amp;"","")</f>
        <v>帯広市</v>
      </c>
      <c r="F224" s="12" t="str">
        <f>IFERROR(VLOOKUP(B224,DB!$H$2:$CC$1001,10,FALSE)&amp;"","")</f>
        <v>代表取締役</v>
      </c>
      <c r="G224" s="11" t="str">
        <f>IFERROR(VLOOKUP(B224,DB!$H$2:$CC$1001,11,FALSE)&amp;"","")</f>
        <v>菊池　貞雄</v>
      </c>
      <c r="H224" s="14" t="str">
        <f>IFERROR(IF(VLOOKUP(B224,DB!$H$2:$CC$1001,20,FALSE)&amp;""="","","○"),"")</f>
        <v/>
      </c>
      <c r="I224" s="16" t="str">
        <f>IFERROR(VLOOKUP($B224,DB!$H$3:$BZ$1001,29,FALSE)&amp;"","　")</f>
        <v/>
      </c>
      <c r="J224" s="18" t="str">
        <f>IFERROR(VLOOKUP($B224,DB!$H$3:$BZ$1001,30,FALSE)&amp;"","　")</f>
        <v/>
      </c>
      <c r="K224" s="18" t="str">
        <f>IFERROR(VLOOKUP($B224,DB!$H$3:$BZ$1001,31,FALSE)&amp;"","　")</f>
        <v/>
      </c>
      <c r="L224" s="18" t="str">
        <f>IFERROR(VLOOKUP($B224,DB!$H$3:$BZ$1001,32,FALSE)&amp;"","　")</f>
        <v>◯</v>
      </c>
      <c r="M224" s="18" t="str">
        <f>IFERROR(VLOOKUP($B224,DB!$H$3:$BZ$1001,33,FALSE)&amp;"","　")</f>
        <v>◯</v>
      </c>
      <c r="N224" s="21" t="str">
        <f>IFERROR(VLOOKUP($B224,DB!$H$3:$BZ$1001,34,FALSE)&amp;"","　")</f>
        <v/>
      </c>
      <c r="O224" s="23" t="str">
        <f>IFERROR(VLOOKUP($B224,DB!$H$3:$BZ$1001,35,FALSE)&amp;"","　")</f>
        <v/>
      </c>
      <c r="P224" s="18" t="str">
        <f>IFERROR(VLOOKUP($B224,DB!$H$3:$BZ$1001,36,FALSE)&amp;"","　")</f>
        <v/>
      </c>
      <c r="Q224" s="18" t="str">
        <f>IFERROR(VLOOKUP($B224,DB!$H$3:$BZ$1001,37,FALSE)&amp;"","　")</f>
        <v/>
      </c>
      <c r="R224" s="18" t="str">
        <f>IFERROR(VLOOKUP($B224,DB!$H$3:$BZ$1001,38,FALSE)&amp;"","　")</f>
        <v/>
      </c>
      <c r="S224" s="18" t="str">
        <f>IFERROR(VLOOKUP($B224,DB!$H$3:$BZ$1001,39,FALSE)&amp;"","　")</f>
        <v/>
      </c>
      <c r="T224" s="18" t="str">
        <f>IFERROR(VLOOKUP($B224,DB!$H$3:$BZ$1001,40,FALSE)&amp;"","　")</f>
        <v/>
      </c>
      <c r="U224" s="18" t="str">
        <f>IFERROR(VLOOKUP($B224,DB!$H$3:$BZ$1001,41,FALSE)&amp;"","　")</f>
        <v/>
      </c>
      <c r="V224" s="18" t="str">
        <f>IFERROR(VLOOKUP($B224,DB!$H$3:$BZ$1001,42,FALSE)&amp;"","　")</f>
        <v/>
      </c>
      <c r="W224" s="18" t="str">
        <f>IFERROR(VLOOKUP($B224,DB!$H$3:$BZ$1001,43,FALSE)&amp;"","　")</f>
        <v/>
      </c>
      <c r="X224" s="18" t="str">
        <f>IFERROR(VLOOKUP($B224,DB!$H$3:$BZ$1001,44,FALSE)&amp;"","　")</f>
        <v/>
      </c>
      <c r="Y224" s="18" t="str">
        <f>IFERROR(VLOOKUP($B224,DB!$H$3:$BZ$1001,45,FALSE)&amp;"","　")</f>
        <v/>
      </c>
      <c r="Z224" s="18" t="str">
        <f>IFERROR(VLOOKUP($B224,DB!$H$3:$BZ$1001,46,FALSE)&amp;"","　")</f>
        <v/>
      </c>
      <c r="AA224" s="18" t="str">
        <f>IFERROR(VLOOKUP($B224,DB!$H$3:$BZ$1001,47,FALSE)&amp;"","　")</f>
        <v/>
      </c>
      <c r="AB224" s="18" t="str">
        <f>IFERROR(VLOOKUP($B224,DB!$H$3:$BZ$1001,48,FALSE)&amp;"","　")</f>
        <v/>
      </c>
      <c r="AC224" s="18" t="str">
        <f>IFERROR(VLOOKUP($B224,DB!$H$3:$BZ$1001,49,FALSE)&amp;"","　")</f>
        <v/>
      </c>
      <c r="AD224" s="18" t="str">
        <f>IFERROR(VLOOKUP($B224,DB!$H$3:$BZ$1001,50,FALSE)&amp;"","　")</f>
        <v/>
      </c>
      <c r="AE224" s="18" t="str">
        <f>IFERROR(VLOOKUP($B224,DB!$H$3:$BZ$1001,51,FALSE)&amp;"","　")</f>
        <v/>
      </c>
      <c r="AF224" s="18" t="str">
        <f>IFERROR(VLOOKUP($B224,DB!$H$3:$BZ$1001,52,FALSE)&amp;"","　")</f>
        <v/>
      </c>
      <c r="AG224" s="18" t="str">
        <f>IFERROR(VLOOKUP($B224,DB!$H$3:$BZ$1001,53,FALSE)&amp;"","　")</f>
        <v/>
      </c>
      <c r="AH224" s="18" t="str">
        <f>IFERROR(VLOOKUP($B224,DB!$H$3:$BZ$1001,54,FALSE)&amp;"","　")</f>
        <v/>
      </c>
      <c r="AI224" s="25" t="str">
        <f>IFERROR(VLOOKUP($B224,DB!$H$3:$BZ$1001,55,FALSE)&amp;"","　")</f>
        <v/>
      </c>
      <c r="AJ224" s="16" t="str">
        <f>IFERROR(VLOOKUP($B224,DB!$H$3:$BZ$1001,56,FALSE)&amp;"","　")</f>
        <v/>
      </c>
      <c r="AK224" s="18" t="str">
        <f>IFERROR(VLOOKUP($B224,DB!$H$3:$BZ$1001,57,FALSE)&amp;"","　")</f>
        <v/>
      </c>
      <c r="AL224" s="18" t="str">
        <f>IFERROR(VLOOKUP($B224,DB!$H$3:$BZ$1001,58,FALSE)&amp;"","　")</f>
        <v/>
      </c>
      <c r="AM224" s="18" t="str">
        <f>IFERROR(VLOOKUP($B224,DB!$H$3:$BZ$1001,59,FALSE)&amp;"","　")</f>
        <v/>
      </c>
      <c r="AN224" s="18" t="str">
        <f>IFERROR(VLOOKUP($B224,DB!$H$3:$BZ$1001,60,FALSE)&amp;"","　")</f>
        <v/>
      </c>
      <c r="AO224" s="18" t="str">
        <f>IFERROR(VLOOKUP($B224,DB!$H$3:$BZ$1001,61,FALSE)&amp;"","　")</f>
        <v/>
      </c>
      <c r="AP224" s="18" t="str">
        <f>IFERROR(VLOOKUP($B224,DB!$H$3:$BZ$1001,62,FALSE)&amp;"","　")</f>
        <v/>
      </c>
      <c r="AQ224" s="21" t="str">
        <f>IFERROR(VLOOKUP($B224,DB!$H$3:$BZ$1001,63,FALSE)&amp;"","　")</f>
        <v/>
      </c>
      <c r="AR224" s="23" t="str">
        <f>IFERROR(VLOOKUP($B224,DB!$H$3:$BZ$1001,64,FALSE)&amp;"","　")</f>
        <v/>
      </c>
      <c r="AS224" s="18" t="str">
        <f>IFERROR(VLOOKUP($B224,DB!$H$3:$BZ$1001,65,FALSE)&amp;"","　")</f>
        <v/>
      </c>
      <c r="AT224" s="18" t="str">
        <f>IFERROR(VLOOKUP($B224,DB!$H$3:$BZ$1001,66,FALSE)&amp;"","　")</f>
        <v/>
      </c>
      <c r="AU224" s="18" t="str">
        <f>IFERROR(VLOOKUP($B224,DB!$H$3:$BZ$1001,67,FALSE)&amp;"","　")</f>
        <v/>
      </c>
      <c r="AV224" s="18" t="str">
        <f>IFERROR(VLOOKUP($B224,DB!$H$3:$BZ$1001,68,FALSE)&amp;"","　")</f>
        <v/>
      </c>
      <c r="AW224" s="18" t="str">
        <f>IFERROR(VLOOKUP($B224,DB!$H$3:$BZ$1001,69,FALSE)&amp;"","　")</f>
        <v/>
      </c>
      <c r="AX224" s="18" t="str">
        <f>IFERROR(VLOOKUP($B224,DB!$H$3:$BZ$1001,70,FALSE)&amp;"","　")</f>
        <v/>
      </c>
      <c r="AY224" s="21" t="str">
        <f>IFERROR(VLOOKUP($B224,DB!$H$3:$BZ$1001,71,FALSE)&amp;"","　")</f>
        <v/>
      </c>
      <c r="AZ224" s="29"/>
    </row>
    <row r="225" spans="2:52" ht="20.100000000000001" customHeight="1">
      <c r="B225" s="6">
        <v>2605</v>
      </c>
      <c r="C225" s="8" t="str">
        <f>IFERROR(VLOOKUP(B225,DB!$H$3:$Y$1001,4,FALSE)&amp;"","")</f>
        <v>パブリックコンサルタント株式会社</v>
      </c>
      <c r="D225" s="10" t="str">
        <f>IFERROR(VLOOKUP(B225,DB!$H$2:$CC$1001,7,FALSE)&amp;"","")</f>
        <v>北海道</v>
      </c>
      <c r="E225" s="11" t="str">
        <f>IFERROR(VLOOKUP(B225,DB!$H$2:$CC$1001,8,FALSE)&amp;"","")</f>
        <v>札幌市中央区</v>
      </c>
      <c r="F225" s="12" t="str">
        <f>IFERROR(VLOOKUP(B225,DB!$H$2:$CC$1001,10,FALSE)&amp;"","")</f>
        <v>代表取締役社長</v>
      </c>
      <c r="G225" s="11" t="str">
        <f>IFERROR(VLOOKUP(B225,DB!$H$2:$CC$1001,11,FALSE)&amp;"","")</f>
        <v>長　榮作</v>
      </c>
      <c r="H225" s="14" t="str">
        <f>IFERROR(IF(VLOOKUP(B225,DB!$H$2:$CC$1001,20,FALSE)&amp;""="","","○"),"")</f>
        <v/>
      </c>
      <c r="I225" s="16" t="str">
        <f>IFERROR(VLOOKUP($B225,DB!$H$3:$BZ$1001,29,FALSE)&amp;"","　")</f>
        <v>◯</v>
      </c>
      <c r="J225" s="18" t="str">
        <f>IFERROR(VLOOKUP($B225,DB!$H$3:$BZ$1001,30,FALSE)&amp;"","　")</f>
        <v>◯</v>
      </c>
      <c r="K225" s="18" t="str">
        <f>IFERROR(VLOOKUP($B225,DB!$H$3:$BZ$1001,31,FALSE)&amp;"","　")</f>
        <v>◯</v>
      </c>
      <c r="L225" s="18" t="str">
        <f>IFERROR(VLOOKUP($B225,DB!$H$3:$BZ$1001,32,FALSE)&amp;"","　")</f>
        <v/>
      </c>
      <c r="M225" s="18" t="str">
        <f>IFERROR(VLOOKUP($B225,DB!$H$3:$BZ$1001,33,FALSE)&amp;"","　")</f>
        <v>◯</v>
      </c>
      <c r="N225" s="21" t="str">
        <f>IFERROR(VLOOKUP($B225,DB!$H$3:$BZ$1001,34,FALSE)&amp;"","　")</f>
        <v/>
      </c>
      <c r="O225" s="23" t="str">
        <f>IFERROR(VLOOKUP($B225,DB!$H$3:$BZ$1001,35,FALSE)&amp;"","　")</f>
        <v>◯</v>
      </c>
      <c r="P225" s="18" t="str">
        <f>IFERROR(VLOOKUP($B225,DB!$H$3:$BZ$1001,36,FALSE)&amp;"","　")</f>
        <v>◯</v>
      </c>
      <c r="Q225" s="18" t="str">
        <f>IFERROR(VLOOKUP($B225,DB!$H$3:$BZ$1001,37,FALSE)&amp;"","　")</f>
        <v/>
      </c>
      <c r="R225" s="18" t="str">
        <f>IFERROR(VLOOKUP($B225,DB!$H$3:$BZ$1001,38,FALSE)&amp;"","　")</f>
        <v>◯</v>
      </c>
      <c r="S225" s="18" t="str">
        <f>IFERROR(VLOOKUP($B225,DB!$H$3:$BZ$1001,39,FALSE)&amp;"","　")</f>
        <v/>
      </c>
      <c r="T225" s="18" t="str">
        <f>IFERROR(VLOOKUP($B225,DB!$H$3:$BZ$1001,40,FALSE)&amp;"","　")</f>
        <v/>
      </c>
      <c r="U225" s="18" t="str">
        <f>IFERROR(VLOOKUP($B225,DB!$H$3:$BZ$1001,41,FALSE)&amp;"","　")</f>
        <v/>
      </c>
      <c r="V225" s="18" t="str">
        <f>IFERROR(VLOOKUP($B225,DB!$H$3:$BZ$1001,42,FALSE)&amp;"","　")</f>
        <v>◯</v>
      </c>
      <c r="W225" s="18" t="str">
        <f>IFERROR(VLOOKUP($B225,DB!$H$3:$BZ$1001,43,FALSE)&amp;"","　")</f>
        <v/>
      </c>
      <c r="X225" s="18" t="str">
        <f>IFERROR(VLOOKUP($B225,DB!$H$3:$BZ$1001,44,FALSE)&amp;"","　")</f>
        <v>◯</v>
      </c>
      <c r="Y225" s="18" t="str">
        <f>IFERROR(VLOOKUP($B225,DB!$H$3:$BZ$1001,45,FALSE)&amp;"","　")</f>
        <v/>
      </c>
      <c r="Z225" s="18" t="str">
        <f>IFERROR(VLOOKUP($B225,DB!$H$3:$BZ$1001,46,FALSE)&amp;"","　")</f>
        <v/>
      </c>
      <c r="AA225" s="18" t="str">
        <f>IFERROR(VLOOKUP($B225,DB!$H$3:$BZ$1001,47,FALSE)&amp;"","　")</f>
        <v/>
      </c>
      <c r="AB225" s="18" t="str">
        <f>IFERROR(VLOOKUP($B225,DB!$H$3:$BZ$1001,48,FALSE)&amp;"","　")</f>
        <v/>
      </c>
      <c r="AC225" s="18" t="str">
        <f>IFERROR(VLOOKUP($B225,DB!$H$3:$BZ$1001,49,FALSE)&amp;"","　")</f>
        <v>◯</v>
      </c>
      <c r="AD225" s="18" t="str">
        <f>IFERROR(VLOOKUP($B225,DB!$H$3:$BZ$1001,50,FALSE)&amp;"","　")</f>
        <v>◯</v>
      </c>
      <c r="AE225" s="18" t="str">
        <f>IFERROR(VLOOKUP($B225,DB!$H$3:$BZ$1001,51,FALSE)&amp;"","　")</f>
        <v/>
      </c>
      <c r="AF225" s="18" t="str">
        <f>IFERROR(VLOOKUP($B225,DB!$H$3:$BZ$1001,52,FALSE)&amp;"","　")</f>
        <v/>
      </c>
      <c r="AG225" s="18" t="str">
        <f>IFERROR(VLOOKUP($B225,DB!$H$3:$BZ$1001,53,FALSE)&amp;"","　")</f>
        <v>◯</v>
      </c>
      <c r="AH225" s="18" t="str">
        <f>IFERROR(VLOOKUP($B225,DB!$H$3:$BZ$1001,54,FALSE)&amp;"","　")</f>
        <v/>
      </c>
      <c r="AI225" s="25" t="str">
        <f>IFERROR(VLOOKUP($B225,DB!$H$3:$BZ$1001,55,FALSE)&amp;"","　")</f>
        <v/>
      </c>
      <c r="AJ225" s="16" t="str">
        <f>IFERROR(VLOOKUP($B225,DB!$H$3:$BZ$1001,56,FALSE)&amp;"","　")</f>
        <v>◯</v>
      </c>
      <c r="AK225" s="18" t="str">
        <f>IFERROR(VLOOKUP($B225,DB!$H$3:$BZ$1001,57,FALSE)&amp;"","　")</f>
        <v/>
      </c>
      <c r="AL225" s="18" t="str">
        <f>IFERROR(VLOOKUP($B225,DB!$H$3:$BZ$1001,58,FALSE)&amp;"","　")</f>
        <v/>
      </c>
      <c r="AM225" s="18" t="str">
        <f>IFERROR(VLOOKUP($B225,DB!$H$3:$BZ$1001,59,FALSE)&amp;"","　")</f>
        <v/>
      </c>
      <c r="AN225" s="18" t="str">
        <f>IFERROR(VLOOKUP($B225,DB!$H$3:$BZ$1001,60,FALSE)&amp;"","　")</f>
        <v/>
      </c>
      <c r="AO225" s="18" t="str">
        <f>IFERROR(VLOOKUP($B225,DB!$H$3:$BZ$1001,61,FALSE)&amp;"","　")</f>
        <v>◯</v>
      </c>
      <c r="AP225" s="18" t="str">
        <f>IFERROR(VLOOKUP($B225,DB!$H$3:$BZ$1001,62,FALSE)&amp;"","　")</f>
        <v/>
      </c>
      <c r="AQ225" s="21" t="str">
        <f>IFERROR(VLOOKUP($B225,DB!$H$3:$BZ$1001,63,FALSE)&amp;"","　")</f>
        <v/>
      </c>
      <c r="AR225" s="23" t="str">
        <f>IFERROR(VLOOKUP($B225,DB!$H$3:$BZ$1001,64,FALSE)&amp;"","　")</f>
        <v/>
      </c>
      <c r="AS225" s="18" t="str">
        <f>IFERROR(VLOOKUP($B225,DB!$H$3:$BZ$1001,65,FALSE)&amp;"","　")</f>
        <v/>
      </c>
      <c r="AT225" s="18" t="str">
        <f>IFERROR(VLOOKUP($B225,DB!$H$3:$BZ$1001,66,FALSE)&amp;"","　")</f>
        <v/>
      </c>
      <c r="AU225" s="18" t="str">
        <f>IFERROR(VLOOKUP($B225,DB!$H$3:$BZ$1001,67,FALSE)&amp;"","　")</f>
        <v/>
      </c>
      <c r="AV225" s="18" t="str">
        <f>IFERROR(VLOOKUP($B225,DB!$H$3:$BZ$1001,68,FALSE)&amp;"","　")</f>
        <v/>
      </c>
      <c r="AW225" s="18" t="str">
        <f>IFERROR(VLOOKUP($B225,DB!$H$3:$BZ$1001,69,FALSE)&amp;"","　")</f>
        <v/>
      </c>
      <c r="AX225" s="18" t="str">
        <f>IFERROR(VLOOKUP($B225,DB!$H$3:$BZ$1001,70,FALSE)&amp;"","　")</f>
        <v/>
      </c>
      <c r="AY225" s="21" t="str">
        <f>IFERROR(VLOOKUP($B225,DB!$H$3:$BZ$1001,71,FALSE)&amp;"","　")</f>
        <v/>
      </c>
      <c r="AZ225" s="29"/>
    </row>
    <row r="226" spans="2:52" ht="20.100000000000001" customHeight="1">
      <c r="B226" s="6">
        <v>2606</v>
      </c>
      <c r="C226" s="8" t="str">
        <f>IFERROR(VLOOKUP(B226,DB!$H$3:$Y$1001,4,FALSE)&amp;"","")</f>
        <v>パシフィックコンサルタンツ株式会社</v>
      </c>
      <c r="D226" s="10" t="str">
        <f>IFERROR(VLOOKUP(B226,DB!$H$2:$CC$1001,7,FALSE)&amp;"","")</f>
        <v>東京都</v>
      </c>
      <c r="E226" s="11" t="str">
        <f>IFERROR(VLOOKUP(B226,DB!$H$2:$CC$1001,8,FALSE)&amp;"","")</f>
        <v>千代田区</v>
      </c>
      <c r="F226" s="12" t="str">
        <f>IFERROR(VLOOKUP(B226,DB!$H$2:$CC$1001,10,FALSE)&amp;"","")</f>
        <v>代表取締役社長執行役員</v>
      </c>
      <c r="G226" s="11" t="str">
        <f>IFERROR(VLOOKUP(B226,DB!$H$2:$CC$1001,11,FALSE)&amp;"","")</f>
        <v>大本　修</v>
      </c>
      <c r="H226" s="14" t="str">
        <f>IFERROR(IF(VLOOKUP(B226,DB!$H$2:$CC$1001,20,FALSE)&amp;""="","","○"),"")</f>
        <v/>
      </c>
      <c r="I226" s="16" t="str">
        <f>IFERROR(VLOOKUP($B226,DB!$H$3:$BZ$1001,29,FALSE)&amp;"","　")</f>
        <v>◯</v>
      </c>
      <c r="J226" s="18" t="str">
        <f>IFERROR(VLOOKUP($B226,DB!$H$3:$BZ$1001,30,FALSE)&amp;"","　")</f>
        <v>◯</v>
      </c>
      <c r="K226" s="18" t="str">
        <f>IFERROR(VLOOKUP($B226,DB!$H$3:$BZ$1001,31,FALSE)&amp;"","　")</f>
        <v>◯</v>
      </c>
      <c r="L226" s="18" t="str">
        <f>IFERROR(VLOOKUP($B226,DB!$H$3:$BZ$1001,32,FALSE)&amp;"","　")</f>
        <v>◯</v>
      </c>
      <c r="M226" s="18" t="str">
        <f>IFERROR(VLOOKUP($B226,DB!$H$3:$BZ$1001,33,FALSE)&amp;"","　")</f>
        <v>◯</v>
      </c>
      <c r="N226" s="21" t="str">
        <f>IFERROR(VLOOKUP($B226,DB!$H$3:$BZ$1001,34,FALSE)&amp;"","　")</f>
        <v/>
      </c>
      <c r="O226" s="23" t="str">
        <f>IFERROR(VLOOKUP($B226,DB!$H$3:$BZ$1001,35,FALSE)&amp;"","　")</f>
        <v>◯</v>
      </c>
      <c r="P226" s="18" t="str">
        <f>IFERROR(VLOOKUP($B226,DB!$H$3:$BZ$1001,36,FALSE)&amp;"","　")</f>
        <v>◯</v>
      </c>
      <c r="Q226" s="18" t="str">
        <f>IFERROR(VLOOKUP($B226,DB!$H$3:$BZ$1001,37,FALSE)&amp;"","　")</f>
        <v>◯</v>
      </c>
      <c r="R226" s="18" t="str">
        <f>IFERROR(VLOOKUP($B226,DB!$H$3:$BZ$1001,38,FALSE)&amp;"","　")</f>
        <v>◯</v>
      </c>
      <c r="S226" s="18" t="str">
        <f>IFERROR(VLOOKUP($B226,DB!$H$3:$BZ$1001,39,FALSE)&amp;"","　")</f>
        <v>◯</v>
      </c>
      <c r="T226" s="18" t="str">
        <f>IFERROR(VLOOKUP($B226,DB!$H$3:$BZ$1001,40,FALSE)&amp;"","　")</f>
        <v>◯</v>
      </c>
      <c r="U226" s="18" t="str">
        <f>IFERROR(VLOOKUP($B226,DB!$H$3:$BZ$1001,41,FALSE)&amp;"","　")</f>
        <v>◯</v>
      </c>
      <c r="V226" s="18" t="str">
        <f>IFERROR(VLOOKUP($B226,DB!$H$3:$BZ$1001,42,FALSE)&amp;"","　")</f>
        <v>◯</v>
      </c>
      <c r="W226" s="18" t="str">
        <f>IFERROR(VLOOKUP($B226,DB!$H$3:$BZ$1001,43,FALSE)&amp;"","　")</f>
        <v/>
      </c>
      <c r="X226" s="18" t="str">
        <f>IFERROR(VLOOKUP($B226,DB!$H$3:$BZ$1001,44,FALSE)&amp;"","　")</f>
        <v>◯</v>
      </c>
      <c r="Y226" s="18" t="str">
        <f>IFERROR(VLOOKUP($B226,DB!$H$3:$BZ$1001,45,FALSE)&amp;"","　")</f>
        <v>◯</v>
      </c>
      <c r="Z226" s="18" t="str">
        <f>IFERROR(VLOOKUP($B226,DB!$H$3:$BZ$1001,46,FALSE)&amp;"","　")</f>
        <v>◯</v>
      </c>
      <c r="AA226" s="18" t="str">
        <f>IFERROR(VLOOKUP($B226,DB!$H$3:$BZ$1001,47,FALSE)&amp;"","　")</f>
        <v>◯</v>
      </c>
      <c r="AB226" s="18" t="str">
        <f>IFERROR(VLOOKUP($B226,DB!$H$3:$BZ$1001,48,FALSE)&amp;"","　")</f>
        <v>◯</v>
      </c>
      <c r="AC226" s="18" t="str">
        <f>IFERROR(VLOOKUP($B226,DB!$H$3:$BZ$1001,49,FALSE)&amp;"","　")</f>
        <v>◯</v>
      </c>
      <c r="AD226" s="18" t="str">
        <f>IFERROR(VLOOKUP($B226,DB!$H$3:$BZ$1001,50,FALSE)&amp;"","　")</f>
        <v>◯</v>
      </c>
      <c r="AE226" s="18" t="str">
        <f>IFERROR(VLOOKUP($B226,DB!$H$3:$BZ$1001,51,FALSE)&amp;"","　")</f>
        <v>◯</v>
      </c>
      <c r="AF226" s="18" t="str">
        <f>IFERROR(VLOOKUP($B226,DB!$H$3:$BZ$1001,52,FALSE)&amp;"","　")</f>
        <v>◯</v>
      </c>
      <c r="AG226" s="18" t="str">
        <f>IFERROR(VLOOKUP($B226,DB!$H$3:$BZ$1001,53,FALSE)&amp;"","　")</f>
        <v>◯</v>
      </c>
      <c r="AH226" s="18" t="str">
        <f>IFERROR(VLOOKUP($B226,DB!$H$3:$BZ$1001,54,FALSE)&amp;"","　")</f>
        <v>◯</v>
      </c>
      <c r="AI226" s="25" t="str">
        <f>IFERROR(VLOOKUP($B226,DB!$H$3:$BZ$1001,55,FALSE)&amp;"","　")</f>
        <v>◯</v>
      </c>
      <c r="AJ226" s="16" t="str">
        <f>IFERROR(VLOOKUP($B226,DB!$H$3:$BZ$1001,56,FALSE)&amp;"","　")</f>
        <v/>
      </c>
      <c r="AK226" s="18" t="str">
        <f>IFERROR(VLOOKUP($B226,DB!$H$3:$BZ$1001,57,FALSE)&amp;"","　")</f>
        <v/>
      </c>
      <c r="AL226" s="18" t="str">
        <f>IFERROR(VLOOKUP($B226,DB!$H$3:$BZ$1001,58,FALSE)&amp;"","　")</f>
        <v/>
      </c>
      <c r="AM226" s="18" t="str">
        <f>IFERROR(VLOOKUP($B226,DB!$H$3:$BZ$1001,59,FALSE)&amp;"","　")</f>
        <v/>
      </c>
      <c r="AN226" s="18" t="str">
        <f>IFERROR(VLOOKUP($B226,DB!$H$3:$BZ$1001,60,FALSE)&amp;"","　")</f>
        <v/>
      </c>
      <c r="AO226" s="18" t="str">
        <f>IFERROR(VLOOKUP($B226,DB!$H$3:$BZ$1001,61,FALSE)&amp;"","　")</f>
        <v/>
      </c>
      <c r="AP226" s="18" t="str">
        <f>IFERROR(VLOOKUP($B226,DB!$H$3:$BZ$1001,62,FALSE)&amp;"","　")</f>
        <v/>
      </c>
      <c r="AQ226" s="21" t="str">
        <f>IFERROR(VLOOKUP($B226,DB!$H$3:$BZ$1001,63,FALSE)&amp;"","　")</f>
        <v/>
      </c>
      <c r="AR226" s="23" t="str">
        <f>IFERROR(VLOOKUP($B226,DB!$H$3:$BZ$1001,64,FALSE)&amp;"","　")</f>
        <v/>
      </c>
      <c r="AS226" s="18" t="str">
        <f>IFERROR(VLOOKUP($B226,DB!$H$3:$BZ$1001,65,FALSE)&amp;"","　")</f>
        <v/>
      </c>
      <c r="AT226" s="18" t="str">
        <f>IFERROR(VLOOKUP($B226,DB!$H$3:$BZ$1001,66,FALSE)&amp;"","　")</f>
        <v/>
      </c>
      <c r="AU226" s="18" t="str">
        <f>IFERROR(VLOOKUP($B226,DB!$H$3:$BZ$1001,67,FALSE)&amp;"","　")</f>
        <v/>
      </c>
      <c r="AV226" s="18" t="str">
        <f>IFERROR(VLOOKUP($B226,DB!$H$3:$BZ$1001,68,FALSE)&amp;"","　")</f>
        <v/>
      </c>
      <c r="AW226" s="18" t="str">
        <f>IFERROR(VLOOKUP($B226,DB!$H$3:$BZ$1001,69,FALSE)&amp;"","　")</f>
        <v>◯</v>
      </c>
      <c r="AX226" s="18" t="str">
        <f>IFERROR(VLOOKUP($B226,DB!$H$3:$BZ$1001,70,FALSE)&amp;"","　")</f>
        <v>◯</v>
      </c>
      <c r="AY226" s="21" t="str">
        <f>IFERROR(VLOOKUP($B226,DB!$H$3:$BZ$1001,71,FALSE)&amp;"","　")</f>
        <v>◯</v>
      </c>
      <c r="AZ226" s="29"/>
    </row>
    <row r="227" spans="2:52" ht="20.100000000000001" customHeight="1">
      <c r="B227" s="6">
        <v>2127</v>
      </c>
      <c r="C227" s="8" t="str">
        <f>IFERROR(VLOOKUP(B227,DB!$H$3:$Y$1001,4,FALSE)&amp;"","")</f>
        <v>株式会社岩見田設備設計事務所</v>
      </c>
      <c r="D227" s="10" t="str">
        <f>IFERROR(VLOOKUP(B227,DB!$H$2:$CC$1001,7,FALSE)&amp;"","")</f>
        <v>北海道</v>
      </c>
      <c r="E227" s="11" t="str">
        <f>IFERROR(VLOOKUP(B227,DB!$H$2:$CC$1001,8,FALSE)&amp;"","")</f>
        <v>札幌市北区</v>
      </c>
      <c r="F227" s="12" t="str">
        <f>IFERROR(VLOOKUP(B227,DB!$H$2:$CC$1001,10,FALSE)&amp;"","")</f>
        <v>代表取締役</v>
      </c>
      <c r="G227" s="11" t="str">
        <f>IFERROR(VLOOKUP(B227,DB!$H$2:$CC$1001,11,FALSE)&amp;"","")</f>
        <v>菅原　憲一</v>
      </c>
      <c r="H227" s="14" t="str">
        <f>IFERROR(IF(VLOOKUP(B227,DB!$H$2:$CC$1001,20,FALSE)&amp;""="","","○"),"")</f>
        <v/>
      </c>
      <c r="I227" s="16" t="str">
        <f>IFERROR(VLOOKUP($B227,DB!$H$3:$BZ$1001,29,FALSE)&amp;"","　")</f>
        <v/>
      </c>
      <c r="J227" s="18" t="str">
        <f>IFERROR(VLOOKUP($B227,DB!$H$3:$BZ$1001,30,FALSE)&amp;"","　")</f>
        <v/>
      </c>
      <c r="K227" s="18" t="str">
        <f>IFERROR(VLOOKUP($B227,DB!$H$3:$BZ$1001,31,FALSE)&amp;"","　")</f>
        <v/>
      </c>
      <c r="L227" s="18" t="str">
        <f>IFERROR(VLOOKUP($B227,DB!$H$3:$BZ$1001,32,FALSE)&amp;"","　")</f>
        <v>◯</v>
      </c>
      <c r="M227" s="18" t="str">
        <f>IFERROR(VLOOKUP($B227,DB!$H$3:$BZ$1001,33,FALSE)&amp;"","　")</f>
        <v/>
      </c>
      <c r="N227" s="21" t="str">
        <f>IFERROR(VLOOKUP($B227,DB!$H$3:$BZ$1001,34,FALSE)&amp;"","　")</f>
        <v/>
      </c>
      <c r="O227" s="23" t="str">
        <f>IFERROR(VLOOKUP($B227,DB!$H$3:$BZ$1001,35,FALSE)&amp;"","　")</f>
        <v/>
      </c>
      <c r="P227" s="18" t="str">
        <f>IFERROR(VLOOKUP($B227,DB!$H$3:$BZ$1001,36,FALSE)&amp;"","　")</f>
        <v/>
      </c>
      <c r="Q227" s="18" t="str">
        <f>IFERROR(VLOOKUP($B227,DB!$H$3:$BZ$1001,37,FALSE)&amp;"","　")</f>
        <v/>
      </c>
      <c r="R227" s="18" t="str">
        <f>IFERROR(VLOOKUP($B227,DB!$H$3:$BZ$1001,38,FALSE)&amp;"","　")</f>
        <v/>
      </c>
      <c r="S227" s="18" t="str">
        <f>IFERROR(VLOOKUP($B227,DB!$H$3:$BZ$1001,39,FALSE)&amp;"","　")</f>
        <v/>
      </c>
      <c r="T227" s="18" t="str">
        <f>IFERROR(VLOOKUP($B227,DB!$H$3:$BZ$1001,40,FALSE)&amp;"","　")</f>
        <v/>
      </c>
      <c r="U227" s="18" t="str">
        <f>IFERROR(VLOOKUP($B227,DB!$H$3:$BZ$1001,41,FALSE)&amp;"","　")</f>
        <v/>
      </c>
      <c r="V227" s="18" t="str">
        <f>IFERROR(VLOOKUP($B227,DB!$H$3:$BZ$1001,42,FALSE)&amp;"","　")</f>
        <v/>
      </c>
      <c r="W227" s="18" t="str">
        <f>IFERROR(VLOOKUP($B227,DB!$H$3:$BZ$1001,43,FALSE)&amp;"","　")</f>
        <v/>
      </c>
      <c r="X227" s="18" t="str">
        <f>IFERROR(VLOOKUP($B227,DB!$H$3:$BZ$1001,44,FALSE)&amp;"","　")</f>
        <v/>
      </c>
      <c r="Y227" s="18" t="str">
        <f>IFERROR(VLOOKUP($B227,DB!$H$3:$BZ$1001,45,FALSE)&amp;"","　")</f>
        <v/>
      </c>
      <c r="Z227" s="18" t="str">
        <f>IFERROR(VLOOKUP($B227,DB!$H$3:$BZ$1001,46,FALSE)&amp;"","　")</f>
        <v/>
      </c>
      <c r="AA227" s="18" t="str">
        <f>IFERROR(VLOOKUP($B227,DB!$H$3:$BZ$1001,47,FALSE)&amp;"","　")</f>
        <v/>
      </c>
      <c r="AB227" s="18" t="str">
        <f>IFERROR(VLOOKUP($B227,DB!$H$3:$BZ$1001,48,FALSE)&amp;"","　")</f>
        <v/>
      </c>
      <c r="AC227" s="18" t="str">
        <f>IFERROR(VLOOKUP($B227,DB!$H$3:$BZ$1001,49,FALSE)&amp;"","　")</f>
        <v/>
      </c>
      <c r="AD227" s="18" t="str">
        <f>IFERROR(VLOOKUP($B227,DB!$H$3:$BZ$1001,50,FALSE)&amp;"","　")</f>
        <v/>
      </c>
      <c r="AE227" s="18" t="str">
        <f>IFERROR(VLOOKUP($B227,DB!$H$3:$BZ$1001,51,FALSE)&amp;"","　")</f>
        <v/>
      </c>
      <c r="AF227" s="18" t="str">
        <f>IFERROR(VLOOKUP($B227,DB!$H$3:$BZ$1001,52,FALSE)&amp;"","　")</f>
        <v/>
      </c>
      <c r="AG227" s="18" t="str">
        <f>IFERROR(VLOOKUP($B227,DB!$H$3:$BZ$1001,53,FALSE)&amp;"","　")</f>
        <v/>
      </c>
      <c r="AH227" s="18" t="str">
        <f>IFERROR(VLOOKUP($B227,DB!$H$3:$BZ$1001,54,FALSE)&amp;"","　")</f>
        <v/>
      </c>
      <c r="AI227" s="25" t="str">
        <f>IFERROR(VLOOKUP($B227,DB!$H$3:$BZ$1001,55,FALSE)&amp;"","　")</f>
        <v/>
      </c>
      <c r="AJ227" s="16" t="str">
        <f>IFERROR(VLOOKUP($B227,DB!$H$3:$BZ$1001,56,FALSE)&amp;"","　")</f>
        <v/>
      </c>
      <c r="AK227" s="18" t="str">
        <f>IFERROR(VLOOKUP($B227,DB!$H$3:$BZ$1001,57,FALSE)&amp;"","　")</f>
        <v/>
      </c>
      <c r="AL227" s="18" t="str">
        <f>IFERROR(VLOOKUP($B227,DB!$H$3:$BZ$1001,58,FALSE)&amp;"","　")</f>
        <v/>
      </c>
      <c r="AM227" s="18" t="str">
        <f>IFERROR(VLOOKUP($B227,DB!$H$3:$BZ$1001,59,FALSE)&amp;"","　")</f>
        <v/>
      </c>
      <c r="AN227" s="18" t="str">
        <f>IFERROR(VLOOKUP($B227,DB!$H$3:$BZ$1001,60,FALSE)&amp;"","　")</f>
        <v/>
      </c>
      <c r="AO227" s="18" t="str">
        <f>IFERROR(VLOOKUP($B227,DB!$H$3:$BZ$1001,61,FALSE)&amp;"","　")</f>
        <v/>
      </c>
      <c r="AP227" s="18" t="str">
        <f>IFERROR(VLOOKUP($B227,DB!$H$3:$BZ$1001,62,FALSE)&amp;"","　")</f>
        <v/>
      </c>
      <c r="AQ227" s="21" t="str">
        <f>IFERROR(VLOOKUP($B227,DB!$H$3:$BZ$1001,63,FALSE)&amp;"","　")</f>
        <v/>
      </c>
      <c r="AR227" s="23" t="str">
        <f>IFERROR(VLOOKUP($B227,DB!$H$3:$BZ$1001,64,FALSE)&amp;"","　")</f>
        <v/>
      </c>
      <c r="AS227" s="18" t="str">
        <f>IFERROR(VLOOKUP($B227,DB!$H$3:$BZ$1001,65,FALSE)&amp;"","　")</f>
        <v/>
      </c>
      <c r="AT227" s="18" t="str">
        <f>IFERROR(VLOOKUP($B227,DB!$H$3:$BZ$1001,66,FALSE)&amp;"","　")</f>
        <v/>
      </c>
      <c r="AU227" s="18" t="str">
        <f>IFERROR(VLOOKUP($B227,DB!$H$3:$BZ$1001,67,FALSE)&amp;"","　")</f>
        <v/>
      </c>
      <c r="AV227" s="18" t="str">
        <f>IFERROR(VLOOKUP($B227,DB!$H$3:$BZ$1001,68,FALSE)&amp;"","　")</f>
        <v/>
      </c>
      <c r="AW227" s="18" t="str">
        <f>IFERROR(VLOOKUP($B227,DB!$H$3:$BZ$1001,69,FALSE)&amp;"","　")</f>
        <v/>
      </c>
      <c r="AX227" s="18" t="str">
        <f>IFERROR(VLOOKUP($B227,DB!$H$3:$BZ$1001,70,FALSE)&amp;"","　")</f>
        <v/>
      </c>
      <c r="AY227" s="21" t="str">
        <f>IFERROR(VLOOKUP($B227,DB!$H$3:$BZ$1001,71,FALSE)&amp;"","　")</f>
        <v/>
      </c>
      <c r="AZ227" s="29"/>
    </row>
    <row r="228" spans="2:52" ht="20.100000000000001" customHeight="1">
      <c r="B228" s="6">
        <v>2608</v>
      </c>
      <c r="C228" s="8" t="str">
        <f>IFERROR(VLOOKUP(B228,DB!$H$3:$Y$1001,4,FALSE)&amp;"","")</f>
        <v>株式会社引谷設計事務所</v>
      </c>
      <c r="D228" s="10" t="str">
        <f>IFERROR(VLOOKUP(B228,DB!$H$2:$CC$1001,7,FALSE)&amp;"","")</f>
        <v>北海道</v>
      </c>
      <c r="E228" s="11" t="str">
        <f>IFERROR(VLOOKUP(B228,DB!$H$2:$CC$1001,8,FALSE)&amp;"","")</f>
        <v>札幌市東区</v>
      </c>
      <c r="F228" s="12" t="str">
        <f>IFERROR(VLOOKUP(B228,DB!$H$2:$CC$1001,10,FALSE)&amp;"","")</f>
        <v>代表取締役</v>
      </c>
      <c r="G228" s="11" t="str">
        <f>IFERROR(VLOOKUP(B228,DB!$H$2:$CC$1001,11,FALSE)&amp;"","")</f>
        <v>山本　学</v>
      </c>
      <c r="H228" s="14" t="str">
        <f>IFERROR(IF(VLOOKUP(B228,DB!$H$2:$CC$1001,20,FALSE)&amp;""="","","○"),"")</f>
        <v/>
      </c>
      <c r="I228" s="16" t="str">
        <f>IFERROR(VLOOKUP($B228,DB!$H$3:$BZ$1001,29,FALSE)&amp;"","　")</f>
        <v>◯</v>
      </c>
      <c r="J228" s="18" t="str">
        <f>IFERROR(VLOOKUP($B228,DB!$H$3:$BZ$1001,30,FALSE)&amp;"","　")</f>
        <v/>
      </c>
      <c r="K228" s="18" t="str">
        <f>IFERROR(VLOOKUP($B228,DB!$H$3:$BZ$1001,31,FALSE)&amp;"","　")</f>
        <v>◯</v>
      </c>
      <c r="L228" s="18" t="str">
        <f>IFERROR(VLOOKUP($B228,DB!$H$3:$BZ$1001,32,FALSE)&amp;"","　")</f>
        <v/>
      </c>
      <c r="M228" s="18" t="str">
        <f>IFERROR(VLOOKUP($B228,DB!$H$3:$BZ$1001,33,FALSE)&amp;"","　")</f>
        <v>◯</v>
      </c>
      <c r="N228" s="21" t="str">
        <f>IFERROR(VLOOKUP($B228,DB!$H$3:$BZ$1001,34,FALSE)&amp;"","　")</f>
        <v/>
      </c>
      <c r="O228" s="23" t="str">
        <f>IFERROR(VLOOKUP($B228,DB!$H$3:$BZ$1001,35,FALSE)&amp;"","　")</f>
        <v/>
      </c>
      <c r="P228" s="18" t="str">
        <f>IFERROR(VLOOKUP($B228,DB!$H$3:$BZ$1001,36,FALSE)&amp;"","　")</f>
        <v/>
      </c>
      <c r="Q228" s="18" t="str">
        <f>IFERROR(VLOOKUP($B228,DB!$H$3:$BZ$1001,37,FALSE)&amp;"","　")</f>
        <v/>
      </c>
      <c r="R228" s="18" t="str">
        <f>IFERROR(VLOOKUP($B228,DB!$H$3:$BZ$1001,38,FALSE)&amp;"","　")</f>
        <v/>
      </c>
      <c r="S228" s="18" t="str">
        <f>IFERROR(VLOOKUP($B228,DB!$H$3:$BZ$1001,39,FALSE)&amp;"","　")</f>
        <v/>
      </c>
      <c r="T228" s="18" t="str">
        <f>IFERROR(VLOOKUP($B228,DB!$H$3:$BZ$1001,40,FALSE)&amp;"","　")</f>
        <v>◯</v>
      </c>
      <c r="U228" s="18" t="str">
        <f>IFERROR(VLOOKUP($B228,DB!$H$3:$BZ$1001,41,FALSE)&amp;"","　")</f>
        <v/>
      </c>
      <c r="V228" s="18" t="str">
        <f>IFERROR(VLOOKUP($B228,DB!$H$3:$BZ$1001,42,FALSE)&amp;"","　")</f>
        <v/>
      </c>
      <c r="W228" s="18" t="str">
        <f>IFERROR(VLOOKUP($B228,DB!$H$3:$BZ$1001,43,FALSE)&amp;"","　")</f>
        <v/>
      </c>
      <c r="X228" s="18" t="str">
        <f>IFERROR(VLOOKUP($B228,DB!$H$3:$BZ$1001,44,FALSE)&amp;"","　")</f>
        <v/>
      </c>
      <c r="Y228" s="18" t="str">
        <f>IFERROR(VLOOKUP($B228,DB!$H$3:$BZ$1001,45,FALSE)&amp;"","　")</f>
        <v/>
      </c>
      <c r="Z228" s="18" t="str">
        <f>IFERROR(VLOOKUP($B228,DB!$H$3:$BZ$1001,46,FALSE)&amp;"","　")</f>
        <v/>
      </c>
      <c r="AA228" s="18" t="str">
        <f>IFERROR(VLOOKUP($B228,DB!$H$3:$BZ$1001,47,FALSE)&amp;"","　")</f>
        <v/>
      </c>
      <c r="AB228" s="18" t="str">
        <f>IFERROR(VLOOKUP($B228,DB!$H$3:$BZ$1001,48,FALSE)&amp;"","　")</f>
        <v/>
      </c>
      <c r="AC228" s="18" t="str">
        <f>IFERROR(VLOOKUP($B228,DB!$H$3:$BZ$1001,49,FALSE)&amp;"","　")</f>
        <v/>
      </c>
      <c r="AD228" s="18" t="str">
        <f>IFERROR(VLOOKUP($B228,DB!$H$3:$BZ$1001,50,FALSE)&amp;"","　")</f>
        <v/>
      </c>
      <c r="AE228" s="18" t="str">
        <f>IFERROR(VLOOKUP($B228,DB!$H$3:$BZ$1001,51,FALSE)&amp;"","　")</f>
        <v/>
      </c>
      <c r="AF228" s="18" t="str">
        <f>IFERROR(VLOOKUP($B228,DB!$H$3:$BZ$1001,52,FALSE)&amp;"","　")</f>
        <v/>
      </c>
      <c r="AG228" s="18" t="str">
        <f>IFERROR(VLOOKUP($B228,DB!$H$3:$BZ$1001,53,FALSE)&amp;"","　")</f>
        <v/>
      </c>
      <c r="AH228" s="18" t="str">
        <f>IFERROR(VLOOKUP($B228,DB!$H$3:$BZ$1001,54,FALSE)&amp;"","　")</f>
        <v/>
      </c>
      <c r="AI228" s="25" t="str">
        <f>IFERROR(VLOOKUP($B228,DB!$H$3:$BZ$1001,55,FALSE)&amp;"","　")</f>
        <v/>
      </c>
      <c r="AJ228" s="16" t="str">
        <f>IFERROR(VLOOKUP($B228,DB!$H$3:$BZ$1001,56,FALSE)&amp;"","　")</f>
        <v/>
      </c>
      <c r="AK228" s="18" t="str">
        <f>IFERROR(VLOOKUP($B228,DB!$H$3:$BZ$1001,57,FALSE)&amp;"","　")</f>
        <v/>
      </c>
      <c r="AL228" s="18" t="str">
        <f>IFERROR(VLOOKUP($B228,DB!$H$3:$BZ$1001,58,FALSE)&amp;"","　")</f>
        <v/>
      </c>
      <c r="AM228" s="18" t="str">
        <f>IFERROR(VLOOKUP($B228,DB!$H$3:$BZ$1001,59,FALSE)&amp;"","　")</f>
        <v/>
      </c>
      <c r="AN228" s="18" t="str">
        <f>IFERROR(VLOOKUP($B228,DB!$H$3:$BZ$1001,60,FALSE)&amp;"","　")</f>
        <v/>
      </c>
      <c r="AO228" s="18" t="str">
        <f>IFERROR(VLOOKUP($B228,DB!$H$3:$BZ$1001,61,FALSE)&amp;"","　")</f>
        <v/>
      </c>
      <c r="AP228" s="18" t="str">
        <f>IFERROR(VLOOKUP($B228,DB!$H$3:$BZ$1001,62,FALSE)&amp;"","　")</f>
        <v/>
      </c>
      <c r="AQ228" s="21" t="str">
        <f>IFERROR(VLOOKUP($B228,DB!$H$3:$BZ$1001,63,FALSE)&amp;"","　")</f>
        <v/>
      </c>
      <c r="AR228" s="23" t="str">
        <f>IFERROR(VLOOKUP($B228,DB!$H$3:$BZ$1001,64,FALSE)&amp;"","　")</f>
        <v/>
      </c>
      <c r="AS228" s="18" t="str">
        <f>IFERROR(VLOOKUP($B228,DB!$H$3:$BZ$1001,65,FALSE)&amp;"","　")</f>
        <v/>
      </c>
      <c r="AT228" s="18" t="str">
        <f>IFERROR(VLOOKUP($B228,DB!$H$3:$BZ$1001,66,FALSE)&amp;"","　")</f>
        <v/>
      </c>
      <c r="AU228" s="18" t="str">
        <f>IFERROR(VLOOKUP($B228,DB!$H$3:$BZ$1001,67,FALSE)&amp;"","　")</f>
        <v/>
      </c>
      <c r="AV228" s="18" t="str">
        <f>IFERROR(VLOOKUP($B228,DB!$H$3:$BZ$1001,68,FALSE)&amp;"","　")</f>
        <v/>
      </c>
      <c r="AW228" s="18" t="str">
        <f>IFERROR(VLOOKUP($B228,DB!$H$3:$BZ$1001,69,FALSE)&amp;"","　")</f>
        <v/>
      </c>
      <c r="AX228" s="18" t="str">
        <f>IFERROR(VLOOKUP($B228,DB!$H$3:$BZ$1001,70,FALSE)&amp;"","　")</f>
        <v/>
      </c>
      <c r="AY228" s="21" t="str">
        <f>IFERROR(VLOOKUP($B228,DB!$H$3:$BZ$1001,71,FALSE)&amp;"","　")</f>
        <v/>
      </c>
      <c r="AZ228" s="29"/>
    </row>
    <row r="229" spans="2:52" ht="20.100000000000001" customHeight="1">
      <c r="B229" s="6">
        <v>2609</v>
      </c>
      <c r="C229" s="8" t="str">
        <f>IFERROR(VLOOKUP(B229,DB!$H$3:$Y$1001,4,FALSE)&amp;"","")</f>
        <v>東日本設計株式会社</v>
      </c>
      <c r="D229" s="10" t="str">
        <f>IFERROR(VLOOKUP(B229,DB!$H$2:$CC$1001,7,FALSE)&amp;"","")</f>
        <v>北海道</v>
      </c>
      <c r="E229" s="11" t="str">
        <f>IFERROR(VLOOKUP(B229,DB!$H$2:$CC$1001,8,FALSE)&amp;"","")</f>
        <v>札幌市中央区</v>
      </c>
      <c r="F229" s="12" t="str">
        <f>IFERROR(VLOOKUP(B229,DB!$H$2:$CC$1001,10,FALSE)&amp;"","")</f>
        <v>代表取締役</v>
      </c>
      <c r="G229" s="11" t="str">
        <f>IFERROR(VLOOKUP(B229,DB!$H$2:$CC$1001,11,FALSE)&amp;"","")</f>
        <v>石川　孝二</v>
      </c>
      <c r="H229" s="14" t="str">
        <f>IFERROR(IF(VLOOKUP(B229,DB!$H$2:$CC$1001,20,FALSE)&amp;""="","","○"),"")</f>
        <v/>
      </c>
      <c r="I229" s="16" t="str">
        <f>IFERROR(VLOOKUP($B229,DB!$H$3:$BZ$1001,29,FALSE)&amp;"","　")</f>
        <v>◯</v>
      </c>
      <c r="J229" s="18" t="str">
        <f>IFERROR(VLOOKUP($B229,DB!$H$3:$BZ$1001,30,FALSE)&amp;"","　")</f>
        <v>◯</v>
      </c>
      <c r="K229" s="18" t="str">
        <f>IFERROR(VLOOKUP($B229,DB!$H$3:$BZ$1001,31,FALSE)&amp;"","　")</f>
        <v>◯</v>
      </c>
      <c r="L229" s="18" t="str">
        <f>IFERROR(VLOOKUP($B229,DB!$H$3:$BZ$1001,32,FALSE)&amp;"","　")</f>
        <v>◯</v>
      </c>
      <c r="M229" s="18" t="str">
        <f>IFERROR(VLOOKUP($B229,DB!$H$3:$BZ$1001,33,FALSE)&amp;"","　")</f>
        <v>◯</v>
      </c>
      <c r="N229" s="21" t="str">
        <f>IFERROR(VLOOKUP($B229,DB!$H$3:$BZ$1001,34,FALSE)&amp;"","　")</f>
        <v/>
      </c>
      <c r="O229" s="23" t="str">
        <f>IFERROR(VLOOKUP($B229,DB!$H$3:$BZ$1001,35,FALSE)&amp;"","　")</f>
        <v/>
      </c>
      <c r="P229" s="18" t="str">
        <f>IFERROR(VLOOKUP($B229,DB!$H$3:$BZ$1001,36,FALSE)&amp;"","　")</f>
        <v/>
      </c>
      <c r="Q229" s="18" t="str">
        <f>IFERROR(VLOOKUP($B229,DB!$H$3:$BZ$1001,37,FALSE)&amp;"","　")</f>
        <v/>
      </c>
      <c r="R229" s="18" t="str">
        <f>IFERROR(VLOOKUP($B229,DB!$H$3:$BZ$1001,38,FALSE)&amp;"","　")</f>
        <v/>
      </c>
      <c r="S229" s="18" t="str">
        <f>IFERROR(VLOOKUP($B229,DB!$H$3:$BZ$1001,39,FALSE)&amp;"","　")</f>
        <v/>
      </c>
      <c r="T229" s="18" t="str">
        <f>IFERROR(VLOOKUP($B229,DB!$H$3:$BZ$1001,40,FALSE)&amp;"","　")</f>
        <v>◯</v>
      </c>
      <c r="U229" s="18" t="str">
        <f>IFERROR(VLOOKUP($B229,DB!$H$3:$BZ$1001,41,FALSE)&amp;"","　")</f>
        <v>◯</v>
      </c>
      <c r="V229" s="18" t="str">
        <f>IFERROR(VLOOKUP($B229,DB!$H$3:$BZ$1001,42,FALSE)&amp;"","　")</f>
        <v/>
      </c>
      <c r="W229" s="18" t="str">
        <f>IFERROR(VLOOKUP($B229,DB!$H$3:$BZ$1001,43,FALSE)&amp;"","　")</f>
        <v/>
      </c>
      <c r="X229" s="18" t="str">
        <f>IFERROR(VLOOKUP($B229,DB!$H$3:$BZ$1001,44,FALSE)&amp;"","　")</f>
        <v/>
      </c>
      <c r="Y229" s="18" t="str">
        <f>IFERROR(VLOOKUP($B229,DB!$H$3:$BZ$1001,45,FALSE)&amp;"","　")</f>
        <v/>
      </c>
      <c r="Z229" s="18" t="str">
        <f>IFERROR(VLOOKUP($B229,DB!$H$3:$BZ$1001,46,FALSE)&amp;"","　")</f>
        <v/>
      </c>
      <c r="AA229" s="18" t="str">
        <f>IFERROR(VLOOKUP($B229,DB!$H$3:$BZ$1001,47,FALSE)&amp;"","　")</f>
        <v/>
      </c>
      <c r="AB229" s="18" t="str">
        <f>IFERROR(VLOOKUP($B229,DB!$H$3:$BZ$1001,48,FALSE)&amp;"","　")</f>
        <v/>
      </c>
      <c r="AC229" s="18" t="str">
        <f>IFERROR(VLOOKUP($B229,DB!$H$3:$BZ$1001,49,FALSE)&amp;"","　")</f>
        <v/>
      </c>
      <c r="AD229" s="18" t="str">
        <f>IFERROR(VLOOKUP($B229,DB!$H$3:$BZ$1001,50,FALSE)&amp;"","　")</f>
        <v>◯</v>
      </c>
      <c r="AE229" s="18" t="str">
        <f>IFERROR(VLOOKUP($B229,DB!$H$3:$BZ$1001,51,FALSE)&amp;"","　")</f>
        <v/>
      </c>
      <c r="AF229" s="18" t="str">
        <f>IFERROR(VLOOKUP($B229,DB!$H$3:$BZ$1001,52,FALSE)&amp;"","　")</f>
        <v/>
      </c>
      <c r="AG229" s="18" t="str">
        <f>IFERROR(VLOOKUP($B229,DB!$H$3:$BZ$1001,53,FALSE)&amp;"","　")</f>
        <v/>
      </c>
      <c r="AH229" s="18" t="str">
        <f>IFERROR(VLOOKUP($B229,DB!$H$3:$BZ$1001,54,FALSE)&amp;"","　")</f>
        <v/>
      </c>
      <c r="AI229" s="25" t="str">
        <f>IFERROR(VLOOKUP($B229,DB!$H$3:$BZ$1001,55,FALSE)&amp;"","　")</f>
        <v/>
      </c>
      <c r="AJ229" s="16" t="str">
        <f>IFERROR(VLOOKUP($B229,DB!$H$3:$BZ$1001,56,FALSE)&amp;"","　")</f>
        <v/>
      </c>
      <c r="AK229" s="18" t="str">
        <f>IFERROR(VLOOKUP($B229,DB!$H$3:$BZ$1001,57,FALSE)&amp;"","　")</f>
        <v/>
      </c>
      <c r="AL229" s="18" t="str">
        <f>IFERROR(VLOOKUP($B229,DB!$H$3:$BZ$1001,58,FALSE)&amp;"","　")</f>
        <v/>
      </c>
      <c r="AM229" s="18" t="str">
        <f>IFERROR(VLOOKUP($B229,DB!$H$3:$BZ$1001,59,FALSE)&amp;"","　")</f>
        <v/>
      </c>
      <c r="AN229" s="18" t="str">
        <f>IFERROR(VLOOKUP($B229,DB!$H$3:$BZ$1001,60,FALSE)&amp;"","　")</f>
        <v/>
      </c>
      <c r="AO229" s="18" t="str">
        <f>IFERROR(VLOOKUP($B229,DB!$H$3:$BZ$1001,61,FALSE)&amp;"","　")</f>
        <v/>
      </c>
      <c r="AP229" s="18" t="str">
        <f>IFERROR(VLOOKUP($B229,DB!$H$3:$BZ$1001,62,FALSE)&amp;"","　")</f>
        <v/>
      </c>
      <c r="AQ229" s="21" t="str">
        <f>IFERROR(VLOOKUP($B229,DB!$H$3:$BZ$1001,63,FALSE)&amp;"","　")</f>
        <v/>
      </c>
      <c r="AR229" s="23" t="str">
        <f>IFERROR(VLOOKUP($B229,DB!$H$3:$BZ$1001,64,FALSE)&amp;"","　")</f>
        <v/>
      </c>
      <c r="AS229" s="18" t="str">
        <f>IFERROR(VLOOKUP($B229,DB!$H$3:$BZ$1001,65,FALSE)&amp;"","　")</f>
        <v/>
      </c>
      <c r="AT229" s="18" t="str">
        <f>IFERROR(VLOOKUP($B229,DB!$H$3:$BZ$1001,66,FALSE)&amp;"","　")</f>
        <v/>
      </c>
      <c r="AU229" s="18" t="str">
        <f>IFERROR(VLOOKUP($B229,DB!$H$3:$BZ$1001,67,FALSE)&amp;"","　")</f>
        <v/>
      </c>
      <c r="AV229" s="18" t="str">
        <f>IFERROR(VLOOKUP($B229,DB!$H$3:$BZ$1001,68,FALSE)&amp;"","　")</f>
        <v/>
      </c>
      <c r="AW229" s="18" t="str">
        <f>IFERROR(VLOOKUP($B229,DB!$H$3:$BZ$1001,69,FALSE)&amp;"","　")</f>
        <v/>
      </c>
      <c r="AX229" s="18" t="str">
        <f>IFERROR(VLOOKUP($B229,DB!$H$3:$BZ$1001,70,FALSE)&amp;"","　")</f>
        <v/>
      </c>
      <c r="AY229" s="21" t="str">
        <f>IFERROR(VLOOKUP($B229,DB!$H$3:$BZ$1001,71,FALSE)&amp;"","　")</f>
        <v/>
      </c>
      <c r="AZ229" s="29"/>
    </row>
    <row r="230" spans="2:52" ht="20.100000000000001" customHeight="1">
      <c r="B230" s="6">
        <v>2610</v>
      </c>
      <c r="C230" s="8" t="str">
        <f>IFERROR(VLOOKUP(B230,DB!$H$3:$Y$1001,4,FALSE)&amp;"","")</f>
        <v>株式会社ヒャッカ</v>
      </c>
      <c r="D230" s="10" t="str">
        <f>IFERROR(VLOOKUP(B230,DB!$H$2:$CC$1001,7,FALSE)&amp;"","")</f>
        <v>福井県</v>
      </c>
      <c r="E230" s="11" t="str">
        <f>IFERROR(VLOOKUP(B230,DB!$H$2:$CC$1001,8,FALSE)&amp;"","")</f>
        <v>福井市</v>
      </c>
      <c r="F230" s="12" t="str">
        <f>IFERROR(VLOOKUP(B230,DB!$H$2:$CC$1001,10,FALSE)&amp;"","")</f>
        <v>代表取締役</v>
      </c>
      <c r="G230" s="11" t="str">
        <f>IFERROR(VLOOKUP(B230,DB!$H$2:$CC$1001,11,FALSE)&amp;"","")</f>
        <v>岩佐　晴之</v>
      </c>
      <c r="H230" s="14" t="str">
        <f>IFERROR(IF(VLOOKUP(B230,DB!$H$2:$CC$1001,20,FALSE)&amp;""="","","○"),"")</f>
        <v/>
      </c>
      <c r="I230" s="16" t="str">
        <f>IFERROR(VLOOKUP($B230,DB!$H$3:$BZ$1001,29,FALSE)&amp;"","　")</f>
        <v/>
      </c>
      <c r="J230" s="18" t="str">
        <f>IFERROR(VLOOKUP($B230,DB!$H$3:$BZ$1001,30,FALSE)&amp;"","　")</f>
        <v/>
      </c>
      <c r="K230" s="18" t="str">
        <f>IFERROR(VLOOKUP($B230,DB!$H$3:$BZ$1001,31,FALSE)&amp;"","　")</f>
        <v/>
      </c>
      <c r="L230" s="18" t="str">
        <f>IFERROR(VLOOKUP($B230,DB!$H$3:$BZ$1001,32,FALSE)&amp;"","　")</f>
        <v>◯</v>
      </c>
      <c r="M230" s="18" t="str">
        <f>IFERROR(VLOOKUP($B230,DB!$H$3:$BZ$1001,33,FALSE)&amp;"","　")</f>
        <v/>
      </c>
      <c r="N230" s="21" t="str">
        <f>IFERROR(VLOOKUP($B230,DB!$H$3:$BZ$1001,34,FALSE)&amp;"","　")</f>
        <v/>
      </c>
      <c r="O230" s="23" t="str">
        <f>IFERROR(VLOOKUP($B230,DB!$H$3:$BZ$1001,35,FALSE)&amp;"","　")</f>
        <v/>
      </c>
      <c r="P230" s="18" t="str">
        <f>IFERROR(VLOOKUP($B230,DB!$H$3:$BZ$1001,36,FALSE)&amp;"","　")</f>
        <v/>
      </c>
      <c r="Q230" s="18" t="str">
        <f>IFERROR(VLOOKUP($B230,DB!$H$3:$BZ$1001,37,FALSE)&amp;"","　")</f>
        <v/>
      </c>
      <c r="R230" s="18" t="str">
        <f>IFERROR(VLOOKUP($B230,DB!$H$3:$BZ$1001,38,FALSE)&amp;"","　")</f>
        <v/>
      </c>
      <c r="S230" s="18" t="str">
        <f>IFERROR(VLOOKUP($B230,DB!$H$3:$BZ$1001,39,FALSE)&amp;"","　")</f>
        <v/>
      </c>
      <c r="T230" s="18" t="str">
        <f>IFERROR(VLOOKUP($B230,DB!$H$3:$BZ$1001,40,FALSE)&amp;"","　")</f>
        <v/>
      </c>
      <c r="U230" s="18" t="str">
        <f>IFERROR(VLOOKUP($B230,DB!$H$3:$BZ$1001,41,FALSE)&amp;"","　")</f>
        <v/>
      </c>
      <c r="V230" s="18" t="str">
        <f>IFERROR(VLOOKUP($B230,DB!$H$3:$BZ$1001,42,FALSE)&amp;"","　")</f>
        <v/>
      </c>
      <c r="W230" s="18" t="str">
        <f>IFERROR(VLOOKUP($B230,DB!$H$3:$BZ$1001,43,FALSE)&amp;"","　")</f>
        <v/>
      </c>
      <c r="X230" s="18" t="str">
        <f>IFERROR(VLOOKUP($B230,DB!$H$3:$BZ$1001,44,FALSE)&amp;"","　")</f>
        <v/>
      </c>
      <c r="Y230" s="18" t="str">
        <f>IFERROR(VLOOKUP($B230,DB!$H$3:$BZ$1001,45,FALSE)&amp;"","　")</f>
        <v/>
      </c>
      <c r="Z230" s="18" t="str">
        <f>IFERROR(VLOOKUP($B230,DB!$H$3:$BZ$1001,46,FALSE)&amp;"","　")</f>
        <v/>
      </c>
      <c r="AA230" s="18" t="str">
        <f>IFERROR(VLOOKUP($B230,DB!$H$3:$BZ$1001,47,FALSE)&amp;"","　")</f>
        <v/>
      </c>
      <c r="AB230" s="18" t="str">
        <f>IFERROR(VLOOKUP($B230,DB!$H$3:$BZ$1001,48,FALSE)&amp;"","　")</f>
        <v/>
      </c>
      <c r="AC230" s="18" t="str">
        <f>IFERROR(VLOOKUP($B230,DB!$H$3:$BZ$1001,49,FALSE)&amp;"","　")</f>
        <v/>
      </c>
      <c r="AD230" s="18" t="str">
        <f>IFERROR(VLOOKUP($B230,DB!$H$3:$BZ$1001,50,FALSE)&amp;"","　")</f>
        <v/>
      </c>
      <c r="AE230" s="18" t="str">
        <f>IFERROR(VLOOKUP($B230,DB!$H$3:$BZ$1001,51,FALSE)&amp;"","　")</f>
        <v/>
      </c>
      <c r="AF230" s="18" t="str">
        <f>IFERROR(VLOOKUP($B230,DB!$H$3:$BZ$1001,52,FALSE)&amp;"","　")</f>
        <v/>
      </c>
      <c r="AG230" s="18" t="str">
        <f>IFERROR(VLOOKUP($B230,DB!$H$3:$BZ$1001,53,FALSE)&amp;"","　")</f>
        <v/>
      </c>
      <c r="AH230" s="18" t="str">
        <f>IFERROR(VLOOKUP($B230,DB!$H$3:$BZ$1001,54,FALSE)&amp;"","　")</f>
        <v/>
      </c>
      <c r="AI230" s="25" t="str">
        <f>IFERROR(VLOOKUP($B230,DB!$H$3:$BZ$1001,55,FALSE)&amp;"","　")</f>
        <v/>
      </c>
      <c r="AJ230" s="16" t="str">
        <f>IFERROR(VLOOKUP($B230,DB!$H$3:$BZ$1001,56,FALSE)&amp;"","　")</f>
        <v/>
      </c>
      <c r="AK230" s="18" t="str">
        <f>IFERROR(VLOOKUP($B230,DB!$H$3:$BZ$1001,57,FALSE)&amp;"","　")</f>
        <v/>
      </c>
      <c r="AL230" s="18" t="str">
        <f>IFERROR(VLOOKUP($B230,DB!$H$3:$BZ$1001,58,FALSE)&amp;"","　")</f>
        <v/>
      </c>
      <c r="AM230" s="18" t="str">
        <f>IFERROR(VLOOKUP($B230,DB!$H$3:$BZ$1001,59,FALSE)&amp;"","　")</f>
        <v/>
      </c>
      <c r="AN230" s="18" t="str">
        <f>IFERROR(VLOOKUP($B230,DB!$H$3:$BZ$1001,60,FALSE)&amp;"","　")</f>
        <v/>
      </c>
      <c r="AO230" s="18" t="str">
        <f>IFERROR(VLOOKUP($B230,DB!$H$3:$BZ$1001,61,FALSE)&amp;"","　")</f>
        <v/>
      </c>
      <c r="AP230" s="18" t="str">
        <f>IFERROR(VLOOKUP($B230,DB!$H$3:$BZ$1001,62,FALSE)&amp;"","　")</f>
        <v/>
      </c>
      <c r="AQ230" s="21" t="str">
        <f>IFERROR(VLOOKUP($B230,DB!$H$3:$BZ$1001,63,FALSE)&amp;"","　")</f>
        <v/>
      </c>
      <c r="AR230" s="23" t="str">
        <f>IFERROR(VLOOKUP($B230,DB!$H$3:$BZ$1001,64,FALSE)&amp;"","　")</f>
        <v/>
      </c>
      <c r="AS230" s="18" t="str">
        <f>IFERROR(VLOOKUP($B230,DB!$H$3:$BZ$1001,65,FALSE)&amp;"","　")</f>
        <v/>
      </c>
      <c r="AT230" s="18" t="str">
        <f>IFERROR(VLOOKUP($B230,DB!$H$3:$BZ$1001,66,FALSE)&amp;"","　")</f>
        <v/>
      </c>
      <c r="AU230" s="18" t="str">
        <f>IFERROR(VLOOKUP($B230,DB!$H$3:$BZ$1001,67,FALSE)&amp;"","　")</f>
        <v/>
      </c>
      <c r="AV230" s="18" t="str">
        <f>IFERROR(VLOOKUP($B230,DB!$H$3:$BZ$1001,68,FALSE)&amp;"","　")</f>
        <v/>
      </c>
      <c r="AW230" s="18" t="str">
        <f>IFERROR(VLOOKUP($B230,DB!$H$3:$BZ$1001,69,FALSE)&amp;"","　")</f>
        <v/>
      </c>
      <c r="AX230" s="18" t="str">
        <f>IFERROR(VLOOKUP($B230,DB!$H$3:$BZ$1001,70,FALSE)&amp;"","　")</f>
        <v/>
      </c>
      <c r="AY230" s="21" t="str">
        <f>IFERROR(VLOOKUP($B230,DB!$H$3:$BZ$1001,71,FALSE)&amp;"","　")</f>
        <v/>
      </c>
      <c r="AZ230" s="29"/>
    </row>
    <row r="231" spans="2:52" ht="20.100000000000001" customHeight="1">
      <c r="B231" s="6">
        <v>2611</v>
      </c>
      <c r="C231" s="8" t="str">
        <f>IFERROR(VLOOKUP(B231,DB!$H$3:$Y$1001,4,FALSE)&amp;"","")</f>
        <v>美光総合技術事務所</v>
      </c>
      <c r="D231" s="10" t="str">
        <f>IFERROR(VLOOKUP(B231,DB!$H$2:$CC$1001,7,FALSE)&amp;"","")</f>
        <v>東京都</v>
      </c>
      <c r="E231" s="11" t="str">
        <f>IFERROR(VLOOKUP(B231,DB!$H$2:$CC$1001,8,FALSE)&amp;"","")</f>
        <v>西東京市</v>
      </c>
      <c r="F231" s="12" t="str">
        <f>IFERROR(VLOOKUP(B231,DB!$H$2:$CC$1001,10,FALSE)&amp;"","")</f>
        <v>代表</v>
      </c>
      <c r="G231" s="11" t="str">
        <f>IFERROR(VLOOKUP(B231,DB!$H$2:$CC$1001,11,FALSE)&amp;"","")</f>
        <v>一原　正道</v>
      </c>
      <c r="H231" s="14" t="str">
        <f>IFERROR(IF(VLOOKUP(B231,DB!$H$2:$CC$1001,20,FALSE)&amp;""="","","○"),"")</f>
        <v/>
      </c>
      <c r="I231" s="16" t="str">
        <f>IFERROR(VLOOKUP($B231,DB!$H$3:$BZ$1001,29,FALSE)&amp;"","　")</f>
        <v/>
      </c>
      <c r="J231" s="18" t="str">
        <f>IFERROR(VLOOKUP($B231,DB!$H$3:$BZ$1001,30,FALSE)&amp;"","　")</f>
        <v/>
      </c>
      <c r="K231" s="18" t="str">
        <f>IFERROR(VLOOKUP($B231,DB!$H$3:$BZ$1001,31,FALSE)&amp;"","　")</f>
        <v/>
      </c>
      <c r="L231" s="18" t="str">
        <f>IFERROR(VLOOKUP($B231,DB!$H$3:$BZ$1001,32,FALSE)&amp;"","　")</f>
        <v/>
      </c>
      <c r="M231" s="18" t="str">
        <f>IFERROR(VLOOKUP($B231,DB!$H$3:$BZ$1001,33,FALSE)&amp;"","　")</f>
        <v>◯</v>
      </c>
      <c r="N231" s="21" t="str">
        <f>IFERROR(VLOOKUP($B231,DB!$H$3:$BZ$1001,34,FALSE)&amp;"","　")</f>
        <v/>
      </c>
      <c r="O231" s="23" t="str">
        <f>IFERROR(VLOOKUP($B231,DB!$H$3:$BZ$1001,35,FALSE)&amp;"","　")</f>
        <v/>
      </c>
      <c r="P231" s="18" t="str">
        <f>IFERROR(VLOOKUP($B231,DB!$H$3:$BZ$1001,36,FALSE)&amp;"","　")</f>
        <v/>
      </c>
      <c r="Q231" s="18" t="str">
        <f>IFERROR(VLOOKUP($B231,DB!$H$3:$BZ$1001,37,FALSE)&amp;"","　")</f>
        <v/>
      </c>
      <c r="R231" s="18" t="str">
        <f>IFERROR(VLOOKUP($B231,DB!$H$3:$BZ$1001,38,FALSE)&amp;"","　")</f>
        <v/>
      </c>
      <c r="S231" s="18" t="str">
        <f>IFERROR(VLOOKUP($B231,DB!$H$3:$BZ$1001,39,FALSE)&amp;"","　")</f>
        <v/>
      </c>
      <c r="T231" s="18" t="str">
        <f>IFERROR(VLOOKUP($B231,DB!$H$3:$BZ$1001,40,FALSE)&amp;"","　")</f>
        <v/>
      </c>
      <c r="U231" s="18" t="str">
        <f>IFERROR(VLOOKUP($B231,DB!$H$3:$BZ$1001,41,FALSE)&amp;"","　")</f>
        <v/>
      </c>
      <c r="V231" s="18" t="str">
        <f>IFERROR(VLOOKUP($B231,DB!$H$3:$BZ$1001,42,FALSE)&amp;"","　")</f>
        <v/>
      </c>
      <c r="W231" s="18" t="str">
        <f>IFERROR(VLOOKUP($B231,DB!$H$3:$BZ$1001,43,FALSE)&amp;"","　")</f>
        <v/>
      </c>
      <c r="X231" s="18" t="str">
        <f>IFERROR(VLOOKUP($B231,DB!$H$3:$BZ$1001,44,FALSE)&amp;"","　")</f>
        <v/>
      </c>
      <c r="Y231" s="18" t="str">
        <f>IFERROR(VLOOKUP($B231,DB!$H$3:$BZ$1001,45,FALSE)&amp;"","　")</f>
        <v/>
      </c>
      <c r="Z231" s="18" t="str">
        <f>IFERROR(VLOOKUP($B231,DB!$H$3:$BZ$1001,46,FALSE)&amp;"","　")</f>
        <v/>
      </c>
      <c r="AA231" s="18" t="str">
        <f>IFERROR(VLOOKUP($B231,DB!$H$3:$BZ$1001,47,FALSE)&amp;"","　")</f>
        <v/>
      </c>
      <c r="AB231" s="18" t="str">
        <f>IFERROR(VLOOKUP($B231,DB!$H$3:$BZ$1001,48,FALSE)&amp;"","　")</f>
        <v/>
      </c>
      <c r="AC231" s="18" t="str">
        <f>IFERROR(VLOOKUP($B231,DB!$H$3:$BZ$1001,49,FALSE)&amp;"","　")</f>
        <v/>
      </c>
      <c r="AD231" s="18" t="str">
        <f>IFERROR(VLOOKUP($B231,DB!$H$3:$BZ$1001,50,FALSE)&amp;"","　")</f>
        <v/>
      </c>
      <c r="AE231" s="18" t="str">
        <f>IFERROR(VLOOKUP($B231,DB!$H$3:$BZ$1001,51,FALSE)&amp;"","　")</f>
        <v/>
      </c>
      <c r="AF231" s="18" t="str">
        <f>IFERROR(VLOOKUP($B231,DB!$H$3:$BZ$1001,52,FALSE)&amp;"","　")</f>
        <v/>
      </c>
      <c r="AG231" s="18" t="str">
        <f>IFERROR(VLOOKUP($B231,DB!$H$3:$BZ$1001,53,FALSE)&amp;"","　")</f>
        <v/>
      </c>
      <c r="AH231" s="18" t="str">
        <f>IFERROR(VLOOKUP($B231,DB!$H$3:$BZ$1001,54,FALSE)&amp;"","　")</f>
        <v/>
      </c>
      <c r="AI231" s="25" t="str">
        <f>IFERROR(VLOOKUP($B231,DB!$H$3:$BZ$1001,55,FALSE)&amp;"","　")</f>
        <v/>
      </c>
      <c r="AJ231" s="16" t="str">
        <f>IFERROR(VLOOKUP($B231,DB!$H$3:$BZ$1001,56,FALSE)&amp;"","　")</f>
        <v/>
      </c>
      <c r="AK231" s="18" t="str">
        <f>IFERROR(VLOOKUP($B231,DB!$H$3:$BZ$1001,57,FALSE)&amp;"","　")</f>
        <v/>
      </c>
      <c r="AL231" s="18" t="str">
        <f>IFERROR(VLOOKUP($B231,DB!$H$3:$BZ$1001,58,FALSE)&amp;"","　")</f>
        <v/>
      </c>
      <c r="AM231" s="18" t="str">
        <f>IFERROR(VLOOKUP($B231,DB!$H$3:$BZ$1001,59,FALSE)&amp;"","　")</f>
        <v/>
      </c>
      <c r="AN231" s="18" t="str">
        <f>IFERROR(VLOOKUP($B231,DB!$H$3:$BZ$1001,60,FALSE)&amp;"","　")</f>
        <v/>
      </c>
      <c r="AO231" s="18" t="str">
        <f>IFERROR(VLOOKUP($B231,DB!$H$3:$BZ$1001,61,FALSE)&amp;"","　")</f>
        <v/>
      </c>
      <c r="AP231" s="18" t="str">
        <f>IFERROR(VLOOKUP($B231,DB!$H$3:$BZ$1001,62,FALSE)&amp;"","　")</f>
        <v/>
      </c>
      <c r="AQ231" s="21" t="str">
        <f>IFERROR(VLOOKUP($B231,DB!$H$3:$BZ$1001,63,FALSE)&amp;"","　")</f>
        <v/>
      </c>
      <c r="AR231" s="23" t="str">
        <f>IFERROR(VLOOKUP($B231,DB!$H$3:$BZ$1001,64,FALSE)&amp;"","　")</f>
        <v/>
      </c>
      <c r="AS231" s="18" t="str">
        <f>IFERROR(VLOOKUP($B231,DB!$H$3:$BZ$1001,65,FALSE)&amp;"","　")</f>
        <v/>
      </c>
      <c r="AT231" s="18" t="str">
        <f>IFERROR(VLOOKUP($B231,DB!$H$3:$BZ$1001,66,FALSE)&amp;"","　")</f>
        <v/>
      </c>
      <c r="AU231" s="18" t="str">
        <f>IFERROR(VLOOKUP($B231,DB!$H$3:$BZ$1001,67,FALSE)&amp;"","　")</f>
        <v/>
      </c>
      <c r="AV231" s="18" t="str">
        <f>IFERROR(VLOOKUP($B231,DB!$H$3:$BZ$1001,68,FALSE)&amp;"","　")</f>
        <v/>
      </c>
      <c r="AW231" s="18" t="str">
        <f>IFERROR(VLOOKUP($B231,DB!$H$3:$BZ$1001,69,FALSE)&amp;"","　")</f>
        <v/>
      </c>
      <c r="AX231" s="18" t="str">
        <f>IFERROR(VLOOKUP($B231,DB!$H$3:$BZ$1001,70,FALSE)&amp;"","　")</f>
        <v/>
      </c>
      <c r="AY231" s="21" t="str">
        <f>IFERROR(VLOOKUP($B231,DB!$H$3:$BZ$1001,71,FALSE)&amp;"","　")</f>
        <v/>
      </c>
      <c r="AZ231" s="29"/>
    </row>
    <row r="232" spans="2:52" ht="20.100000000000001" customHeight="1">
      <c r="B232" s="6">
        <v>2612</v>
      </c>
      <c r="C232" s="8" t="str">
        <f>IFERROR(VLOOKUP(B232,DB!$H$3:$Y$1001,4,FALSE)&amp;"","")</f>
        <v>ピーエス・コンストラクション株式会社</v>
      </c>
      <c r="D232" s="10" t="str">
        <f>IFERROR(VLOOKUP(B232,DB!$H$2:$CC$1001,7,FALSE)&amp;"","")</f>
        <v>東京都</v>
      </c>
      <c r="E232" s="11" t="str">
        <f>IFERROR(VLOOKUP(B232,DB!$H$2:$CC$1001,8,FALSE)&amp;"","")</f>
        <v>港区</v>
      </c>
      <c r="F232" s="12" t="str">
        <f>IFERROR(VLOOKUP(B232,DB!$H$2:$CC$1001,10,FALSE)&amp;"","")</f>
        <v>代表取締役社長執行役員</v>
      </c>
      <c r="G232" s="11" t="str">
        <f>IFERROR(VLOOKUP(B232,DB!$H$2:$CC$1001,11,FALSE)&amp;"","")</f>
        <v>森　拓也</v>
      </c>
      <c r="H232" s="14" t="str">
        <f>IFERROR(IF(VLOOKUP(B232,DB!$H$2:$CC$1001,20,FALSE)&amp;""="","","○"),"")</f>
        <v>○</v>
      </c>
      <c r="I232" s="16" t="str">
        <f>IFERROR(VLOOKUP($B232,DB!$H$3:$BZ$1001,29,FALSE)&amp;"","　")</f>
        <v/>
      </c>
      <c r="J232" s="18" t="str">
        <f>IFERROR(VLOOKUP($B232,DB!$H$3:$BZ$1001,30,FALSE)&amp;"","　")</f>
        <v/>
      </c>
      <c r="K232" s="18" t="str">
        <f>IFERROR(VLOOKUP($B232,DB!$H$3:$BZ$1001,31,FALSE)&amp;"","　")</f>
        <v>◯</v>
      </c>
      <c r="L232" s="18" t="str">
        <f>IFERROR(VLOOKUP($B232,DB!$H$3:$BZ$1001,32,FALSE)&amp;"","　")</f>
        <v/>
      </c>
      <c r="M232" s="18" t="str">
        <f>IFERROR(VLOOKUP($B232,DB!$H$3:$BZ$1001,33,FALSE)&amp;"","　")</f>
        <v/>
      </c>
      <c r="N232" s="21" t="str">
        <f>IFERROR(VLOOKUP($B232,DB!$H$3:$BZ$1001,34,FALSE)&amp;"","　")</f>
        <v/>
      </c>
      <c r="O232" s="23" t="str">
        <f>IFERROR(VLOOKUP($B232,DB!$H$3:$BZ$1001,35,FALSE)&amp;"","　")</f>
        <v/>
      </c>
      <c r="P232" s="18" t="str">
        <f>IFERROR(VLOOKUP($B232,DB!$H$3:$BZ$1001,36,FALSE)&amp;"","　")</f>
        <v/>
      </c>
      <c r="Q232" s="18" t="str">
        <f>IFERROR(VLOOKUP($B232,DB!$H$3:$BZ$1001,37,FALSE)&amp;"","　")</f>
        <v/>
      </c>
      <c r="R232" s="18" t="str">
        <f>IFERROR(VLOOKUP($B232,DB!$H$3:$BZ$1001,38,FALSE)&amp;"","　")</f>
        <v/>
      </c>
      <c r="S232" s="18" t="str">
        <f>IFERROR(VLOOKUP($B232,DB!$H$3:$BZ$1001,39,FALSE)&amp;"","　")</f>
        <v/>
      </c>
      <c r="T232" s="18" t="str">
        <f>IFERROR(VLOOKUP($B232,DB!$H$3:$BZ$1001,40,FALSE)&amp;"","　")</f>
        <v/>
      </c>
      <c r="U232" s="18" t="str">
        <f>IFERROR(VLOOKUP($B232,DB!$H$3:$BZ$1001,41,FALSE)&amp;"","　")</f>
        <v/>
      </c>
      <c r="V232" s="18" t="str">
        <f>IFERROR(VLOOKUP($B232,DB!$H$3:$BZ$1001,42,FALSE)&amp;"","　")</f>
        <v/>
      </c>
      <c r="W232" s="18" t="str">
        <f>IFERROR(VLOOKUP($B232,DB!$H$3:$BZ$1001,43,FALSE)&amp;"","　")</f>
        <v/>
      </c>
      <c r="X232" s="18" t="str">
        <f>IFERROR(VLOOKUP($B232,DB!$H$3:$BZ$1001,44,FALSE)&amp;"","　")</f>
        <v/>
      </c>
      <c r="Y232" s="18" t="str">
        <f>IFERROR(VLOOKUP($B232,DB!$H$3:$BZ$1001,45,FALSE)&amp;"","　")</f>
        <v/>
      </c>
      <c r="Z232" s="18" t="str">
        <f>IFERROR(VLOOKUP($B232,DB!$H$3:$BZ$1001,46,FALSE)&amp;"","　")</f>
        <v/>
      </c>
      <c r="AA232" s="18" t="str">
        <f>IFERROR(VLOOKUP($B232,DB!$H$3:$BZ$1001,47,FALSE)&amp;"","　")</f>
        <v/>
      </c>
      <c r="AB232" s="18" t="str">
        <f>IFERROR(VLOOKUP($B232,DB!$H$3:$BZ$1001,48,FALSE)&amp;"","　")</f>
        <v/>
      </c>
      <c r="AC232" s="18" t="str">
        <f>IFERROR(VLOOKUP($B232,DB!$H$3:$BZ$1001,49,FALSE)&amp;"","　")</f>
        <v/>
      </c>
      <c r="AD232" s="18" t="str">
        <f>IFERROR(VLOOKUP($B232,DB!$H$3:$BZ$1001,50,FALSE)&amp;"","　")</f>
        <v>◯</v>
      </c>
      <c r="AE232" s="18" t="str">
        <f>IFERROR(VLOOKUP($B232,DB!$H$3:$BZ$1001,51,FALSE)&amp;"","　")</f>
        <v/>
      </c>
      <c r="AF232" s="18" t="str">
        <f>IFERROR(VLOOKUP($B232,DB!$H$3:$BZ$1001,52,FALSE)&amp;"","　")</f>
        <v/>
      </c>
      <c r="AG232" s="18" t="str">
        <f>IFERROR(VLOOKUP($B232,DB!$H$3:$BZ$1001,53,FALSE)&amp;"","　")</f>
        <v/>
      </c>
      <c r="AH232" s="18" t="str">
        <f>IFERROR(VLOOKUP($B232,DB!$H$3:$BZ$1001,54,FALSE)&amp;"","　")</f>
        <v/>
      </c>
      <c r="AI232" s="25" t="str">
        <f>IFERROR(VLOOKUP($B232,DB!$H$3:$BZ$1001,55,FALSE)&amp;"","　")</f>
        <v/>
      </c>
      <c r="AJ232" s="16" t="str">
        <f>IFERROR(VLOOKUP($B232,DB!$H$3:$BZ$1001,56,FALSE)&amp;"","　")</f>
        <v/>
      </c>
      <c r="AK232" s="18" t="str">
        <f>IFERROR(VLOOKUP($B232,DB!$H$3:$BZ$1001,57,FALSE)&amp;"","　")</f>
        <v/>
      </c>
      <c r="AL232" s="18" t="str">
        <f>IFERROR(VLOOKUP($B232,DB!$H$3:$BZ$1001,58,FALSE)&amp;"","　")</f>
        <v/>
      </c>
      <c r="AM232" s="18" t="str">
        <f>IFERROR(VLOOKUP($B232,DB!$H$3:$BZ$1001,59,FALSE)&amp;"","　")</f>
        <v/>
      </c>
      <c r="AN232" s="18" t="str">
        <f>IFERROR(VLOOKUP($B232,DB!$H$3:$BZ$1001,60,FALSE)&amp;"","　")</f>
        <v/>
      </c>
      <c r="AO232" s="18" t="str">
        <f>IFERROR(VLOOKUP($B232,DB!$H$3:$BZ$1001,61,FALSE)&amp;"","　")</f>
        <v/>
      </c>
      <c r="AP232" s="18" t="str">
        <f>IFERROR(VLOOKUP($B232,DB!$H$3:$BZ$1001,62,FALSE)&amp;"","　")</f>
        <v/>
      </c>
      <c r="AQ232" s="21" t="str">
        <f>IFERROR(VLOOKUP($B232,DB!$H$3:$BZ$1001,63,FALSE)&amp;"","　")</f>
        <v/>
      </c>
      <c r="AR232" s="23" t="str">
        <f>IFERROR(VLOOKUP($B232,DB!$H$3:$BZ$1001,64,FALSE)&amp;"","　")</f>
        <v/>
      </c>
      <c r="AS232" s="18" t="str">
        <f>IFERROR(VLOOKUP($B232,DB!$H$3:$BZ$1001,65,FALSE)&amp;"","　")</f>
        <v/>
      </c>
      <c r="AT232" s="18" t="str">
        <f>IFERROR(VLOOKUP($B232,DB!$H$3:$BZ$1001,66,FALSE)&amp;"","　")</f>
        <v/>
      </c>
      <c r="AU232" s="18" t="str">
        <f>IFERROR(VLOOKUP($B232,DB!$H$3:$BZ$1001,67,FALSE)&amp;"","　")</f>
        <v/>
      </c>
      <c r="AV232" s="18" t="str">
        <f>IFERROR(VLOOKUP($B232,DB!$H$3:$BZ$1001,68,FALSE)&amp;"","　")</f>
        <v/>
      </c>
      <c r="AW232" s="18" t="str">
        <f>IFERROR(VLOOKUP($B232,DB!$H$3:$BZ$1001,69,FALSE)&amp;"","　")</f>
        <v/>
      </c>
      <c r="AX232" s="18" t="str">
        <f>IFERROR(VLOOKUP($B232,DB!$H$3:$BZ$1001,70,FALSE)&amp;"","　")</f>
        <v/>
      </c>
      <c r="AY232" s="21" t="str">
        <f>IFERROR(VLOOKUP($B232,DB!$H$3:$BZ$1001,71,FALSE)&amp;"","　")</f>
        <v/>
      </c>
      <c r="AZ232" s="29"/>
    </row>
    <row r="233" spans="2:52" ht="20.100000000000001" customHeight="1">
      <c r="B233" s="6">
        <v>2221</v>
      </c>
      <c r="C233" s="8" t="str">
        <f>IFERROR(VLOOKUP(B233,DB!$H$3:$Y$1001,4,FALSE)&amp;"","")</f>
        <v>株式会社久米設計</v>
      </c>
      <c r="D233" s="10" t="str">
        <f>IFERROR(VLOOKUP(B233,DB!$H$2:$CC$1001,7,FALSE)&amp;"","")</f>
        <v>東京都</v>
      </c>
      <c r="E233" s="11" t="str">
        <f>IFERROR(VLOOKUP(B233,DB!$H$2:$CC$1001,8,FALSE)&amp;"","")</f>
        <v>江東区</v>
      </c>
      <c r="F233" s="12" t="str">
        <f>IFERROR(VLOOKUP(B233,DB!$H$2:$CC$1001,10,FALSE)&amp;"","")</f>
        <v>代表取締役</v>
      </c>
      <c r="G233" s="11" t="str">
        <f>IFERROR(VLOOKUP(B233,DB!$H$2:$CC$1001,11,FALSE)&amp;"","")</f>
        <v>能口　卓也</v>
      </c>
      <c r="H233" s="14" t="str">
        <f>IFERROR(IF(VLOOKUP(B233,DB!$H$2:$CC$1001,20,FALSE)&amp;""="","","○"),"")</f>
        <v>○</v>
      </c>
      <c r="I233" s="16" t="str">
        <f>IFERROR(VLOOKUP($B233,DB!$H$3:$BZ$1001,29,FALSE)&amp;"","　")</f>
        <v/>
      </c>
      <c r="J233" s="18" t="str">
        <f>IFERROR(VLOOKUP($B233,DB!$H$3:$BZ$1001,30,FALSE)&amp;"","　")</f>
        <v/>
      </c>
      <c r="K233" s="18" t="str">
        <f>IFERROR(VLOOKUP($B233,DB!$H$3:$BZ$1001,31,FALSE)&amp;"","　")</f>
        <v>◯</v>
      </c>
      <c r="L233" s="18" t="str">
        <f>IFERROR(VLOOKUP($B233,DB!$H$3:$BZ$1001,32,FALSE)&amp;"","　")</f>
        <v>◯</v>
      </c>
      <c r="M233" s="18" t="str">
        <f>IFERROR(VLOOKUP($B233,DB!$H$3:$BZ$1001,33,FALSE)&amp;"","　")</f>
        <v/>
      </c>
      <c r="N233" s="21" t="str">
        <f>IFERROR(VLOOKUP($B233,DB!$H$3:$BZ$1001,34,FALSE)&amp;"","　")</f>
        <v/>
      </c>
      <c r="O233" s="23" t="str">
        <f>IFERROR(VLOOKUP($B233,DB!$H$3:$BZ$1001,35,FALSE)&amp;"","　")</f>
        <v/>
      </c>
      <c r="P233" s="18" t="str">
        <f>IFERROR(VLOOKUP($B233,DB!$H$3:$BZ$1001,36,FALSE)&amp;"","　")</f>
        <v/>
      </c>
      <c r="Q233" s="18" t="str">
        <f>IFERROR(VLOOKUP($B233,DB!$H$3:$BZ$1001,37,FALSE)&amp;"","　")</f>
        <v/>
      </c>
      <c r="R233" s="18" t="str">
        <f>IFERROR(VLOOKUP($B233,DB!$H$3:$BZ$1001,38,FALSE)&amp;"","　")</f>
        <v/>
      </c>
      <c r="S233" s="18" t="str">
        <f>IFERROR(VLOOKUP($B233,DB!$H$3:$BZ$1001,39,FALSE)&amp;"","　")</f>
        <v/>
      </c>
      <c r="T233" s="18" t="str">
        <f>IFERROR(VLOOKUP($B233,DB!$H$3:$BZ$1001,40,FALSE)&amp;"","　")</f>
        <v/>
      </c>
      <c r="U233" s="18" t="str">
        <f>IFERROR(VLOOKUP($B233,DB!$H$3:$BZ$1001,41,FALSE)&amp;"","　")</f>
        <v/>
      </c>
      <c r="V233" s="18" t="str">
        <f>IFERROR(VLOOKUP($B233,DB!$H$3:$BZ$1001,42,FALSE)&amp;"","　")</f>
        <v/>
      </c>
      <c r="W233" s="18" t="str">
        <f>IFERROR(VLOOKUP($B233,DB!$H$3:$BZ$1001,43,FALSE)&amp;"","　")</f>
        <v/>
      </c>
      <c r="X233" s="18" t="str">
        <f>IFERROR(VLOOKUP($B233,DB!$H$3:$BZ$1001,44,FALSE)&amp;"","　")</f>
        <v/>
      </c>
      <c r="Y233" s="18" t="str">
        <f>IFERROR(VLOOKUP($B233,DB!$H$3:$BZ$1001,45,FALSE)&amp;"","　")</f>
        <v/>
      </c>
      <c r="Z233" s="18" t="str">
        <f>IFERROR(VLOOKUP($B233,DB!$H$3:$BZ$1001,46,FALSE)&amp;"","　")</f>
        <v/>
      </c>
      <c r="AA233" s="18" t="str">
        <f>IFERROR(VLOOKUP($B233,DB!$H$3:$BZ$1001,47,FALSE)&amp;"","　")</f>
        <v>◯</v>
      </c>
      <c r="AB233" s="18" t="str">
        <f>IFERROR(VLOOKUP($B233,DB!$H$3:$BZ$1001,48,FALSE)&amp;"","　")</f>
        <v/>
      </c>
      <c r="AC233" s="18" t="str">
        <f>IFERROR(VLOOKUP($B233,DB!$H$3:$BZ$1001,49,FALSE)&amp;"","　")</f>
        <v/>
      </c>
      <c r="AD233" s="18" t="str">
        <f>IFERROR(VLOOKUP($B233,DB!$H$3:$BZ$1001,50,FALSE)&amp;"","　")</f>
        <v/>
      </c>
      <c r="AE233" s="18" t="str">
        <f>IFERROR(VLOOKUP($B233,DB!$H$3:$BZ$1001,51,FALSE)&amp;"","　")</f>
        <v/>
      </c>
      <c r="AF233" s="18" t="str">
        <f>IFERROR(VLOOKUP($B233,DB!$H$3:$BZ$1001,52,FALSE)&amp;"","　")</f>
        <v/>
      </c>
      <c r="AG233" s="18" t="str">
        <f>IFERROR(VLOOKUP($B233,DB!$H$3:$BZ$1001,53,FALSE)&amp;"","　")</f>
        <v/>
      </c>
      <c r="AH233" s="18" t="str">
        <f>IFERROR(VLOOKUP($B233,DB!$H$3:$BZ$1001,54,FALSE)&amp;"","　")</f>
        <v/>
      </c>
      <c r="AI233" s="25" t="str">
        <f>IFERROR(VLOOKUP($B233,DB!$H$3:$BZ$1001,55,FALSE)&amp;"","　")</f>
        <v/>
      </c>
      <c r="AJ233" s="16" t="str">
        <f>IFERROR(VLOOKUP($B233,DB!$H$3:$BZ$1001,56,FALSE)&amp;"","　")</f>
        <v/>
      </c>
      <c r="AK233" s="18" t="str">
        <f>IFERROR(VLOOKUP($B233,DB!$H$3:$BZ$1001,57,FALSE)&amp;"","　")</f>
        <v/>
      </c>
      <c r="AL233" s="18" t="str">
        <f>IFERROR(VLOOKUP($B233,DB!$H$3:$BZ$1001,58,FALSE)&amp;"","　")</f>
        <v/>
      </c>
      <c r="AM233" s="18" t="str">
        <f>IFERROR(VLOOKUP($B233,DB!$H$3:$BZ$1001,59,FALSE)&amp;"","　")</f>
        <v/>
      </c>
      <c r="AN233" s="18" t="str">
        <f>IFERROR(VLOOKUP($B233,DB!$H$3:$BZ$1001,60,FALSE)&amp;"","　")</f>
        <v/>
      </c>
      <c r="AO233" s="18" t="str">
        <f>IFERROR(VLOOKUP($B233,DB!$H$3:$BZ$1001,61,FALSE)&amp;"","　")</f>
        <v/>
      </c>
      <c r="AP233" s="18" t="str">
        <f>IFERROR(VLOOKUP($B233,DB!$H$3:$BZ$1001,62,FALSE)&amp;"","　")</f>
        <v/>
      </c>
      <c r="AQ233" s="21" t="str">
        <f>IFERROR(VLOOKUP($B233,DB!$H$3:$BZ$1001,63,FALSE)&amp;"","　")</f>
        <v/>
      </c>
      <c r="AR233" s="23" t="str">
        <f>IFERROR(VLOOKUP($B233,DB!$H$3:$BZ$1001,64,FALSE)&amp;"","　")</f>
        <v/>
      </c>
      <c r="AS233" s="18" t="str">
        <f>IFERROR(VLOOKUP($B233,DB!$H$3:$BZ$1001,65,FALSE)&amp;"","　")</f>
        <v/>
      </c>
      <c r="AT233" s="18" t="str">
        <f>IFERROR(VLOOKUP($B233,DB!$H$3:$BZ$1001,66,FALSE)&amp;"","　")</f>
        <v/>
      </c>
      <c r="AU233" s="18" t="str">
        <f>IFERROR(VLOOKUP($B233,DB!$H$3:$BZ$1001,67,FALSE)&amp;"","　")</f>
        <v/>
      </c>
      <c r="AV233" s="18" t="str">
        <f>IFERROR(VLOOKUP($B233,DB!$H$3:$BZ$1001,68,FALSE)&amp;"","　")</f>
        <v/>
      </c>
      <c r="AW233" s="18" t="str">
        <f>IFERROR(VLOOKUP($B233,DB!$H$3:$BZ$1001,69,FALSE)&amp;"","　")</f>
        <v/>
      </c>
      <c r="AX233" s="18" t="str">
        <f>IFERROR(VLOOKUP($B233,DB!$H$3:$BZ$1001,70,FALSE)&amp;"","　")</f>
        <v/>
      </c>
      <c r="AY233" s="21" t="str">
        <f>IFERROR(VLOOKUP($B233,DB!$H$3:$BZ$1001,71,FALSE)&amp;"","　")</f>
        <v/>
      </c>
      <c r="AZ233" s="29"/>
    </row>
    <row r="234" spans="2:52" ht="20.100000000000001" customHeight="1">
      <c r="B234" s="6">
        <v>2614</v>
      </c>
      <c r="C234" s="8" t="str">
        <f>IFERROR(VLOOKUP(B234,DB!$H$3:$Y$1001,4,FALSE)&amp;"","")</f>
        <v>株式会社ファルコン</v>
      </c>
      <c r="D234" s="10" t="str">
        <f>IFERROR(VLOOKUP(B234,DB!$H$2:$CC$1001,7,FALSE)&amp;"","")</f>
        <v>北海道</v>
      </c>
      <c r="E234" s="11" t="str">
        <f>IFERROR(VLOOKUP(B234,DB!$H$2:$CC$1001,8,FALSE)&amp;"","")</f>
        <v>登別市</v>
      </c>
      <c r="F234" s="12" t="str">
        <f>IFERROR(VLOOKUP(B234,DB!$H$2:$CC$1001,10,FALSE)&amp;"","")</f>
        <v>代表取締役</v>
      </c>
      <c r="G234" s="11" t="str">
        <f>IFERROR(VLOOKUP(B234,DB!$H$2:$CC$1001,11,FALSE)&amp;"","")</f>
        <v>伊藤　浩</v>
      </c>
      <c r="H234" s="14" t="str">
        <f>IFERROR(IF(VLOOKUP(B234,DB!$H$2:$CC$1001,20,FALSE)&amp;""="","","○"),"")</f>
        <v>○</v>
      </c>
      <c r="I234" s="16" t="str">
        <f>IFERROR(VLOOKUP($B234,DB!$H$3:$BZ$1001,29,FALSE)&amp;"","　")</f>
        <v>◯</v>
      </c>
      <c r="J234" s="18" t="str">
        <f>IFERROR(VLOOKUP($B234,DB!$H$3:$BZ$1001,30,FALSE)&amp;"","　")</f>
        <v/>
      </c>
      <c r="K234" s="18" t="str">
        <f>IFERROR(VLOOKUP($B234,DB!$H$3:$BZ$1001,31,FALSE)&amp;"","　")</f>
        <v>◯</v>
      </c>
      <c r="L234" s="18" t="str">
        <f>IFERROR(VLOOKUP($B234,DB!$H$3:$BZ$1001,32,FALSE)&amp;"","　")</f>
        <v/>
      </c>
      <c r="M234" s="18" t="str">
        <f>IFERROR(VLOOKUP($B234,DB!$H$3:$BZ$1001,33,FALSE)&amp;"","　")</f>
        <v>◯</v>
      </c>
      <c r="N234" s="21" t="str">
        <f>IFERROR(VLOOKUP($B234,DB!$H$3:$BZ$1001,34,FALSE)&amp;"","　")</f>
        <v/>
      </c>
      <c r="O234" s="23" t="str">
        <f>IFERROR(VLOOKUP($B234,DB!$H$3:$BZ$1001,35,FALSE)&amp;"","　")</f>
        <v/>
      </c>
      <c r="P234" s="18" t="str">
        <f>IFERROR(VLOOKUP($B234,DB!$H$3:$BZ$1001,36,FALSE)&amp;"","　")</f>
        <v/>
      </c>
      <c r="Q234" s="18" t="str">
        <f>IFERROR(VLOOKUP($B234,DB!$H$3:$BZ$1001,37,FALSE)&amp;"","　")</f>
        <v/>
      </c>
      <c r="R234" s="18" t="str">
        <f>IFERROR(VLOOKUP($B234,DB!$H$3:$BZ$1001,38,FALSE)&amp;"","　")</f>
        <v>◯</v>
      </c>
      <c r="S234" s="18" t="str">
        <f>IFERROR(VLOOKUP($B234,DB!$H$3:$BZ$1001,39,FALSE)&amp;"","　")</f>
        <v/>
      </c>
      <c r="T234" s="18" t="str">
        <f>IFERROR(VLOOKUP($B234,DB!$H$3:$BZ$1001,40,FALSE)&amp;"","　")</f>
        <v/>
      </c>
      <c r="U234" s="18" t="str">
        <f>IFERROR(VLOOKUP($B234,DB!$H$3:$BZ$1001,41,FALSE)&amp;"","　")</f>
        <v/>
      </c>
      <c r="V234" s="18" t="str">
        <f>IFERROR(VLOOKUP($B234,DB!$H$3:$BZ$1001,42,FALSE)&amp;"","　")</f>
        <v/>
      </c>
      <c r="W234" s="18" t="str">
        <f>IFERROR(VLOOKUP($B234,DB!$H$3:$BZ$1001,43,FALSE)&amp;"","　")</f>
        <v/>
      </c>
      <c r="X234" s="18" t="str">
        <f>IFERROR(VLOOKUP($B234,DB!$H$3:$BZ$1001,44,FALSE)&amp;"","　")</f>
        <v/>
      </c>
      <c r="Y234" s="18" t="str">
        <f>IFERROR(VLOOKUP($B234,DB!$H$3:$BZ$1001,45,FALSE)&amp;"","　")</f>
        <v/>
      </c>
      <c r="Z234" s="18" t="str">
        <f>IFERROR(VLOOKUP($B234,DB!$H$3:$BZ$1001,46,FALSE)&amp;"","　")</f>
        <v/>
      </c>
      <c r="AA234" s="18" t="str">
        <f>IFERROR(VLOOKUP($B234,DB!$H$3:$BZ$1001,47,FALSE)&amp;"","　")</f>
        <v/>
      </c>
      <c r="AB234" s="18" t="str">
        <f>IFERROR(VLOOKUP($B234,DB!$H$3:$BZ$1001,48,FALSE)&amp;"","　")</f>
        <v/>
      </c>
      <c r="AC234" s="18" t="str">
        <f>IFERROR(VLOOKUP($B234,DB!$H$3:$BZ$1001,49,FALSE)&amp;"","　")</f>
        <v/>
      </c>
      <c r="AD234" s="18" t="str">
        <f>IFERROR(VLOOKUP($B234,DB!$H$3:$BZ$1001,50,FALSE)&amp;"","　")</f>
        <v>◯</v>
      </c>
      <c r="AE234" s="18" t="str">
        <f>IFERROR(VLOOKUP($B234,DB!$H$3:$BZ$1001,51,FALSE)&amp;"","　")</f>
        <v/>
      </c>
      <c r="AF234" s="18" t="str">
        <f>IFERROR(VLOOKUP($B234,DB!$H$3:$BZ$1001,52,FALSE)&amp;"","　")</f>
        <v/>
      </c>
      <c r="AG234" s="18" t="str">
        <f>IFERROR(VLOOKUP($B234,DB!$H$3:$BZ$1001,53,FALSE)&amp;"","　")</f>
        <v/>
      </c>
      <c r="AH234" s="18" t="str">
        <f>IFERROR(VLOOKUP($B234,DB!$H$3:$BZ$1001,54,FALSE)&amp;"","　")</f>
        <v/>
      </c>
      <c r="AI234" s="25" t="str">
        <f>IFERROR(VLOOKUP($B234,DB!$H$3:$BZ$1001,55,FALSE)&amp;"","　")</f>
        <v/>
      </c>
      <c r="AJ234" s="16" t="str">
        <f>IFERROR(VLOOKUP($B234,DB!$H$3:$BZ$1001,56,FALSE)&amp;"","　")</f>
        <v/>
      </c>
      <c r="AK234" s="18" t="str">
        <f>IFERROR(VLOOKUP($B234,DB!$H$3:$BZ$1001,57,FALSE)&amp;"","　")</f>
        <v/>
      </c>
      <c r="AL234" s="18" t="str">
        <f>IFERROR(VLOOKUP($B234,DB!$H$3:$BZ$1001,58,FALSE)&amp;"","　")</f>
        <v/>
      </c>
      <c r="AM234" s="18" t="str">
        <f>IFERROR(VLOOKUP($B234,DB!$H$3:$BZ$1001,59,FALSE)&amp;"","　")</f>
        <v/>
      </c>
      <c r="AN234" s="18" t="str">
        <f>IFERROR(VLOOKUP($B234,DB!$H$3:$BZ$1001,60,FALSE)&amp;"","　")</f>
        <v/>
      </c>
      <c r="AO234" s="18" t="str">
        <f>IFERROR(VLOOKUP($B234,DB!$H$3:$BZ$1001,61,FALSE)&amp;"","　")</f>
        <v/>
      </c>
      <c r="AP234" s="18" t="str">
        <f>IFERROR(VLOOKUP($B234,DB!$H$3:$BZ$1001,62,FALSE)&amp;"","　")</f>
        <v/>
      </c>
      <c r="AQ234" s="21" t="str">
        <f>IFERROR(VLOOKUP($B234,DB!$H$3:$BZ$1001,63,FALSE)&amp;"","　")</f>
        <v/>
      </c>
      <c r="AR234" s="23" t="str">
        <f>IFERROR(VLOOKUP($B234,DB!$H$3:$BZ$1001,64,FALSE)&amp;"","　")</f>
        <v/>
      </c>
      <c r="AS234" s="18" t="str">
        <f>IFERROR(VLOOKUP($B234,DB!$H$3:$BZ$1001,65,FALSE)&amp;"","　")</f>
        <v/>
      </c>
      <c r="AT234" s="18" t="str">
        <f>IFERROR(VLOOKUP($B234,DB!$H$3:$BZ$1001,66,FALSE)&amp;"","　")</f>
        <v/>
      </c>
      <c r="AU234" s="18" t="str">
        <f>IFERROR(VLOOKUP($B234,DB!$H$3:$BZ$1001,67,FALSE)&amp;"","　")</f>
        <v/>
      </c>
      <c r="AV234" s="18" t="str">
        <f>IFERROR(VLOOKUP($B234,DB!$H$3:$BZ$1001,68,FALSE)&amp;"","　")</f>
        <v/>
      </c>
      <c r="AW234" s="18" t="str">
        <f>IFERROR(VLOOKUP($B234,DB!$H$3:$BZ$1001,69,FALSE)&amp;"","　")</f>
        <v/>
      </c>
      <c r="AX234" s="18" t="str">
        <f>IFERROR(VLOOKUP($B234,DB!$H$3:$BZ$1001,70,FALSE)&amp;"","　")</f>
        <v/>
      </c>
      <c r="AY234" s="21" t="str">
        <f>IFERROR(VLOOKUP($B234,DB!$H$3:$BZ$1001,71,FALSE)&amp;"","　")</f>
        <v/>
      </c>
      <c r="AZ234" s="29"/>
    </row>
    <row r="235" spans="2:52" ht="20.100000000000001" customHeight="1">
      <c r="B235" s="6">
        <v>2615</v>
      </c>
      <c r="C235" s="8" t="str">
        <f>IFERROR(VLOOKUP(B235,DB!$H$3:$Y$1001,4,FALSE)&amp;"","")</f>
        <v>株式会社フルテック</v>
      </c>
      <c r="D235" s="10" t="str">
        <f>IFERROR(VLOOKUP(B235,DB!$H$2:$CC$1001,7,FALSE)&amp;"","")</f>
        <v>富山県</v>
      </c>
      <c r="E235" s="11" t="str">
        <f>IFERROR(VLOOKUP(B235,DB!$H$2:$CC$1001,8,FALSE)&amp;"","")</f>
        <v>高岡市</v>
      </c>
      <c r="F235" s="12" t="str">
        <f>IFERROR(VLOOKUP(B235,DB!$H$2:$CC$1001,10,FALSE)&amp;"","")</f>
        <v>代表取締役</v>
      </c>
      <c r="G235" s="11" t="str">
        <f>IFERROR(VLOOKUP(B235,DB!$H$2:$CC$1001,11,FALSE)&amp;"","")</f>
        <v>古村　崇</v>
      </c>
      <c r="H235" s="14" t="str">
        <f>IFERROR(IF(VLOOKUP(B235,DB!$H$2:$CC$1001,20,FALSE)&amp;""="","","○"),"")</f>
        <v>○</v>
      </c>
      <c r="I235" s="16" t="str">
        <f>IFERROR(VLOOKUP($B235,DB!$H$3:$BZ$1001,29,FALSE)&amp;"","　")</f>
        <v/>
      </c>
      <c r="J235" s="18" t="str">
        <f>IFERROR(VLOOKUP($B235,DB!$H$3:$BZ$1001,30,FALSE)&amp;"","　")</f>
        <v/>
      </c>
      <c r="K235" s="18" t="str">
        <f>IFERROR(VLOOKUP($B235,DB!$H$3:$BZ$1001,31,FALSE)&amp;"","　")</f>
        <v>◯</v>
      </c>
      <c r="L235" s="18" t="str">
        <f>IFERROR(VLOOKUP($B235,DB!$H$3:$BZ$1001,32,FALSE)&amp;"","　")</f>
        <v/>
      </c>
      <c r="M235" s="18" t="str">
        <f>IFERROR(VLOOKUP($B235,DB!$H$3:$BZ$1001,33,FALSE)&amp;"","　")</f>
        <v/>
      </c>
      <c r="N235" s="21" t="str">
        <f>IFERROR(VLOOKUP($B235,DB!$H$3:$BZ$1001,34,FALSE)&amp;"","　")</f>
        <v/>
      </c>
      <c r="O235" s="23" t="str">
        <f>IFERROR(VLOOKUP($B235,DB!$H$3:$BZ$1001,35,FALSE)&amp;"","　")</f>
        <v/>
      </c>
      <c r="P235" s="18" t="str">
        <f>IFERROR(VLOOKUP($B235,DB!$H$3:$BZ$1001,36,FALSE)&amp;"","　")</f>
        <v/>
      </c>
      <c r="Q235" s="18" t="str">
        <f>IFERROR(VLOOKUP($B235,DB!$H$3:$BZ$1001,37,FALSE)&amp;"","　")</f>
        <v/>
      </c>
      <c r="R235" s="18" t="str">
        <f>IFERROR(VLOOKUP($B235,DB!$H$3:$BZ$1001,38,FALSE)&amp;"","　")</f>
        <v/>
      </c>
      <c r="S235" s="18" t="str">
        <f>IFERROR(VLOOKUP($B235,DB!$H$3:$BZ$1001,39,FALSE)&amp;"","　")</f>
        <v/>
      </c>
      <c r="T235" s="18" t="str">
        <f>IFERROR(VLOOKUP($B235,DB!$H$3:$BZ$1001,40,FALSE)&amp;"","　")</f>
        <v/>
      </c>
      <c r="U235" s="18" t="str">
        <f>IFERROR(VLOOKUP($B235,DB!$H$3:$BZ$1001,41,FALSE)&amp;"","　")</f>
        <v/>
      </c>
      <c r="V235" s="18" t="str">
        <f>IFERROR(VLOOKUP($B235,DB!$H$3:$BZ$1001,42,FALSE)&amp;"","　")</f>
        <v/>
      </c>
      <c r="W235" s="18" t="str">
        <f>IFERROR(VLOOKUP($B235,DB!$H$3:$BZ$1001,43,FALSE)&amp;"","　")</f>
        <v/>
      </c>
      <c r="X235" s="18" t="str">
        <f>IFERROR(VLOOKUP($B235,DB!$H$3:$BZ$1001,44,FALSE)&amp;"","　")</f>
        <v/>
      </c>
      <c r="Y235" s="18" t="str">
        <f>IFERROR(VLOOKUP($B235,DB!$H$3:$BZ$1001,45,FALSE)&amp;"","　")</f>
        <v/>
      </c>
      <c r="Z235" s="18" t="str">
        <f>IFERROR(VLOOKUP($B235,DB!$H$3:$BZ$1001,46,FALSE)&amp;"","　")</f>
        <v/>
      </c>
      <c r="AA235" s="18" t="str">
        <f>IFERROR(VLOOKUP($B235,DB!$H$3:$BZ$1001,47,FALSE)&amp;"","　")</f>
        <v/>
      </c>
      <c r="AB235" s="18" t="str">
        <f>IFERROR(VLOOKUP($B235,DB!$H$3:$BZ$1001,48,FALSE)&amp;"","　")</f>
        <v/>
      </c>
      <c r="AC235" s="18" t="str">
        <f>IFERROR(VLOOKUP($B235,DB!$H$3:$BZ$1001,49,FALSE)&amp;"","　")</f>
        <v/>
      </c>
      <c r="AD235" s="18" t="str">
        <f>IFERROR(VLOOKUP($B235,DB!$H$3:$BZ$1001,50,FALSE)&amp;"","　")</f>
        <v>◯</v>
      </c>
      <c r="AE235" s="18" t="str">
        <f>IFERROR(VLOOKUP($B235,DB!$H$3:$BZ$1001,51,FALSE)&amp;"","　")</f>
        <v/>
      </c>
      <c r="AF235" s="18" t="str">
        <f>IFERROR(VLOOKUP($B235,DB!$H$3:$BZ$1001,52,FALSE)&amp;"","　")</f>
        <v/>
      </c>
      <c r="AG235" s="18" t="str">
        <f>IFERROR(VLOOKUP($B235,DB!$H$3:$BZ$1001,53,FALSE)&amp;"","　")</f>
        <v/>
      </c>
      <c r="AH235" s="18" t="str">
        <f>IFERROR(VLOOKUP($B235,DB!$H$3:$BZ$1001,54,FALSE)&amp;"","　")</f>
        <v/>
      </c>
      <c r="AI235" s="25" t="str">
        <f>IFERROR(VLOOKUP($B235,DB!$H$3:$BZ$1001,55,FALSE)&amp;"","　")</f>
        <v/>
      </c>
      <c r="AJ235" s="16" t="str">
        <f>IFERROR(VLOOKUP($B235,DB!$H$3:$BZ$1001,56,FALSE)&amp;"","　")</f>
        <v/>
      </c>
      <c r="AK235" s="18" t="str">
        <f>IFERROR(VLOOKUP($B235,DB!$H$3:$BZ$1001,57,FALSE)&amp;"","　")</f>
        <v/>
      </c>
      <c r="AL235" s="18" t="str">
        <f>IFERROR(VLOOKUP($B235,DB!$H$3:$BZ$1001,58,FALSE)&amp;"","　")</f>
        <v/>
      </c>
      <c r="AM235" s="18" t="str">
        <f>IFERROR(VLOOKUP($B235,DB!$H$3:$BZ$1001,59,FALSE)&amp;"","　")</f>
        <v/>
      </c>
      <c r="AN235" s="18" t="str">
        <f>IFERROR(VLOOKUP($B235,DB!$H$3:$BZ$1001,60,FALSE)&amp;"","　")</f>
        <v/>
      </c>
      <c r="AO235" s="18" t="str">
        <f>IFERROR(VLOOKUP($B235,DB!$H$3:$BZ$1001,61,FALSE)&amp;"","　")</f>
        <v/>
      </c>
      <c r="AP235" s="18" t="str">
        <f>IFERROR(VLOOKUP($B235,DB!$H$3:$BZ$1001,62,FALSE)&amp;"","　")</f>
        <v/>
      </c>
      <c r="AQ235" s="21" t="str">
        <f>IFERROR(VLOOKUP($B235,DB!$H$3:$BZ$1001,63,FALSE)&amp;"","　")</f>
        <v/>
      </c>
      <c r="AR235" s="23" t="str">
        <f>IFERROR(VLOOKUP($B235,DB!$H$3:$BZ$1001,64,FALSE)&amp;"","　")</f>
        <v/>
      </c>
      <c r="AS235" s="18" t="str">
        <f>IFERROR(VLOOKUP($B235,DB!$H$3:$BZ$1001,65,FALSE)&amp;"","　")</f>
        <v/>
      </c>
      <c r="AT235" s="18" t="str">
        <f>IFERROR(VLOOKUP($B235,DB!$H$3:$BZ$1001,66,FALSE)&amp;"","　")</f>
        <v/>
      </c>
      <c r="AU235" s="18" t="str">
        <f>IFERROR(VLOOKUP($B235,DB!$H$3:$BZ$1001,67,FALSE)&amp;"","　")</f>
        <v/>
      </c>
      <c r="AV235" s="18" t="str">
        <f>IFERROR(VLOOKUP($B235,DB!$H$3:$BZ$1001,68,FALSE)&amp;"","　")</f>
        <v/>
      </c>
      <c r="AW235" s="18" t="str">
        <f>IFERROR(VLOOKUP($B235,DB!$H$3:$BZ$1001,69,FALSE)&amp;"","　")</f>
        <v/>
      </c>
      <c r="AX235" s="18" t="str">
        <f>IFERROR(VLOOKUP($B235,DB!$H$3:$BZ$1001,70,FALSE)&amp;"","　")</f>
        <v/>
      </c>
      <c r="AY235" s="21" t="str">
        <f>IFERROR(VLOOKUP($B235,DB!$H$3:$BZ$1001,71,FALSE)&amp;"","　")</f>
        <v/>
      </c>
      <c r="AZ235" s="29"/>
    </row>
    <row r="236" spans="2:52" ht="20.100000000000001" customHeight="1">
      <c r="B236" s="6">
        <v>2616</v>
      </c>
      <c r="C236" s="8" t="str">
        <f>IFERROR(VLOOKUP(B236,DB!$H$3:$Y$1001,4,FALSE)&amp;"","")</f>
        <v>株式会社二葉設計事務所</v>
      </c>
      <c r="D236" s="10" t="str">
        <f>IFERROR(VLOOKUP(B236,DB!$H$2:$CC$1001,7,FALSE)&amp;"","")</f>
        <v>北海道</v>
      </c>
      <c r="E236" s="11" t="str">
        <f>IFERROR(VLOOKUP(B236,DB!$H$2:$CC$1001,8,FALSE)&amp;"","")</f>
        <v>札幌市中央区</v>
      </c>
      <c r="F236" s="12" t="str">
        <f>IFERROR(VLOOKUP(B236,DB!$H$2:$CC$1001,10,FALSE)&amp;"","")</f>
        <v>代表取締役</v>
      </c>
      <c r="G236" s="11" t="str">
        <f>IFERROR(VLOOKUP(B236,DB!$H$2:$CC$1001,11,FALSE)&amp;"","")</f>
        <v>小倉　治郎</v>
      </c>
      <c r="H236" s="14" t="str">
        <f>IFERROR(IF(VLOOKUP(B236,DB!$H$2:$CC$1001,20,FALSE)&amp;""="","","○"),"")</f>
        <v/>
      </c>
      <c r="I236" s="16" t="str">
        <f>IFERROR(VLOOKUP($B236,DB!$H$3:$BZ$1001,29,FALSE)&amp;"","　")</f>
        <v/>
      </c>
      <c r="J236" s="18" t="str">
        <f>IFERROR(VLOOKUP($B236,DB!$H$3:$BZ$1001,30,FALSE)&amp;"","　")</f>
        <v/>
      </c>
      <c r="K236" s="18" t="str">
        <f>IFERROR(VLOOKUP($B236,DB!$H$3:$BZ$1001,31,FALSE)&amp;"","　")</f>
        <v/>
      </c>
      <c r="L236" s="18" t="str">
        <f>IFERROR(VLOOKUP($B236,DB!$H$3:$BZ$1001,32,FALSE)&amp;"","　")</f>
        <v>◯</v>
      </c>
      <c r="M236" s="18" t="str">
        <f>IFERROR(VLOOKUP($B236,DB!$H$3:$BZ$1001,33,FALSE)&amp;"","　")</f>
        <v/>
      </c>
      <c r="N236" s="21" t="str">
        <f>IFERROR(VLOOKUP($B236,DB!$H$3:$BZ$1001,34,FALSE)&amp;"","　")</f>
        <v/>
      </c>
      <c r="O236" s="23" t="str">
        <f>IFERROR(VLOOKUP($B236,DB!$H$3:$BZ$1001,35,FALSE)&amp;"","　")</f>
        <v/>
      </c>
      <c r="P236" s="18" t="str">
        <f>IFERROR(VLOOKUP($B236,DB!$H$3:$BZ$1001,36,FALSE)&amp;"","　")</f>
        <v/>
      </c>
      <c r="Q236" s="18" t="str">
        <f>IFERROR(VLOOKUP($B236,DB!$H$3:$BZ$1001,37,FALSE)&amp;"","　")</f>
        <v/>
      </c>
      <c r="R236" s="18" t="str">
        <f>IFERROR(VLOOKUP($B236,DB!$H$3:$BZ$1001,38,FALSE)&amp;"","　")</f>
        <v/>
      </c>
      <c r="S236" s="18" t="str">
        <f>IFERROR(VLOOKUP($B236,DB!$H$3:$BZ$1001,39,FALSE)&amp;"","　")</f>
        <v/>
      </c>
      <c r="T236" s="18" t="str">
        <f>IFERROR(VLOOKUP($B236,DB!$H$3:$BZ$1001,40,FALSE)&amp;"","　")</f>
        <v/>
      </c>
      <c r="U236" s="18" t="str">
        <f>IFERROR(VLOOKUP($B236,DB!$H$3:$BZ$1001,41,FALSE)&amp;"","　")</f>
        <v/>
      </c>
      <c r="V236" s="18" t="str">
        <f>IFERROR(VLOOKUP($B236,DB!$H$3:$BZ$1001,42,FALSE)&amp;"","　")</f>
        <v/>
      </c>
      <c r="W236" s="18" t="str">
        <f>IFERROR(VLOOKUP($B236,DB!$H$3:$BZ$1001,43,FALSE)&amp;"","　")</f>
        <v/>
      </c>
      <c r="X236" s="18" t="str">
        <f>IFERROR(VLOOKUP($B236,DB!$H$3:$BZ$1001,44,FALSE)&amp;"","　")</f>
        <v/>
      </c>
      <c r="Y236" s="18" t="str">
        <f>IFERROR(VLOOKUP($B236,DB!$H$3:$BZ$1001,45,FALSE)&amp;"","　")</f>
        <v/>
      </c>
      <c r="Z236" s="18" t="str">
        <f>IFERROR(VLOOKUP($B236,DB!$H$3:$BZ$1001,46,FALSE)&amp;"","　")</f>
        <v/>
      </c>
      <c r="AA236" s="18" t="str">
        <f>IFERROR(VLOOKUP($B236,DB!$H$3:$BZ$1001,47,FALSE)&amp;"","　")</f>
        <v/>
      </c>
      <c r="AB236" s="18" t="str">
        <f>IFERROR(VLOOKUP($B236,DB!$H$3:$BZ$1001,48,FALSE)&amp;"","　")</f>
        <v/>
      </c>
      <c r="AC236" s="18" t="str">
        <f>IFERROR(VLOOKUP($B236,DB!$H$3:$BZ$1001,49,FALSE)&amp;"","　")</f>
        <v/>
      </c>
      <c r="AD236" s="18" t="str">
        <f>IFERROR(VLOOKUP($B236,DB!$H$3:$BZ$1001,50,FALSE)&amp;"","　")</f>
        <v/>
      </c>
      <c r="AE236" s="18" t="str">
        <f>IFERROR(VLOOKUP($B236,DB!$H$3:$BZ$1001,51,FALSE)&amp;"","　")</f>
        <v/>
      </c>
      <c r="AF236" s="18" t="str">
        <f>IFERROR(VLOOKUP($B236,DB!$H$3:$BZ$1001,52,FALSE)&amp;"","　")</f>
        <v/>
      </c>
      <c r="AG236" s="18" t="str">
        <f>IFERROR(VLOOKUP($B236,DB!$H$3:$BZ$1001,53,FALSE)&amp;"","　")</f>
        <v/>
      </c>
      <c r="AH236" s="18" t="str">
        <f>IFERROR(VLOOKUP($B236,DB!$H$3:$BZ$1001,54,FALSE)&amp;"","　")</f>
        <v/>
      </c>
      <c r="AI236" s="25" t="str">
        <f>IFERROR(VLOOKUP($B236,DB!$H$3:$BZ$1001,55,FALSE)&amp;"","　")</f>
        <v/>
      </c>
      <c r="AJ236" s="16" t="str">
        <f>IFERROR(VLOOKUP($B236,DB!$H$3:$BZ$1001,56,FALSE)&amp;"","　")</f>
        <v/>
      </c>
      <c r="AK236" s="18" t="str">
        <f>IFERROR(VLOOKUP($B236,DB!$H$3:$BZ$1001,57,FALSE)&amp;"","　")</f>
        <v/>
      </c>
      <c r="AL236" s="18" t="str">
        <f>IFERROR(VLOOKUP($B236,DB!$H$3:$BZ$1001,58,FALSE)&amp;"","　")</f>
        <v/>
      </c>
      <c r="AM236" s="18" t="str">
        <f>IFERROR(VLOOKUP($B236,DB!$H$3:$BZ$1001,59,FALSE)&amp;"","　")</f>
        <v/>
      </c>
      <c r="AN236" s="18" t="str">
        <f>IFERROR(VLOOKUP($B236,DB!$H$3:$BZ$1001,60,FALSE)&amp;"","　")</f>
        <v/>
      </c>
      <c r="AO236" s="18" t="str">
        <f>IFERROR(VLOOKUP($B236,DB!$H$3:$BZ$1001,61,FALSE)&amp;"","　")</f>
        <v/>
      </c>
      <c r="AP236" s="18" t="str">
        <f>IFERROR(VLOOKUP($B236,DB!$H$3:$BZ$1001,62,FALSE)&amp;"","　")</f>
        <v/>
      </c>
      <c r="AQ236" s="21" t="str">
        <f>IFERROR(VLOOKUP($B236,DB!$H$3:$BZ$1001,63,FALSE)&amp;"","　")</f>
        <v/>
      </c>
      <c r="AR236" s="23" t="str">
        <f>IFERROR(VLOOKUP($B236,DB!$H$3:$BZ$1001,64,FALSE)&amp;"","　")</f>
        <v/>
      </c>
      <c r="AS236" s="18" t="str">
        <f>IFERROR(VLOOKUP($B236,DB!$H$3:$BZ$1001,65,FALSE)&amp;"","　")</f>
        <v/>
      </c>
      <c r="AT236" s="18" t="str">
        <f>IFERROR(VLOOKUP($B236,DB!$H$3:$BZ$1001,66,FALSE)&amp;"","　")</f>
        <v/>
      </c>
      <c r="AU236" s="18" t="str">
        <f>IFERROR(VLOOKUP($B236,DB!$H$3:$BZ$1001,67,FALSE)&amp;"","　")</f>
        <v/>
      </c>
      <c r="AV236" s="18" t="str">
        <f>IFERROR(VLOOKUP($B236,DB!$H$3:$BZ$1001,68,FALSE)&amp;"","　")</f>
        <v/>
      </c>
      <c r="AW236" s="18" t="str">
        <f>IFERROR(VLOOKUP($B236,DB!$H$3:$BZ$1001,69,FALSE)&amp;"","　")</f>
        <v/>
      </c>
      <c r="AX236" s="18" t="str">
        <f>IFERROR(VLOOKUP($B236,DB!$H$3:$BZ$1001,70,FALSE)&amp;"","　")</f>
        <v/>
      </c>
      <c r="AY236" s="21" t="str">
        <f>IFERROR(VLOOKUP($B236,DB!$H$3:$BZ$1001,71,FALSE)&amp;"","　")</f>
        <v/>
      </c>
      <c r="AZ236" s="29"/>
    </row>
    <row r="237" spans="2:52" ht="20.100000000000001" customHeight="1">
      <c r="B237" s="6">
        <v>2617</v>
      </c>
      <c r="C237" s="8" t="str">
        <f>IFERROR(VLOOKUP(B237,DB!$H$3:$Y$1001,4,FALSE)&amp;"","")</f>
        <v>株式会社古田設計事務所</v>
      </c>
      <c r="D237" s="10" t="str">
        <f>IFERROR(VLOOKUP(B237,DB!$H$2:$CC$1001,7,FALSE)&amp;"","")</f>
        <v>北海道</v>
      </c>
      <c r="E237" s="11" t="str">
        <f>IFERROR(VLOOKUP(B237,DB!$H$2:$CC$1001,8,FALSE)&amp;"","")</f>
        <v>札幌市西区</v>
      </c>
      <c r="F237" s="12" t="str">
        <f>IFERROR(VLOOKUP(B237,DB!$H$2:$CC$1001,10,FALSE)&amp;"","")</f>
        <v>代表取締役</v>
      </c>
      <c r="G237" s="11" t="str">
        <f>IFERROR(VLOOKUP(B237,DB!$H$2:$CC$1001,11,FALSE)&amp;"","")</f>
        <v>遠藤　重紀</v>
      </c>
      <c r="H237" s="14" t="str">
        <f>IFERROR(IF(VLOOKUP(B237,DB!$H$2:$CC$1001,20,FALSE)&amp;""="","","○"),"")</f>
        <v/>
      </c>
      <c r="I237" s="16" t="str">
        <f>IFERROR(VLOOKUP($B237,DB!$H$3:$BZ$1001,29,FALSE)&amp;"","　")</f>
        <v/>
      </c>
      <c r="J237" s="18" t="str">
        <f>IFERROR(VLOOKUP($B237,DB!$H$3:$BZ$1001,30,FALSE)&amp;"","　")</f>
        <v/>
      </c>
      <c r="K237" s="18" t="str">
        <f>IFERROR(VLOOKUP($B237,DB!$H$3:$BZ$1001,31,FALSE)&amp;"","　")</f>
        <v/>
      </c>
      <c r="L237" s="18" t="str">
        <f>IFERROR(VLOOKUP($B237,DB!$H$3:$BZ$1001,32,FALSE)&amp;"","　")</f>
        <v>◯</v>
      </c>
      <c r="M237" s="18" t="str">
        <f>IFERROR(VLOOKUP($B237,DB!$H$3:$BZ$1001,33,FALSE)&amp;"","　")</f>
        <v/>
      </c>
      <c r="N237" s="21" t="str">
        <f>IFERROR(VLOOKUP($B237,DB!$H$3:$BZ$1001,34,FALSE)&amp;"","　")</f>
        <v/>
      </c>
      <c r="O237" s="23" t="str">
        <f>IFERROR(VLOOKUP($B237,DB!$H$3:$BZ$1001,35,FALSE)&amp;"","　")</f>
        <v/>
      </c>
      <c r="P237" s="18" t="str">
        <f>IFERROR(VLOOKUP($B237,DB!$H$3:$BZ$1001,36,FALSE)&amp;"","　")</f>
        <v/>
      </c>
      <c r="Q237" s="18" t="str">
        <f>IFERROR(VLOOKUP($B237,DB!$H$3:$BZ$1001,37,FALSE)&amp;"","　")</f>
        <v/>
      </c>
      <c r="R237" s="18" t="str">
        <f>IFERROR(VLOOKUP($B237,DB!$H$3:$BZ$1001,38,FALSE)&amp;"","　")</f>
        <v/>
      </c>
      <c r="S237" s="18" t="str">
        <f>IFERROR(VLOOKUP($B237,DB!$H$3:$BZ$1001,39,FALSE)&amp;"","　")</f>
        <v/>
      </c>
      <c r="T237" s="18" t="str">
        <f>IFERROR(VLOOKUP($B237,DB!$H$3:$BZ$1001,40,FALSE)&amp;"","　")</f>
        <v/>
      </c>
      <c r="U237" s="18" t="str">
        <f>IFERROR(VLOOKUP($B237,DB!$H$3:$BZ$1001,41,FALSE)&amp;"","　")</f>
        <v/>
      </c>
      <c r="V237" s="18" t="str">
        <f>IFERROR(VLOOKUP($B237,DB!$H$3:$BZ$1001,42,FALSE)&amp;"","　")</f>
        <v/>
      </c>
      <c r="W237" s="18" t="str">
        <f>IFERROR(VLOOKUP($B237,DB!$H$3:$BZ$1001,43,FALSE)&amp;"","　")</f>
        <v/>
      </c>
      <c r="X237" s="18" t="str">
        <f>IFERROR(VLOOKUP($B237,DB!$H$3:$BZ$1001,44,FALSE)&amp;"","　")</f>
        <v/>
      </c>
      <c r="Y237" s="18" t="str">
        <f>IFERROR(VLOOKUP($B237,DB!$H$3:$BZ$1001,45,FALSE)&amp;"","　")</f>
        <v/>
      </c>
      <c r="Z237" s="18" t="str">
        <f>IFERROR(VLOOKUP($B237,DB!$H$3:$BZ$1001,46,FALSE)&amp;"","　")</f>
        <v/>
      </c>
      <c r="AA237" s="18" t="str">
        <f>IFERROR(VLOOKUP($B237,DB!$H$3:$BZ$1001,47,FALSE)&amp;"","　")</f>
        <v/>
      </c>
      <c r="AB237" s="18" t="str">
        <f>IFERROR(VLOOKUP($B237,DB!$H$3:$BZ$1001,48,FALSE)&amp;"","　")</f>
        <v/>
      </c>
      <c r="AC237" s="18" t="str">
        <f>IFERROR(VLOOKUP($B237,DB!$H$3:$BZ$1001,49,FALSE)&amp;"","　")</f>
        <v/>
      </c>
      <c r="AD237" s="18" t="str">
        <f>IFERROR(VLOOKUP($B237,DB!$H$3:$BZ$1001,50,FALSE)&amp;"","　")</f>
        <v/>
      </c>
      <c r="AE237" s="18" t="str">
        <f>IFERROR(VLOOKUP($B237,DB!$H$3:$BZ$1001,51,FALSE)&amp;"","　")</f>
        <v/>
      </c>
      <c r="AF237" s="18" t="str">
        <f>IFERROR(VLOOKUP($B237,DB!$H$3:$BZ$1001,52,FALSE)&amp;"","　")</f>
        <v/>
      </c>
      <c r="AG237" s="18" t="str">
        <f>IFERROR(VLOOKUP($B237,DB!$H$3:$BZ$1001,53,FALSE)&amp;"","　")</f>
        <v/>
      </c>
      <c r="AH237" s="18" t="str">
        <f>IFERROR(VLOOKUP($B237,DB!$H$3:$BZ$1001,54,FALSE)&amp;"","　")</f>
        <v/>
      </c>
      <c r="AI237" s="25" t="str">
        <f>IFERROR(VLOOKUP($B237,DB!$H$3:$BZ$1001,55,FALSE)&amp;"","　")</f>
        <v/>
      </c>
      <c r="AJ237" s="16" t="str">
        <f>IFERROR(VLOOKUP($B237,DB!$H$3:$BZ$1001,56,FALSE)&amp;"","　")</f>
        <v/>
      </c>
      <c r="AK237" s="18" t="str">
        <f>IFERROR(VLOOKUP($B237,DB!$H$3:$BZ$1001,57,FALSE)&amp;"","　")</f>
        <v/>
      </c>
      <c r="AL237" s="18" t="str">
        <f>IFERROR(VLOOKUP($B237,DB!$H$3:$BZ$1001,58,FALSE)&amp;"","　")</f>
        <v/>
      </c>
      <c r="AM237" s="18" t="str">
        <f>IFERROR(VLOOKUP($B237,DB!$H$3:$BZ$1001,59,FALSE)&amp;"","　")</f>
        <v/>
      </c>
      <c r="AN237" s="18" t="str">
        <f>IFERROR(VLOOKUP($B237,DB!$H$3:$BZ$1001,60,FALSE)&amp;"","　")</f>
        <v/>
      </c>
      <c r="AO237" s="18" t="str">
        <f>IFERROR(VLOOKUP($B237,DB!$H$3:$BZ$1001,61,FALSE)&amp;"","　")</f>
        <v/>
      </c>
      <c r="AP237" s="18" t="str">
        <f>IFERROR(VLOOKUP($B237,DB!$H$3:$BZ$1001,62,FALSE)&amp;"","　")</f>
        <v/>
      </c>
      <c r="AQ237" s="21" t="str">
        <f>IFERROR(VLOOKUP($B237,DB!$H$3:$BZ$1001,63,FALSE)&amp;"","　")</f>
        <v/>
      </c>
      <c r="AR237" s="23" t="str">
        <f>IFERROR(VLOOKUP($B237,DB!$H$3:$BZ$1001,64,FALSE)&amp;"","　")</f>
        <v/>
      </c>
      <c r="AS237" s="18" t="str">
        <f>IFERROR(VLOOKUP($B237,DB!$H$3:$BZ$1001,65,FALSE)&amp;"","　")</f>
        <v/>
      </c>
      <c r="AT237" s="18" t="str">
        <f>IFERROR(VLOOKUP($B237,DB!$H$3:$BZ$1001,66,FALSE)&amp;"","　")</f>
        <v/>
      </c>
      <c r="AU237" s="18" t="str">
        <f>IFERROR(VLOOKUP($B237,DB!$H$3:$BZ$1001,67,FALSE)&amp;"","　")</f>
        <v/>
      </c>
      <c r="AV237" s="18" t="str">
        <f>IFERROR(VLOOKUP($B237,DB!$H$3:$BZ$1001,68,FALSE)&amp;"","　")</f>
        <v/>
      </c>
      <c r="AW237" s="18" t="str">
        <f>IFERROR(VLOOKUP($B237,DB!$H$3:$BZ$1001,69,FALSE)&amp;"","　")</f>
        <v/>
      </c>
      <c r="AX237" s="18" t="str">
        <f>IFERROR(VLOOKUP($B237,DB!$H$3:$BZ$1001,70,FALSE)&amp;"","　")</f>
        <v/>
      </c>
      <c r="AY237" s="21" t="str">
        <f>IFERROR(VLOOKUP($B237,DB!$H$3:$BZ$1001,71,FALSE)&amp;"","　")</f>
        <v/>
      </c>
      <c r="AZ237" s="29"/>
    </row>
    <row r="238" spans="2:52" ht="20.100000000000001" customHeight="1">
      <c r="B238" s="6">
        <v>2618</v>
      </c>
      <c r="C238" s="8" t="str">
        <f>IFERROR(VLOOKUP(B238,DB!$H$3:$Y$1001,4,FALSE)&amp;"","")</f>
        <v>フジ地中情報株式会社</v>
      </c>
      <c r="D238" s="10" t="str">
        <f>IFERROR(VLOOKUP(B238,DB!$H$2:$CC$1001,7,FALSE)&amp;"","")</f>
        <v>東京都</v>
      </c>
      <c r="E238" s="11" t="str">
        <f>IFERROR(VLOOKUP(B238,DB!$H$2:$CC$1001,8,FALSE)&amp;"","")</f>
        <v>港区</v>
      </c>
      <c r="F238" s="12" t="str">
        <f>IFERROR(VLOOKUP(B238,DB!$H$2:$CC$1001,10,FALSE)&amp;"","")</f>
        <v>代表取締役</v>
      </c>
      <c r="G238" s="11" t="str">
        <f>IFERROR(VLOOKUP(B238,DB!$H$2:$CC$1001,11,FALSE)&amp;"","")</f>
        <v>深澤　貴</v>
      </c>
      <c r="H238" s="14" t="str">
        <f>IFERROR(IF(VLOOKUP(B238,DB!$H$2:$CC$1001,20,FALSE)&amp;""="","","○"),"")</f>
        <v>○</v>
      </c>
      <c r="I238" s="16" t="str">
        <f>IFERROR(VLOOKUP($B238,DB!$H$3:$BZ$1001,29,FALSE)&amp;"","　")</f>
        <v>◯</v>
      </c>
      <c r="J238" s="18" t="str">
        <f>IFERROR(VLOOKUP($B238,DB!$H$3:$BZ$1001,30,FALSE)&amp;"","　")</f>
        <v/>
      </c>
      <c r="K238" s="18" t="str">
        <f>IFERROR(VLOOKUP($B238,DB!$H$3:$BZ$1001,31,FALSE)&amp;"","　")</f>
        <v>◯</v>
      </c>
      <c r="L238" s="18" t="str">
        <f>IFERROR(VLOOKUP($B238,DB!$H$3:$BZ$1001,32,FALSE)&amp;"","　")</f>
        <v/>
      </c>
      <c r="M238" s="18" t="str">
        <f>IFERROR(VLOOKUP($B238,DB!$H$3:$BZ$1001,33,FALSE)&amp;"","　")</f>
        <v>◯</v>
      </c>
      <c r="N238" s="21" t="str">
        <f>IFERROR(VLOOKUP($B238,DB!$H$3:$BZ$1001,34,FALSE)&amp;"","　")</f>
        <v/>
      </c>
      <c r="O238" s="23" t="str">
        <f>IFERROR(VLOOKUP($B238,DB!$H$3:$BZ$1001,35,FALSE)&amp;"","　")</f>
        <v/>
      </c>
      <c r="P238" s="18" t="str">
        <f>IFERROR(VLOOKUP($B238,DB!$H$3:$BZ$1001,36,FALSE)&amp;"","　")</f>
        <v/>
      </c>
      <c r="Q238" s="18" t="str">
        <f>IFERROR(VLOOKUP($B238,DB!$H$3:$BZ$1001,37,FALSE)&amp;"","　")</f>
        <v/>
      </c>
      <c r="R238" s="18" t="str">
        <f>IFERROR(VLOOKUP($B238,DB!$H$3:$BZ$1001,38,FALSE)&amp;"","　")</f>
        <v/>
      </c>
      <c r="S238" s="18" t="str">
        <f>IFERROR(VLOOKUP($B238,DB!$H$3:$BZ$1001,39,FALSE)&amp;"","　")</f>
        <v/>
      </c>
      <c r="T238" s="18" t="str">
        <f>IFERROR(VLOOKUP($B238,DB!$H$3:$BZ$1001,40,FALSE)&amp;"","　")</f>
        <v>◯</v>
      </c>
      <c r="U238" s="18" t="str">
        <f>IFERROR(VLOOKUP($B238,DB!$H$3:$BZ$1001,41,FALSE)&amp;"","　")</f>
        <v>◯</v>
      </c>
      <c r="V238" s="18" t="str">
        <f>IFERROR(VLOOKUP($B238,DB!$H$3:$BZ$1001,42,FALSE)&amp;"","　")</f>
        <v/>
      </c>
      <c r="W238" s="18" t="str">
        <f>IFERROR(VLOOKUP($B238,DB!$H$3:$BZ$1001,43,FALSE)&amp;"","　")</f>
        <v/>
      </c>
      <c r="X238" s="18" t="str">
        <f>IFERROR(VLOOKUP($B238,DB!$H$3:$BZ$1001,44,FALSE)&amp;"","　")</f>
        <v/>
      </c>
      <c r="Y238" s="18" t="str">
        <f>IFERROR(VLOOKUP($B238,DB!$H$3:$BZ$1001,45,FALSE)&amp;"","　")</f>
        <v/>
      </c>
      <c r="Z238" s="18" t="str">
        <f>IFERROR(VLOOKUP($B238,DB!$H$3:$BZ$1001,46,FALSE)&amp;"","　")</f>
        <v/>
      </c>
      <c r="AA238" s="18" t="str">
        <f>IFERROR(VLOOKUP($B238,DB!$H$3:$BZ$1001,47,FALSE)&amp;"","　")</f>
        <v/>
      </c>
      <c r="AB238" s="18" t="str">
        <f>IFERROR(VLOOKUP($B238,DB!$H$3:$BZ$1001,48,FALSE)&amp;"","　")</f>
        <v/>
      </c>
      <c r="AC238" s="18" t="str">
        <f>IFERROR(VLOOKUP($B238,DB!$H$3:$BZ$1001,49,FALSE)&amp;"","　")</f>
        <v/>
      </c>
      <c r="AD238" s="18" t="str">
        <f>IFERROR(VLOOKUP($B238,DB!$H$3:$BZ$1001,50,FALSE)&amp;"","　")</f>
        <v/>
      </c>
      <c r="AE238" s="18" t="str">
        <f>IFERROR(VLOOKUP($B238,DB!$H$3:$BZ$1001,51,FALSE)&amp;"","　")</f>
        <v/>
      </c>
      <c r="AF238" s="18" t="str">
        <f>IFERROR(VLOOKUP($B238,DB!$H$3:$BZ$1001,52,FALSE)&amp;"","　")</f>
        <v/>
      </c>
      <c r="AG238" s="18" t="str">
        <f>IFERROR(VLOOKUP($B238,DB!$H$3:$BZ$1001,53,FALSE)&amp;"","　")</f>
        <v/>
      </c>
      <c r="AH238" s="18" t="str">
        <f>IFERROR(VLOOKUP($B238,DB!$H$3:$BZ$1001,54,FALSE)&amp;"","　")</f>
        <v/>
      </c>
      <c r="AI238" s="25" t="str">
        <f>IFERROR(VLOOKUP($B238,DB!$H$3:$BZ$1001,55,FALSE)&amp;"","　")</f>
        <v/>
      </c>
      <c r="AJ238" s="16" t="str">
        <f>IFERROR(VLOOKUP($B238,DB!$H$3:$BZ$1001,56,FALSE)&amp;"","　")</f>
        <v/>
      </c>
      <c r="AK238" s="18" t="str">
        <f>IFERROR(VLOOKUP($B238,DB!$H$3:$BZ$1001,57,FALSE)&amp;"","　")</f>
        <v/>
      </c>
      <c r="AL238" s="18" t="str">
        <f>IFERROR(VLOOKUP($B238,DB!$H$3:$BZ$1001,58,FALSE)&amp;"","　")</f>
        <v/>
      </c>
      <c r="AM238" s="18" t="str">
        <f>IFERROR(VLOOKUP($B238,DB!$H$3:$BZ$1001,59,FALSE)&amp;"","　")</f>
        <v/>
      </c>
      <c r="AN238" s="18" t="str">
        <f>IFERROR(VLOOKUP($B238,DB!$H$3:$BZ$1001,60,FALSE)&amp;"","　")</f>
        <v/>
      </c>
      <c r="AO238" s="18" t="str">
        <f>IFERROR(VLOOKUP($B238,DB!$H$3:$BZ$1001,61,FALSE)&amp;"","　")</f>
        <v/>
      </c>
      <c r="AP238" s="18" t="str">
        <f>IFERROR(VLOOKUP($B238,DB!$H$3:$BZ$1001,62,FALSE)&amp;"","　")</f>
        <v/>
      </c>
      <c r="AQ238" s="21" t="str">
        <f>IFERROR(VLOOKUP($B238,DB!$H$3:$BZ$1001,63,FALSE)&amp;"","　")</f>
        <v/>
      </c>
      <c r="AR238" s="23" t="str">
        <f>IFERROR(VLOOKUP($B238,DB!$H$3:$BZ$1001,64,FALSE)&amp;"","　")</f>
        <v/>
      </c>
      <c r="AS238" s="18" t="str">
        <f>IFERROR(VLOOKUP($B238,DB!$H$3:$BZ$1001,65,FALSE)&amp;"","　")</f>
        <v/>
      </c>
      <c r="AT238" s="18" t="str">
        <f>IFERROR(VLOOKUP($B238,DB!$H$3:$BZ$1001,66,FALSE)&amp;"","　")</f>
        <v/>
      </c>
      <c r="AU238" s="18" t="str">
        <f>IFERROR(VLOOKUP($B238,DB!$H$3:$BZ$1001,67,FALSE)&amp;"","　")</f>
        <v/>
      </c>
      <c r="AV238" s="18" t="str">
        <f>IFERROR(VLOOKUP($B238,DB!$H$3:$BZ$1001,68,FALSE)&amp;"","　")</f>
        <v/>
      </c>
      <c r="AW238" s="18" t="str">
        <f>IFERROR(VLOOKUP($B238,DB!$H$3:$BZ$1001,69,FALSE)&amp;"","　")</f>
        <v/>
      </c>
      <c r="AX238" s="18" t="str">
        <f>IFERROR(VLOOKUP($B238,DB!$H$3:$BZ$1001,70,FALSE)&amp;"","　")</f>
        <v/>
      </c>
      <c r="AY238" s="21" t="str">
        <f>IFERROR(VLOOKUP($B238,DB!$H$3:$BZ$1001,71,FALSE)&amp;"","　")</f>
        <v/>
      </c>
      <c r="AZ238" s="29"/>
    </row>
    <row r="239" spans="2:52" ht="20.100000000000001" customHeight="1">
      <c r="B239" s="6">
        <v>2619</v>
      </c>
      <c r="C239" s="8" t="str">
        <f>IFERROR(VLOOKUP(B239,DB!$H$3:$Y$1001,4,FALSE)&amp;"","")</f>
        <v>株式会社ファウンド</v>
      </c>
      <c r="D239" s="10" t="str">
        <f>IFERROR(VLOOKUP(B239,DB!$H$2:$CC$1001,7,FALSE)&amp;"","")</f>
        <v>北海道</v>
      </c>
      <c r="E239" s="11" t="str">
        <f>IFERROR(VLOOKUP(B239,DB!$H$2:$CC$1001,8,FALSE)&amp;"","")</f>
        <v>札幌市中央区</v>
      </c>
      <c r="F239" s="12" t="str">
        <f>IFERROR(VLOOKUP(B239,DB!$H$2:$CC$1001,10,FALSE)&amp;"","")</f>
        <v>代表取締役</v>
      </c>
      <c r="G239" s="11" t="str">
        <f>IFERROR(VLOOKUP(B239,DB!$H$2:$CC$1001,11,FALSE)&amp;"","")</f>
        <v>土田　晃嘉</v>
      </c>
      <c r="H239" s="14" t="str">
        <f>IFERROR(IF(VLOOKUP(B239,DB!$H$2:$CC$1001,20,FALSE)&amp;""="","","○"),"")</f>
        <v/>
      </c>
      <c r="I239" s="16" t="str">
        <f>IFERROR(VLOOKUP($B239,DB!$H$3:$BZ$1001,29,FALSE)&amp;"","　")</f>
        <v/>
      </c>
      <c r="J239" s="18" t="str">
        <f>IFERROR(VLOOKUP($B239,DB!$H$3:$BZ$1001,30,FALSE)&amp;"","　")</f>
        <v/>
      </c>
      <c r="K239" s="18" t="str">
        <f>IFERROR(VLOOKUP($B239,DB!$H$3:$BZ$1001,31,FALSE)&amp;"","　")</f>
        <v/>
      </c>
      <c r="L239" s="18" t="str">
        <f>IFERROR(VLOOKUP($B239,DB!$H$3:$BZ$1001,32,FALSE)&amp;"","　")</f>
        <v>◯</v>
      </c>
      <c r="M239" s="18" t="str">
        <f>IFERROR(VLOOKUP($B239,DB!$H$3:$BZ$1001,33,FALSE)&amp;"","　")</f>
        <v/>
      </c>
      <c r="N239" s="21" t="str">
        <f>IFERROR(VLOOKUP($B239,DB!$H$3:$BZ$1001,34,FALSE)&amp;"","　")</f>
        <v/>
      </c>
      <c r="O239" s="23" t="str">
        <f>IFERROR(VLOOKUP($B239,DB!$H$3:$BZ$1001,35,FALSE)&amp;"","　")</f>
        <v/>
      </c>
      <c r="P239" s="18" t="str">
        <f>IFERROR(VLOOKUP($B239,DB!$H$3:$BZ$1001,36,FALSE)&amp;"","　")</f>
        <v/>
      </c>
      <c r="Q239" s="18" t="str">
        <f>IFERROR(VLOOKUP($B239,DB!$H$3:$BZ$1001,37,FALSE)&amp;"","　")</f>
        <v/>
      </c>
      <c r="R239" s="18" t="str">
        <f>IFERROR(VLOOKUP($B239,DB!$H$3:$BZ$1001,38,FALSE)&amp;"","　")</f>
        <v/>
      </c>
      <c r="S239" s="18" t="str">
        <f>IFERROR(VLOOKUP($B239,DB!$H$3:$BZ$1001,39,FALSE)&amp;"","　")</f>
        <v/>
      </c>
      <c r="T239" s="18" t="str">
        <f>IFERROR(VLOOKUP($B239,DB!$H$3:$BZ$1001,40,FALSE)&amp;"","　")</f>
        <v/>
      </c>
      <c r="U239" s="18" t="str">
        <f>IFERROR(VLOOKUP($B239,DB!$H$3:$BZ$1001,41,FALSE)&amp;"","　")</f>
        <v/>
      </c>
      <c r="V239" s="18" t="str">
        <f>IFERROR(VLOOKUP($B239,DB!$H$3:$BZ$1001,42,FALSE)&amp;"","　")</f>
        <v/>
      </c>
      <c r="W239" s="18" t="str">
        <f>IFERROR(VLOOKUP($B239,DB!$H$3:$BZ$1001,43,FALSE)&amp;"","　")</f>
        <v/>
      </c>
      <c r="X239" s="18" t="str">
        <f>IFERROR(VLOOKUP($B239,DB!$H$3:$BZ$1001,44,FALSE)&amp;"","　")</f>
        <v/>
      </c>
      <c r="Y239" s="18" t="str">
        <f>IFERROR(VLOOKUP($B239,DB!$H$3:$BZ$1001,45,FALSE)&amp;"","　")</f>
        <v/>
      </c>
      <c r="Z239" s="18" t="str">
        <f>IFERROR(VLOOKUP($B239,DB!$H$3:$BZ$1001,46,FALSE)&amp;"","　")</f>
        <v/>
      </c>
      <c r="AA239" s="18" t="str">
        <f>IFERROR(VLOOKUP($B239,DB!$H$3:$BZ$1001,47,FALSE)&amp;"","　")</f>
        <v/>
      </c>
      <c r="AB239" s="18" t="str">
        <f>IFERROR(VLOOKUP($B239,DB!$H$3:$BZ$1001,48,FALSE)&amp;"","　")</f>
        <v/>
      </c>
      <c r="AC239" s="18" t="str">
        <f>IFERROR(VLOOKUP($B239,DB!$H$3:$BZ$1001,49,FALSE)&amp;"","　")</f>
        <v/>
      </c>
      <c r="AD239" s="18" t="str">
        <f>IFERROR(VLOOKUP($B239,DB!$H$3:$BZ$1001,50,FALSE)&amp;"","　")</f>
        <v/>
      </c>
      <c r="AE239" s="18" t="str">
        <f>IFERROR(VLOOKUP($B239,DB!$H$3:$BZ$1001,51,FALSE)&amp;"","　")</f>
        <v/>
      </c>
      <c r="AF239" s="18" t="str">
        <f>IFERROR(VLOOKUP($B239,DB!$H$3:$BZ$1001,52,FALSE)&amp;"","　")</f>
        <v/>
      </c>
      <c r="AG239" s="18" t="str">
        <f>IFERROR(VLOOKUP($B239,DB!$H$3:$BZ$1001,53,FALSE)&amp;"","　")</f>
        <v/>
      </c>
      <c r="AH239" s="18" t="str">
        <f>IFERROR(VLOOKUP($B239,DB!$H$3:$BZ$1001,54,FALSE)&amp;"","　")</f>
        <v/>
      </c>
      <c r="AI239" s="25" t="str">
        <f>IFERROR(VLOOKUP($B239,DB!$H$3:$BZ$1001,55,FALSE)&amp;"","　")</f>
        <v/>
      </c>
      <c r="AJ239" s="16" t="str">
        <f>IFERROR(VLOOKUP($B239,DB!$H$3:$BZ$1001,56,FALSE)&amp;"","　")</f>
        <v/>
      </c>
      <c r="AK239" s="18" t="str">
        <f>IFERROR(VLOOKUP($B239,DB!$H$3:$BZ$1001,57,FALSE)&amp;"","　")</f>
        <v/>
      </c>
      <c r="AL239" s="18" t="str">
        <f>IFERROR(VLOOKUP($B239,DB!$H$3:$BZ$1001,58,FALSE)&amp;"","　")</f>
        <v/>
      </c>
      <c r="AM239" s="18" t="str">
        <f>IFERROR(VLOOKUP($B239,DB!$H$3:$BZ$1001,59,FALSE)&amp;"","　")</f>
        <v/>
      </c>
      <c r="AN239" s="18" t="str">
        <f>IFERROR(VLOOKUP($B239,DB!$H$3:$BZ$1001,60,FALSE)&amp;"","　")</f>
        <v/>
      </c>
      <c r="AO239" s="18" t="str">
        <f>IFERROR(VLOOKUP($B239,DB!$H$3:$BZ$1001,61,FALSE)&amp;"","　")</f>
        <v/>
      </c>
      <c r="AP239" s="18" t="str">
        <f>IFERROR(VLOOKUP($B239,DB!$H$3:$BZ$1001,62,FALSE)&amp;"","　")</f>
        <v/>
      </c>
      <c r="AQ239" s="21" t="str">
        <f>IFERROR(VLOOKUP($B239,DB!$H$3:$BZ$1001,63,FALSE)&amp;"","　")</f>
        <v/>
      </c>
      <c r="AR239" s="23" t="str">
        <f>IFERROR(VLOOKUP($B239,DB!$H$3:$BZ$1001,64,FALSE)&amp;"","　")</f>
        <v/>
      </c>
      <c r="AS239" s="18" t="str">
        <f>IFERROR(VLOOKUP($B239,DB!$H$3:$BZ$1001,65,FALSE)&amp;"","　")</f>
        <v/>
      </c>
      <c r="AT239" s="18" t="str">
        <f>IFERROR(VLOOKUP($B239,DB!$H$3:$BZ$1001,66,FALSE)&amp;"","　")</f>
        <v/>
      </c>
      <c r="AU239" s="18" t="str">
        <f>IFERROR(VLOOKUP($B239,DB!$H$3:$BZ$1001,67,FALSE)&amp;"","　")</f>
        <v/>
      </c>
      <c r="AV239" s="18" t="str">
        <f>IFERROR(VLOOKUP($B239,DB!$H$3:$BZ$1001,68,FALSE)&amp;"","　")</f>
        <v/>
      </c>
      <c r="AW239" s="18" t="str">
        <f>IFERROR(VLOOKUP($B239,DB!$H$3:$BZ$1001,69,FALSE)&amp;"","　")</f>
        <v/>
      </c>
      <c r="AX239" s="18" t="str">
        <f>IFERROR(VLOOKUP($B239,DB!$H$3:$BZ$1001,70,FALSE)&amp;"","　")</f>
        <v/>
      </c>
      <c r="AY239" s="21" t="str">
        <f>IFERROR(VLOOKUP($B239,DB!$H$3:$BZ$1001,71,FALSE)&amp;"","　")</f>
        <v/>
      </c>
      <c r="AZ239" s="29"/>
    </row>
    <row r="240" spans="2:52" ht="20.100000000000001" customHeight="1">
      <c r="B240" s="6">
        <v>2620</v>
      </c>
      <c r="C240" s="8" t="str">
        <f>IFERROR(VLOOKUP(B240,DB!$H$3:$Y$1001,4,FALSE)&amp;"","")</f>
        <v>株式会社フェイス技研</v>
      </c>
      <c r="D240" s="10" t="str">
        <f>IFERROR(VLOOKUP(B240,DB!$H$2:$CC$1001,7,FALSE)&amp;"","")</f>
        <v>北海道</v>
      </c>
      <c r="E240" s="11" t="str">
        <f>IFERROR(VLOOKUP(B240,DB!$H$2:$CC$1001,8,FALSE)&amp;"","")</f>
        <v>岩見沢市</v>
      </c>
      <c r="F240" s="12" t="str">
        <f>IFERROR(VLOOKUP(B240,DB!$H$2:$CC$1001,10,FALSE)&amp;"","")</f>
        <v>代表取締役</v>
      </c>
      <c r="G240" s="11" t="str">
        <f>IFERROR(VLOOKUP(B240,DB!$H$2:$CC$1001,11,FALSE)&amp;"","")</f>
        <v>本田　忠</v>
      </c>
      <c r="H240" s="14" t="str">
        <f>IFERROR(IF(VLOOKUP(B240,DB!$H$2:$CC$1001,20,FALSE)&amp;""="","","○"),"")</f>
        <v/>
      </c>
      <c r="I240" s="16" t="str">
        <f>IFERROR(VLOOKUP($B240,DB!$H$3:$BZ$1001,29,FALSE)&amp;"","　")</f>
        <v>◯</v>
      </c>
      <c r="J240" s="18" t="str">
        <f>IFERROR(VLOOKUP($B240,DB!$H$3:$BZ$1001,30,FALSE)&amp;"","　")</f>
        <v/>
      </c>
      <c r="K240" s="18" t="str">
        <f>IFERROR(VLOOKUP($B240,DB!$H$3:$BZ$1001,31,FALSE)&amp;"","　")</f>
        <v>◯</v>
      </c>
      <c r="L240" s="18" t="str">
        <f>IFERROR(VLOOKUP($B240,DB!$H$3:$BZ$1001,32,FALSE)&amp;"","　")</f>
        <v/>
      </c>
      <c r="M240" s="18" t="str">
        <f>IFERROR(VLOOKUP($B240,DB!$H$3:$BZ$1001,33,FALSE)&amp;"","　")</f>
        <v/>
      </c>
      <c r="N240" s="21" t="str">
        <f>IFERROR(VLOOKUP($B240,DB!$H$3:$BZ$1001,34,FALSE)&amp;"","　")</f>
        <v/>
      </c>
      <c r="O240" s="23" t="str">
        <f>IFERROR(VLOOKUP($B240,DB!$H$3:$BZ$1001,35,FALSE)&amp;"","　")</f>
        <v/>
      </c>
      <c r="P240" s="18" t="str">
        <f>IFERROR(VLOOKUP($B240,DB!$H$3:$BZ$1001,36,FALSE)&amp;"","　")</f>
        <v/>
      </c>
      <c r="Q240" s="18" t="str">
        <f>IFERROR(VLOOKUP($B240,DB!$H$3:$BZ$1001,37,FALSE)&amp;"","　")</f>
        <v/>
      </c>
      <c r="R240" s="18" t="str">
        <f>IFERROR(VLOOKUP($B240,DB!$H$3:$BZ$1001,38,FALSE)&amp;"","　")</f>
        <v/>
      </c>
      <c r="S240" s="18" t="str">
        <f>IFERROR(VLOOKUP($B240,DB!$H$3:$BZ$1001,39,FALSE)&amp;"","　")</f>
        <v/>
      </c>
      <c r="T240" s="18" t="str">
        <f>IFERROR(VLOOKUP($B240,DB!$H$3:$BZ$1001,40,FALSE)&amp;"","　")</f>
        <v/>
      </c>
      <c r="U240" s="18" t="str">
        <f>IFERROR(VLOOKUP($B240,DB!$H$3:$BZ$1001,41,FALSE)&amp;"","　")</f>
        <v/>
      </c>
      <c r="V240" s="18" t="str">
        <f>IFERROR(VLOOKUP($B240,DB!$H$3:$BZ$1001,42,FALSE)&amp;"","　")</f>
        <v/>
      </c>
      <c r="W240" s="18" t="str">
        <f>IFERROR(VLOOKUP($B240,DB!$H$3:$BZ$1001,43,FALSE)&amp;"","　")</f>
        <v/>
      </c>
      <c r="X240" s="18" t="str">
        <f>IFERROR(VLOOKUP($B240,DB!$H$3:$BZ$1001,44,FALSE)&amp;"","　")</f>
        <v/>
      </c>
      <c r="Y240" s="18" t="str">
        <f>IFERROR(VLOOKUP($B240,DB!$H$3:$BZ$1001,45,FALSE)&amp;"","　")</f>
        <v/>
      </c>
      <c r="Z240" s="18" t="str">
        <f>IFERROR(VLOOKUP($B240,DB!$H$3:$BZ$1001,46,FALSE)&amp;"","　")</f>
        <v/>
      </c>
      <c r="AA240" s="18" t="str">
        <f>IFERROR(VLOOKUP($B240,DB!$H$3:$BZ$1001,47,FALSE)&amp;"","　")</f>
        <v/>
      </c>
      <c r="AB240" s="18" t="str">
        <f>IFERROR(VLOOKUP($B240,DB!$H$3:$BZ$1001,48,FALSE)&amp;"","　")</f>
        <v/>
      </c>
      <c r="AC240" s="18" t="str">
        <f>IFERROR(VLOOKUP($B240,DB!$H$3:$BZ$1001,49,FALSE)&amp;"","　")</f>
        <v/>
      </c>
      <c r="AD240" s="18" t="str">
        <f>IFERROR(VLOOKUP($B240,DB!$H$3:$BZ$1001,50,FALSE)&amp;"","　")</f>
        <v/>
      </c>
      <c r="AE240" s="18" t="str">
        <f>IFERROR(VLOOKUP($B240,DB!$H$3:$BZ$1001,51,FALSE)&amp;"","　")</f>
        <v/>
      </c>
      <c r="AF240" s="18" t="str">
        <f>IFERROR(VLOOKUP($B240,DB!$H$3:$BZ$1001,52,FALSE)&amp;"","　")</f>
        <v/>
      </c>
      <c r="AG240" s="18" t="str">
        <f>IFERROR(VLOOKUP($B240,DB!$H$3:$BZ$1001,53,FALSE)&amp;"","　")</f>
        <v/>
      </c>
      <c r="AH240" s="18" t="str">
        <f>IFERROR(VLOOKUP($B240,DB!$H$3:$BZ$1001,54,FALSE)&amp;"","　")</f>
        <v/>
      </c>
      <c r="AI240" s="25" t="str">
        <f>IFERROR(VLOOKUP($B240,DB!$H$3:$BZ$1001,55,FALSE)&amp;"","　")</f>
        <v/>
      </c>
      <c r="AJ240" s="16" t="str">
        <f>IFERROR(VLOOKUP($B240,DB!$H$3:$BZ$1001,56,FALSE)&amp;"","　")</f>
        <v/>
      </c>
      <c r="AK240" s="18" t="str">
        <f>IFERROR(VLOOKUP($B240,DB!$H$3:$BZ$1001,57,FALSE)&amp;"","　")</f>
        <v/>
      </c>
      <c r="AL240" s="18" t="str">
        <f>IFERROR(VLOOKUP($B240,DB!$H$3:$BZ$1001,58,FALSE)&amp;"","　")</f>
        <v/>
      </c>
      <c r="AM240" s="18" t="str">
        <f>IFERROR(VLOOKUP($B240,DB!$H$3:$BZ$1001,59,FALSE)&amp;"","　")</f>
        <v/>
      </c>
      <c r="AN240" s="18" t="str">
        <f>IFERROR(VLOOKUP($B240,DB!$H$3:$BZ$1001,60,FALSE)&amp;"","　")</f>
        <v/>
      </c>
      <c r="AO240" s="18" t="str">
        <f>IFERROR(VLOOKUP($B240,DB!$H$3:$BZ$1001,61,FALSE)&amp;"","　")</f>
        <v/>
      </c>
      <c r="AP240" s="18" t="str">
        <f>IFERROR(VLOOKUP($B240,DB!$H$3:$BZ$1001,62,FALSE)&amp;"","　")</f>
        <v/>
      </c>
      <c r="AQ240" s="21" t="str">
        <f>IFERROR(VLOOKUP($B240,DB!$H$3:$BZ$1001,63,FALSE)&amp;"","　")</f>
        <v/>
      </c>
      <c r="AR240" s="23" t="str">
        <f>IFERROR(VLOOKUP($B240,DB!$H$3:$BZ$1001,64,FALSE)&amp;"","　")</f>
        <v/>
      </c>
      <c r="AS240" s="18" t="str">
        <f>IFERROR(VLOOKUP($B240,DB!$H$3:$BZ$1001,65,FALSE)&amp;"","　")</f>
        <v/>
      </c>
      <c r="AT240" s="18" t="str">
        <f>IFERROR(VLOOKUP($B240,DB!$H$3:$BZ$1001,66,FALSE)&amp;"","　")</f>
        <v/>
      </c>
      <c r="AU240" s="18" t="str">
        <f>IFERROR(VLOOKUP($B240,DB!$H$3:$BZ$1001,67,FALSE)&amp;"","　")</f>
        <v/>
      </c>
      <c r="AV240" s="18" t="str">
        <f>IFERROR(VLOOKUP($B240,DB!$H$3:$BZ$1001,68,FALSE)&amp;"","　")</f>
        <v/>
      </c>
      <c r="AW240" s="18" t="str">
        <f>IFERROR(VLOOKUP($B240,DB!$H$3:$BZ$1001,69,FALSE)&amp;"","　")</f>
        <v/>
      </c>
      <c r="AX240" s="18" t="str">
        <f>IFERROR(VLOOKUP($B240,DB!$H$3:$BZ$1001,70,FALSE)&amp;"","　")</f>
        <v/>
      </c>
      <c r="AY240" s="21" t="str">
        <f>IFERROR(VLOOKUP($B240,DB!$H$3:$BZ$1001,71,FALSE)&amp;"","　")</f>
        <v/>
      </c>
      <c r="AZ240" s="29"/>
    </row>
    <row r="241" spans="2:52" ht="20.100000000000001" customHeight="1">
      <c r="B241" s="6">
        <v>2621</v>
      </c>
      <c r="C241" s="8" t="str">
        <f>IFERROR(VLOOKUP(B241,DB!$H$3:$Y$1001,4,FALSE)&amp;"","")</f>
        <v>株式会社プレック研究所</v>
      </c>
      <c r="D241" s="10" t="str">
        <f>IFERROR(VLOOKUP(B241,DB!$H$2:$CC$1001,7,FALSE)&amp;"","")</f>
        <v>東京都</v>
      </c>
      <c r="E241" s="11" t="str">
        <f>IFERROR(VLOOKUP(B241,DB!$H$2:$CC$1001,8,FALSE)&amp;"","")</f>
        <v>千代田区</v>
      </c>
      <c r="F241" s="12" t="str">
        <f>IFERROR(VLOOKUP(B241,DB!$H$2:$CC$1001,10,FALSE)&amp;"","")</f>
        <v>代表取締役社長</v>
      </c>
      <c r="G241" s="11" t="str">
        <f>IFERROR(VLOOKUP(B241,DB!$H$2:$CC$1001,11,FALSE)&amp;"","")</f>
        <v>杉尾　大地</v>
      </c>
      <c r="H241" s="14" t="str">
        <f>IFERROR(IF(VLOOKUP(B241,DB!$H$2:$CC$1001,20,FALSE)&amp;""="","","○"),"")</f>
        <v/>
      </c>
      <c r="I241" s="16" t="str">
        <f>IFERROR(VLOOKUP($B241,DB!$H$3:$BZ$1001,29,FALSE)&amp;"","　")</f>
        <v>◯</v>
      </c>
      <c r="J241" s="18" t="str">
        <f>IFERROR(VLOOKUP($B241,DB!$H$3:$BZ$1001,30,FALSE)&amp;"","　")</f>
        <v/>
      </c>
      <c r="K241" s="18" t="str">
        <f>IFERROR(VLOOKUP($B241,DB!$H$3:$BZ$1001,31,FALSE)&amp;"","　")</f>
        <v>◯</v>
      </c>
      <c r="L241" s="18" t="str">
        <f>IFERROR(VLOOKUP($B241,DB!$H$3:$BZ$1001,32,FALSE)&amp;"","　")</f>
        <v>◯</v>
      </c>
      <c r="M241" s="18" t="str">
        <f>IFERROR(VLOOKUP($B241,DB!$H$3:$BZ$1001,33,FALSE)&amp;"","　")</f>
        <v>◯</v>
      </c>
      <c r="N241" s="21" t="str">
        <f>IFERROR(VLOOKUP($B241,DB!$H$3:$BZ$1001,34,FALSE)&amp;"","　")</f>
        <v/>
      </c>
      <c r="O241" s="23" t="str">
        <f>IFERROR(VLOOKUP($B241,DB!$H$3:$BZ$1001,35,FALSE)&amp;"","　")</f>
        <v/>
      </c>
      <c r="P241" s="18" t="str">
        <f>IFERROR(VLOOKUP($B241,DB!$H$3:$BZ$1001,36,FALSE)&amp;"","　")</f>
        <v/>
      </c>
      <c r="Q241" s="18" t="str">
        <f>IFERROR(VLOOKUP($B241,DB!$H$3:$BZ$1001,37,FALSE)&amp;"","　")</f>
        <v/>
      </c>
      <c r="R241" s="18" t="str">
        <f>IFERROR(VLOOKUP($B241,DB!$H$3:$BZ$1001,38,FALSE)&amp;"","　")</f>
        <v/>
      </c>
      <c r="S241" s="18" t="str">
        <f>IFERROR(VLOOKUP($B241,DB!$H$3:$BZ$1001,39,FALSE)&amp;"","　")</f>
        <v/>
      </c>
      <c r="T241" s="18" t="str">
        <f>IFERROR(VLOOKUP($B241,DB!$H$3:$BZ$1001,40,FALSE)&amp;"","　")</f>
        <v/>
      </c>
      <c r="U241" s="18" t="str">
        <f>IFERROR(VLOOKUP($B241,DB!$H$3:$BZ$1001,41,FALSE)&amp;"","　")</f>
        <v/>
      </c>
      <c r="V241" s="18" t="str">
        <f>IFERROR(VLOOKUP($B241,DB!$H$3:$BZ$1001,42,FALSE)&amp;"","　")</f>
        <v/>
      </c>
      <c r="W241" s="18" t="str">
        <f>IFERROR(VLOOKUP($B241,DB!$H$3:$BZ$1001,43,FALSE)&amp;"","　")</f>
        <v/>
      </c>
      <c r="X241" s="18" t="str">
        <f>IFERROR(VLOOKUP($B241,DB!$H$3:$BZ$1001,44,FALSE)&amp;"","　")</f>
        <v/>
      </c>
      <c r="Y241" s="18" t="str">
        <f>IFERROR(VLOOKUP($B241,DB!$H$3:$BZ$1001,45,FALSE)&amp;"","　")</f>
        <v/>
      </c>
      <c r="Z241" s="18" t="str">
        <f>IFERROR(VLOOKUP($B241,DB!$H$3:$BZ$1001,46,FALSE)&amp;"","　")</f>
        <v>◯</v>
      </c>
      <c r="AA241" s="18" t="str">
        <f>IFERROR(VLOOKUP($B241,DB!$H$3:$BZ$1001,47,FALSE)&amp;"","　")</f>
        <v>◯</v>
      </c>
      <c r="AB241" s="18" t="str">
        <f>IFERROR(VLOOKUP($B241,DB!$H$3:$BZ$1001,48,FALSE)&amp;"","　")</f>
        <v/>
      </c>
      <c r="AC241" s="18" t="str">
        <f>IFERROR(VLOOKUP($B241,DB!$H$3:$BZ$1001,49,FALSE)&amp;"","　")</f>
        <v/>
      </c>
      <c r="AD241" s="18" t="str">
        <f>IFERROR(VLOOKUP($B241,DB!$H$3:$BZ$1001,50,FALSE)&amp;"","　")</f>
        <v/>
      </c>
      <c r="AE241" s="18" t="str">
        <f>IFERROR(VLOOKUP($B241,DB!$H$3:$BZ$1001,51,FALSE)&amp;"","　")</f>
        <v/>
      </c>
      <c r="AF241" s="18" t="str">
        <f>IFERROR(VLOOKUP($B241,DB!$H$3:$BZ$1001,52,FALSE)&amp;"","　")</f>
        <v/>
      </c>
      <c r="AG241" s="18" t="str">
        <f>IFERROR(VLOOKUP($B241,DB!$H$3:$BZ$1001,53,FALSE)&amp;"","　")</f>
        <v>◯</v>
      </c>
      <c r="AH241" s="18" t="str">
        <f>IFERROR(VLOOKUP($B241,DB!$H$3:$BZ$1001,54,FALSE)&amp;"","　")</f>
        <v/>
      </c>
      <c r="AI241" s="25" t="str">
        <f>IFERROR(VLOOKUP($B241,DB!$H$3:$BZ$1001,55,FALSE)&amp;"","　")</f>
        <v/>
      </c>
      <c r="AJ241" s="16" t="str">
        <f>IFERROR(VLOOKUP($B241,DB!$H$3:$BZ$1001,56,FALSE)&amp;"","　")</f>
        <v/>
      </c>
      <c r="AK241" s="18" t="str">
        <f>IFERROR(VLOOKUP($B241,DB!$H$3:$BZ$1001,57,FALSE)&amp;"","　")</f>
        <v/>
      </c>
      <c r="AL241" s="18" t="str">
        <f>IFERROR(VLOOKUP($B241,DB!$H$3:$BZ$1001,58,FALSE)&amp;"","　")</f>
        <v/>
      </c>
      <c r="AM241" s="18" t="str">
        <f>IFERROR(VLOOKUP($B241,DB!$H$3:$BZ$1001,59,FALSE)&amp;"","　")</f>
        <v/>
      </c>
      <c r="AN241" s="18" t="str">
        <f>IFERROR(VLOOKUP($B241,DB!$H$3:$BZ$1001,60,FALSE)&amp;"","　")</f>
        <v/>
      </c>
      <c r="AO241" s="18" t="str">
        <f>IFERROR(VLOOKUP($B241,DB!$H$3:$BZ$1001,61,FALSE)&amp;"","　")</f>
        <v/>
      </c>
      <c r="AP241" s="18" t="str">
        <f>IFERROR(VLOOKUP($B241,DB!$H$3:$BZ$1001,62,FALSE)&amp;"","　")</f>
        <v/>
      </c>
      <c r="AQ241" s="21" t="str">
        <f>IFERROR(VLOOKUP($B241,DB!$H$3:$BZ$1001,63,FALSE)&amp;"","　")</f>
        <v/>
      </c>
      <c r="AR241" s="23" t="str">
        <f>IFERROR(VLOOKUP($B241,DB!$H$3:$BZ$1001,64,FALSE)&amp;"","　")</f>
        <v/>
      </c>
      <c r="AS241" s="18" t="str">
        <f>IFERROR(VLOOKUP($B241,DB!$H$3:$BZ$1001,65,FALSE)&amp;"","　")</f>
        <v/>
      </c>
      <c r="AT241" s="18" t="str">
        <f>IFERROR(VLOOKUP($B241,DB!$H$3:$BZ$1001,66,FALSE)&amp;"","　")</f>
        <v/>
      </c>
      <c r="AU241" s="18" t="str">
        <f>IFERROR(VLOOKUP($B241,DB!$H$3:$BZ$1001,67,FALSE)&amp;"","　")</f>
        <v/>
      </c>
      <c r="AV241" s="18" t="str">
        <f>IFERROR(VLOOKUP($B241,DB!$H$3:$BZ$1001,68,FALSE)&amp;"","　")</f>
        <v/>
      </c>
      <c r="AW241" s="18" t="str">
        <f>IFERROR(VLOOKUP($B241,DB!$H$3:$BZ$1001,69,FALSE)&amp;"","　")</f>
        <v/>
      </c>
      <c r="AX241" s="18" t="str">
        <f>IFERROR(VLOOKUP($B241,DB!$H$3:$BZ$1001,70,FALSE)&amp;"","　")</f>
        <v/>
      </c>
      <c r="AY241" s="21" t="str">
        <f>IFERROR(VLOOKUP($B241,DB!$H$3:$BZ$1001,71,FALSE)&amp;"","　")</f>
        <v/>
      </c>
      <c r="AZ241" s="29"/>
    </row>
    <row r="242" spans="2:52" ht="20.100000000000001" customHeight="1">
      <c r="B242" s="6">
        <v>2329</v>
      </c>
      <c r="C242" s="8" t="str">
        <f>IFERROR(VLOOKUP(B242,DB!$H$3:$Y$1001,4,FALSE)&amp;"","")</f>
        <v>株式会社ジオテック</v>
      </c>
      <c r="D242" s="10" t="str">
        <f>IFERROR(VLOOKUP(B242,DB!$H$2:$CC$1001,7,FALSE)&amp;"","")</f>
        <v>北海道</v>
      </c>
      <c r="E242" s="11" t="str">
        <f>IFERROR(VLOOKUP(B242,DB!$H$2:$CC$1001,8,FALSE)&amp;"","")</f>
        <v>札幌市厚別区</v>
      </c>
      <c r="F242" s="12" t="str">
        <f>IFERROR(VLOOKUP(B242,DB!$H$2:$CC$1001,10,FALSE)&amp;"","")</f>
        <v>代表取締役社長</v>
      </c>
      <c r="G242" s="11" t="str">
        <f>IFERROR(VLOOKUP(B242,DB!$H$2:$CC$1001,11,FALSE)&amp;"","")</f>
        <v>富岡　敬</v>
      </c>
      <c r="H242" s="14" t="str">
        <f>IFERROR(IF(VLOOKUP(B242,DB!$H$2:$CC$1001,20,FALSE)&amp;""="","","○"),"")</f>
        <v/>
      </c>
      <c r="I242" s="16" t="str">
        <f>IFERROR(VLOOKUP($B242,DB!$H$3:$BZ$1001,29,FALSE)&amp;"","　")</f>
        <v/>
      </c>
      <c r="J242" s="18" t="str">
        <f>IFERROR(VLOOKUP($B242,DB!$H$3:$BZ$1001,30,FALSE)&amp;"","　")</f>
        <v>◯</v>
      </c>
      <c r="K242" s="18" t="str">
        <f>IFERROR(VLOOKUP($B242,DB!$H$3:$BZ$1001,31,FALSE)&amp;"","　")</f>
        <v>◯</v>
      </c>
      <c r="L242" s="18" t="str">
        <f>IFERROR(VLOOKUP($B242,DB!$H$3:$BZ$1001,32,FALSE)&amp;"","　")</f>
        <v/>
      </c>
      <c r="M242" s="18" t="str">
        <f>IFERROR(VLOOKUP($B242,DB!$H$3:$BZ$1001,33,FALSE)&amp;"","　")</f>
        <v/>
      </c>
      <c r="N242" s="21" t="str">
        <f>IFERROR(VLOOKUP($B242,DB!$H$3:$BZ$1001,34,FALSE)&amp;"","　")</f>
        <v/>
      </c>
      <c r="O242" s="23" t="str">
        <f>IFERROR(VLOOKUP($B242,DB!$H$3:$BZ$1001,35,FALSE)&amp;"","　")</f>
        <v/>
      </c>
      <c r="P242" s="18" t="str">
        <f>IFERROR(VLOOKUP($B242,DB!$H$3:$BZ$1001,36,FALSE)&amp;"","　")</f>
        <v/>
      </c>
      <c r="Q242" s="18" t="str">
        <f>IFERROR(VLOOKUP($B242,DB!$H$3:$BZ$1001,37,FALSE)&amp;"","　")</f>
        <v/>
      </c>
      <c r="R242" s="18" t="str">
        <f>IFERROR(VLOOKUP($B242,DB!$H$3:$BZ$1001,38,FALSE)&amp;"","　")</f>
        <v/>
      </c>
      <c r="S242" s="18" t="str">
        <f>IFERROR(VLOOKUP($B242,DB!$H$3:$BZ$1001,39,FALSE)&amp;"","　")</f>
        <v/>
      </c>
      <c r="T242" s="18" t="str">
        <f>IFERROR(VLOOKUP($B242,DB!$H$3:$BZ$1001,40,FALSE)&amp;"","　")</f>
        <v/>
      </c>
      <c r="U242" s="18" t="str">
        <f>IFERROR(VLOOKUP($B242,DB!$H$3:$BZ$1001,41,FALSE)&amp;"","　")</f>
        <v/>
      </c>
      <c r="V242" s="18" t="str">
        <f>IFERROR(VLOOKUP($B242,DB!$H$3:$BZ$1001,42,FALSE)&amp;"","　")</f>
        <v/>
      </c>
      <c r="W242" s="18" t="str">
        <f>IFERROR(VLOOKUP($B242,DB!$H$3:$BZ$1001,43,FALSE)&amp;"","　")</f>
        <v/>
      </c>
      <c r="X242" s="18" t="str">
        <f>IFERROR(VLOOKUP($B242,DB!$H$3:$BZ$1001,44,FALSE)&amp;"","　")</f>
        <v/>
      </c>
      <c r="Y242" s="18" t="str">
        <f>IFERROR(VLOOKUP($B242,DB!$H$3:$BZ$1001,45,FALSE)&amp;"","　")</f>
        <v/>
      </c>
      <c r="Z242" s="18" t="str">
        <f>IFERROR(VLOOKUP($B242,DB!$H$3:$BZ$1001,46,FALSE)&amp;"","　")</f>
        <v/>
      </c>
      <c r="AA242" s="18" t="str">
        <f>IFERROR(VLOOKUP($B242,DB!$H$3:$BZ$1001,47,FALSE)&amp;"","　")</f>
        <v/>
      </c>
      <c r="AB242" s="18" t="str">
        <f>IFERROR(VLOOKUP($B242,DB!$H$3:$BZ$1001,48,FALSE)&amp;"","　")</f>
        <v>◯</v>
      </c>
      <c r="AC242" s="18" t="str">
        <f>IFERROR(VLOOKUP($B242,DB!$H$3:$BZ$1001,49,FALSE)&amp;"","　")</f>
        <v>◯</v>
      </c>
      <c r="AD242" s="18" t="str">
        <f>IFERROR(VLOOKUP($B242,DB!$H$3:$BZ$1001,50,FALSE)&amp;"","　")</f>
        <v/>
      </c>
      <c r="AE242" s="18" t="str">
        <f>IFERROR(VLOOKUP($B242,DB!$H$3:$BZ$1001,51,FALSE)&amp;"","　")</f>
        <v/>
      </c>
      <c r="AF242" s="18" t="str">
        <f>IFERROR(VLOOKUP($B242,DB!$H$3:$BZ$1001,52,FALSE)&amp;"","　")</f>
        <v/>
      </c>
      <c r="AG242" s="18" t="str">
        <f>IFERROR(VLOOKUP($B242,DB!$H$3:$BZ$1001,53,FALSE)&amp;"","　")</f>
        <v/>
      </c>
      <c r="AH242" s="18" t="str">
        <f>IFERROR(VLOOKUP($B242,DB!$H$3:$BZ$1001,54,FALSE)&amp;"","　")</f>
        <v/>
      </c>
      <c r="AI242" s="25" t="str">
        <f>IFERROR(VLOOKUP($B242,DB!$H$3:$BZ$1001,55,FALSE)&amp;"","　")</f>
        <v/>
      </c>
      <c r="AJ242" s="16" t="str">
        <f>IFERROR(VLOOKUP($B242,DB!$H$3:$BZ$1001,56,FALSE)&amp;"","　")</f>
        <v/>
      </c>
      <c r="AK242" s="18" t="str">
        <f>IFERROR(VLOOKUP($B242,DB!$H$3:$BZ$1001,57,FALSE)&amp;"","　")</f>
        <v/>
      </c>
      <c r="AL242" s="18" t="str">
        <f>IFERROR(VLOOKUP($B242,DB!$H$3:$BZ$1001,58,FALSE)&amp;"","　")</f>
        <v/>
      </c>
      <c r="AM242" s="18" t="str">
        <f>IFERROR(VLOOKUP($B242,DB!$H$3:$BZ$1001,59,FALSE)&amp;"","　")</f>
        <v/>
      </c>
      <c r="AN242" s="18" t="str">
        <f>IFERROR(VLOOKUP($B242,DB!$H$3:$BZ$1001,60,FALSE)&amp;"","　")</f>
        <v/>
      </c>
      <c r="AO242" s="18" t="str">
        <f>IFERROR(VLOOKUP($B242,DB!$H$3:$BZ$1001,61,FALSE)&amp;"","　")</f>
        <v/>
      </c>
      <c r="AP242" s="18" t="str">
        <f>IFERROR(VLOOKUP($B242,DB!$H$3:$BZ$1001,62,FALSE)&amp;"","　")</f>
        <v/>
      </c>
      <c r="AQ242" s="21" t="str">
        <f>IFERROR(VLOOKUP($B242,DB!$H$3:$BZ$1001,63,FALSE)&amp;"","　")</f>
        <v/>
      </c>
      <c r="AR242" s="23" t="str">
        <f>IFERROR(VLOOKUP($B242,DB!$H$3:$BZ$1001,64,FALSE)&amp;"","　")</f>
        <v/>
      </c>
      <c r="AS242" s="18" t="str">
        <f>IFERROR(VLOOKUP($B242,DB!$H$3:$BZ$1001,65,FALSE)&amp;"","　")</f>
        <v/>
      </c>
      <c r="AT242" s="18" t="str">
        <f>IFERROR(VLOOKUP($B242,DB!$H$3:$BZ$1001,66,FALSE)&amp;"","　")</f>
        <v/>
      </c>
      <c r="AU242" s="18" t="str">
        <f>IFERROR(VLOOKUP($B242,DB!$H$3:$BZ$1001,67,FALSE)&amp;"","　")</f>
        <v/>
      </c>
      <c r="AV242" s="18" t="str">
        <f>IFERROR(VLOOKUP($B242,DB!$H$3:$BZ$1001,68,FALSE)&amp;"","　")</f>
        <v/>
      </c>
      <c r="AW242" s="18" t="str">
        <f>IFERROR(VLOOKUP($B242,DB!$H$3:$BZ$1001,69,FALSE)&amp;"","　")</f>
        <v/>
      </c>
      <c r="AX242" s="18" t="str">
        <f>IFERROR(VLOOKUP($B242,DB!$H$3:$BZ$1001,70,FALSE)&amp;"","　")</f>
        <v/>
      </c>
      <c r="AY242" s="21" t="str">
        <f>IFERROR(VLOOKUP($B242,DB!$H$3:$BZ$1001,71,FALSE)&amp;"","　")</f>
        <v/>
      </c>
      <c r="AZ242" s="29"/>
    </row>
    <row r="243" spans="2:52" ht="20.100000000000001" customHeight="1">
      <c r="B243" s="6">
        <v>2623</v>
      </c>
      <c r="C243" s="8" t="str">
        <f>IFERROR(VLOOKUP(B243,DB!$H$3:$Y$1001,4,FALSE)&amp;"","")</f>
        <v>北海道土質コンサルタント株式会社</v>
      </c>
      <c r="D243" s="10" t="str">
        <f>IFERROR(VLOOKUP(B243,DB!$H$2:$CC$1001,7,FALSE)&amp;"","")</f>
        <v>北海道</v>
      </c>
      <c r="E243" s="11" t="str">
        <f>IFERROR(VLOOKUP(B243,DB!$H$2:$CC$1001,8,FALSE)&amp;"","")</f>
        <v>札幌市豊平区</v>
      </c>
      <c r="F243" s="12" t="str">
        <f>IFERROR(VLOOKUP(B243,DB!$H$2:$CC$1001,10,FALSE)&amp;"","")</f>
        <v>代表取締役</v>
      </c>
      <c r="G243" s="11" t="str">
        <f>IFERROR(VLOOKUP(B243,DB!$H$2:$CC$1001,11,FALSE)&amp;"","")</f>
        <v>中川　岳</v>
      </c>
      <c r="H243" s="14" t="str">
        <f>IFERROR(IF(VLOOKUP(B243,DB!$H$2:$CC$1001,20,FALSE)&amp;""="","","○"),"")</f>
        <v/>
      </c>
      <c r="I243" s="16" t="str">
        <f>IFERROR(VLOOKUP($B243,DB!$H$3:$BZ$1001,29,FALSE)&amp;"","　")</f>
        <v>◯</v>
      </c>
      <c r="J243" s="18" t="str">
        <f>IFERROR(VLOOKUP($B243,DB!$H$3:$BZ$1001,30,FALSE)&amp;"","　")</f>
        <v>◯</v>
      </c>
      <c r="K243" s="18" t="str">
        <f>IFERROR(VLOOKUP($B243,DB!$H$3:$BZ$1001,31,FALSE)&amp;"","　")</f>
        <v>◯</v>
      </c>
      <c r="L243" s="18" t="str">
        <f>IFERROR(VLOOKUP($B243,DB!$H$3:$BZ$1001,32,FALSE)&amp;"","　")</f>
        <v/>
      </c>
      <c r="M243" s="18" t="str">
        <f>IFERROR(VLOOKUP($B243,DB!$H$3:$BZ$1001,33,FALSE)&amp;"","　")</f>
        <v/>
      </c>
      <c r="N243" s="21" t="str">
        <f>IFERROR(VLOOKUP($B243,DB!$H$3:$BZ$1001,34,FALSE)&amp;"","　")</f>
        <v/>
      </c>
      <c r="O243" s="23" t="str">
        <f>IFERROR(VLOOKUP($B243,DB!$H$3:$BZ$1001,35,FALSE)&amp;"","　")</f>
        <v/>
      </c>
      <c r="P243" s="18" t="str">
        <f>IFERROR(VLOOKUP($B243,DB!$H$3:$BZ$1001,36,FALSE)&amp;"","　")</f>
        <v/>
      </c>
      <c r="Q243" s="18" t="str">
        <f>IFERROR(VLOOKUP($B243,DB!$H$3:$BZ$1001,37,FALSE)&amp;"","　")</f>
        <v/>
      </c>
      <c r="R243" s="18" t="str">
        <f>IFERROR(VLOOKUP($B243,DB!$H$3:$BZ$1001,38,FALSE)&amp;"","　")</f>
        <v/>
      </c>
      <c r="S243" s="18" t="str">
        <f>IFERROR(VLOOKUP($B243,DB!$H$3:$BZ$1001,39,FALSE)&amp;"","　")</f>
        <v/>
      </c>
      <c r="T243" s="18" t="str">
        <f>IFERROR(VLOOKUP($B243,DB!$H$3:$BZ$1001,40,FALSE)&amp;"","　")</f>
        <v/>
      </c>
      <c r="U243" s="18" t="str">
        <f>IFERROR(VLOOKUP($B243,DB!$H$3:$BZ$1001,41,FALSE)&amp;"","　")</f>
        <v/>
      </c>
      <c r="V243" s="18" t="str">
        <f>IFERROR(VLOOKUP($B243,DB!$H$3:$BZ$1001,42,FALSE)&amp;"","　")</f>
        <v/>
      </c>
      <c r="W243" s="18" t="str">
        <f>IFERROR(VLOOKUP($B243,DB!$H$3:$BZ$1001,43,FALSE)&amp;"","　")</f>
        <v/>
      </c>
      <c r="X243" s="18" t="str">
        <f>IFERROR(VLOOKUP($B243,DB!$H$3:$BZ$1001,44,FALSE)&amp;"","　")</f>
        <v/>
      </c>
      <c r="Y243" s="18" t="str">
        <f>IFERROR(VLOOKUP($B243,DB!$H$3:$BZ$1001,45,FALSE)&amp;"","　")</f>
        <v/>
      </c>
      <c r="Z243" s="18" t="str">
        <f>IFERROR(VLOOKUP($B243,DB!$H$3:$BZ$1001,46,FALSE)&amp;"","　")</f>
        <v/>
      </c>
      <c r="AA243" s="18" t="str">
        <f>IFERROR(VLOOKUP($B243,DB!$H$3:$BZ$1001,47,FALSE)&amp;"","　")</f>
        <v/>
      </c>
      <c r="AB243" s="18" t="str">
        <f>IFERROR(VLOOKUP($B243,DB!$H$3:$BZ$1001,48,FALSE)&amp;"","　")</f>
        <v>◯</v>
      </c>
      <c r="AC243" s="18" t="str">
        <f>IFERROR(VLOOKUP($B243,DB!$H$3:$BZ$1001,49,FALSE)&amp;"","　")</f>
        <v>◯</v>
      </c>
      <c r="AD243" s="18" t="str">
        <f>IFERROR(VLOOKUP($B243,DB!$H$3:$BZ$1001,50,FALSE)&amp;"","　")</f>
        <v/>
      </c>
      <c r="AE243" s="18" t="str">
        <f>IFERROR(VLOOKUP($B243,DB!$H$3:$BZ$1001,51,FALSE)&amp;"","　")</f>
        <v/>
      </c>
      <c r="AF243" s="18" t="str">
        <f>IFERROR(VLOOKUP($B243,DB!$H$3:$BZ$1001,52,FALSE)&amp;"","　")</f>
        <v/>
      </c>
      <c r="AG243" s="18" t="str">
        <f>IFERROR(VLOOKUP($B243,DB!$H$3:$BZ$1001,53,FALSE)&amp;"","　")</f>
        <v/>
      </c>
      <c r="AH243" s="18" t="str">
        <f>IFERROR(VLOOKUP($B243,DB!$H$3:$BZ$1001,54,FALSE)&amp;"","　")</f>
        <v/>
      </c>
      <c r="AI243" s="25" t="str">
        <f>IFERROR(VLOOKUP($B243,DB!$H$3:$BZ$1001,55,FALSE)&amp;"","　")</f>
        <v/>
      </c>
      <c r="AJ243" s="16" t="str">
        <f>IFERROR(VLOOKUP($B243,DB!$H$3:$BZ$1001,56,FALSE)&amp;"","　")</f>
        <v/>
      </c>
      <c r="AK243" s="18" t="str">
        <f>IFERROR(VLOOKUP($B243,DB!$H$3:$BZ$1001,57,FALSE)&amp;"","　")</f>
        <v/>
      </c>
      <c r="AL243" s="18" t="str">
        <f>IFERROR(VLOOKUP($B243,DB!$H$3:$BZ$1001,58,FALSE)&amp;"","　")</f>
        <v/>
      </c>
      <c r="AM243" s="18" t="str">
        <f>IFERROR(VLOOKUP($B243,DB!$H$3:$BZ$1001,59,FALSE)&amp;"","　")</f>
        <v/>
      </c>
      <c r="AN243" s="18" t="str">
        <f>IFERROR(VLOOKUP($B243,DB!$H$3:$BZ$1001,60,FALSE)&amp;"","　")</f>
        <v/>
      </c>
      <c r="AO243" s="18" t="str">
        <f>IFERROR(VLOOKUP($B243,DB!$H$3:$BZ$1001,61,FALSE)&amp;"","　")</f>
        <v/>
      </c>
      <c r="AP243" s="18" t="str">
        <f>IFERROR(VLOOKUP($B243,DB!$H$3:$BZ$1001,62,FALSE)&amp;"","　")</f>
        <v/>
      </c>
      <c r="AQ243" s="21" t="str">
        <f>IFERROR(VLOOKUP($B243,DB!$H$3:$BZ$1001,63,FALSE)&amp;"","　")</f>
        <v/>
      </c>
      <c r="AR243" s="23" t="str">
        <f>IFERROR(VLOOKUP($B243,DB!$H$3:$BZ$1001,64,FALSE)&amp;"","　")</f>
        <v/>
      </c>
      <c r="AS243" s="18" t="str">
        <f>IFERROR(VLOOKUP($B243,DB!$H$3:$BZ$1001,65,FALSE)&amp;"","　")</f>
        <v/>
      </c>
      <c r="AT243" s="18" t="str">
        <f>IFERROR(VLOOKUP($B243,DB!$H$3:$BZ$1001,66,FALSE)&amp;"","　")</f>
        <v/>
      </c>
      <c r="AU243" s="18" t="str">
        <f>IFERROR(VLOOKUP($B243,DB!$H$3:$BZ$1001,67,FALSE)&amp;"","　")</f>
        <v/>
      </c>
      <c r="AV243" s="18" t="str">
        <f>IFERROR(VLOOKUP($B243,DB!$H$3:$BZ$1001,68,FALSE)&amp;"","　")</f>
        <v/>
      </c>
      <c r="AW243" s="18" t="str">
        <f>IFERROR(VLOOKUP($B243,DB!$H$3:$BZ$1001,69,FALSE)&amp;"","　")</f>
        <v/>
      </c>
      <c r="AX243" s="18" t="str">
        <f>IFERROR(VLOOKUP($B243,DB!$H$3:$BZ$1001,70,FALSE)&amp;"","　")</f>
        <v/>
      </c>
      <c r="AY243" s="21" t="str">
        <f>IFERROR(VLOOKUP($B243,DB!$H$3:$BZ$1001,71,FALSE)&amp;"","　")</f>
        <v/>
      </c>
      <c r="AZ243" s="29"/>
    </row>
    <row r="244" spans="2:52" ht="20.100000000000001" customHeight="1">
      <c r="B244" s="6">
        <v>2624</v>
      </c>
      <c r="C244" s="8" t="str">
        <f>IFERROR(VLOOKUP(B244,DB!$H$3:$Y$1001,4,FALSE)&amp;"","")</f>
        <v>一般社団法人北海道開発技術センター</v>
      </c>
      <c r="D244" s="10" t="str">
        <f>IFERROR(VLOOKUP(B244,DB!$H$2:$CC$1001,7,FALSE)&amp;"","")</f>
        <v>北海道</v>
      </c>
      <c r="E244" s="11" t="str">
        <f>IFERROR(VLOOKUP(B244,DB!$H$2:$CC$1001,8,FALSE)&amp;"","")</f>
        <v>札幌市北区</v>
      </c>
      <c r="F244" s="12" t="str">
        <f>IFERROR(VLOOKUP(B244,DB!$H$2:$CC$1001,10,FALSE)&amp;"","")</f>
        <v>理事長</v>
      </c>
      <c r="G244" s="11" t="str">
        <f>IFERROR(VLOOKUP(B244,DB!$H$2:$CC$1001,11,FALSE)&amp;"","")</f>
        <v>橋本　幸</v>
      </c>
      <c r="H244" s="14" t="str">
        <f>IFERROR(IF(VLOOKUP(B244,DB!$H$2:$CC$1001,20,FALSE)&amp;""="","","○"),"")</f>
        <v/>
      </c>
      <c r="I244" s="16" t="str">
        <f>IFERROR(VLOOKUP($B244,DB!$H$3:$BZ$1001,29,FALSE)&amp;"","　")</f>
        <v/>
      </c>
      <c r="J244" s="18" t="str">
        <f>IFERROR(VLOOKUP($B244,DB!$H$3:$BZ$1001,30,FALSE)&amp;"","　")</f>
        <v/>
      </c>
      <c r="K244" s="18" t="str">
        <f>IFERROR(VLOOKUP($B244,DB!$H$3:$BZ$1001,31,FALSE)&amp;"","　")</f>
        <v>◯</v>
      </c>
      <c r="L244" s="18" t="str">
        <f>IFERROR(VLOOKUP($B244,DB!$H$3:$BZ$1001,32,FALSE)&amp;"","　")</f>
        <v/>
      </c>
      <c r="M244" s="18" t="str">
        <f>IFERROR(VLOOKUP($B244,DB!$H$3:$BZ$1001,33,FALSE)&amp;"","　")</f>
        <v>◯</v>
      </c>
      <c r="N244" s="21" t="str">
        <f>IFERROR(VLOOKUP($B244,DB!$H$3:$BZ$1001,34,FALSE)&amp;"","　")</f>
        <v/>
      </c>
      <c r="O244" s="23" t="str">
        <f>IFERROR(VLOOKUP($B244,DB!$H$3:$BZ$1001,35,FALSE)&amp;"","　")</f>
        <v/>
      </c>
      <c r="P244" s="18" t="str">
        <f>IFERROR(VLOOKUP($B244,DB!$H$3:$BZ$1001,36,FALSE)&amp;"","　")</f>
        <v/>
      </c>
      <c r="Q244" s="18" t="str">
        <f>IFERROR(VLOOKUP($B244,DB!$H$3:$BZ$1001,37,FALSE)&amp;"","　")</f>
        <v/>
      </c>
      <c r="R244" s="18" t="str">
        <f>IFERROR(VLOOKUP($B244,DB!$H$3:$BZ$1001,38,FALSE)&amp;"","　")</f>
        <v>◯</v>
      </c>
      <c r="S244" s="18" t="str">
        <f>IFERROR(VLOOKUP($B244,DB!$H$3:$BZ$1001,39,FALSE)&amp;"","　")</f>
        <v/>
      </c>
      <c r="T244" s="18" t="str">
        <f>IFERROR(VLOOKUP($B244,DB!$H$3:$BZ$1001,40,FALSE)&amp;"","　")</f>
        <v/>
      </c>
      <c r="U244" s="18" t="str">
        <f>IFERROR(VLOOKUP($B244,DB!$H$3:$BZ$1001,41,FALSE)&amp;"","　")</f>
        <v/>
      </c>
      <c r="V244" s="18" t="str">
        <f>IFERROR(VLOOKUP($B244,DB!$H$3:$BZ$1001,42,FALSE)&amp;"","　")</f>
        <v/>
      </c>
      <c r="W244" s="18" t="str">
        <f>IFERROR(VLOOKUP($B244,DB!$H$3:$BZ$1001,43,FALSE)&amp;"","　")</f>
        <v/>
      </c>
      <c r="X244" s="18" t="str">
        <f>IFERROR(VLOOKUP($B244,DB!$H$3:$BZ$1001,44,FALSE)&amp;"","　")</f>
        <v/>
      </c>
      <c r="Y244" s="18" t="str">
        <f>IFERROR(VLOOKUP($B244,DB!$H$3:$BZ$1001,45,FALSE)&amp;"","　")</f>
        <v/>
      </c>
      <c r="Z244" s="18" t="str">
        <f>IFERROR(VLOOKUP($B244,DB!$H$3:$BZ$1001,46,FALSE)&amp;"","　")</f>
        <v/>
      </c>
      <c r="AA244" s="18" t="str">
        <f>IFERROR(VLOOKUP($B244,DB!$H$3:$BZ$1001,47,FALSE)&amp;"","　")</f>
        <v>◯</v>
      </c>
      <c r="AB244" s="18" t="str">
        <f>IFERROR(VLOOKUP($B244,DB!$H$3:$BZ$1001,48,FALSE)&amp;"","　")</f>
        <v/>
      </c>
      <c r="AC244" s="18" t="str">
        <f>IFERROR(VLOOKUP($B244,DB!$H$3:$BZ$1001,49,FALSE)&amp;"","　")</f>
        <v/>
      </c>
      <c r="AD244" s="18" t="str">
        <f>IFERROR(VLOOKUP($B244,DB!$H$3:$BZ$1001,50,FALSE)&amp;"","　")</f>
        <v/>
      </c>
      <c r="AE244" s="18" t="str">
        <f>IFERROR(VLOOKUP($B244,DB!$H$3:$BZ$1001,51,FALSE)&amp;"","　")</f>
        <v/>
      </c>
      <c r="AF244" s="18" t="str">
        <f>IFERROR(VLOOKUP($B244,DB!$H$3:$BZ$1001,52,FALSE)&amp;"","　")</f>
        <v/>
      </c>
      <c r="AG244" s="18" t="str">
        <f>IFERROR(VLOOKUP($B244,DB!$H$3:$BZ$1001,53,FALSE)&amp;"","　")</f>
        <v>◯</v>
      </c>
      <c r="AH244" s="18" t="str">
        <f>IFERROR(VLOOKUP($B244,DB!$H$3:$BZ$1001,54,FALSE)&amp;"","　")</f>
        <v/>
      </c>
      <c r="AI244" s="25" t="str">
        <f>IFERROR(VLOOKUP($B244,DB!$H$3:$BZ$1001,55,FALSE)&amp;"","　")</f>
        <v/>
      </c>
      <c r="AJ244" s="16" t="str">
        <f>IFERROR(VLOOKUP($B244,DB!$H$3:$BZ$1001,56,FALSE)&amp;"","　")</f>
        <v/>
      </c>
      <c r="AK244" s="18" t="str">
        <f>IFERROR(VLOOKUP($B244,DB!$H$3:$BZ$1001,57,FALSE)&amp;"","　")</f>
        <v/>
      </c>
      <c r="AL244" s="18" t="str">
        <f>IFERROR(VLOOKUP($B244,DB!$H$3:$BZ$1001,58,FALSE)&amp;"","　")</f>
        <v/>
      </c>
      <c r="AM244" s="18" t="str">
        <f>IFERROR(VLOOKUP($B244,DB!$H$3:$BZ$1001,59,FALSE)&amp;"","　")</f>
        <v/>
      </c>
      <c r="AN244" s="18" t="str">
        <f>IFERROR(VLOOKUP($B244,DB!$H$3:$BZ$1001,60,FALSE)&amp;"","　")</f>
        <v/>
      </c>
      <c r="AO244" s="18" t="str">
        <f>IFERROR(VLOOKUP($B244,DB!$H$3:$BZ$1001,61,FALSE)&amp;"","　")</f>
        <v/>
      </c>
      <c r="AP244" s="18" t="str">
        <f>IFERROR(VLOOKUP($B244,DB!$H$3:$BZ$1001,62,FALSE)&amp;"","　")</f>
        <v/>
      </c>
      <c r="AQ244" s="21" t="str">
        <f>IFERROR(VLOOKUP($B244,DB!$H$3:$BZ$1001,63,FALSE)&amp;"","　")</f>
        <v/>
      </c>
      <c r="AR244" s="23" t="str">
        <f>IFERROR(VLOOKUP($B244,DB!$H$3:$BZ$1001,64,FALSE)&amp;"","　")</f>
        <v/>
      </c>
      <c r="AS244" s="18" t="str">
        <f>IFERROR(VLOOKUP($B244,DB!$H$3:$BZ$1001,65,FALSE)&amp;"","　")</f>
        <v/>
      </c>
      <c r="AT244" s="18" t="str">
        <f>IFERROR(VLOOKUP($B244,DB!$H$3:$BZ$1001,66,FALSE)&amp;"","　")</f>
        <v/>
      </c>
      <c r="AU244" s="18" t="str">
        <f>IFERROR(VLOOKUP($B244,DB!$H$3:$BZ$1001,67,FALSE)&amp;"","　")</f>
        <v/>
      </c>
      <c r="AV244" s="18" t="str">
        <f>IFERROR(VLOOKUP($B244,DB!$H$3:$BZ$1001,68,FALSE)&amp;"","　")</f>
        <v/>
      </c>
      <c r="AW244" s="18" t="str">
        <f>IFERROR(VLOOKUP($B244,DB!$H$3:$BZ$1001,69,FALSE)&amp;"","　")</f>
        <v/>
      </c>
      <c r="AX244" s="18" t="str">
        <f>IFERROR(VLOOKUP($B244,DB!$H$3:$BZ$1001,70,FALSE)&amp;"","　")</f>
        <v/>
      </c>
      <c r="AY244" s="21" t="str">
        <f>IFERROR(VLOOKUP($B244,DB!$H$3:$BZ$1001,71,FALSE)&amp;"","　")</f>
        <v/>
      </c>
      <c r="AZ244" s="29"/>
    </row>
    <row r="245" spans="2:52" ht="20.100000000000001" customHeight="1">
      <c r="B245" s="6">
        <v>2625</v>
      </c>
      <c r="C245" s="8" t="str">
        <f>IFERROR(VLOOKUP(B245,DB!$H$3:$Y$1001,4,FALSE)&amp;"","")</f>
        <v>北電総合設計株式会社</v>
      </c>
      <c r="D245" s="10" t="str">
        <f>IFERROR(VLOOKUP(B245,DB!$H$2:$CC$1001,7,FALSE)&amp;"","")</f>
        <v>北海道</v>
      </c>
      <c r="E245" s="11" t="str">
        <f>IFERROR(VLOOKUP(B245,DB!$H$2:$CC$1001,8,FALSE)&amp;"","")</f>
        <v>札幌市中央区</v>
      </c>
      <c r="F245" s="12" t="str">
        <f>IFERROR(VLOOKUP(B245,DB!$H$2:$CC$1001,10,FALSE)&amp;"","")</f>
        <v>代表取締役</v>
      </c>
      <c r="G245" s="11" t="str">
        <f>IFERROR(VLOOKUP(B245,DB!$H$2:$CC$1001,11,FALSE)&amp;"","")</f>
        <v>藪　正樹</v>
      </c>
      <c r="H245" s="14" t="str">
        <f>IFERROR(IF(VLOOKUP(B245,DB!$H$2:$CC$1001,20,FALSE)&amp;""="","","○"),"")</f>
        <v/>
      </c>
      <c r="I245" s="16" t="str">
        <f>IFERROR(VLOOKUP($B245,DB!$H$3:$BZ$1001,29,FALSE)&amp;"","　")</f>
        <v>◯</v>
      </c>
      <c r="J245" s="18" t="str">
        <f>IFERROR(VLOOKUP($B245,DB!$H$3:$BZ$1001,30,FALSE)&amp;"","　")</f>
        <v>◯</v>
      </c>
      <c r="K245" s="18" t="str">
        <f>IFERROR(VLOOKUP($B245,DB!$H$3:$BZ$1001,31,FALSE)&amp;"","　")</f>
        <v>◯</v>
      </c>
      <c r="L245" s="18" t="str">
        <f>IFERROR(VLOOKUP($B245,DB!$H$3:$BZ$1001,32,FALSE)&amp;"","　")</f>
        <v>◯</v>
      </c>
      <c r="M245" s="18" t="str">
        <f>IFERROR(VLOOKUP($B245,DB!$H$3:$BZ$1001,33,FALSE)&amp;"","　")</f>
        <v>◯</v>
      </c>
      <c r="N245" s="21" t="str">
        <f>IFERROR(VLOOKUP($B245,DB!$H$3:$BZ$1001,34,FALSE)&amp;"","　")</f>
        <v/>
      </c>
      <c r="O245" s="23" t="str">
        <f>IFERROR(VLOOKUP($B245,DB!$H$3:$BZ$1001,35,FALSE)&amp;"","　")</f>
        <v>◯</v>
      </c>
      <c r="P245" s="18" t="str">
        <f>IFERROR(VLOOKUP($B245,DB!$H$3:$BZ$1001,36,FALSE)&amp;"","　")</f>
        <v>◯</v>
      </c>
      <c r="Q245" s="18" t="str">
        <f>IFERROR(VLOOKUP($B245,DB!$H$3:$BZ$1001,37,FALSE)&amp;"","　")</f>
        <v>◯</v>
      </c>
      <c r="R245" s="18" t="str">
        <f>IFERROR(VLOOKUP($B245,DB!$H$3:$BZ$1001,38,FALSE)&amp;"","　")</f>
        <v>◯</v>
      </c>
      <c r="S245" s="18" t="str">
        <f>IFERROR(VLOOKUP($B245,DB!$H$3:$BZ$1001,39,FALSE)&amp;"","　")</f>
        <v/>
      </c>
      <c r="T245" s="18" t="str">
        <f>IFERROR(VLOOKUP($B245,DB!$H$3:$BZ$1001,40,FALSE)&amp;"","　")</f>
        <v>◯</v>
      </c>
      <c r="U245" s="18" t="str">
        <f>IFERROR(VLOOKUP($B245,DB!$H$3:$BZ$1001,41,FALSE)&amp;"","　")</f>
        <v/>
      </c>
      <c r="V245" s="18" t="str">
        <f>IFERROR(VLOOKUP($B245,DB!$H$3:$BZ$1001,42,FALSE)&amp;"","　")</f>
        <v/>
      </c>
      <c r="W245" s="18" t="str">
        <f>IFERROR(VLOOKUP($B245,DB!$H$3:$BZ$1001,43,FALSE)&amp;"","　")</f>
        <v/>
      </c>
      <c r="X245" s="18" t="str">
        <f>IFERROR(VLOOKUP($B245,DB!$H$3:$BZ$1001,44,FALSE)&amp;"","　")</f>
        <v/>
      </c>
      <c r="Y245" s="18" t="str">
        <f>IFERROR(VLOOKUP($B245,DB!$H$3:$BZ$1001,45,FALSE)&amp;"","　")</f>
        <v/>
      </c>
      <c r="Z245" s="18" t="str">
        <f>IFERROR(VLOOKUP($B245,DB!$H$3:$BZ$1001,46,FALSE)&amp;"","　")</f>
        <v/>
      </c>
      <c r="AA245" s="18" t="str">
        <f>IFERROR(VLOOKUP($B245,DB!$H$3:$BZ$1001,47,FALSE)&amp;"","　")</f>
        <v/>
      </c>
      <c r="AB245" s="18" t="str">
        <f>IFERROR(VLOOKUP($B245,DB!$H$3:$BZ$1001,48,FALSE)&amp;"","　")</f>
        <v>◯</v>
      </c>
      <c r="AC245" s="18" t="str">
        <f>IFERROR(VLOOKUP($B245,DB!$H$3:$BZ$1001,49,FALSE)&amp;"","　")</f>
        <v>◯</v>
      </c>
      <c r="AD245" s="18" t="str">
        <f>IFERROR(VLOOKUP($B245,DB!$H$3:$BZ$1001,50,FALSE)&amp;"","　")</f>
        <v>◯</v>
      </c>
      <c r="AE245" s="18" t="str">
        <f>IFERROR(VLOOKUP($B245,DB!$H$3:$BZ$1001,51,FALSE)&amp;"","　")</f>
        <v/>
      </c>
      <c r="AF245" s="18" t="str">
        <f>IFERROR(VLOOKUP($B245,DB!$H$3:$BZ$1001,52,FALSE)&amp;"","　")</f>
        <v>◯</v>
      </c>
      <c r="AG245" s="18" t="str">
        <f>IFERROR(VLOOKUP($B245,DB!$H$3:$BZ$1001,53,FALSE)&amp;"","　")</f>
        <v>◯</v>
      </c>
      <c r="AH245" s="18" t="str">
        <f>IFERROR(VLOOKUP($B245,DB!$H$3:$BZ$1001,54,FALSE)&amp;"","　")</f>
        <v/>
      </c>
      <c r="AI245" s="25" t="str">
        <f>IFERROR(VLOOKUP($B245,DB!$H$3:$BZ$1001,55,FALSE)&amp;"","　")</f>
        <v>◯</v>
      </c>
      <c r="AJ245" s="16" t="str">
        <f>IFERROR(VLOOKUP($B245,DB!$H$3:$BZ$1001,56,FALSE)&amp;"","　")</f>
        <v/>
      </c>
      <c r="AK245" s="18" t="str">
        <f>IFERROR(VLOOKUP($B245,DB!$H$3:$BZ$1001,57,FALSE)&amp;"","　")</f>
        <v/>
      </c>
      <c r="AL245" s="18" t="str">
        <f>IFERROR(VLOOKUP($B245,DB!$H$3:$BZ$1001,58,FALSE)&amp;"","　")</f>
        <v/>
      </c>
      <c r="AM245" s="18" t="str">
        <f>IFERROR(VLOOKUP($B245,DB!$H$3:$BZ$1001,59,FALSE)&amp;"","　")</f>
        <v/>
      </c>
      <c r="AN245" s="18" t="str">
        <f>IFERROR(VLOOKUP($B245,DB!$H$3:$BZ$1001,60,FALSE)&amp;"","　")</f>
        <v/>
      </c>
      <c r="AO245" s="18" t="str">
        <f>IFERROR(VLOOKUP($B245,DB!$H$3:$BZ$1001,61,FALSE)&amp;"","　")</f>
        <v/>
      </c>
      <c r="AP245" s="18" t="str">
        <f>IFERROR(VLOOKUP($B245,DB!$H$3:$BZ$1001,62,FALSE)&amp;"","　")</f>
        <v/>
      </c>
      <c r="AQ245" s="21" t="str">
        <f>IFERROR(VLOOKUP($B245,DB!$H$3:$BZ$1001,63,FALSE)&amp;"","　")</f>
        <v/>
      </c>
      <c r="AR245" s="23" t="str">
        <f>IFERROR(VLOOKUP($B245,DB!$H$3:$BZ$1001,64,FALSE)&amp;"","　")</f>
        <v/>
      </c>
      <c r="AS245" s="18" t="str">
        <f>IFERROR(VLOOKUP($B245,DB!$H$3:$BZ$1001,65,FALSE)&amp;"","　")</f>
        <v/>
      </c>
      <c r="AT245" s="18" t="str">
        <f>IFERROR(VLOOKUP($B245,DB!$H$3:$BZ$1001,66,FALSE)&amp;"","　")</f>
        <v/>
      </c>
      <c r="AU245" s="18" t="str">
        <f>IFERROR(VLOOKUP($B245,DB!$H$3:$BZ$1001,67,FALSE)&amp;"","　")</f>
        <v/>
      </c>
      <c r="AV245" s="18" t="str">
        <f>IFERROR(VLOOKUP($B245,DB!$H$3:$BZ$1001,68,FALSE)&amp;"","　")</f>
        <v/>
      </c>
      <c r="AW245" s="18" t="str">
        <f>IFERROR(VLOOKUP($B245,DB!$H$3:$BZ$1001,69,FALSE)&amp;"","　")</f>
        <v/>
      </c>
      <c r="AX245" s="18" t="str">
        <f>IFERROR(VLOOKUP($B245,DB!$H$3:$BZ$1001,70,FALSE)&amp;"","　")</f>
        <v>◯</v>
      </c>
      <c r="AY245" s="21" t="str">
        <f>IFERROR(VLOOKUP($B245,DB!$H$3:$BZ$1001,71,FALSE)&amp;"","　")</f>
        <v>◯</v>
      </c>
      <c r="AZ245" s="29"/>
    </row>
    <row r="246" spans="2:52" ht="20.100000000000001" customHeight="1">
      <c r="B246" s="6">
        <v>2626</v>
      </c>
      <c r="C246" s="8" t="str">
        <f>IFERROR(VLOOKUP(B246,DB!$H$3:$Y$1001,4,FALSE)&amp;"","")</f>
        <v>一般財団法人北海道開発協会</v>
      </c>
      <c r="D246" s="10" t="str">
        <f>IFERROR(VLOOKUP(B246,DB!$H$2:$CC$1001,7,FALSE)&amp;"","")</f>
        <v>北海道</v>
      </c>
      <c r="E246" s="11" t="str">
        <f>IFERROR(VLOOKUP(B246,DB!$H$2:$CC$1001,8,FALSE)&amp;"","")</f>
        <v>札幌市北区</v>
      </c>
      <c r="F246" s="12" t="str">
        <f>IFERROR(VLOOKUP(B246,DB!$H$2:$CC$1001,10,FALSE)&amp;"","")</f>
        <v>理事長</v>
      </c>
      <c r="G246" s="11" t="str">
        <f>IFERROR(VLOOKUP(B246,DB!$H$2:$CC$1001,11,FALSE)&amp;"","")</f>
        <v>池下　一文</v>
      </c>
      <c r="H246" s="14" t="str">
        <f>IFERROR(IF(VLOOKUP(B246,DB!$H$2:$CC$1001,20,FALSE)&amp;""="","","○"),"")</f>
        <v/>
      </c>
      <c r="I246" s="16" t="str">
        <f>IFERROR(VLOOKUP($B246,DB!$H$3:$BZ$1001,29,FALSE)&amp;"","　")</f>
        <v/>
      </c>
      <c r="J246" s="18" t="str">
        <f>IFERROR(VLOOKUP($B246,DB!$H$3:$BZ$1001,30,FALSE)&amp;"","　")</f>
        <v/>
      </c>
      <c r="K246" s="18" t="str">
        <f>IFERROR(VLOOKUP($B246,DB!$H$3:$BZ$1001,31,FALSE)&amp;"","　")</f>
        <v/>
      </c>
      <c r="L246" s="18" t="str">
        <f>IFERROR(VLOOKUP($B246,DB!$H$3:$BZ$1001,32,FALSE)&amp;"","　")</f>
        <v/>
      </c>
      <c r="M246" s="18" t="str">
        <f>IFERROR(VLOOKUP($B246,DB!$H$3:$BZ$1001,33,FALSE)&amp;"","　")</f>
        <v>◯</v>
      </c>
      <c r="N246" s="21" t="str">
        <f>IFERROR(VLOOKUP($B246,DB!$H$3:$BZ$1001,34,FALSE)&amp;"","　")</f>
        <v/>
      </c>
      <c r="O246" s="23" t="str">
        <f>IFERROR(VLOOKUP($B246,DB!$H$3:$BZ$1001,35,FALSE)&amp;"","　")</f>
        <v/>
      </c>
      <c r="P246" s="18" t="str">
        <f>IFERROR(VLOOKUP($B246,DB!$H$3:$BZ$1001,36,FALSE)&amp;"","　")</f>
        <v/>
      </c>
      <c r="Q246" s="18" t="str">
        <f>IFERROR(VLOOKUP($B246,DB!$H$3:$BZ$1001,37,FALSE)&amp;"","　")</f>
        <v/>
      </c>
      <c r="R246" s="18" t="str">
        <f>IFERROR(VLOOKUP($B246,DB!$H$3:$BZ$1001,38,FALSE)&amp;"","　")</f>
        <v/>
      </c>
      <c r="S246" s="18" t="str">
        <f>IFERROR(VLOOKUP($B246,DB!$H$3:$BZ$1001,39,FALSE)&amp;"","　")</f>
        <v/>
      </c>
      <c r="T246" s="18" t="str">
        <f>IFERROR(VLOOKUP($B246,DB!$H$3:$BZ$1001,40,FALSE)&amp;"","　")</f>
        <v/>
      </c>
      <c r="U246" s="18" t="str">
        <f>IFERROR(VLOOKUP($B246,DB!$H$3:$BZ$1001,41,FALSE)&amp;"","　")</f>
        <v/>
      </c>
      <c r="V246" s="18" t="str">
        <f>IFERROR(VLOOKUP($B246,DB!$H$3:$BZ$1001,42,FALSE)&amp;"","　")</f>
        <v/>
      </c>
      <c r="W246" s="18" t="str">
        <f>IFERROR(VLOOKUP($B246,DB!$H$3:$BZ$1001,43,FALSE)&amp;"","　")</f>
        <v/>
      </c>
      <c r="X246" s="18" t="str">
        <f>IFERROR(VLOOKUP($B246,DB!$H$3:$BZ$1001,44,FALSE)&amp;"","　")</f>
        <v/>
      </c>
      <c r="Y246" s="18" t="str">
        <f>IFERROR(VLOOKUP($B246,DB!$H$3:$BZ$1001,45,FALSE)&amp;"","　")</f>
        <v/>
      </c>
      <c r="Z246" s="18" t="str">
        <f>IFERROR(VLOOKUP($B246,DB!$H$3:$BZ$1001,46,FALSE)&amp;"","　")</f>
        <v/>
      </c>
      <c r="AA246" s="18" t="str">
        <f>IFERROR(VLOOKUP($B246,DB!$H$3:$BZ$1001,47,FALSE)&amp;"","　")</f>
        <v/>
      </c>
      <c r="AB246" s="18" t="str">
        <f>IFERROR(VLOOKUP($B246,DB!$H$3:$BZ$1001,48,FALSE)&amp;"","　")</f>
        <v/>
      </c>
      <c r="AC246" s="18" t="str">
        <f>IFERROR(VLOOKUP($B246,DB!$H$3:$BZ$1001,49,FALSE)&amp;"","　")</f>
        <v/>
      </c>
      <c r="AD246" s="18" t="str">
        <f>IFERROR(VLOOKUP($B246,DB!$H$3:$BZ$1001,50,FALSE)&amp;"","　")</f>
        <v/>
      </c>
      <c r="AE246" s="18" t="str">
        <f>IFERROR(VLOOKUP($B246,DB!$H$3:$BZ$1001,51,FALSE)&amp;"","　")</f>
        <v/>
      </c>
      <c r="AF246" s="18" t="str">
        <f>IFERROR(VLOOKUP($B246,DB!$H$3:$BZ$1001,52,FALSE)&amp;"","　")</f>
        <v/>
      </c>
      <c r="AG246" s="18" t="str">
        <f>IFERROR(VLOOKUP($B246,DB!$H$3:$BZ$1001,53,FALSE)&amp;"","　")</f>
        <v/>
      </c>
      <c r="AH246" s="18" t="str">
        <f>IFERROR(VLOOKUP($B246,DB!$H$3:$BZ$1001,54,FALSE)&amp;"","　")</f>
        <v/>
      </c>
      <c r="AI246" s="25" t="str">
        <f>IFERROR(VLOOKUP($B246,DB!$H$3:$BZ$1001,55,FALSE)&amp;"","　")</f>
        <v/>
      </c>
      <c r="AJ246" s="16" t="str">
        <f>IFERROR(VLOOKUP($B246,DB!$H$3:$BZ$1001,56,FALSE)&amp;"","　")</f>
        <v>◯</v>
      </c>
      <c r="AK246" s="18" t="str">
        <f>IFERROR(VLOOKUP($B246,DB!$H$3:$BZ$1001,57,FALSE)&amp;"","　")</f>
        <v>◯</v>
      </c>
      <c r="AL246" s="18" t="str">
        <f>IFERROR(VLOOKUP($B246,DB!$H$3:$BZ$1001,58,FALSE)&amp;"","　")</f>
        <v>◯</v>
      </c>
      <c r="AM246" s="18" t="str">
        <f>IFERROR(VLOOKUP($B246,DB!$H$3:$BZ$1001,59,FALSE)&amp;"","　")</f>
        <v/>
      </c>
      <c r="AN246" s="18" t="str">
        <f>IFERROR(VLOOKUP($B246,DB!$H$3:$BZ$1001,60,FALSE)&amp;"","　")</f>
        <v/>
      </c>
      <c r="AO246" s="18" t="str">
        <f>IFERROR(VLOOKUP($B246,DB!$H$3:$BZ$1001,61,FALSE)&amp;"","　")</f>
        <v/>
      </c>
      <c r="AP246" s="18" t="str">
        <f>IFERROR(VLOOKUP($B246,DB!$H$3:$BZ$1001,62,FALSE)&amp;"","　")</f>
        <v>◯</v>
      </c>
      <c r="AQ246" s="21" t="str">
        <f>IFERROR(VLOOKUP($B246,DB!$H$3:$BZ$1001,63,FALSE)&amp;"","　")</f>
        <v>◯</v>
      </c>
      <c r="AR246" s="23" t="str">
        <f>IFERROR(VLOOKUP($B246,DB!$H$3:$BZ$1001,64,FALSE)&amp;"","　")</f>
        <v/>
      </c>
      <c r="AS246" s="18" t="str">
        <f>IFERROR(VLOOKUP($B246,DB!$H$3:$BZ$1001,65,FALSE)&amp;"","　")</f>
        <v/>
      </c>
      <c r="AT246" s="18" t="str">
        <f>IFERROR(VLOOKUP($B246,DB!$H$3:$BZ$1001,66,FALSE)&amp;"","　")</f>
        <v/>
      </c>
      <c r="AU246" s="18" t="str">
        <f>IFERROR(VLOOKUP($B246,DB!$H$3:$BZ$1001,67,FALSE)&amp;"","　")</f>
        <v/>
      </c>
      <c r="AV246" s="18" t="str">
        <f>IFERROR(VLOOKUP($B246,DB!$H$3:$BZ$1001,68,FALSE)&amp;"","　")</f>
        <v/>
      </c>
      <c r="AW246" s="18" t="str">
        <f>IFERROR(VLOOKUP($B246,DB!$H$3:$BZ$1001,69,FALSE)&amp;"","　")</f>
        <v/>
      </c>
      <c r="AX246" s="18" t="str">
        <f>IFERROR(VLOOKUP($B246,DB!$H$3:$BZ$1001,70,FALSE)&amp;"","　")</f>
        <v/>
      </c>
      <c r="AY246" s="21" t="str">
        <f>IFERROR(VLOOKUP($B246,DB!$H$3:$BZ$1001,71,FALSE)&amp;"","　")</f>
        <v/>
      </c>
      <c r="AZ246" s="29"/>
    </row>
    <row r="247" spans="2:52" ht="20.100000000000001" customHeight="1">
      <c r="B247" s="6">
        <v>2338</v>
      </c>
      <c r="C247" s="8" t="str">
        <f>IFERROR(VLOOKUP(B247,DB!$H$3:$Y$1001,4,FALSE)&amp;"","")</f>
        <v>株式会社ゼンリン</v>
      </c>
      <c r="D247" s="10" t="str">
        <f>IFERROR(VLOOKUP(B247,DB!$H$2:$CC$1001,7,FALSE)&amp;"","")</f>
        <v>福岡県</v>
      </c>
      <c r="E247" s="11" t="str">
        <f>IFERROR(VLOOKUP(B247,DB!$H$2:$CC$1001,8,FALSE)&amp;"","")</f>
        <v>北九州市小倉北区</v>
      </c>
      <c r="F247" s="12" t="str">
        <f>IFERROR(VLOOKUP(B247,DB!$H$2:$CC$1001,10,FALSE)&amp;"","")</f>
        <v>代表取締役</v>
      </c>
      <c r="G247" s="11" t="str">
        <f>IFERROR(VLOOKUP(B247,DB!$H$2:$CC$1001,11,FALSE)&amp;"","")</f>
        <v>竹川　道郎</v>
      </c>
      <c r="H247" s="14" t="str">
        <f>IFERROR(IF(VLOOKUP(B247,DB!$H$2:$CC$1001,20,FALSE)&amp;""="","","○"),"")</f>
        <v>○</v>
      </c>
      <c r="I247" s="16" t="str">
        <f>IFERROR(VLOOKUP($B247,DB!$H$3:$BZ$1001,29,FALSE)&amp;"","　")</f>
        <v>◯</v>
      </c>
      <c r="J247" s="18" t="str">
        <f>IFERROR(VLOOKUP($B247,DB!$H$3:$BZ$1001,30,FALSE)&amp;"","　")</f>
        <v/>
      </c>
      <c r="K247" s="18" t="str">
        <f>IFERROR(VLOOKUP($B247,DB!$H$3:$BZ$1001,31,FALSE)&amp;"","　")</f>
        <v/>
      </c>
      <c r="L247" s="18" t="str">
        <f>IFERROR(VLOOKUP($B247,DB!$H$3:$BZ$1001,32,FALSE)&amp;"","　")</f>
        <v/>
      </c>
      <c r="M247" s="18" t="str">
        <f>IFERROR(VLOOKUP($B247,DB!$H$3:$BZ$1001,33,FALSE)&amp;"","　")</f>
        <v/>
      </c>
      <c r="N247" s="21" t="str">
        <f>IFERROR(VLOOKUP($B247,DB!$H$3:$BZ$1001,34,FALSE)&amp;"","　")</f>
        <v/>
      </c>
      <c r="O247" s="23" t="str">
        <f>IFERROR(VLOOKUP($B247,DB!$H$3:$BZ$1001,35,FALSE)&amp;"","　")</f>
        <v/>
      </c>
      <c r="P247" s="18" t="str">
        <f>IFERROR(VLOOKUP($B247,DB!$H$3:$BZ$1001,36,FALSE)&amp;"","　")</f>
        <v/>
      </c>
      <c r="Q247" s="18" t="str">
        <f>IFERROR(VLOOKUP($B247,DB!$H$3:$BZ$1001,37,FALSE)&amp;"","　")</f>
        <v/>
      </c>
      <c r="R247" s="18" t="str">
        <f>IFERROR(VLOOKUP($B247,DB!$H$3:$BZ$1001,38,FALSE)&amp;"","　")</f>
        <v/>
      </c>
      <c r="S247" s="18" t="str">
        <f>IFERROR(VLOOKUP($B247,DB!$H$3:$BZ$1001,39,FALSE)&amp;"","　")</f>
        <v/>
      </c>
      <c r="T247" s="18" t="str">
        <f>IFERROR(VLOOKUP($B247,DB!$H$3:$BZ$1001,40,FALSE)&amp;"","　")</f>
        <v/>
      </c>
      <c r="U247" s="18" t="str">
        <f>IFERROR(VLOOKUP($B247,DB!$H$3:$BZ$1001,41,FALSE)&amp;"","　")</f>
        <v/>
      </c>
      <c r="V247" s="18" t="str">
        <f>IFERROR(VLOOKUP($B247,DB!$H$3:$BZ$1001,42,FALSE)&amp;"","　")</f>
        <v/>
      </c>
      <c r="W247" s="18" t="str">
        <f>IFERROR(VLOOKUP($B247,DB!$H$3:$BZ$1001,43,FALSE)&amp;"","　")</f>
        <v/>
      </c>
      <c r="X247" s="18" t="str">
        <f>IFERROR(VLOOKUP($B247,DB!$H$3:$BZ$1001,44,FALSE)&amp;"","　")</f>
        <v/>
      </c>
      <c r="Y247" s="18" t="str">
        <f>IFERROR(VLOOKUP($B247,DB!$H$3:$BZ$1001,45,FALSE)&amp;"","　")</f>
        <v/>
      </c>
      <c r="Z247" s="18" t="str">
        <f>IFERROR(VLOOKUP($B247,DB!$H$3:$BZ$1001,46,FALSE)&amp;"","　")</f>
        <v/>
      </c>
      <c r="AA247" s="18" t="str">
        <f>IFERROR(VLOOKUP($B247,DB!$H$3:$BZ$1001,47,FALSE)&amp;"","　")</f>
        <v/>
      </c>
      <c r="AB247" s="18" t="str">
        <f>IFERROR(VLOOKUP($B247,DB!$H$3:$BZ$1001,48,FALSE)&amp;"","　")</f>
        <v/>
      </c>
      <c r="AC247" s="18" t="str">
        <f>IFERROR(VLOOKUP($B247,DB!$H$3:$BZ$1001,49,FALSE)&amp;"","　")</f>
        <v/>
      </c>
      <c r="AD247" s="18" t="str">
        <f>IFERROR(VLOOKUP($B247,DB!$H$3:$BZ$1001,50,FALSE)&amp;"","　")</f>
        <v/>
      </c>
      <c r="AE247" s="18" t="str">
        <f>IFERROR(VLOOKUP($B247,DB!$H$3:$BZ$1001,51,FALSE)&amp;"","　")</f>
        <v/>
      </c>
      <c r="AF247" s="18" t="str">
        <f>IFERROR(VLOOKUP($B247,DB!$H$3:$BZ$1001,52,FALSE)&amp;"","　")</f>
        <v/>
      </c>
      <c r="AG247" s="18" t="str">
        <f>IFERROR(VLOOKUP($B247,DB!$H$3:$BZ$1001,53,FALSE)&amp;"","　")</f>
        <v/>
      </c>
      <c r="AH247" s="18" t="str">
        <f>IFERROR(VLOOKUP($B247,DB!$H$3:$BZ$1001,54,FALSE)&amp;"","　")</f>
        <v/>
      </c>
      <c r="AI247" s="25" t="str">
        <f>IFERROR(VLOOKUP($B247,DB!$H$3:$BZ$1001,55,FALSE)&amp;"","　")</f>
        <v/>
      </c>
      <c r="AJ247" s="16" t="str">
        <f>IFERROR(VLOOKUP($B247,DB!$H$3:$BZ$1001,56,FALSE)&amp;"","　")</f>
        <v/>
      </c>
      <c r="AK247" s="18" t="str">
        <f>IFERROR(VLOOKUP($B247,DB!$H$3:$BZ$1001,57,FALSE)&amp;"","　")</f>
        <v/>
      </c>
      <c r="AL247" s="18" t="str">
        <f>IFERROR(VLOOKUP($B247,DB!$H$3:$BZ$1001,58,FALSE)&amp;"","　")</f>
        <v/>
      </c>
      <c r="AM247" s="18" t="str">
        <f>IFERROR(VLOOKUP($B247,DB!$H$3:$BZ$1001,59,FALSE)&amp;"","　")</f>
        <v/>
      </c>
      <c r="AN247" s="18" t="str">
        <f>IFERROR(VLOOKUP($B247,DB!$H$3:$BZ$1001,60,FALSE)&amp;"","　")</f>
        <v/>
      </c>
      <c r="AO247" s="18" t="str">
        <f>IFERROR(VLOOKUP($B247,DB!$H$3:$BZ$1001,61,FALSE)&amp;"","　")</f>
        <v/>
      </c>
      <c r="AP247" s="18" t="str">
        <f>IFERROR(VLOOKUP($B247,DB!$H$3:$BZ$1001,62,FALSE)&amp;"","　")</f>
        <v/>
      </c>
      <c r="AQ247" s="21" t="str">
        <f>IFERROR(VLOOKUP($B247,DB!$H$3:$BZ$1001,63,FALSE)&amp;"","　")</f>
        <v/>
      </c>
      <c r="AR247" s="23" t="str">
        <f>IFERROR(VLOOKUP($B247,DB!$H$3:$BZ$1001,64,FALSE)&amp;"","　")</f>
        <v/>
      </c>
      <c r="AS247" s="18" t="str">
        <f>IFERROR(VLOOKUP($B247,DB!$H$3:$BZ$1001,65,FALSE)&amp;"","　")</f>
        <v/>
      </c>
      <c r="AT247" s="18" t="str">
        <f>IFERROR(VLOOKUP($B247,DB!$H$3:$BZ$1001,66,FALSE)&amp;"","　")</f>
        <v/>
      </c>
      <c r="AU247" s="18" t="str">
        <f>IFERROR(VLOOKUP($B247,DB!$H$3:$BZ$1001,67,FALSE)&amp;"","　")</f>
        <v/>
      </c>
      <c r="AV247" s="18" t="str">
        <f>IFERROR(VLOOKUP($B247,DB!$H$3:$BZ$1001,68,FALSE)&amp;"","　")</f>
        <v/>
      </c>
      <c r="AW247" s="18" t="str">
        <f>IFERROR(VLOOKUP($B247,DB!$H$3:$BZ$1001,69,FALSE)&amp;"","　")</f>
        <v/>
      </c>
      <c r="AX247" s="18" t="str">
        <f>IFERROR(VLOOKUP($B247,DB!$H$3:$BZ$1001,70,FALSE)&amp;"","　")</f>
        <v/>
      </c>
      <c r="AY247" s="21" t="str">
        <f>IFERROR(VLOOKUP($B247,DB!$H$3:$BZ$1001,71,FALSE)&amp;"","　")</f>
        <v/>
      </c>
      <c r="AZ247" s="29"/>
    </row>
    <row r="248" spans="2:52" ht="20.100000000000001" customHeight="1">
      <c r="B248" s="6">
        <v>2628</v>
      </c>
      <c r="C248" s="8" t="str">
        <f>IFERROR(VLOOKUP(B248,DB!$H$3:$Y$1001,4,FALSE)&amp;"","")</f>
        <v>北海道農林土木コンサルタント株式会社</v>
      </c>
      <c r="D248" s="10" t="str">
        <f>IFERROR(VLOOKUP(B248,DB!$H$2:$CC$1001,7,FALSE)&amp;"","")</f>
        <v>北海道</v>
      </c>
      <c r="E248" s="11" t="str">
        <f>IFERROR(VLOOKUP(B248,DB!$H$2:$CC$1001,8,FALSE)&amp;"","")</f>
        <v>札幌市東区</v>
      </c>
      <c r="F248" s="12" t="str">
        <f>IFERROR(VLOOKUP(B248,DB!$H$2:$CC$1001,10,FALSE)&amp;"","")</f>
        <v>代表取締役</v>
      </c>
      <c r="G248" s="11" t="str">
        <f>IFERROR(VLOOKUP(B248,DB!$H$2:$CC$1001,11,FALSE)&amp;"","")</f>
        <v>千葉　和夫</v>
      </c>
      <c r="H248" s="14" t="str">
        <f>IFERROR(IF(VLOOKUP(B248,DB!$H$2:$CC$1001,20,FALSE)&amp;""="","","○"),"")</f>
        <v/>
      </c>
      <c r="I248" s="16" t="str">
        <f>IFERROR(VLOOKUP($B248,DB!$H$3:$BZ$1001,29,FALSE)&amp;"","　")</f>
        <v>◯</v>
      </c>
      <c r="J248" s="18" t="str">
        <f>IFERROR(VLOOKUP($B248,DB!$H$3:$BZ$1001,30,FALSE)&amp;"","　")</f>
        <v>◯</v>
      </c>
      <c r="K248" s="18" t="str">
        <f>IFERROR(VLOOKUP($B248,DB!$H$3:$BZ$1001,31,FALSE)&amp;"","　")</f>
        <v>◯</v>
      </c>
      <c r="L248" s="18" t="str">
        <f>IFERROR(VLOOKUP($B248,DB!$H$3:$BZ$1001,32,FALSE)&amp;"","　")</f>
        <v/>
      </c>
      <c r="M248" s="18" t="str">
        <f>IFERROR(VLOOKUP($B248,DB!$H$3:$BZ$1001,33,FALSE)&amp;"","　")</f>
        <v>◯</v>
      </c>
      <c r="N248" s="21" t="str">
        <f>IFERROR(VLOOKUP($B248,DB!$H$3:$BZ$1001,34,FALSE)&amp;"","　")</f>
        <v/>
      </c>
      <c r="O248" s="23" t="str">
        <f>IFERROR(VLOOKUP($B248,DB!$H$3:$BZ$1001,35,FALSE)&amp;"","　")</f>
        <v/>
      </c>
      <c r="P248" s="18" t="str">
        <f>IFERROR(VLOOKUP($B248,DB!$H$3:$BZ$1001,36,FALSE)&amp;"","　")</f>
        <v/>
      </c>
      <c r="Q248" s="18" t="str">
        <f>IFERROR(VLOOKUP($B248,DB!$H$3:$BZ$1001,37,FALSE)&amp;"","　")</f>
        <v/>
      </c>
      <c r="R248" s="18" t="str">
        <f>IFERROR(VLOOKUP($B248,DB!$H$3:$BZ$1001,38,FALSE)&amp;"","　")</f>
        <v/>
      </c>
      <c r="S248" s="18" t="str">
        <f>IFERROR(VLOOKUP($B248,DB!$H$3:$BZ$1001,39,FALSE)&amp;"","　")</f>
        <v/>
      </c>
      <c r="T248" s="18" t="str">
        <f>IFERROR(VLOOKUP($B248,DB!$H$3:$BZ$1001,40,FALSE)&amp;"","　")</f>
        <v/>
      </c>
      <c r="U248" s="18" t="str">
        <f>IFERROR(VLOOKUP($B248,DB!$H$3:$BZ$1001,41,FALSE)&amp;"","　")</f>
        <v/>
      </c>
      <c r="V248" s="18" t="str">
        <f>IFERROR(VLOOKUP($B248,DB!$H$3:$BZ$1001,42,FALSE)&amp;"","　")</f>
        <v/>
      </c>
      <c r="W248" s="18" t="str">
        <f>IFERROR(VLOOKUP($B248,DB!$H$3:$BZ$1001,43,FALSE)&amp;"","　")</f>
        <v>◯</v>
      </c>
      <c r="X248" s="18" t="str">
        <f>IFERROR(VLOOKUP($B248,DB!$H$3:$BZ$1001,44,FALSE)&amp;"","　")</f>
        <v/>
      </c>
      <c r="Y248" s="18" t="str">
        <f>IFERROR(VLOOKUP($B248,DB!$H$3:$BZ$1001,45,FALSE)&amp;"","　")</f>
        <v/>
      </c>
      <c r="Z248" s="18" t="str">
        <f>IFERROR(VLOOKUP($B248,DB!$H$3:$BZ$1001,46,FALSE)&amp;"","　")</f>
        <v/>
      </c>
      <c r="AA248" s="18" t="str">
        <f>IFERROR(VLOOKUP($B248,DB!$H$3:$BZ$1001,47,FALSE)&amp;"","　")</f>
        <v/>
      </c>
      <c r="AB248" s="18" t="str">
        <f>IFERROR(VLOOKUP($B248,DB!$H$3:$BZ$1001,48,FALSE)&amp;"","　")</f>
        <v/>
      </c>
      <c r="AC248" s="18" t="str">
        <f>IFERROR(VLOOKUP($B248,DB!$H$3:$BZ$1001,49,FALSE)&amp;"","　")</f>
        <v/>
      </c>
      <c r="AD248" s="18" t="str">
        <f>IFERROR(VLOOKUP($B248,DB!$H$3:$BZ$1001,50,FALSE)&amp;"","　")</f>
        <v/>
      </c>
      <c r="AE248" s="18" t="str">
        <f>IFERROR(VLOOKUP($B248,DB!$H$3:$BZ$1001,51,FALSE)&amp;"","　")</f>
        <v/>
      </c>
      <c r="AF248" s="18" t="str">
        <f>IFERROR(VLOOKUP($B248,DB!$H$3:$BZ$1001,52,FALSE)&amp;"","　")</f>
        <v/>
      </c>
      <c r="AG248" s="18" t="str">
        <f>IFERROR(VLOOKUP($B248,DB!$H$3:$BZ$1001,53,FALSE)&amp;"","　")</f>
        <v/>
      </c>
      <c r="AH248" s="18" t="str">
        <f>IFERROR(VLOOKUP($B248,DB!$H$3:$BZ$1001,54,FALSE)&amp;"","　")</f>
        <v/>
      </c>
      <c r="AI248" s="25" t="str">
        <f>IFERROR(VLOOKUP($B248,DB!$H$3:$BZ$1001,55,FALSE)&amp;"","　")</f>
        <v/>
      </c>
      <c r="AJ248" s="16" t="str">
        <f>IFERROR(VLOOKUP($B248,DB!$H$3:$BZ$1001,56,FALSE)&amp;"","　")</f>
        <v/>
      </c>
      <c r="AK248" s="18" t="str">
        <f>IFERROR(VLOOKUP($B248,DB!$H$3:$BZ$1001,57,FALSE)&amp;"","　")</f>
        <v/>
      </c>
      <c r="AL248" s="18" t="str">
        <f>IFERROR(VLOOKUP($B248,DB!$H$3:$BZ$1001,58,FALSE)&amp;"","　")</f>
        <v/>
      </c>
      <c r="AM248" s="18" t="str">
        <f>IFERROR(VLOOKUP($B248,DB!$H$3:$BZ$1001,59,FALSE)&amp;"","　")</f>
        <v/>
      </c>
      <c r="AN248" s="18" t="str">
        <f>IFERROR(VLOOKUP($B248,DB!$H$3:$BZ$1001,60,FALSE)&amp;"","　")</f>
        <v/>
      </c>
      <c r="AO248" s="18" t="str">
        <f>IFERROR(VLOOKUP($B248,DB!$H$3:$BZ$1001,61,FALSE)&amp;"","　")</f>
        <v/>
      </c>
      <c r="AP248" s="18" t="str">
        <f>IFERROR(VLOOKUP($B248,DB!$H$3:$BZ$1001,62,FALSE)&amp;"","　")</f>
        <v/>
      </c>
      <c r="AQ248" s="21" t="str">
        <f>IFERROR(VLOOKUP($B248,DB!$H$3:$BZ$1001,63,FALSE)&amp;"","　")</f>
        <v/>
      </c>
      <c r="AR248" s="23" t="str">
        <f>IFERROR(VLOOKUP($B248,DB!$H$3:$BZ$1001,64,FALSE)&amp;"","　")</f>
        <v/>
      </c>
      <c r="AS248" s="18" t="str">
        <f>IFERROR(VLOOKUP($B248,DB!$H$3:$BZ$1001,65,FALSE)&amp;"","　")</f>
        <v/>
      </c>
      <c r="AT248" s="18" t="str">
        <f>IFERROR(VLOOKUP($B248,DB!$H$3:$BZ$1001,66,FALSE)&amp;"","　")</f>
        <v/>
      </c>
      <c r="AU248" s="18" t="str">
        <f>IFERROR(VLOOKUP($B248,DB!$H$3:$BZ$1001,67,FALSE)&amp;"","　")</f>
        <v/>
      </c>
      <c r="AV248" s="18" t="str">
        <f>IFERROR(VLOOKUP($B248,DB!$H$3:$BZ$1001,68,FALSE)&amp;"","　")</f>
        <v/>
      </c>
      <c r="AW248" s="18" t="str">
        <f>IFERROR(VLOOKUP($B248,DB!$H$3:$BZ$1001,69,FALSE)&amp;"","　")</f>
        <v/>
      </c>
      <c r="AX248" s="18" t="str">
        <f>IFERROR(VLOOKUP($B248,DB!$H$3:$BZ$1001,70,FALSE)&amp;"","　")</f>
        <v/>
      </c>
      <c r="AY248" s="21" t="str">
        <f>IFERROR(VLOOKUP($B248,DB!$H$3:$BZ$1001,71,FALSE)&amp;"","　")</f>
        <v/>
      </c>
      <c r="AZ248" s="29"/>
    </row>
    <row r="249" spans="2:52" ht="20.100000000000001" customHeight="1">
      <c r="B249" s="6">
        <v>2629</v>
      </c>
      <c r="C249" s="8" t="str">
        <f>IFERROR(VLOOKUP(B249,DB!$H$3:$Y$1001,4,FALSE)&amp;"","")</f>
        <v>北海道三井化学株式会社</v>
      </c>
      <c r="D249" s="10" t="str">
        <f>IFERROR(VLOOKUP(B249,DB!$H$2:$CC$1001,7,FALSE)&amp;"","")</f>
        <v>北海道</v>
      </c>
      <c r="E249" s="11" t="str">
        <f>IFERROR(VLOOKUP(B249,DB!$H$2:$CC$1001,8,FALSE)&amp;"","")</f>
        <v>砂川市</v>
      </c>
      <c r="F249" s="12" t="str">
        <f>IFERROR(VLOOKUP(B249,DB!$H$2:$CC$1001,10,FALSE)&amp;"","")</f>
        <v>代表取締役社長</v>
      </c>
      <c r="G249" s="11" t="str">
        <f>IFERROR(VLOOKUP(B249,DB!$H$2:$CC$1001,11,FALSE)&amp;"","")</f>
        <v>安藤　和徳</v>
      </c>
      <c r="H249" s="14" t="str">
        <f>IFERROR(IF(VLOOKUP(B249,DB!$H$2:$CC$1001,20,FALSE)&amp;""="","","○"),"")</f>
        <v>○</v>
      </c>
      <c r="I249" s="16" t="str">
        <f>IFERROR(VLOOKUP($B249,DB!$H$3:$BZ$1001,29,FALSE)&amp;"","　")</f>
        <v/>
      </c>
      <c r="J249" s="18" t="str">
        <f>IFERROR(VLOOKUP($B249,DB!$H$3:$BZ$1001,30,FALSE)&amp;"","　")</f>
        <v/>
      </c>
      <c r="K249" s="18" t="str">
        <f>IFERROR(VLOOKUP($B249,DB!$H$3:$BZ$1001,31,FALSE)&amp;"","　")</f>
        <v/>
      </c>
      <c r="L249" s="18" t="str">
        <f>IFERROR(VLOOKUP($B249,DB!$H$3:$BZ$1001,32,FALSE)&amp;"","　")</f>
        <v/>
      </c>
      <c r="M249" s="18" t="str">
        <f>IFERROR(VLOOKUP($B249,DB!$H$3:$BZ$1001,33,FALSE)&amp;"","　")</f>
        <v>◯</v>
      </c>
      <c r="N249" s="21" t="str">
        <f>IFERROR(VLOOKUP($B249,DB!$H$3:$BZ$1001,34,FALSE)&amp;"","　")</f>
        <v/>
      </c>
      <c r="O249" s="23" t="str">
        <f>IFERROR(VLOOKUP($B249,DB!$H$3:$BZ$1001,35,FALSE)&amp;"","　")</f>
        <v/>
      </c>
      <c r="P249" s="18" t="str">
        <f>IFERROR(VLOOKUP($B249,DB!$H$3:$BZ$1001,36,FALSE)&amp;"","　")</f>
        <v/>
      </c>
      <c r="Q249" s="18" t="str">
        <f>IFERROR(VLOOKUP($B249,DB!$H$3:$BZ$1001,37,FALSE)&amp;"","　")</f>
        <v/>
      </c>
      <c r="R249" s="18" t="str">
        <f>IFERROR(VLOOKUP($B249,DB!$H$3:$BZ$1001,38,FALSE)&amp;"","　")</f>
        <v/>
      </c>
      <c r="S249" s="18" t="str">
        <f>IFERROR(VLOOKUP($B249,DB!$H$3:$BZ$1001,39,FALSE)&amp;"","　")</f>
        <v/>
      </c>
      <c r="T249" s="18" t="str">
        <f>IFERROR(VLOOKUP($B249,DB!$H$3:$BZ$1001,40,FALSE)&amp;"","　")</f>
        <v/>
      </c>
      <c r="U249" s="18" t="str">
        <f>IFERROR(VLOOKUP($B249,DB!$H$3:$BZ$1001,41,FALSE)&amp;"","　")</f>
        <v/>
      </c>
      <c r="V249" s="18" t="str">
        <f>IFERROR(VLOOKUP($B249,DB!$H$3:$BZ$1001,42,FALSE)&amp;"","　")</f>
        <v/>
      </c>
      <c r="W249" s="18" t="str">
        <f>IFERROR(VLOOKUP($B249,DB!$H$3:$BZ$1001,43,FALSE)&amp;"","　")</f>
        <v/>
      </c>
      <c r="X249" s="18" t="str">
        <f>IFERROR(VLOOKUP($B249,DB!$H$3:$BZ$1001,44,FALSE)&amp;"","　")</f>
        <v/>
      </c>
      <c r="Y249" s="18" t="str">
        <f>IFERROR(VLOOKUP($B249,DB!$H$3:$BZ$1001,45,FALSE)&amp;"","　")</f>
        <v/>
      </c>
      <c r="Z249" s="18" t="str">
        <f>IFERROR(VLOOKUP($B249,DB!$H$3:$BZ$1001,46,FALSE)&amp;"","　")</f>
        <v/>
      </c>
      <c r="AA249" s="18" t="str">
        <f>IFERROR(VLOOKUP($B249,DB!$H$3:$BZ$1001,47,FALSE)&amp;"","　")</f>
        <v/>
      </c>
      <c r="AB249" s="18" t="str">
        <f>IFERROR(VLOOKUP($B249,DB!$H$3:$BZ$1001,48,FALSE)&amp;"","　")</f>
        <v/>
      </c>
      <c r="AC249" s="18" t="str">
        <f>IFERROR(VLOOKUP($B249,DB!$H$3:$BZ$1001,49,FALSE)&amp;"","　")</f>
        <v/>
      </c>
      <c r="AD249" s="18" t="str">
        <f>IFERROR(VLOOKUP($B249,DB!$H$3:$BZ$1001,50,FALSE)&amp;"","　")</f>
        <v/>
      </c>
      <c r="AE249" s="18" t="str">
        <f>IFERROR(VLOOKUP($B249,DB!$H$3:$BZ$1001,51,FALSE)&amp;"","　")</f>
        <v/>
      </c>
      <c r="AF249" s="18" t="str">
        <f>IFERROR(VLOOKUP($B249,DB!$H$3:$BZ$1001,52,FALSE)&amp;"","　")</f>
        <v/>
      </c>
      <c r="AG249" s="18" t="str">
        <f>IFERROR(VLOOKUP($B249,DB!$H$3:$BZ$1001,53,FALSE)&amp;"","　")</f>
        <v/>
      </c>
      <c r="AH249" s="18" t="str">
        <f>IFERROR(VLOOKUP($B249,DB!$H$3:$BZ$1001,54,FALSE)&amp;"","　")</f>
        <v/>
      </c>
      <c r="AI249" s="25" t="str">
        <f>IFERROR(VLOOKUP($B249,DB!$H$3:$BZ$1001,55,FALSE)&amp;"","　")</f>
        <v/>
      </c>
      <c r="AJ249" s="16" t="str">
        <f>IFERROR(VLOOKUP($B249,DB!$H$3:$BZ$1001,56,FALSE)&amp;"","　")</f>
        <v/>
      </c>
      <c r="AK249" s="18" t="str">
        <f>IFERROR(VLOOKUP($B249,DB!$H$3:$BZ$1001,57,FALSE)&amp;"","　")</f>
        <v/>
      </c>
      <c r="AL249" s="18" t="str">
        <f>IFERROR(VLOOKUP($B249,DB!$H$3:$BZ$1001,58,FALSE)&amp;"","　")</f>
        <v/>
      </c>
      <c r="AM249" s="18" t="str">
        <f>IFERROR(VLOOKUP($B249,DB!$H$3:$BZ$1001,59,FALSE)&amp;"","　")</f>
        <v/>
      </c>
      <c r="AN249" s="18" t="str">
        <f>IFERROR(VLOOKUP($B249,DB!$H$3:$BZ$1001,60,FALSE)&amp;"","　")</f>
        <v/>
      </c>
      <c r="AO249" s="18" t="str">
        <f>IFERROR(VLOOKUP($B249,DB!$H$3:$BZ$1001,61,FALSE)&amp;"","　")</f>
        <v/>
      </c>
      <c r="AP249" s="18" t="str">
        <f>IFERROR(VLOOKUP($B249,DB!$H$3:$BZ$1001,62,FALSE)&amp;"","　")</f>
        <v/>
      </c>
      <c r="AQ249" s="21" t="str">
        <f>IFERROR(VLOOKUP($B249,DB!$H$3:$BZ$1001,63,FALSE)&amp;"","　")</f>
        <v/>
      </c>
      <c r="AR249" s="23" t="str">
        <f>IFERROR(VLOOKUP($B249,DB!$H$3:$BZ$1001,64,FALSE)&amp;"","　")</f>
        <v/>
      </c>
      <c r="AS249" s="18" t="str">
        <f>IFERROR(VLOOKUP($B249,DB!$H$3:$BZ$1001,65,FALSE)&amp;"","　")</f>
        <v/>
      </c>
      <c r="AT249" s="18" t="str">
        <f>IFERROR(VLOOKUP($B249,DB!$H$3:$BZ$1001,66,FALSE)&amp;"","　")</f>
        <v/>
      </c>
      <c r="AU249" s="18" t="str">
        <f>IFERROR(VLOOKUP($B249,DB!$H$3:$BZ$1001,67,FALSE)&amp;"","　")</f>
        <v/>
      </c>
      <c r="AV249" s="18" t="str">
        <f>IFERROR(VLOOKUP($B249,DB!$H$3:$BZ$1001,68,FALSE)&amp;"","　")</f>
        <v>◯</v>
      </c>
      <c r="AW249" s="18" t="str">
        <f>IFERROR(VLOOKUP($B249,DB!$H$3:$BZ$1001,69,FALSE)&amp;"","　")</f>
        <v>◯</v>
      </c>
      <c r="AX249" s="18" t="str">
        <f>IFERROR(VLOOKUP($B249,DB!$H$3:$BZ$1001,70,FALSE)&amp;"","　")</f>
        <v>◯</v>
      </c>
      <c r="AY249" s="21" t="str">
        <f>IFERROR(VLOOKUP($B249,DB!$H$3:$BZ$1001,71,FALSE)&amp;"","　")</f>
        <v>◯</v>
      </c>
      <c r="AZ249" s="29"/>
    </row>
    <row r="250" spans="2:52" ht="20.100000000000001" customHeight="1">
      <c r="B250" s="6">
        <v>2630</v>
      </c>
      <c r="C250" s="8" t="str">
        <f>IFERROR(VLOOKUP(B250,DB!$H$3:$Y$1001,4,FALSE)&amp;"","")</f>
        <v>株式会社北匠建築設計事務所</v>
      </c>
      <c r="D250" s="10" t="str">
        <f>IFERROR(VLOOKUP(B250,DB!$H$2:$CC$1001,7,FALSE)&amp;"","")</f>
        <v>北海道</v>
      </c>
      <c r="E250" s="11" t="str">
        <f>IFERROR(VLOOKUP(B250,DB!$H$2:$CC$1001,8,FALSE)&amp;"","")</f>
        <v>函館市</v>
      </c>
      <c r="F250" s="12" t="str">
        <f>IFERROR(VLOOKUP(B250,DB!$H$2:$CC$1001,10,FALSE)&amp;"","")</f>
        <v>代表取締役</v>
      </c>
      <c r="G250" s="11" t="str">
        <f>IFERROR(VLOOKUP(B250,DB!$H$2:$CC$1001,11,FALSE)&amp;"","")</f>
        <v>松見　陽介</v>
      </c>
      <c r="H250" s="14" t="str">
        <f>IFERROR(IF(VLOOKUP(B250,DB!$H$2:$CC$1001,20,FALSE)&amp;""="","","○"),"")</f>
        <v/>
      </c>
      <c r="I250" s="16" t="str">
        <f>IFERROR(VLOOKUP($B250,DB!$H$3:$BZ$1001,29,FALSE)&amp;"","　")</f>
        <v/>
      </c>
      <c r="J250" s="18" t="str">
        <f>IFERROR(VLOOKUP($B250,DB!$H$3:$BZ$1001,30,FALSE)&amp;"","　")</f>
        <v/>
      </c>
      <c r="K250" s="18" t="str">
        <f>IFERROR(VLOOKUP($B250,DB!$H$3:$BZ$1001,31,FALSE)&amp;"","　")</f>
        <v/>
      </c>
      <c r="L250" s="18" t="str">
        <f>IFERROR(VLOOKUP($B250,DB!$H$3:$BZ$1001,32,FALSE)&amp;"","　")</f>
        <v>◯</v>
      </c>
      <c r="M250" s="18" t="str">
        <f>IFERROR(VLOOKUP($B250,DB!$H$3:$BZ$1001,33,FALSE)&amp;"","　")</f>
        <v/>
      </c>
      <c r="N250" s="21" t="str">
        <f>IFERROR(VLOOKUP($B250,DB!$H$3:$BZ$1001,34,FALSE)&amp;"","　")</f>
        <v/>
      </c>
      <c r="O250" s="23" t="str">
        <f>IFERROR(VLOOKUP($B250,DB!$H$3:$BZ$1001,35,FALSE)&amp;"","　")</f>
        <v/>
      </c>
      <c r="P250" s="18" t="str">
        <f>IFERROR(VLOOKUP($B250,DB!$H$3:$BZ$1001,36,FALSE)&amp;"","　")</f>
        <v/>
      </c>
      <c r="Q250" s="18" t="str">
        <f>IFERROR(VLOOKUP($B250,DB!$H$3:$BZ$1001,37,FALSE)&amp;"","　")</f>
        <v/>
      </c>
      <c r="R250" s="18" t="str">
        <f>IFERROR(VLOOKUP($B250,DB!$H$3:$BZ$1001,38,FALSE)&amp;"","　")</f>
        <v/>
      </c>
      <c r="S250" s="18" t="str">
        <f>IFERROR(VLOOKUP($B250,DB!$H$3:$BZ$1001,39,FALSE)&amp;"","　")</f>
        <v/>
      </c>
      <c r="T250" s="18" t="str">
        <f>IFERROR(VLOOKUP($B250,DB!$H$3:$BZ$1001,40,FALSE)&amp;"","　")</f>
        <v/>
      </c>
      <c r="U250" s="18" t="str">
        <f>IFERROR(VLOOKUP($B250,DB!$H$3:$BZ$1001,41,FALSE)&amp;"","　")</f>
        <v/>
      </c>
      <c r="V250" s="18" t="str">
        <f>IFERROR(VLOOKUP($B250,DB!$H$3:$BZ$1001,42,FALSE)&amp;"","　")</f>
        <v/>
      </c>
      <c r="W250" s="18" t="str">
        <f>IFERROR(VLOOKUP($B250,DB!$H$3:$BZ$1001,43,FALSE)&amp;"","　")</f>
        <v/>
      </c>
      <c r="X250" s="18" t="str">
        <f>IFERROR(VLOOKUP($B250,DB!$H$3:$BZ$1001,44,FALSE)&amp;"","　")</f>
        <v/>
      </c>
      <c r="Y250" s="18" t="str">
        <f>IFERROR(VLOOKUP($B250,DB!$H$3:$BZ$1001,45,FALSE)&amp;"","　")</f>
        <v/>
      </c>
      <c r="Z250" s="18" t="str">
        <f>IFERROR(VLOOKUP($B250,DB!$H$3:$BZ$1001,46,FALSE)&amp;"","　")</f>
        <v/>
      </c>
      <c r="AA250" s="18" t="str">
        <f>IFERROR(VLOOKUP($B250,DB!$H$3:$BZ$1001,47,FALSE)&amp;"","　")</f>
        <v/>
      </c>
      <c r="AB250" s="18" t="str">
        <f>IFERROR(VLOOKUP($B250,DB!$H$3:$BZ$1001,48,FALSE)&amp;"","　")</f>
        <v/>
      </c>
      <c r="AC250" s="18" t="str">
        <f>IFERROR(VLOOKUP($B250,DB!$H$3:$BZ$1001,49,FALSE)&amp;"","　")</f>
        <v/>
      </c>
      <c r="AD250" s="18" t="str">
        <f>IFERROR(VLOOKUP($B250,DB!$H$3:$BZ$1001,50,FALSE)&amp;"","　")</f>
        <v/>
      </c>
      <c r="AE250" s="18" t="str">
        <f>IFERROR(VLOOKUP($B250,DB!$H$3:$BZ$1001,51,FALSE)&amp;"","　")</f>
        <v/>
      </c>
      <c r="AF250" s="18" t="str">
        <f>IFERROR(VLOOKUP($B250,DB!$H$3:$BZ$1001,52,FALSE)&amp;"","　")</f>
        <v/>
      </c>
      <c r="AG250" s="18" t="str">
        <f>IFERROR(VLOOKUP($B250,DB!$H$3:$BZ$1001,53,FALSE)&amp;"","　")</f>
        <v/>
      </c>
      <c r="AH250" s="18" t="str">
        <f>IFERROR(VLOOKUP($B250,DB!$H$3:$BZ$1001,54,FALSE)&amp;"","　")</f>
        <v/>
      </c>
      <c r="AI250" s="25" t="str">
        <f>IFERROR(VLOOKUP($B250,DB!$H$3:$BZ$1001,55,FALSE)&amp;"","　")</f>
        <v/>
      </c>
      <c r="AJ250" s="16" t="str">
        <f>IFERROR(VLOOKUP($B250,DB!$H$3:$BZ$1001,56,FALSE)&amp;"","　")</f>
        <v/>
      </c>
      <c r="AK250" s="18" t="str">
        <f>IFERROR(VLOOKUP($B250,DB!$H$3:$BZ$1001,57,FALSE)&amp;"","　")</f>
        <v/>
      </c>
      <c r="AL250" s="18" t="str">
        <f>IFERROR(VLOOKUP($B250,DB!$H$3:$BZ$1001,58,FALSE)&amp;"","　")</f>
        <v/>
      </c>
      <c r="AM250" s="18" t="str">
        <f>IFERROR(VLOOKUP($B250,DB!$H$3:$BZ$1001,59,FALSE)&amp;"","　")</f>
        <v/>
      </c>
      <c r="AN250" s="18" t="str">
        <f>IFERROR(VLOOKUP($B250,DB!$H$3:$BZ$1001,60,FALSE)&amp;"","　")</f>
        <v/>
      </c>
      <c r="AO250" s="18" t="str">
        <f>IFERROR(VLOOKUP($B250,DB!$H$3:$BZ$1001,61,FALSE)&amp;"","　")</f>
        <v/>
      </c>
      <c r="AP250" s="18" t="str">
        <f>IFERROR(VLOOKUP($B250,DB!$H$3:$BZ$1001,62,FALSE)&amp;"","　")</f>
        <v/>
      </c>
      <c r="AQ250" s="21" t="str">
        <f>IFERROR(VLOOKUP($B250,DB!$H$3:$BZ$1001,63,FALSE)&amp;"","　")</f>
        <v/>
      </c>
      <c r="AR250" s="23" t="str">
        <f>IFERROR(VLOOKUP($B250,DB!$H$3:$BZ$1001,64,FALSE)&amp;"","　")</f>
        <v/>
      </c>
      <c r="AS250" s="18" t="str">
        <f>IFERROR(VLOOKUP($B250,DB!$H$3:$BZ$1001,65,FALSE)&amp;"","　")</f>
        <v/>
      </c>
      <c r="AT250" s="18" t="str">
        <f>IFERROR(VLOOKUP($B250,DB!$H$3:$BZ$1001,66,FALSE)&amp;"","　")</f>
        <v/>
      </c>
      <c r="AU250" s="18" t="str">
        <f>IFERROR(VLOOKUP($B250,DB!$H$3:$BZ$1001,67,FALSE)&amp;"","　")</f>
        <v/>
      </c>
      <c r="AV250" s="18" t="str">
        <f>IFERROR(VLOOKUP($B250,DB!$H$3:$BZ$1001,68,FALSE)&amp;"","　")</f>
        <v/>
      </c>
      <c r="AW250" s="18" t="str">
        <f>IFERROR(VLOOKUP($B250,DB!$H$3:$BZ$1001,69,FALSE)&amp;"","　")</f>
        <v/>
      </c>
      <c r="AX250" s="18" t="str">
        <f>IFERROR(VLOOKUP($B250,DB!$H$3:$BZ$1001,70,FALSE)&amp;"","　")</f>
        <v/>
      </c>
      <c r="AY250" s="21" t="str">
        <f>IFERROR(VLOOKUP($B250,DB!$H$3:$BZ$1001,71,FALSE)&amp;"","　")</f>
        <v/>
      </c>
      <c r="AZ250" s="29"/>
    </row>
    <row r="251" spans="2:52" ht="20.100000000000001" customHeight="1">
      <c r="B251" s="6">
        <v>2631</v>
      </c>
      <c r="C251" s="8" t="str">
        <f>IFERROR(VLOOKUP(B251,DB!$H$3:$Y$1001,4,FALSE)&amp;"","")</f>
        <v>株式会社北海工営社</v>
      </c>
      <c r="D251" s="10" t="str">
        <f>IFERROR(VLOOKUP(B251,DB!$H$2:$CC$1001,7,FALSE)&amp;"","")</f>
        <v>北海道</v>
      </c>
      <c r="E251" s="11" t="str">
        <f>IFERROR(VLOOKUP(B251,DB!$H$2:$CC$1001,8,FALSE)&amp;"","")</f>
        <v>札幌市中央区</v>
      </c>
      <c r="F251" s="12" t="str">
        <f>IFERROR(VLOOKUP(B251,DB!$H$2:$CC$1001,10,FALSE)&amp;"","")</f>
        <v>代表取締役</v>
      </c>
      <c r="G251" s="11" t="str">
        <f>IFERROR(VLOOKUP(B251,DB!$H$2:$CC$1001,11,FALSE)&amp;"","")</f>
        <v>本多　俊司</v>
      </c>
      <c r="H251" s="14" t="str">
        <f>IFERROR(IF(VLOOKUP(B251,DB!$H$2:$CC$1001,20,FALSE)&amp;""="","","○"),"")</f>
        <v/>
      </c>
      <c r="I251" s="16" t="str">
        <f>IFERROR(VLOOKUP($B251,DB!$H$3:$BZ$1001,29,FALSE)&amp;"","　")</f>
        <v>◯</v>
      </c>
      <c r="J251" s="18" t="str">
        <f>IFERROR(VLOOKUP($B251,DB!$H$3:$BZ$1001,30,FALSE)&amp;"","　")</f>
        <v>◯</v>
      </c>
      <c r="K251" s="18" t="str">
        <f>IFERROR(VLOOKUP($B251,DB!$H$3:$BZ$1001,31,FALSE)&amp;"","　")</f>
        <v>◯</v>
      </c>
      <c r="L251" s="18" t="str">
        <f>IFERROR(VLOOKUP($B251,DB!$H$3:$BZ$1001,32,FALSE)&amp;"","　")</f>
        <v/>
      </c>
      <c r="M251" s="18" t="str">
        <f>IFERROR(VLOOKUP($B251,DB!$H$3:$BZ$1001,33,FALSE)&amp;"","　")</f>
        <v/>
      </c>
      <c r="N251" s="21" t="str">
        <f>IFERROR(VLOOKUP($B251,DB!$H$3:$BZ$1001,34,FALSE)&amp;"","　")</f>
        <v/>
      </c>
      <c r="O251" s="23" t="str">
        <f>IFERROR(VLOOKUP($B251,DB!$H$3:$BZ$1001,35,FALSE)&amp;"","　")</f>
        <v/>
      </c>
      <c r="P251" s="18" t="str">
        <f>IFERROR(VLOOKUP($B251,DB!$H$3:$BZ$1001,36,FALSE)&amp;"","　")</f>
        <v/>
      </c>
      <c r="Q251" s="18" t="str">
        <f>IFERROR(VLOOKUP($B251,DB!$H$3:$BZ$1001,37,FALSE)&amp;"","　")</f>
        <v/>
      </c>
      <c r="R251" s="18" t="str">
        <f>IFERROR(VLOOKUP($B251,DB!$H$3:$BZ$1001,38,FALSE)&amp;"","　")</f>
        <v/>
      </c>
      <c r="S251" s="18" t="str">
        <f>IFERROR(VLOOKUP($B251,DB!$H$3:$BZ$1001,39,FALSE)&amp;"","　")</f>
        <v/>
      </c>
      <c r="T251" s="18" t="str">
        <f>IFERROR(VLOOKUP($B251,DB!$H$3:$BZ$1001,40,FALSE)&amp;"","　")</f>
        <v/>
      </c>
      <c r="U251" s="18" t="str">
        <f>IFERROR(VLOOKUP($B251,DB!$H$3:$BZ$1001,41,FALSE)&amp;"","　")</f>
        <v/>
      </c>
      <c r="V251" s="18" t="str">
        <f>IFERROR(VLOOKUP($B251,DB!$H$3:$BZ$1001,42,FALSE)&amp;"","　")</f>
        <v/>
      </c>
      <c r="W251" s="18" t="str">
        <f>IFERROR(VLOOKUP($B251,DB!$H$3:$BZ$1001,43,FALSE)&amp;"","　")</f>
        <v/>
      </c>
      <c r="X251" s="18" t="str">
        <f>IFERROR(VLOOKUP($B251,DB!$H$3:$BZ$1001,44,FALSE)&amp;"","　")</f>
        <v/>
      </c>
      <c r="Y251" s="18" t="str">
        <f>IFERROR(VLOOKUP($B251,DB!$H$3:$BZ$1001,45,FALSE)&amp;"","　")</f>
        <v/>
      </c>
      <c r="Z251" s="18" t="str">
        <f>IFERROR(VLOOKUP($B251,DB!$H$3:$BZ$1001,46,FALSE)&amp;"","　")</f>
        <v/>
      </c>
      <c r="AA251" s="18" t="str">
        <f>IFERROR(VLOOKUP($B251,DB!$H$3:$BZ$1001,47,FALSE)&amp;"","　")</f>
        <v/>
      </c>
      <c r="AB251" s="18" t="str">
        <f>IFERROR(VLOOKUP($B251,DB!$H$3:$BZ$1001,48,FALSE)&amp;"","　")</f>
        <v/>
      </c>
      <c r="AC251" s="18" t="str">
        <f>IFERROR(VLOOKUP($B251,DB!$H$3:$BZ$1001,49,FALSE)&amp;"","　")</f>
        <v/>
      </c>
      <c r="AD251" s="18" t="str">
        <f>IFERROR(VLOOKUP($B251,DB!$H$3:$BZ$1001,50,FALSE)&amp;"","　")</f>
        <v/>
      </c>
      <c r="AE251" s="18" t="str">
        <f>IFERROR(VLOOKUP($B251,DB!$H$3:$BZ$1001,51,FALSE)&amp;"","　")</f>
        <v/>
      </c>
      <c r="AF251" s="18" t="str">
        <f>IFERROR(VLOOKUP($B251,DB!$H$3:$BZ$1001,52,FALSE)&amp;"","　")</f>
        <v/>
      </c>
      <c r="AG251" s="18" t="str">
        <f>IFERROR(VLOOKUP($B251,DB!$H$3:$BZ$1001,53,FALSE)&amp;"","　")</f>
        <v/>
      </c>
      <c r="AH251" s="18" t="str">
        <f>IFERROR(VLOOKUP($B251,DB!$H$3:$BZ$1001,54,FALSE)&amp;"","　")</f>
        <v/>
      </c>
      <c r="AI251" s="25" t="str">
        <f>IFERROR(VLOOKUP($B251,DB!$H$3:$BZ$1001,55,FALSE)&amp;"","　")</f>
        <v/>
      </c>
      <c r="AJ251" s="16" t="str">
        <f>IFERROR(VLOOKUP($B251,DB!$H$3:$BZ$1001,56,FALSE)&amp;"","　")</f>
        <v/>
      </c>
      <c r="AK251" s="18" t="str">
        <f>IFERROR(VLOOKUP($B251,DB!$H$3:$BZ$1001,57,FALSE)&amp;"","　")</f>
        <v/>
      </c>
      <c r="AL251" s="18" t="str">
        <f>IFERROR(VLOOKUP($B251,DB!$H$3:$BZ$1001,58,FALSE)&amp;"","　")</f>
        <v/>
      </c>
      <c r="AM251" s="18" t="str">
        <f>IFERROR(VLOOKUP($B251,DB!$H$3:$BZ$1001,59,FALSE)&amp;"","　")</f>
        <v/>
      </c>
      <c r="AN251" s="18" t="str">
        <f>IFERROR(VLOOKUP($B251,DB!$H$3:$BZ$1001,60,FALSE)&amp;"","　")</f>
        <v/>
      </c>
      <c r="AO251" s="18" t="str">
        <f>IFERROR(VLOOKUP($B251,DB!$H$3:$BZ$1001,61,FALSE)&amp;"","　")</f>
        <v/>
      </c>
      <c r="AP251" s="18" t="str">
        <f>IFERROR(VLOOKUP($B251,DB!$H$3:$BZ$1001,62,FALSE)&amp;"","　")</f>
        <v/>
      </c>
      <c r="AQ251" s="21" t="str">
        <f>IFERROR(VLOOKUP($B251,DB!$H$3:$BZ$1001,63,FALSE)&amp;"","　")</f>
        <v/>
      </c>
      <c r="AR251" s="23" t="str">
        <f>IFERROR(VLOOKUP($B251,DB!$H$3:$BZ$1001,64,FALSE)&amp;"","　")</f>
        <v/>
      </c>
      <c r="AS251" s="18" t="str">
        <f>IFERROR(VLOOKUP($B251,DB!$H$3:$BZ$1001,65,FALSE)&amp;"","　")</f>
        <v/>
      </c>
      <c r="AT251" s="18" t="str">
        <f>IFERROR(VLOOKUP($B251,DB!$H$3:$BZ$1001,66,FALSE)&amp;"","　")</f>
        <v/>
      </c>
      <c r="AU251" s="18" t="str">
        <f>IFERROR(VLOOKUP($B251,DB!$H$3:$BZ$1001,67,FALSE)&amp;"","　")</f>
        <v/>
      </c>
      <c r="AV251" s="18" t="str">
        <f>IFERROR(VLOOKUP($B251,DB!$H$3:$BZ$1001,68,FALSE)&amp;"","　")</f>
        <v/>
      </c>
      <c r="AW251" s="18" t="str">
        <f>IFERROR(VLOOKUP($B251,DB!$H$3:$BZ$1001,69,FALSE)&amp;"","　")</f>
        <v/>
      </c>
      <c r="AX251" s="18" t="str">
        <f>IFERROR(VLOOKUP($B251,DB!$H$3:$BZ$1001,70,FALSE)&amp;"","　")</f>
        <v/>
      </c>
      <c r="AY251" s="21" t="str">
        <f>IFERROR(VLOOKUP($B251,DB!$H$3:$BZ$1001,71,FALSE)&amp;"","　")</f>
        <v/>
      </c>
      <c r="AZ251" s="29"/>
    </row>
    <row r="252" spans="2:52" ht="20.100000000000001" customHeight="1">
      <c r="B252" s="6">
        <v>2632</v>
      </c>
      <c r="C252" s="8" t="str">
        <f>IFERROR(VLOOKUP(B252,DB!$H$3:$Y$1001,4,FALSE)&amp;"","")</f>
        <v>北海道土木設計株式会社</v>
      </c>
      <c r="D252" s="10" t="str">
        <f>IFERROR(VLOOKUP(B252,DB!$H$2:$CC$1001,7,FALSE)&amp;"","")</f>
        <v>北海道</v>
      </c>
      <c r="E252" s="11" t="str">
        <f>IFERROR(VLOOKUP(B252,DB!$H$2:$CC$1001,8,FALSE)&amp;"","")</f>
        <v>札幌市中央区</v>
      </c>
      <c r="F252" s="12" t="str">
        <f>IFERROR(VLOOKUP(B252,DB!$H$2:$CC$1001,10,FALSE)&amp;"","")</f>
        <v>代表取締役</v>
      </c>
      <c r="G252" s="11" t="str">
        <f>IFERROR(VLOOKUP(B252,DB!$H$2:$CC$1001,11,FALSE)&amp;"","")</f>
        <v>若山　浩</v>
      </c>
      <c r="H252" s="14" t="str">
        <f>IFERROR(IF(VLOOKUP(B252,DB!$H$2:$CC$1001,20,FALSE)&amp;""="","","○"),"")</f>
        <v/>
      </c>
      <c r="I252" s="16" t="str">
        <f>IFERROR(VLOOKUP($B252,DB!$H$3:$BZ$1001,29,FALSE)&amp;"","　")</f>
        <v>◯</v>
      </c>
      <c r="J252" s="18" t="str">
        <f>IFERROR(VLOOKUP($B252,DB!$H$3:$BZ$1001,30,FALSE)&amp;"","　")</f>
        <v>◯</v>
      </c>
      <c r="K252" s="18" t="str">
        <f>IFERROR(VLOOKUP($B252,DB!$H$3:$BZ$1001,31,FALSE)&amp;"","　")</f>
        <v>◯</v>
      </c>
      <c r="L252" s="18" t="str">
        <f>IFERROR(VLOOKUP($B252,DB!$H$3:$BZ$1001,32,FALSE)&amp;"","　")</f>
        <v/>
      </c>
      <c r="M252" s="18" t="str">
        <f>IFERROR(VLOOKUP($B252,DB!$H$3:$BZ$1001,33,FALSE)&amp;"","　")</f>
        <v>◯</v>
      </c>
      <c r="N252" s="21" t="str">
        <f>IFERROR(VLOOKUP($B252,DB!$H$3:$BZ$1001,34,FALSE)&amp;"","　")</f>
        <v/>
      </c>
      <c r="O252" s="23" t="str">
        <f>IFERROR(VLOOKUP($B252,DB!$H$3:$BZ$1001,35,FALSE)&amp;"","　")</f>
        <v/>
      </c>
      <c r="P252" s="18" t="str">
        <f>IFERROR(VLOOKUP($B252,DB!$H$3:$BZ$1001,36,FALSE)&amp;"","　")</f>
        <v/>
      </c>
      <c r="Q252" s="18" t="str">
        <f>IFERROR(VLOOKUP($B252,DB!$H$3:$BZ$1001,37,FALSE)&amp;"","　")</f>
        <v/>
      </c>
      <c r="R252" s="18" t="str">
        <f>IFERROR(VLOOKUP($B252,DB!$H$3:$BZ$1001,38,FALSE)&amp;"","　")</f>
        <v>◯</v>
      </c>
      <c r="S252" s="18" t="str">
        <f>IFERROR(VLOOKUP($B252,DB!$H$3:$BZ$1001,39,FALSE)&amp;"","　")</f>
        <v/>
      </c>
      <c r="T252" s="18" t="str">
        <f>IFERROR(VLOOKUP($B252,DB!$H$3:$BZ$1001,40,FALSE)&amp;"","　")</f>
        <v/>
      </c>
      <c r="U252" s="18" t="str">
        <f>IFERROR(VLOOKUP($B252,DB!$H$3:$BZ$1001,41,FALSE)&amp;"","　")</f>
        <v/>
      </c>
      <c r="V252" s="18" t="str">
        <f>IFERROR(VLOOKUP($B252,DB!$H$3:$BZ$1001,42,FALSE)&amp;"","　")</f>
        <v/>
      </c>
      <c r="W252" s="18" t="str">
        <f>IFERROR(VLOOKUP($B252,DB!$H$3:$BZ$1001,43,FALSE)&amp;"","　")</f>
        <v/>
      </c>
      <c r="X252" s="18" t="str">
        <f>IFERROR(VLOOKUP($B252,DB!$H$3:$BZ$1001,44,FALSE)&amp;"","　")</f>
        <v/>
      </c>
      <c r="Y252" s="18" t="str">
        <f>IFERROR(VLOOKUP($B252,DB!$H$3:$BZ$1001,45,FALSE)&amp;"","　")</f>
        <v/>
      </c>
      <c r="Z252" s="18" t="str">
        <f>IFERROR(VLOOKUP($B252,DB!$H$3:$BZ$1001,46,FALSE)&amp;"","　")</f>
        <v/>
      </c>
      <c r="AA252" s="18" t="str">
        <f>IFERROR(VLOOKUP($B252,DB!$H$3:$BZ$1001,47,FALSE)&amp;"","　")</f>
        <v/>
      </c>
      <c r="AB252" s="18" t="str">
        <f>IFERROR(VLOOKUP($B252,DB!$H$3:$BZ$1001,48,FALSE)&amp;"","　")</f>
        <v>◯</v>
      </c>
      <c r="AC252" s="18" t="str">
        <f>IFERROR(VLOOKUP($B252,DB!$H$3:$BZ$1001,49,FALSE)&amp;"","　")</f>
        <v>◯</v>
      </c>
      <c r="AD252" s="18" t="str">
        <f>IFERROR(VLOOKUP($B252,DB!$H$3:$BZ$1001,50,FALSE)&amp;"","　")</f>
        <v>◯</v>
      </c>
      <c r="AE252" s="18" t="str">
        <f>IFERROR(VLOOKUP($B252,DB!$H$3:$BZ$1001,51,FALSE)&amp;"","　")</f>
        <v/>
      </c>
      <c r="AF252" s="18" t="str">
        <f>IFERROR(VLOOKUP($B252,DB!$H$3:$BZ$1001,52,FALSE)&amp;"","　")</f>
        <v/>
      </c>
      <c r="AG252" s="18" t="str">
        <f>IFERROR(VLOOKUP($B252,DB!$H$3:$BZ$1001,53,FALSE)&amp;"","　")</f>
        <v/>
      </c>
      <c r="AH252" s="18" t="str">
        <f>IFERROR(VLOOKUP($B252,DB!$H$3:$BZ$1001,54,FALSE)&amp;"","　")</f>
        <v/>
      </c>
      <c r="AI252" s="25" t="str">
        <f>IFERROR(VLOOKUP($B252,DB!$H$3:$BZ$1001,55,FALSE)&amp;"","　")</f>
        <v/>
      </c>
      <c r="AJ252" s="16" t="str">
        <f>IFERROR(VLOOKUP($B252,DB!$H$3:$BZ$1001,56,FALSE)&amp;"","　")</f>
        <v/>
      </c>
      <c r="AK252" s="18" t="str">
        <f>IFERROR(VLOOKUP($B252,DB!$H$3:$BZ$1001,57,FALSE)&amp;"","　")</f>
        <v/>
      </c>
      <c r="AL252" s="18" t="str">
        <f>IFERROR(VLOOKUP($B252,DB!$H$3:$BZ$1001,58,FALSE)&amp;"","　")</f>
        <v/>
      </c>
      <c r="AM252" s="18" t="str">
        <f>IFERROR(VLOOKUP($B252,DB!$H$3:$BZ$1001,59,FALSE)&amp;"","　")</f>
        <v/>
      </c>
      <c r="AN252" s="18" t="str">
        <f>IFERROR(VLOOKUP($B252,DB!$H$3:$BZ$1001,60,FALSE)&amp;"","　")</f>
        <v/>
      </c>
      <c r="AO252" s="18" t="str">
        <f>IFERROR(VLOOKUP($B252,DB!$H$3:$BZ$1001,61,FALSE)&amp;"","　")</f>
        <v/>
      </c>
      <c r="AP252" s="18" t="str">
        <f>IFERROR(VLOOKUP($B252,DB!$H$3:$BZ$1001,62,FALSE)&amp;"","　")</f>
        <v/>
      </c>
      <c r="AQ252" s="21" t="str">
        <f>IFERROR(VLOOKUP($B252,DB!$H$3:$BZ$1001,63,FALSE)&amp;"","　")</f>
        <v/>
      </c>
      <c r="AR252" s="23" t="str">
        <f>IFERROR(VLOOKUP($B252,DB!$H$3:$BZ$1001,64,FALSE)&amp;"","　")</f>
        <v/>
      </c>
      <c r="AS252" s="18" t="str">
        <f>IFERROR(VLOOKUP($B252,DB!$H$3:$BZ$1001,65,FALSE)&amp;"","　")</f>
        <v/>
      </c>
      <c r="AT252" s="18" t="str">
        <f>IFERROR(VLOOKUP($B252,DB!$H$3:$BZ$1001,66,FALSE)&amp;"","　")</f>
        <v/>
      </c>
      <c r="AU252" s="18" t="str">
        <f>IFERROR(VLOOKUP($B252,DB!$H$3:$BZ$1001,67,FALSE)&amp;"","　")</f>
        <v/>
      </c>
      <c r="AV252" s="18" t="str">
        <f>IFERROR(VLOOKUP($B252,DB!$H$3:$BZ$1001,68,FALSE)&amp;"","　")</f>
        <v/>
      </c>
      <c r="AW252" s="18" t="str">
        <f>IFERROR(VLOOKUP($B252,DB!$H$3:$BZ$1001,69,FALSE)&amp;"","　")</f>
        <v/>
      </c>
      <c r="AX252" s="18" t="str">
        <f>IFERROR(VLOOKUP($B252,DB!$H$3:$BZ$1001,70,FALSE)&amp;"","　")</f>
        <v/>
      </c>
      <c r="AY252" s="21" t="str">
        <f>IFERROR(VLOOKUP($B252,DB!$H$3:$BZ$1001,71,FALSE)&amp;"","　")</f>
        <v/>
      </c>
      <c r="AZ252" s="29"/>
    </row>
    <row r="253" spans="2:52" ht="20.100000000000001" customHeight="1">
      <c r="B253" s="6">
        <v>2633</v>
      </c>
      <c r="C253" s="8" t="str">
        <f>IFERROR(VLOOKUP(B253,DB!$H$3:$Y$1001,4,FALSE)&amp;"","")</f>
        <v>北海道造園設計株式会社</v>
      </c>
      <c r="D253" s="10" t="str">
        <f>IFERROR(VLOOKUP(B253,DB!$H$2:$CC$1001,7,FALSE)&amp;"","")</f>
        <v>北海道</v>
      </c>
      <c r="E253" s="11" t="str">
        <f>IFERROR(VLOOKUP(B253,DB!$H$2:$CC$1001,8,FALSE)&amp;"","")</f>
        <v>札幌市北区</v>
      </c>
      <c r="F253" s="12" t="str">
        <f>IFERROR(VLOOKUP(B253,DB!$H$2:$CC$1001,10,FALSE)&amp;"","")</f>
        <v>代表取締役</v>
      </c>
      <c r="G253" s="11" t="str">
        <f>IFERROR(VLOOKUP(B253,DB!$H$2:$CC$1001,11,FALSE)&amp;"","")</f>
        <v>佐藤　俊義</v>
      </c>
      <c r="H253" s="14" t="str">
        <f>IFERROR(IF(VLOOKUP(B253,DB!$H$2:$CC$1001,20,FALSE)&amp;""="","","○"),"")</f>
        <v/>
      </c>
      <c r="I253" s="16" t="str">
        <f>IFERROR(VLOOKUP($B253,DB!$H$3:$BZ$1001,29,FALSE)&amp;"","　")</f>
        <v/>
      </c>
      <c r="J253" s="18" t="str">
        <f>IFERROR(VLOOKUP($B253,DB!$H$3:$BZ$1001,30,FALSE)&amp;"","　")</f>
        <v/>
      </c>
      <c r="K253" s="18" t="str">
        <f>IFERROR(VLOOKUP($B253,DB!$H$3:$BZ$1001,31,FALSE)&amp;"","　")</f>
        <v>◯</v>
      </c>
      <c r="L253" s="18" t="str">
        <f>IFERROR(VLOOKUP($B253,DB!$H$3:$BZ$1001,32,FALSE)&amp;"","　")</f>
        <v/>
      </c>
      <c r="M253" s="18" t="str">
        <f>IFERROR(VLOOKUP($B253,DB!$H$3:$BZ$1001,33,FALSE)&amp;"","　")</f>
        <v>◯</v>
      </c>
      <c r="N253" s="21" t="str">
        <f>IFERROR(VLOOKUP($B253,DB!$H$3:$BZ$1001,34,FALSE)&amp;"","　")</f>
        <v/>
      </c>
      <c r="O253" s="23" t="str">
        <f>IFERROR(VLOOKUP($B253,DB!$H$3:$BZ$1001,35,FALSE)&amp;"","　")</f>
        <v/>
      </c>
      <c r="P253" s="18" t="str">
        <f>IFERROR(VLOOKUP($B253,DB!$H$3:$BZ$1001,36,FALSE)&amp;"","　")</f>
        <v/>
      </c>
      <c r="Q253" s="18" t="str">
        <f>IFERROR(VLOOKUP($B253,DB!$H$3:$BZ$1001,37,FALSE)&amp;"","　")</f>
        <v/>
      </c>
      <c r="R253" s="18" t="str">
        <f>IFERROR(VLOOKUP($B253,DB!$H$3:$BZ$1001,38,FALSE)&amp;"","　")</f>
        <v/>
      </c>
      <c r="S253" s="18" t="str">
        <f>IFERROR(VLOOKUP($B253,DB!$H$3:$BZ$1001,39,FALSE)&amp;"","　")</f>
        <v/>
      </c>
      <c r="T253" s="18" t="str">
        <f>IFERROR(VLOOKUP($B253,DB!$H$3:$BZ$1001,40,FALSE)&amp;"","　")</f>
        <v/>
      </c>
      <c r="U253" s="18" t="str">
        <f>IFERROR(VLOOKUP($B253,DB!$H$3:$BZ$1001,41,FALSE)&amp;"","　")</f>
        <v/>
      </c>
      <c r="V253" s="18" t="str">
        <f>IFERROR(VLOOKUP($B253,DB!$H$3:$BZ$1001,42,FALSE)&amp;"","　")</f>
        <v/>
      </c>
      <c r="W253" s="18" t="str">
        <f>IFERROR(VLOOKUP($B253,DB!$H$3:$BZ$1001,43,FALSE)&amp;"","　")</f>
        <v/>
      </c>
      <c r="X253" s="18" t="str">
        <f>IFERROR(VLOOKUP($B253,DB!$H$3:$BZ$1001,44,FALSE)&amp;"","　")</f>
        <v/>
      </c>
      <c r="Y253" s="18" t="str">
        <f>IFERROR(VLOOKUP($B253,DB!$H$3:$BZ$1001,45,FALSE)&amp;"","　")</f>
        <v/>
      </c>
      <c r="Z253" s="18" t="str">
        <f>IFERROR(VLOOKUP($B253,DB!$H$3:$BZ$1001,46,FALSE)&amp;"","　")</f>
        <v>◯</v>
      </c>
      <c r="AA253" s="18" t="str">
        <f>IFERROR(VLOOKUP($B253,DB!$H$3:$BZ$1001,47,FALSE)&amp;"","　")</f>
        <v/>
      </c>
      <c r="AB253" s="18" t="str">
        <f>IFERROR(VLOOKUP($B253,DB!$H$3:$BZ$1001,48,FALSE)&amp;"","　")</f>
        <v/>
      </c>
      <c r="AC253" s="18" t="str">
        <f>IFERROR(VLOOKUP($B253,DB!$H$3:$BZ$1001,49,FALSE)&amp;"","　")</f>
        <v/>
      </c>
      <c r="AD253" s="18" t="str">
        <f>IFERROR(VLOOKUP($B253,DB!$H$3:$BZ$1001,50,FALSE)&amp;"","　")</f>
        <v/>
      </c>
      <c r="AE253" s="18" t="str">
        <f>IFERROR(VLOOKUP($B253,DB!$H$3:$BZ$1001,51,FALSE)&amp;"","　")</f>
        <v/>
      </c>
      <c r="AF253" s="18" t="str">
        <f>IFERROR(VLOOKUP($B253,DB!$H$3:$BZ$1001,52,FALSE)&amp;"","　")</f>
        <v/>
      </c>
      <c r="AG253" s="18" t="str">
        <f>IFERROR(VLOOKUP($B253,DB!$H$3:$BZ$1001,53,FALSE)&amp;"","　")</f>
        <v/>
      </c>
      <c r="AH253" s="18" t="str">
        <f>IFERROR(VLOOKUP($B253,DB!$H$3:$BZ$1001,54,FALSE)&amp;"","　")</f>
        <v/>
      </c>
      <c r="AI253" s="25" t="str">
        <f>IFERROR(VLOOKUP($B253,DB!$H$3:$BZ$1001,55,FALSE)&amp;"","　")</f>
        <v/>
      </c>
      <c r="AJ253" s="16" t="str">
        <f>IFERROR(VLOOKUP($B253,DB!$H$3:$BZ$1001,56,FALSE)&amp;"","　")</f>
        <v/>
      </c>
      <c r="AK253" s="18" t="str">
        <f>IFERROR(VLOOKUP($B253,DB!$H$3:$BZ$1001,57,FALSE)&amp;"","　")</f>
        <v/>
      </c>
      <c r="AL253" s="18" t="str">
        <f>IFERROR(VLOOKUP($B253,DB!$H$3:$BZ$1001,58,FALSE)&amp;"","　")</f>
        <v/>
      </c>
      <c r="AM253" s="18" t="str">
        <f>IFERROR(VLOOKUP($B253,DB!$H$3:$BZ$1001,59,FALSE)&amp;"","　")</f>
        <v/>
      </c>
      <c r="AN253" s="18" t="str">
        <f>IFERROR(VLOOKUP($B253,DB!$H$3:$BZ$1001,60,FALSE)&amp;"","　")</f>
        <v/>
      </c>
      <c r="AO253" s="18" t="str">
        <f>IFERROR(VLOOKUP($B253,DB!$H$3:$BZ$1001,61,FALSE)&amp;"","　")</f>
        <v/>
      </c>
      <c r="AP253" s="18" t="str">
        <f>IFERROR(VLOOKUP($B253,DB!$H$3:$BZ$1001,62,FALSE)&amp;"","　")</f>
        <v/>
      </c>
      <c r="AQ253" s="21" t="str">
        <f>IFERROR(VLOOKUP($B253,DB!$H$3:$BZ$1001,63,FALSE)&amp;"","　")</f>
        <v/>
      </c>
      <c r="AR253" s="23" t="str">
        <f>IFERROR(VLOOKUP($B253,DB!$H$3:$BZ$1001,64,FALSE)&amp;"","　")</f>
        <v/>
      </c>
      <c r="AS253" s="18" t="str">
        <f>IFERROR(VLOOKUP($B253,DB!$H$3:$BZ$1001,65,FALSE)&amp;"","　")</f>
        <v/>
      </c>
      <c r="AT253" s="18" t="str">
        <f>IFERROR(VLOOKUP($B253,DB!$H$3:$BZ$1001,66,FALSE)&amp;"","　")</f>
        <v/>
      </c>
      <c r="AU253" s="18" t="str">
        <f>IFERROR(VLOOKUP($B253,DB!$H$3:$BZ$1001,67,FALSE)&amp;"","　")</f>
        <v/>
      </c>
      <c r="AV253" s="18" t="str">
        <f>IFERROR(VLOOKUP($B253,DB!$H$3:$BZ$1001,68,FALSE)&amp;"","　")</f>
        <v/>
      </c>
      <c r="AW253" s="18" t="str">
        <f>IFERROR(VLOOKUP($B253,DB!$H$3:$BZ$1001,69,FALSE)&amp;"","　")</f>
        <v/>
      </c>
      <c r="AX253" s="18" t="str">
        <f>IFERROR(VLOOKUP($B253,DB!$H$3:$BZ$1001,70,FALSE)&amp;"","　")</f>
        <v/>
      </c>
      <c r="AY253" s="21" t="str">
        <f>IFERROR(VLOOKUP($B253,DB!$H$3:$BZ$1001,71,FALSE)&amp;"","　")</f>
        <v/>
      </c>
      <c r="AZ253" s="29"/>
    </row>
    <row r="254" spans="2:52" ht="20.100000000000001" customHeight="1">
      <c r="B254" s="6">
        <v>2634</v>
      </c>
      <c r="C254" s="8" t="str">
        <f>IFERROR(VLOOKUP(B254,DB!$H$3:$Y$1001,4,FALSE)&amp;"","")</f>
        <v>北海航測株式会社</v>
      </c>
      <c r="D254" s="10" t="str">
        <f>IFERROR(VLOOKUP(B254,DB!$H$2:$CC$1001,7,FALSE)&amp;"","")</f>
        <v>北海道</v>
      </c>
      <c r="E254" s="11" t="str">
        <f>IFERROR(VLOOKUP(B254,DB!$H$2:$CC$1001,8,FALSE)&amp;"","")</f>
        <v>札幌市中央区</v>
      </c>
      <c r="F254" s="12" t="str">
        <f>IFERROR(VLOOKUP(B254,DB!$H$2:$CC$1001,10,FALSE)&amp;"","")</f>
        <v>代表取締役社長</v>
      </c>
      <c r="G254" s="11" t="str">
        <f>IFERROR(VLOOKUP(B254,DB!$H$2:$CC$1001,11,FALSE)&amp;"","")</f>
        <v>矢橋　潤一郎</v>
      </c>
      <c r="H254" s="14" t="str">
        <f>IFERROR(IF(VLOOKUP(B254,DB!$H$2:$CC$1001,20,FALSE)&amp;""="","","○"),"")</f>
        <v/>
      </c>
      <c r="I254" s="16" t="str">
        <f>IFERROR(VLOOKUP($B254,DB!$H$3:$BZ$1001,29,FALSE)&amp;"","　")</f>
        <v>◯</v>
      </c>
      <c r="J254" s="18" t="str">
        <f>IFERROR(VLOOKUP($B254,DB!$H$3:$BZ$1001,30,FALSE)&amp;"","　")</f>
        <v/>
      </c>
      <c r="K254" s="18" t="str">
        <f>IFERROR(VLOOKUP($B254,DB!$H$3:$BZ$1001,31,FALSE)&amp;"","　")</f>
        <v>◯</v>
      </c>
      <c r="L254" s="18" t="str">
        <f>IFERROR(VLOOKUP($B254,DB!$H$3:$BZ$1001,32,FALSE)&amp;"","　")</f>
        <v/>
      </c>
      <c r="M254" s="18" t="str">
        <f>IFERROR(VLOOKUP($B254,DB!$H$3:$BZ$1001,33,FALSE)&amp;"","　")</f>
        <v>◯</v>
      </c>
      <c r="N254" s="21" t="str">
        <f>IFERROR(VLOOKUP($B254,DB!$H$3:$BZ$1001,34,FALSE)&amp;"","　")</f>
        <v/>
      </c>
      <c r="O254" s="23" t="str">
        <f>IFERROR(VLOOKUP($B254,DB!$H$3:$BZ$1001,35,FALSE)&amp;"","　")</f>
        <v/>
      </c>
      <c r="P254" s="18" t="str">
        <f>IFERROR(VLOOKUP($B254,DB!$H$3:$BZ$1001,36,FALSE)&amp;"","　")</f>
        <v/>
      </c>
      <c r="Q254" s="18" t="str">
        <f>IFERROR(VLOOKUP($B254,DB!$H$3:$BZ$1001,37,FALSE)&amp;"","　")</f>
        <v/>
      </c>
      <c r="R254" s="18" t="str">
        <f>IFERROR(VLOOKUP($B254,DB!$H$3:$BZ$1001,38,FALSE)&amp;"","　")</f>
        <v/>
      </c>
      <c r="S254" s="18" t="str">
        <f>IFERROR(VLOOKUP($B254,DB!$H$3:$BZ$1001,39,FALSE)&amp;"","　")</f>
        <v/>
      </c>
      <c r="T254" s="18" t="str">
        <f>IFERROR(VLOOKUP($B254,DB!$H$3:$BZ$1001,40,FALSE)&amp;"","　")</f>
        <v/>
      </c>
      <c r="U254" s="18" t="str">
        <f>IFERROR(VLOOKUP($B254,DB!$H$3:$BZ$1001,41,FALSE)&amp;"","　")</f>
        <v/>
      </c>
      <c r="V254" s="18" t="str">
        <f>IFERROR(VLOOKUP($B254,DB!$H$3:$BZ$1001,42,FALSE)&amp;"","　")</f>
        <v>◯</v>
      </c>
      <c r="W254" s="18" t="str">
        <f>IFERROR(VLOOKUP($B254,DB!$H$3:$BZ$1001,43,FALSE)&amp;"","　")</f>
        <v/>
      </c>
      <c r="X254" s="18" t="str">
        <f>IFERROR(VLOOKUP($B254,DB!$H$3:$BZ$1001,44,FALSE)&amp;"","　")</f>
        <v/>
      </c>
      <c r="Y254" s="18" t="str">
        <f>IFERROR(VLOOKUP($B254,DB!$H$3:$BZ$1001,45,FALSE)&amp;"","　")</f>
        <v/>
      </c>
      <c r="Z254" s="18" t="str">
        <f>IFERROR(VLOOKUP($B254,DB!$H$3:$BZ$1001,46,FALSE)&amp;"","　")</f>
        <v/>
      </c>
      <c r="AA254" s="18" t="str">
        <f>IFERROR(VLOOKUP($B254,DB!$H$3:$BZ$1001,47,FALSE)&amp;"","　")</f>
        <v/>
      </c>
      <c r="AB254" s="18" t="str">
        <f>IFERROR(VLOOKUP($B254,DB!$H$3:$BZ$1001,48,FALSE)&amp;"","　")</f>
        <v/>
      </c>
      <c r="AC254" s="18" t="str">
        <f>IFERROR(VLOOKUP($B254,DB!$H$3:$BZ$1001,49,FALSE)&amp;"","　")</f>
        <v/>
      </c>
      <c r="AD254" s="18" t="str">
        <f>IFERROR(VLOOKUP($B254,DB!$H$3:$BZ$1001,50,FALSE)&amp;"","　")</f>
        <v/>
      </c>
      <c r="AE254" s="18" t="str">
        <f>IFERROR(VLOOKUP($B254,DB!$H$3:$BZ$1001,51,FALSE)&amp;"","　")</f>
        <v/>
      </c>
      <c r="AF254" s="18" t="str">
        <f>IFERROR(VLOOKUP($B254,DB!$H$3:$BZ$1001,52,FALSE)&amp;"","　")</f>
        <v/>
      </c>
      <c r="AG254" s="18" t="str">
        <f>IFERROR(VLOOKUP($B254,DB!$H$3:$BZ$1001,53,FALSE)&amp;"","　")</f>
        <v/>
      </c>
      <c r="AH254" s="18" t="str">
        <f>IFERROR(VLOOKUP($B254,DB!$H$3:$BZ$1001,54,FALSE)&amp;"","　")</f>
        <v/>
      </c>
      <c r="AI254" s="25" t="str">
        <f>IFERROR(VLOOKUP($B254,DB!$H$3:$BZ$1001,55,FALSE)&amp;"","　")</f>
        <v/>
      </c>
      <c r="AJ254" s="16" t="str">
        <f>IFERROR(VLOOKUP($B254,DB!$H$3:$BZ$1001,56,FALSE)&amp;"","　")</f>
        <v/>
      </c>
      <c r="AK254" s="18" t="str">
        <f>IFERROR(VLOOKUP($B254,DB!$H$3:$BZ$1001,57,FALSE)&amp;"","　")</f>
        <v/>
      </c>
      <c r="AL254" s="18" t="str">
        <f>IFERROR(VLOOKUP($B254,DB!$H$3:$BZ$1001,58,FALSE)&amp;"","　")</f>
        <v/>
      </c>
      <c r="AM254" s="18" t="str">
        <f>IFERROR(VLOOKUP($B254,DB!$H$3:$BZ$1001,59,FALSE)&amp;"","　")</f>
        <v/>
      </c>
      <c r="AN254" s="18" t="str">
        <f>IFERROR(VLOOKUP($B254,DB!$H$3:$BZ$1001,60,FALSE)&amp;"","　")</f>
        <v/>
      </c>
      <c r="AO254" s="18" t="str">
        <f>IFERROR(VLOOKUP($B254,DB!$H$3:$BZ$1001,61,FALSE)&amp;"","　")</f>
        <v/>
      </c>
      <c r="AP254" s="18" t="str">
        <f>IFERROR(VLOOKUP($B254,DB!$H$3:$BZ$1001,62,FALSE)&amp;"","　")</f>
        <v/>
      </c>
      <c r="AQ254" s="21" t="str">
        <f>IFERROR(VLOOKUP($B254,DB!$H$3:$BZ$1001,63,FALSE)&amp;"","　")</f>
        <v/>
      </c>
      <c r="AR254" s="23" t="str">
        <f>IFERROR(VLOOKUP($B254,DB!$H$3:$BZ$1001,64,FALSE)&amp;"","　")</f>
        <v/>
      </c>
      <c r="AS254" s="18" t="str">
        <f>IFERROR(VLOOKUP($B254,DB!$H$3:$BZ$1001,65,FALSE)&amp;"","　")</f>
        <v/>
      </c>
      <c r="AT254" s="18" t="str">
        <f>IFERROR(VLOOKUP($B254,DB!$H$3:$BZ$1001,66,FALSE)&amp;"","　")</f>
        <v/>
      </c>
      <c r="AU254" s="18" t="str">
        <f>IFERROR(VLOOKUP($B254,DB!$H$3:$BZ$1001,67,FALSE)&amp;"","　")</f>
        <v/>
      </c>
      <c r="AV254" s="18" t="str">
        <f>IFERROR(VLOOKUP($B254,DB!$H$3:$BZ$1001,68,FALSE)&amp;"","　")</f>
        <v/>
      </c>
      <c r="AW254" s="18" t="str">
        <f>IFERROR(VLOOKUP($B254,DB!$H$3:$BZ$1001,69,FALSE)&amp;"","　")</f>
        <v/>
      </c>
      <c r="AX254" s="18" t="str">
        <f>IFERROR(VLOOKUP($B254,DB!$H$3:$BZ$1001,70,FALSE)&amp;"","　")</f>
        <v/>
      </c>
      <c r="AY254" s="21" t="str">
        <f>IFERROR(VLOOKUP($B254,DB!$H$3:$BZ$1001,71,FALSE)&amp;"","　")</f>
        <v/>
      </c>
      <c r="AZ254" s="29"/>
    </row>
    <row r="255" spans="2:52" ht="20.100000000000001" customHeight="1">
      <c r="B255" s="6">
        <v>2635</v>
      </c>
      <c r="C255" s="8" t="str">
        <f>IFERROR(VLOOKUP(B255,DB!$H$3:$Y$1001,4,FALSE)&amp;"","")</f>
        <v>株式会社北海道グリーンメンテナンス</v>
      </c>
      <c r="D255" s="10" t="str">
        <f>IFERROR(VLOOKUP(B255,DB!$H$2:$CC$1001,7,FALSE)&amp;"","")</f>
        <v>北海道</v>
      </c>
      <c r="E255" s="11" t="str">
        <f>IFERROR(VLOOKUP(B255,DB!$H$2:$CC$1001,8,FALSE)&amp;"","")</f>
        <v>札幌市東区</v>
      </c>
      <c r="F255" s="12" t="str">
        <f>IFERROR(VLOOKUP(B255,DB!$H$2:$CC$1001,10,FALSE)&amp;"","")</f>
        <v>代表取締役</v>
      </c>
      <c r="G255" s="11" t="str">
        <f>IFERROR(VLOOKUP(B255,DB!$H$2:$CC$1001,11,FALSE)&amp;"","")</f>
        <v>渡辺　久士</v>
      </c>
      <c r="H255" s="14" t="str">
        <f>IFERROR(IF(VLOOKUP(B255,DB!$H$2:$CC$1001,20,FALSE)&amp;""="","","○"),"")</f>
        <v/>
      </c>
      <c r="I255" s="16" t="str">
        <f>IFERROR(VLOOKUP($B255,DB!$H$3:$BZ$1001,29,FALSE)&amp;"","　")</f>
        <v/>
      </c>
      <c r="J255" s="18" t="str">
        <f>IFERROR(VLOOKUP($B255,DB!$H$3:$BZ$1001,30,FALSE)&amp;"","　")</f>
        <v/>
      </c>
      <c r="K255" s="18" t="str">
        <f>IFERROR(VLOOKUP($B255,DB!$H$3:$BZ$1001,31,FALSE)&amp;"","　")</f>
        <v/>
      </c>
      <c r="L255" s="18" t="str">
        <f>IFERROR(VLOOKUP($B255,DB!$H$3:$BZ$1001,32,FALSE)&amp;"","　")</f>
        <v/>
      </c>
      <c r="M255" s="18" t="str">
        <f>IFERROR(VLOOKUP($B255,DB!$H$3:$BZ$1001,33,FALSE)&amp;"","　")</f>
        <v/>
      </c>
      <c r="N255" s="21" t="str">
        <f>IFERROR(VLOOKUP($B255,DB!$H$3:$BZ$1001,34,FALSE)&amp;"","　")</f>
        <v>◯</v>
      </c>
      <c r="O255" s="23" t="str">
        <f>IFERROR(VLOOKUP($B255,DB!$H$3:$BZ$1001,35,FALSE)&amp;"","　")</f>
        <v/>
      </c>
      <c r="P255" s="18" t="str">
        <f>IFERROR(VLOOKUP($B255,DB!$H$3:$BZ$1001,36,FALSE)&amp;"","　")</f>
        <v/>
      </c>
      <c r="Q255" s="18" t="str">
        <f>IFERROR(VLOOKUP($B255,DB!$H$3:$BZ$1001,37,FALSE)&amp;"","　")</f>
        <v/>
      </c>
      <c r="R255" s="18" t="str">
        <f>IFERROR(VLOOKUP($B255,DB!$H$3:$BZ$1001,38,FALSE)&amp;"","　")</f>
        <v/>
      </c>
      <c r="S255" s="18" t="str">
        <f>IFERROR(VLOOKUP($B255,DB!$H$3:$BZ$1001,39,FALSE)&amp;"","　")</f>
        <v/>
      </c>
      <c r="T255" s="18" t="str">
        <f>IFERROR(VLOOKUP($B255,DB!$H$3:$BZ$1001,40,FALSE)&amp;"","　")</f>
        <v/>
      </c>
      <c r="U255" s="18" t="str">
        <f>IFERROR(VLOOKUP($B255,DB!$H$3:$BZ$1001,41,FALSE)&amp;"","　")</f>
        <v/>
      </c>
      <c r="V255" s="18" t="str">
        <f>IFERROR(VLOOKUP($B255,DB!$H$3:$BZ$1001,42,FALSE)&amp;"","　")</f>
        <v/>
      </c>
      <c r="W255" s="18" t="str">
        <f>IFERROR(VLOOKUP($B255,DB!$H$3:$BZ$1001,43,FALSE)&amp;"","　")</f>
        <v/>
      </c>
      <c r="X255" s="18" t="str">
        <f>IFERROR(VLOOKUP($B255,DB!$H$3:$BZ$1001,44,FALSE)&amp;"","　")</f>
        <v/>
      </c>
      <c r="Y255" s="18" t="str">
        <f>IFERROR(VLOOKUP($B255,DB!$H$3:$BZ$1001,45,FALSE)&amp;"","　")</f>
        <v/>
      </c>
      <c r="Z255" s="18" t="str">
        <f>IFERROR(VLOOKUP($B255,DB!$H$3:$BZ$1001,46,FALSE)&amp;"","　")</f>
        <v/>
      </c>
      <c r="AA255" s="18" t="str">
        <f>IFERROR(VLOOKUP($B255,DB!$H$3:$BZ$1001,47,FALSE)&amp;"","　")</f>
        <v/>
      </c>
      <c r="AB255" s="18" t="str">
        <f>IFERROR(VLOOKUP($B255,DB!$H$3:$BZ$1001,48,FALSE)&amp;"","　")</f>
        <v/>
      </c>
      <c r="AC255" s="18" t="str">
        <f>IFERROR(VLOOKUP($B255,DB!$H$3:$BZ$1001,49,FALSE)&amp;"","　")</f>
        <v/>
      </c>
      <c r="AD255" s="18" t="str">
        <f>IFERROR(VLOOKUP($B255,DB!$H$3:$BZ$1001,50,FALSE)&amp;"","　")</f>
        <v/>
      </c>
      <c r="AE255" s="18" t="str">
        <f>IFERROR(VLOOKUP($B255,DB!$H$3:$BZ$1001,51,FALSE)&amp;"","　")</f>
        <v/>
      </c>
      <c r="AF255" s="18" t="str">
        <f>IFERROR(VLOOKUP($B255,DB!$H$3:$BZ$1001,52,FALSE)&amp;"","　")</f>
        <v/>
      </c>
      <c r="AG255" s="18" t="str">
        <f>IFERROR(VLOOKUP($B255,DB!$H$3:$BZ$1001,53,FALSE)&amp;"","　")</f>
        <v/>
      </c>
      <c r="AH255" s="18" t="str">
        <f>IFERROR(VLOOKUP($B255,DB!$H$3:$BZ$1001,54,FALSE)&amp;"","　")</f>
        <v/>
      </c>
      <c r="AI255" s="25" t="str">
        <f>IFERROR(VLOOKUP($B255,DB!$H$3:$BZ$1001,55,FALSE)&amp;"","　")</f>
        <v/>
      </c>
      <c r="AJ255" s="16" t="str">
        <f>IFERROR(VLOOKUP($B255,DB!$H$3:$BZ$1001,56,FALSE)&amp;"","　")</f>
        <v/>
      </c>
      <c r="AK255" s="18" t="str">
        <f>IFERROR(VLOOKUP($B255,DB!$H$3:$BZ$1001,57,FALSE)&amp;"","　")</f>
        <v/>
      </c>
      <c r="AL255" s="18" t="str">
        <f>IFERROR(VLOOKUP($B255,DB!$H$3:$BZ$1001,58,FALSE)&amp;"","　")</f>
        <v/>
      </c>
      <c r="AM255" s="18" t="str">
        <f>IFERROR(VLOOKUP($B255,DB!$H$3:$BZ$1001,59,FALSE)&amp;"","　")</f>
        <v/>
      </c>
      <c r="AN255" s="18" t="str">
        <f>IFERROR(VLOOKUP($B255,DB!$H$3:$BZ$1001,60,FALSE)&amp;"","　")</f>
        <v/>
      </c>
      <c r="AO255" s="18" t="str">
        <f>IFERROR(VLOOKUP($B255,DB!$H$3:$BZ$1001,61,FALSE)&amp;"","　")</f>
        <v/>
      </c>
      <c r="AP255" s="18" t="str">
        <f>IFERROR(VLOOKUP($B255,DB!$H$3:$BZ$1001,62,FALSE)&amp;"","　")</f>
        <v/>
      </c>
      <c r="AQ255" s="21" t="str">
        <f>IFERROR(VLOOKUP($B255,DB!$H$3:$BZ$1001,63,FALSE)&amp;"","　")</f>
        <v/>
      </c>
      <c r="AR255" s="23" t="str">
        <f>IFERROR(VLOOKUP($B255,DB!$H$3:$BZ$1001,64,FALSE)&amp;"","　")</f>
        <v/>
      </c>
      <c r="AS255" s="18" t="str">
        <f>IFERROR(VLOOKUP($B255,DB!$H$3:$BZ$1001,65,FALSE)&amp;"","　")</f>
        <v/>
      </c>
      <c r="AT255" s="18" t="str">
        <f>IFERROR(VLOOKUP($B255,DB!$H$3:$BZ$1001,66,FALSE)&amp;"","　")</f>
        <v/>
      </c>
      <c r="AU255" s="18" t="str">
        <f>IFERROR(VLOOKUP($B255,DB!$H$3:$BZ$1001,67,FALSE)&amp;"","　")</f>
        <v/>
      </c>
      <c r="AV255" s="18" t="str">
        <f>IFERROR(VLOOKUP($B255,DB!$H$3:$BZ$1001,68,FALSE)&amp;"","　")</f>
        <v/>
      </c>
      <c r="AW255" s="18" t="str">
        <f>IFERROR(VLOOKUP($B255,DB!$H$3:$BZ$1001,69,FALSE)&amp;"","　")</f>
        <v/>
      </c>
      <c r="AX255" s="18" t="str">
        <f>IFERROR(VLOOKUP($B255,DB!$H$3:$BZ$1001,70,FALSE)&amp;"","　")</f>
        <v/>
      </c>
      <c r="AY255" s="21" t="str">
        <f>IFERROR(VLOOKUP($B255,DB!$H$3:$BZ$1001,71,FALSE)&amp;"","　")</f>
        <v/>
      </c>
      <c r="AZ255" s="29"/>
    </row>
    <row r="256" spans="2:52" ht="20.100000000000001" customHeight="1">
      <c r="B256" s="6">
        <v>2636</v>
      </c>
      <c r="C256" s="8" t="str">
        <f>IFERROR(VLOOKUP(B256,DB!$H$3:$Y$1001,4,FALSE)&amp;"","")</f>
        <v>株式会社補償セミナリー</v>
      </c>
      <c r="D256" s="10" t="str">
        <f>IFERROR(VLOOKUP(B256,DB!$H$2:$CC$1001,7,FALSE)&amp;"","")</f>
        <v>北海道</v>
      </c>
      <c r="E256" s="11" t="str">
        <f>IFERROR(VLOOKUP(B256,DB!$H$2:$CC$1001,8,FALSE)&amp;"","")</f>
        <v>札幌市南区</v>
      </c>
      <c r="F256" s="12" t="str">
        <f>IFERROR(VLOOKUP(B256,DB!$H$2:$CC$1001,10,FALSE)&amp;"","")</f>
        <v>代表取締役</v>
      </c>
      <c r="G256" s="11" t="str">
        <f>IFERROR(VLOOKUP(B256,DB!$H$2:$CC$1001,11,FALSE)&amp;"","")</f>
        <v>中野　芳</v>
      </c>
      <c r="H256" s="14" t="str">
        <f>IFERROR(IF(VLOOKUP(B256,DB!$H$2:$CC$1001,20,FALSE)&amp;""="","","○"),"")</f>
        <v/>
      </c>
      <c r="I256" s="16" t="str">
        <f>IFERROR(VLOOKUP($B256,DB!$H$3:$BZ$1001,29,FALSE)&amp;"","　")</f>
        <v/>
      </c>
      <c r="J256" s="18" t="str">
        <f>IFERROR(VLOOKUP($B256,DB!$H$3:$BZ$1001,30,FALSE)&amp;"","　")</f>
        <v/>
      </c>
      <c r="K256" s="18" t="str">
        <f>IFERROR(VLOOKUP($B256,DB!$H$3:$BZ$1001,31,FALSE)&amp;"","　")</f>
        <v/>
      </c>
      <c r="L256" s="18" t="str">
        <f>IFERROR(VLOOKUP($B256,DB!$H$3:$BZ$1001,32,FALSE)&amp;"","　")</f>
        <v/>
      </c>
      <c r="M256" s="18" t="str">
        <f>IFERROR(VLOOKUP($B256,DB!$H$3:$BZ$1001,33,FALSE)&amp;"","　")</f>
        <v>◯</v>
      </c>
      <c r="N256" s="21" t="str">
        <f>IFERROR(VLOOKUP($B256,DB!$H$3:$BZ$1001,34,FALSE)&amp;"","　")</f>
        <v/>
      </c>
      <c r="O256" s="23" t="str">
        <f>IFERROR(VLOOKUP($B256,DB!$H$3:$BZ$1001,35,FALSE)&amp;"","　")</f>
        <v/>
      </c>
      <c r="P256" s="18" t="str">
        <f>IFERROR(VLOOKUP($B256,DB!$H$3:$BZ$1001,36,FALSE)&amp;"","　")</f>
        <v/>
      </c>
      <c r="Q256" s="18" t="str">
        <f>IFERROR(VLOOKUP($B256,DB!$H$3:$BZ$1001,37,FALSE)&amp;"","　")</f>
        <v/>
      </c>
      <c r="R256" s="18" t="str">
        <f>IFERROR(VLOOKUP($B256,DB!$H$3:$BZ$1001,38,FALSE)&amp;"","　")</f>
        <v/>
      </c>
      <c r="S256" s="18" t="str">
        <f>IFERROR(VLOOKUP($B256,DB!$H$3:$BZ$1001,39,FALSE)&amp;"","　")</f>
        <v/>
      </c>
      <c r="T256" s="18" t="str">
        <f>IFERROR(VLOOKUP($B256,DB!$H$3:$BZ$1001,40,FALSE)&amp;"","　")</f>
        <v/>
      </c>
      <c r="U256" s="18" t="str">
        <f>IFERROR(VLOOKUP($B256,DB!$H$3:$BZ$1001,41,FALSE)&amp;"","　")</f>
        <v/>
      </c>
      <c r="V256" s="18" t="str">
        <f>IFERROR(VLOOKUP($B256,DB!$H$3:$BZ$1001,42,FALSE)&amp;"","　")</f>
        <v/>
      </c>
      <c r="W256" s="18" t="str">
        <f>IFERROR(VLOOKUP($B256,DB!$H$3:$BZ$1001,43,FALSE)&amp;"","　")</f>
        <v/>
      </c>
      <c r="X256" s="18" t="str">
        <f>IFERROR(VLOOKUP($B256,DB!$H$3:$BZ$1001,44,FALSE)&amp;"","　")</f>
        <v/>
      </c>
      <c r="Y256" s="18" t="str">
        <f>IFERROR(VLOOKUP($B256,DB!$H$3:$BZ$1001,45,FALSE)&amp;"","　")</f>
        <v/>
      </c>
      <c r="Z256" s="18" t="str">
        <f>IFERROR(VLOOKUP($B256,DB!$H$3:$BZ$1001,46,FALSE)&amp;"","　")</f>
        <v/>
      </c>
      <c r="AA256" s="18" t="str">
        <f>IFERROR(VLOOKUP($B256,DB!$H$3:$BZ$1001,47,FALSE)&amp;"","　")</f>
        <v/>
      </c>
      <c r="AB256" s="18" t="str">
        <f>IFERROR(VLOOKUP($B256,DB!$H$3:$BZ$1001,48,FALSE)&amp;"","　")</f>
        <v/>
      </c>
      <c r="AC256" s="18" t="str">
        <f>IFERROR(VLOOKUP($B256,DB!$H$3:$BZ$1001,49,FALSE)&amp;"","　")</f>
        <v/>
      </c>
      <c r="AD256" s="18" t="str">
        <f>IFERROR(VLOOKUP($B256,DB!$H$3:$BZ$1001,50,FALSE)&amp;"","　")</f>
        <v/>
      </c>
      <c r="AE256" s="18" t="str">
        <f>IFERROR(VLOOKUP($B256,DB!$H$3:$BZ$1001,51,FALSE)&amp;"","　")</f>
        <v/>
      </c>
      <c r="AF256" s="18" t="str">
        <f>IFERROR(VLOOKUP($B256,DB!$H$3:$BZ$1001,52,FALSE)&amp;"","　")</f>
        <v/>
      </c>
      <c r="AG256" s="18" t="str">
        <f>IFERROR(VLOOKUP($B256,DB!$H$3:$BZ$1001,53,FALSE)&amp;"","　")</f>
        <v/>
      </c>
      <c r="AH256" s="18" t="str">
        <f>IFERROR(VLOOKUP($B256,DB!$H$3:$BZ$1001,54,FALSE)&amp;"","　")</f>
        <v/>
      </c>
      <c r="AI256" s="25" t="str">
        <f>IFERROR(VLOOKUP($B256,DB!$H$3:$BZ$1001,55,FALSE)&amp;"","　")</f>
        <v/>
      </c>
      <c r="AJ256" s="16" t="str">
        <f>IFERROR(VLOOKUP($B256,DB!$H$3:$BZ$1001,56,FALSE)&amp;"","　")</f>
        <v>◯</v>
      </c>
      <c r="AK256" s="18" t="str">
        <f>IFERROR(VLOOKUP($B256,DB!$H$3:$BZ$1001,57,FALSE)&amp;"","　")</f>
        <v>◯</v>
      </c>
      <c r="AL256" s="18" t="str">
        <f>IFERROR(VLOOKUP($B256,DB!$H$3:$BZ$1001,58,FALSE)&amp;"","　")</f>
        <v>◯</v>
      </c>
      <c r="AM256" s="18" t="str">
        <f>IFERROR(VLOOKUP($B256,DB!$H$3:$BZ$1001,59,FALSE)&amp;"","　")</f>
        <v>◯</v>
      </c>
      <c r="AN256" s="18" t="str">
        <f>IFERROR(VLOOKUP($B256,DB!$H$3:$BZ$1001,60,FALSE)&amp;"","　")</f>
        <v>◯</v>
      </c>
      <c r="AO256" s="18" t="str">
        <f>IFERROR(VLOOKUP($B256,DB!$H$3:$BZ$1001,61,FALSE)&amp;"","　")</f>
        <v>◯</v>
      </c>
      <c r="AP256" s="18" t="str">
        <f>IFERROR(VLOOKUP($B256,DB!$H$3:$BZ$1001,62,FALSE)&amp;"","　")</f>
        <v>◯</v>
      </c>
      <c r="AQ256" s="21" t="str">
        <f>IFERROR(VLOOKUP($B256,DB!$H$3:$BZ$1001,63,FALSE)&amp;"","　")</f>
        <v>◯</v>
      </c>
      <c r="AR256" s="23" t="str">
        <f>IFERROR(VLOOKUP($B256,DB!$H$3:$BZ$1001,64,FALSE)&amp;"","　")</f>
        <v/>
      </c>
      <c r="AS256" s="18" t="str">
        <f>IFERROR(VLOOKUP($B256,DB!$H$3:$BZ$1001,65,FALSE)&amp;"","　")</f>
        <v/>
      </c>
      <c r="AT256" s="18" t="str">
        <f>IFERROR(VLOOKUP($B256,DB!$H$3:$BZ$1001,66,FALSE)&amp;"","　")</f>
        <v/>
      </c>
      <c r="AU256" s="18" t="str">
        <f>IFERROR(VLOOKUP($B256,DB!$H$3:$BZ$1001,67,FALSE)&amp;"","　")</f>
        <v/>
      </c>
      <c r="AV256" s="18" t="str">
        <f>IFERROR(VLOOKUP($B256,DB!$H$3:$BZ$1001,68,FALSE)&amp;"","　")</f>
        <v/>
      </c>
      <c r="AW256" s="18" t="str">
        <f>IFERROR(VLOOKUP($B256,DB!$H$3:$BZ$1001,69,FALSE)&amp;"","　")</f>
        <v/>
      </c>
      <c r="AX256" s="18" t="str">
        <f>IFERROR(VLOOKUP($B256,DB!$H$3:$BZ$1001,70,FALSE)&amp;"","　")</f>
        <v>◯</v>
      </c>
      <c r="AY256" s="21" t="str">
        <f>IFERROR(VLOOKUP($B256,DB!$H$3:$BZ$1001,71,FALSE)&amp;"","　")</f>
        <v>◯</v>
      </c>
      <c r="AZ256" s="29"/>
    </row>
    <row r="257" spans="2:52" ht="20.100000000000001" customHeight="1">
      <c r="B257" s="6">
        <v>2637</v>
      </c>
      <c r="C257" s="8" t="str">
        <f>IFERROR(VLOOKUP(B257,DB!$H$3:$Y$1001,4,FALSE)&amp;"","")</f>
        <v>北海道ロードメンテナンス株式会社</v>
      </c>
      <c r="D257" s="10" t="str">
        <f>IFERROR(VLOOKUP(B257,DB!$H$2:$CC$1001,7,FALSE)&amp;"","")</f>
        <v>北海道</v>
      </c>
      <c r="E257" s="11" t="str">
        <f>IFERROR(VLOOKUP(B257,DB!$H$2:$CC$1001,8,FALSE)&amp;"","")</f>
        <v>札幌市中央区</v>
      </c>
      <c r="F257" s="12" t="str">
        <f>IFERROR(VLOOKUP(B257,DB!$H$2:$CC$1001,10,FALSE)&amp;"","")</f>
        <v>代表取締役</v>
      </c>
      <c r="G257" s="11" t="str">
        <f>IFERROR(VLOOKUP(B257,DB!$H$2:$CC$1001,11,FALSE)&amp;"","")</f>
        <v>米野　孝之</v>
      </c>
      <c r="H257" s="14" t="str">
        <f>IFERROR(IF(VLOOKUP(B257,DB!$H$2:$CC$1001,20,FALSE)&amp;""="","","○"),"")</f>
        <v/>
      </c>
      <c r="I257" s="16" t="str">
        <f>IFERROR(VLOOKUP($B257,DB!$H$3:$BZ$1001,29,FALSE)&amp;"","　")</f>
        <v/>
      </c>
      <c r="J257" s="18" t="str">
        <f>IFERROR(VLOOKUP($B257,DB!$H$3:$BZ$1001,30,FALSE)&amp;"","　")</f>
        <v/>
      </c>
      <c r="K257" s="18" t="str">
        <f>IFERROR(VLOOKUP($B257,DB!$H$3:$BZ$1001,31,FALSE)&amp;"","　")</f>
        <v/>
      </c>
      <c r="L257" s="18" t="str">
        <f>IFERROR(VLOOKUP($B257,DB!$H$3:$BZ$1001,32,FALSE)&amp;"","　")</f>
        <v/>
      </c>
      <c r="M257" s="18" t="str">
        <f>IFERROR(VLOOKUP($B257,DB!$H$3:$BZ$1001,33,FALSE)&amp;"","　")</f>
        <v/>
      </c>
      <c r="N257" s="21" t="str">
        <f>IFERROR(VLOOKUP($B257,DB!$H$3:$BZ$1001,34,FALSE)&amp;"","　")</f>
        <v>◯</v>
      </c>
      <c r="O257" s="23" t="str">
        <f>IFERROR(VLOOKUP($B257,DB!$H$3:$BZ$1001,35,FALSE)&amp;"","　")</f>
        <v/>
      </c>
      <c r="P257" s="18" t="str">
        <f>IFERROR(VLOOKUP($B257,DB!$H$3:$BZ$1001,36,FALSE)&amp;"","　")</f>
        <v/>
      </c>
      <c r="Q257" s="18" t="str">
        <f>IFERROR(VLOOKUP($B257,DB!$H$3:$BZ$1001,37,FALSE)&amp;"","　")</f>
        <v/>
      </c>
      <c r="R257" s="18" t="str">
        <f>IFERROR(VLOOKUP($B257,DB!$H$3:$BZ$1001,38,FALSE)&amp;"","　")</f>
        <v/>
      </c>
      <c r="S257" s="18" t="str">
        <f>IFERROR(VLOOKUP($B257,DB!$H$3:$BZ$1001,39,FALSE)&amp;"","　")</f>
        <v/>
      </c>
      <c r="T257" s="18" t="str">
        <f>IFERROR(VLOOKUP($B257,DB!$H$3:$BZ$1001,40,FALSE)&amp;"","　")</f>
        <v/>
      </c>
      <c r="U257" s="18" t="str">
        <f>IFERROR(VLOOKUP($B257,DB!$H$3:$BZ$1001,41,FALSE)&amp;"","　")</f>
        <v/>
      </c>
      <c r="V257" s="18" t="str">
        <f>IFERROR(VLOOKUP($B257,DB!$H$3:$BZ$1001,42,FALSE)&amp;"","　")</f>
        <v/>
      </c>
      <c r="W257" s="18" t="str">
        <f>IFERROR(VLOOKUP($B257,DB!$H$3:$BZ$1001,43,FALSE)&amp;"","　")</f>
        <v/>
      </c>
      <c r="X257" s="18" t="str">
        <f>IFERROR(VLOOKUP($B257,DB!$H$3:$BZ$1001,44,FALSE)&amp;"","　")</f>
        <v/>
      </c>
      <c r="Y257" s="18" t="str">
        <f>IFERROR(VLOOKUP($B257,DB!$H$3:$BZ$1001,45,FALSE)&amp;"","　")</f>
        <v/>
      </c>
      <c r="Z257" s="18" t="str">
        <f>IFERROR(VLOOKUP($B257,DB!$H$3:$BZ$1001,46,FALSE)&amp;"","　")</f>
        <v/>
      </c>
      <c r="AA257" s="18" t="str">
        <f>IFERROR(VLOOKUP($B257,DB!$H$3:$BZ$1001,47,FALSE)&amp;"","　")</f>
        <v/>
      </c>
      <c r="AB257" s="18" t="str">
        <f>IFERROR(VLOOKUP($B257,DB!$H$3:$BZ$1001,48,FALSE)&amp;"","　")</f>
        <v/>
      </c>
      <c r="AC257" s="18" t="str">
        <f>IFERROR(VLOOKUP($B257,DB!$H$3:$BZ$1001,49,FALSE)&amp;"","　")</f>
        <v/>
      </c>
      <c r="AD257" s="18" t="str">
        <f>IFERROR(VLOOKUP($B257,DB!$H$3:$BZ$1001,50,FALSE)&amp;"","　")</f>
        <v/>
      </c>
      <c r="AE257" s="18" t="str">
        <f>IFERROR(VLOOKUP($B257,DB!$H$3:$BZ$1001,51,FALSE)&amp;"","　")</f>
        <v/>
      </c>
      <c r="AF257" s="18" t="str">
        <f>IFERROR(VLOOKUP($B257,DB!$H$3:$BZ$1001,52,FALSE)&amp;"","　")</f>
        <v/>
      </c>
      <c r="AG257" s="18" t="str">
        <f>IFERROR(VLOOKUP($B257,DB!$H$3:$BZ$1001,53,FALSE)&amp;"","　")</f>
        <v/>
      </c>
      <c r="AH257" s="18" t="str">
        <f>IFERROR(VLOOKUP($B257,DB!$H$3:$BZ$1001,54,FALSE)&amp;"","　")</f>
        <v/>
      </c>
      <c r="AI257" s="25" t="str">
        <f>IFERROR(VLOOKUP($B257,DB!$H$3:$BZ$1001,55,FALSE)&amp;"","　")</f>
        <v/>
      </c>
      <c r="AJ257" s="16" t="str">
        <f>IFERROR(VLOOKUP($B257,DB!$H$3:$BZ$1001,56,FALSE)&amp;"","　")</f>
        <v/>
      </c>
      <c r="AK257" s="18" t="str">
        <f>IFERROR(VLOOKUP($B257,DB!$H$3:$BZ$1001,57,FALSE)&amp;"","　")</f>
        <v/>
      </c>
      <c r="AL257" s="18" t="str">
        <f>IFERROR(VLOOKUP($B257,DB!$H$3:$BZ$1001,58,FALSE)&amp;"","　")</f>
        <v/>
      </c>
      <c r="AM257" s="18" t="str">
        <f>IFERROR(VLOOKUP($B257,DB!$H$3:$BZ$1001,59,FALSE)&amp;"","　")</f>
        <v/>
      </c>
      <c r="AN257" s="18" t="str">
        <f>IFERROR(VLOOKUP($B257,DB!$H$3:$BZ$1001,60,FALSE)&amp;"","　")</f>
        <v/>
      </c>
      <c r="AO257" s="18" t="str">
        <f>IFERROR(VLOOKUP($B257,DB!$H$3:$BZ$1001,61,FALSE)&amp;"","　")</f>
        <v/>
      </c>
      <c r="AP257" s="18" t="str">
        <f>IFERROR(VLOOKUP($B257,DB!$H$3:$BZ$1001,62,FALSE)&amp;"","　")</f>
        <v/>
      </c>
      <c r="AQ257" s="21" t="str">
        <f>IFERROR(VLOOKUP($B257,DB!$H$3:$BZ$1001,63,FALSE)&amp;"","　")</f>
        <v/>
      </c>
      <c r="AR257" s="23" t="str">
        <f>IFERROR(VLOOKUP($B257,DB!$H$3:$BZ$1001,64,FALSE)&amp;"","　")</f>
        <v/>
      </c>
      <c r="AS257" s="18" t="str">
        <f>IFERROR(VLOOKUP($B257,DB!$H$3:$BZ$1001,65,FALSE)&amp;"","　")</f>
        <v/>
      </c>
      <c r="AT257" s="18" t="str">
        <f>IFERROR(VLOOKUP($B257,DB!$H$3:$BZ$1001,66,FALSE)&amp;"","　")</f>
        <v/>
      </c>
      <c r="AU257" s="18" t="str">
        <f>IFERROR(VLOOKUP($B257,DB!$H$3:$BZ$1001,67,FALSE)&amp;"","　")</f>
        <v/>
      </c>
      <c r="AV257" s="18" t="str">
        <f>IFERROR(VLOOKUP($B257,DB!$H$3:$BZ$1001,68,FALSE)&amp;"","　")</f>
        <v/>
      </c>
      <c r="AW257" s="18" t="str">
        <f>IFERROR(VLOOKUP($B257,DB!$H$3:$BZ$1001,69,FALSE)&amp;"","　")</f>
        <v/>
      </c>
      <c r="AX257" s="18" t="str">
        <f>IFERROR(VLOOKUP($B257,DB!$H$3:$BZ$1001,70,FALSE)&amp;"","　")</f>
        <v/>
      </c>
      <c r="AY257" s="21" t="str">
        <f>IFERROR(VLOOKUP($B257,DB!$H$3:$BZ$1001,71,FALSE)&amp;"","　")</f>
        <v/>
      </c>
      <c r="AZ257" s="29"/>
    </row>
    <row r="258" spans="2:52" ht="20.100000000000001" customHeight="1">
      <c r="B258" s="6">
        <v>2638</v>
      </c>
      <c r="C258" s="8" t="str">
        <f>IFERROR(VLOOKUP(B258,DB!$H$3:$Y$1001,4,FALSE)&amp;"","")</f>
        <v>北海道地図株式会社</v>
      </c>
      <c r="D258" s="10" t="str">
        <f>IFERROR(VLOOKUP(B258,DB!$H$2:$CC$1001,7,FALSE)&amp;"","")</f>
        <v>北海道</v>
      </c>
      <c r="E258" s="11" t="str">
        <f>IFERROR(VLOOKUP(B258,DB!$H$2:$CC$1001,8,FALSE)&amp;"","")</f>
        <v>旭川市</v>
      </c>
      <c r="F258" s="12" t="str">
        <f>IFERROR(VLOOKUP(B258,DB!$H$2:$CC$1001,10,FALSE)&amp;"","")</f>
        <v>代表取締役</v>
      </c>
      <c r="G258" s="11" t="str">
        <f>IFERROR(VLOOKUP(B258,DB!$H$2:$CC$1001,11,FALSE)&amp;"","")</f>
        <v>小林　毅一</v>
      </c>
      <c r="H258" s="14" t="str">
        <f>IFERROR(IF(VLOOKUP(B258,DB!$H$2:$CC$1001,20,FALSE)&amp;""="","","○"),"")</f>
        <v/>
      </c>
      <c r="I258" s="16" t="str">
        <f>IFERROR(VLOOKUP($B258,DB!$H$3:$BZ$1001,29,FALSE)&amp;"","　")</f>
        <v>◯</v>
      </c>
      <c r="J258" s="18" t="str">
        <f>IFERROR(VLOOKUP($B258,DB!$H$3:$BZ$1001,30,FALSE)&amp;"","　")</f>
        <v/>
      </c>
      <c r="K258" s="18" t="str">
        <f>IFERROR(VLOOKUP($B258,DB!$H$3:$BZ$1001,31,FALSE)&amp;"","　")</f>
        <v/>
      </c>
      <c r="L258" s="18" t="str">
        <f>IFERROR(VLOOKUP($B258,DB!$H$3:$BZ$1001,32,FALSE)&amp;"","　")</f>
        <v/>
      </c>
      <c r="M258" s="18" t="str">
        <f>IFERROR(VLOOKUP($B258,DB!$H$3:$BZ$1001,33,FALSE)&amp;"","　")</f>
        <v/>
      </c>
      <c r="N258" s="21" t="str">
        <f>IFERROR(VLOOKUP($B258,DB!$H$3:$BZ$1001,34,FALSE)&amp;"","　")</f>
        <v/>
      </c>
      <c r="O258" s="23" t="str">
        <f>IFERROR(VLOOKUP($B258,DB!$H$3:$BZ$1001,35,FALSE)&amp;"","　")</f>
        <v/>
      </c>
      <c r="P258" s="18" t="str">
        <f>IFERROR(VLOOKUP($B258,DB!$H$3:$BZ$1001,36,FALSE)&amp;"","　")</f>
        <v/>
      </c>
      <c r="Q258" s="18" t="str">
        <f>IFERROR(VLOOKUP($B258,DB!$H$3:$BZ$1001,37,FALSE)&amp;"","　")</f>
        <v/>
      </c>
      <c r="R258" s="18" t="str">
        <f>IFERROR(VLOOKUP($B258,DB!$H$3:$BZ$1001,38,FALSE)&amp;"","　")</f>
        <v/>
      </c>
      <c r="S258" s="18" t="str">
        <f>IFERROR(VLOOKUP($B258,DB!$H$3:$BZ$1001,39,FALSE)&amp;"","　")</f>
        <v/>
      </c>
      <c r="T258" s="18" t="str">
        <f>IFERROR(VLOOKUP($B258,DB!$H$3:$BZ$1001,40,FALSE)&amp;"","　")</f>
        <v/>
      </c>
      <c r="U258" s="18" t="str">
        <f>IFERROR(VLOOKUP($B258,DB!$H$3:$BZ$1001,41,FALSE)&amp;"","　")</f>
        <v/>
      </c>
      <c r="V258" s="18" t="str">
        <f>IFERROR(VLOOKUP($B258,DB!$H$3:$BZ$1001,42,FALSE)&amp;"","　")</f>
        <v/>
      </c>
      <c r="W258" s="18" t="str">
        <f>IFERROR(VLOOKUP($B258,DB!$H$3:$BZ$1001,43,FALSE)&amp;"","　")</f>
        <v/>
      </c>
      <c r="X258" s="18" t="str">
        <f>IFERROR(VLOOKUP($B258,DB!$H$3:$BZ$1001,44,FALSE)&amp;"","　")</f>
        <v/>
      </c>
      <c r="Y258" s="18" t="str">
        <f>IFERROR(VLOOKUP($B258,DB!$H$3:$BZ$1001,45,FALSE)&amp;"","　")</f>
        <v/>
      </c>
      <c r="Z258" s="18" t="str">
        <f>IFERROR(VLOOKUP($B258,DB!$H$3:$BZ$1001,46,FALSE)&amp;"","　")</f>
        <v/>
      </c>
      <c r="AA258" s="18" t="str">
        <f>IFERROR(VLOOKUP($B258,DB!$H$3:$BZ$1001,47,FALSE)&amp;"","　")</f>
        <v/>
      </c>
      <c r="AB258" s="18" t="str">
        <f>IFERROR(VLOOKUP($B258,DB!$H$3:$BZ$1001,48,FALSE)&amp;"","　")</f>
        <v/>
      </c>
      <c r="AC258" s="18" t="str">
        <f>IFERROR(VLOOKUP($B258,DB!$H$3:$BZ$1001,49,FALSE)&amp;"","　")</f>
        <v/>
      </c>
      <c r="AD258" s="18" t="str">
        <f>IFERROR(VLOOKUP($B258,DB!$H$3:$BZ$1001,50,FALSE)&amp;"","　")</f>
        <v/>
      </c>
      <c r="AE258" s="18" t="str">
        <f>IFERROR(VLOOKUP($B258,DB!$H$3:$BZ$1001,51,FALSE)&amp;"","　")</f>
        <v/>
      </c>
      <c r="AF258" s="18" t="str">
        <f>IFERROR(VLOOKUP($B258,DB!$H$3:$BZ$1001,52,FALSE)&amp;"","　")</f>
        <v/>
      </c>
      <c r="AG258" s="18" t="str">
        <f>IFERROR(VLOOKUP($B258,DB!$H$3:$BZ$1001,53,FALSE)&amp;"","　")</f>
        <v/>
      </c>
      <c r="AH258" s="18" t="str">
        <f>IFERROR(VLOOKUP($B258,DB!$H$3:$BZ$1001,54,FALSE)&amp;"","　")</f>
        <v/>
      </c>
      <c r="AI258" s="25" t="str">
        <f>IFERROR(VLOOKUP($B258,DB!$H$3:$BZ$1001,55,FALSE)&amp;"","　")</f>
        <v/>
      </c>
      <c r="AJ258" s="16" t="str">
        <f>IFERROR(VLOOKUP($B258,DB!$H$3:$BZ$1001,56,FALSE)&amp;"","　")</f>
        <v/>
      </c>
      <c r="AK258" s="18" t="str">
        <f>IFERROR(VLOOKUP($B258,DB!$H$3:$BZ$1001,57,FALSE)&amp;"","　")</f>
        <v/>
      </c>
      <c r="AL258" s="18" t="str">
        <f>IFERROR(VLOOKUP($B258,DB!$H$3:$BZ$1001,58,FALSE)&amp;"","　")</f>
        <v/>
      </c>
      <c r="AM258" s="18" t="str">
        <f>IFERROR(VLOOKUP($B258,DB!$H$3:$BZ$1001,59,FALSE)&amp;"","　")</f>
        <v/>
      </c>
      <c r="AN258" s="18" t="str">
        <f>IFERROR(VLOOKUP($B258,DB!$H$3:$BZ$1001,60,FALSE)&amp;"","　")</f>
        <v/>
      </c>
      <c r="AO258" s="18" t="str">
        <f>IFERROR(VLOOKUP($B258,DB!$H$3:$BZ$1001,61,FALSE)&amp;"","　")</f>
        <v/>
      </c>
      <c r="AP258" s="18" t="str">
        <f>IFERROR(VLOOKUP($B258,DB!$H$3:$BZ$1001,62,FALSE)&amp;"","　")</f>
        <v/>
      </c>
      <c r="AQ258" s="21" t="str">
        <f>IFERROR(VLOOKUP($B258,DB!$H$3:$BZ$1001,63,FALSE)&amp;"","　")</f>
        <v/>
      </c>
      <c r="AR258" s="23" t="str">
        <f>IFERROR(VLOOKUP($B258,DB!$H$3:$BZ$1001,64,FALSE)&amp;"","　")</f>
        <v/>
      </c>
      <c r="AS258" s="18" t="str">
        <f>IFERROR(VLOOKUP($B258,DB!$H$3:$BZ$1001,65,FALSE)&amp;"","　")</f>
        <v/>
      </c>
      <c r="AT258" s="18" t="str">
        <f>IFERROR(VLOOKUP($B258,DB!$H$3:$BZ$1001,66,FALSE)&amp;"","　")</f>
        <v/>
      </c>
      <c r="AU258" s="18" t="str">
        <f>IFERROR(VLOOKUP($B258,DB!$H$3:$BZ$1001,67,FALSE)&amp;"","　")</f>
        <v/>
      </c>
      <c r="AV258" s="18" t="str">
        <f>IFERROR(VLOOKUP($B258,DB!$H$3:$BZ$1001,68,FALSE)&amp;"","　")</f>
        <v/>
      </c>
      <c r="AW258" s="18" t="str">
        <f>IFERROR(VLOOKUP($B258,DB!$H$3:$BZ$1001,69,FALSE)&amp;"","　")</f>
        <v/>
      </c>
      <c r="AX258" s="18" t="str">
        <f>IFERROR(VLOOKUP($B258,DB!$H$3:$BZ$1001,70,FALSE)&amp;"","　")</f>
        <v/>
      </c>
      <c r="AY258" s="21" t="str">
        <f>IFERROR(VLOOKUP($B258,DB!$H$3:$BZ$1001,71,FALSE)&amp;"","　")</f>
        <v/>
      </c>
      <c r="AZ258" s="29"/>
    </row>
    <row r="259" spans="2:52" ht="20.100000000000001" customHeight="1">
      <c r="B259" s="6">
        <v>2639</v>
      </c>
      <c r="C259" s="8" t="str">
        <f>IFERROR(VLOOKUP(B259,DB!$H$3:$Y$1001,4,FALSE)&amp;"","")</f>
        <v>株式会社北海道綜企画</v>
      </c>
      <c r="D259" s="10" t="str">
        <f>IFERROR(VLOOKUP(B259,DB!$H$2:$CC$1001,7,FALSE)&amp;"","")</f>
        <v>北海道</v>
      </c>
      <c r="E259" s="11" t="str">
        <f>IFERROR(VLOOKUP(B259,DB!$H$2:$CC$1001,8,FALSE)&amp;"","")</f>
        <v>札幌市中央区</v>
      </c>
      <c r="F259" s="12" t="str">
        <f>IFERROR(VLOOKUP(B259,DB!$H$2:$CC$1001,10,FALSE)&amp;"","")</f>
        <v>代表取締役</v>
      </c>
      <c r="G259" s="11" t="str">
        <f>IFERROR(VLOOKUP(B259,DB!$H$2:$CC$1001,11,FALSE)&amp;"","")</f>
        <v>間島　精</v>
      </c>
      <c r="H259" s="14" t="str">
        <f>IFERROR(IF(VLOOKUP(B259,DB!$H$2:$CC$1001,20,FALSE)&amp;""="","","○"),"")</f>
        <v/>
      </c>
      <c r="I259" s="16" t="str">
        <f>IFERROR(VLOOKUP($B259,DB!$H$3:$BZ$1001,29,FALSE)&amp;"","　")</f>
        <v/>
      </c>
      <c r="J259" s="18" t="str">
        <f>IFERROR(VLOOKUP($B259,DB!$H$3:$BZ$1001,30,FALSE)&amp;"","　")</f>
        <v/>
      </c>
      <c r="K259" s="18" t="str">
        <f>IFERROR(VLOOKUP($B259,DB!$H$3:$BZ$1001,31,FALSE)&amp;"","　")</f>
        <v/>
      </c>
      <c r="L259" s="18" t="str">
        <f>IFERROR(VLOOKUP($B259,DB!$H$3:$BZ$1001,32,FALSE)&amp;"","　")</f>
        <v>◯</v>
      </c>
      <c r="M259" s="18" t="str">
        <f>IFERROR(VLOOKUP($B259,DB!$H$3:$BZ$1001,33,FALSE)&amp;"","　")</f>
        <v>◯</v>
      </c>
      <c r="N259" s="21" t="str">
        <f>IFERROR(VLOOKUP($B259,DB!$H$3:$BZ$1001,34,FALSE)&amp;"","　")</f>
        <v/>
      </c>
      <c r="O259" s="23" t="str">
        <f>IFERROR(VLOOKUP($B259,DB!$H$3:$BZ$1001,35,FALSE)&amp;"","　")</f>
        <v/>
      </c>
      <c r="P259" s="18" t="str">
        <f>IFERROR(VLOOKUP($B259,DB!$H$3:$BZ$1001,36,FALSE)&amp;"","　")</f>
        <v/>
      </c>
      <c r="Q259" s="18" t="str">
        <f>IFERROR(VLOOKUP($B259,DB!$H$3:$BZ$1001,37,FALSE)&amp;"","　")</f>
        <v/>
      </c>
      <c r="R259" s="18" t="str">
        <f>IFERROR(VLOOKUP($B259,DB!$H$3:$BZ$1001,38,FALSE)&amp;"","　")</f>
        <v/>
      </c>
      <c r="S259" s="18" t="str">
        <f>IFERROR(VLOOKUP($B259,DB!$H$3:$BZ$1001,39,FALSE)&amp;"","　")</f>
        <v/>
      </c>
      <c r="T259" s="18" t="str">
        <f>IFERROR(VLOOKUP($B259,DB!$H$3:$BZ$1001,40,FALSE)&amp;"","　")</f>
        <v/>
      </c>
      <c r="U259" s="18" t="str">
        <f>IFERROR(VLOOKUP($B259,DB!$H$3:$BZ$1001,41,FALSE)&amp;"","　")</f>
        <v/>
      </c>
      <c r="V259" s="18" t="str">
        <f>IFERROR(VLOOKUP($B259,DB!$H$3:$BZ$1001,42,FALSE)&amp;"","　")</f>
        <v/>
      </c>
      <c r="W259" s="18" t="str">
        <f>IFERROR(VLOOKUP($B259,DB!$H$3:$BZ$1001,43,FALSE)&amp;"","　")</f>
        <v/>
      </c>
      <c r="X259" s="18" t="str">
        <f>IFERROR(VLOOKUP($B259,DB!$H$3:$BZ$1001,44,FALSE)&amp;"","　")</f>
        <v/>
      </c>
      <c r="Y259" s="18" t="str">
        <f>IFERROR(VLOOKUP($B259,DB!$H$3:$BZ$1001,45,FALSE)&amp;"","　")</f>
        <v/>
      </c>
      <c r="Z259" s="18" t="str">
        <f>IFERROR(VLOOKUP($B259,DB!$H$3:$BZ$1001,46,FALSE)&amp;"","　")</f>
        <v/>
      </c>
      <c r="AA259" s="18" t="str">
        <f>IFERROR(VLOOKUP($B259,DB!$H$3:$BZ$1001,47,FALSE)&amp;"","　")</f>
        <v/>
      </c>
      <c r="AB259" s="18" t="str">
        <f>IFERROR(VLOOKUP($B259,DB!$H$3:$BZ$1001,48,FALSE)&amp;"","　")</f>
        <v/>
      </c>
      <c r="AC259" s="18" t="str">
        <f>IFERROR(VLOOKUP($B259,DB!$H$3:$BZ$1001,49,FALSE)&amp;"","　")</f>
        <v/>
      </c>
      <c r="AD259" s="18" t="str">
        <f>IFERROR(VLOOKUP($B259,DB!$H$3:$BZ$1001,50,FALSE)&amp;"","　")</f>
        <v/>
      </c>
      <c r="AE259" s="18" t="str">
        <f>IFERROR(VLOOKUP($B259,DB!$H$3:$BZ$1001,51,FALSE)&amp;"","　")</f>
        <v/>
      </c>
      <c r="AF259" s="18" t="str">
        <f>IFERROR(VLOOKUP($B259,DB!$H$3:$BZ$1001,52,FALSE)&amp;"","　")</f>
        <v/>
      </c>
      <c r="AG259" s="18" t="str">
        <f>IFERROR(VLOOKUP($B259,DB!$H$3:$BZ$1001,53,FALSE)&amp;"","　")</f>
        <v/>
      </c>
      <c r="AH259" s="18" t="str">
        <f>IFERROR(VLOOKUP($B259,DB!$H$3:$BZ$1001,54,FALSE)&amp;"","　")</f>
        <v/>
      </c>
      <c r="AI259" s="25" t="str">
        <f>IFERROR(VLOOKUP($B259,DB!$H$3:$BZ$1001,55,FALSE)&amp;"","　")</f>
        <v/>
      </c>
      <c r="AJ259" s="16" t="str">
        <f>IFERROR(VLOOKUP($B259,DB!$H$3:$BZ$1001,56,FALSE)&amp;"","　")</f>
        <v/>
      </c>
      <c r="AK259" s="18" t="str">
        <f>IFERROR(VLOOKUP($B259,DB!$H$3:$BZ$1001,57,FALSE)&amp;"","　")</f>
        <v/>
      </c>
      <c r="AL259" s="18" t="str">
        <f>IFERROR(VLOOKUP($B259,DB!$H$3:$BZ$1001,58,FALSE)&amp;"","　")</f>
        <v/>
      </c>
      <c r="AM259" s="18" t="str">
        <f>IFERROR(VLOOKUP($B259,DB!$H$3:$BZ$1001,59,FALSE)&amp;"","　")</f>
        <v/>
      </c>
      <c r="AN259" s="18" t="str">
        <f>IFERROR(VLOOKUP($B259,DB!$H$3:$BZ$1001,60,FALSE)&amp;"","　")</f>
        <v/>
      </c>
      <c r="AO259" s="18" t="str">
        <f>IFERROR(VLOOKUP($B259,DB!$H$3:$BZ$1001,61,FALSE)&amp;"","　")</f>
        <v/>
      </c>
      <c r="AP259" s="18" t="str">
        <f>IFERROR(VLOOKUP($B259,DB!$H$3:$BZ$1001,62,FALSE)&amp;"","　")</f>
        <v/>
      </c>
      <c r="AQ259" s="21" t="str">
        <f>IFERROR(VLOOKUP($B259,DB!$H$3:$BZ$1001,63,FALSE)&amp;"","　")</f>
        <v/>
      </c>
      <c r="AR259" s="23" t="str">
        <f>IFERROR(VLOOKUP($B259,DB!$H$3:$BZ$1001,64,FALSE)&amp;"","　")</f>
        <v/>
      </c>
      <c r="AS259" s="18" t="str">
        <f>IFERROR(VLOOKUP($B259,DB!$H$3:$BZ$1001,65,FALSE)&amp;"","　")</f>
        <v/>
      </c>
      <c r="AT259" s="18" t="str">
        <f>IFERROR(VLOOKUP($B259,DB!$H$3:$BZ$1001,66,FALSE)&amp;"","　")</f>
        <v/>
      </c>
      <c r="AU259" s="18" t="str">
        <f>IFERROR(VLOOKUP($B259,DB!$H$3:$BZ$1001,67,FALSE)&amp;"","　")</f>
        <v/>
      </c>
      <c r="AV259" s="18" t="str">
        <f>IFERROR(VLOOKUP($B259,DB!$H$3:$BZ$1001,68,FALSE)&amp;"","　")</f>
        <v/>
      </c>
      <c r="AW259" s="18" t="str">
        <f>IFERROR(VLOOKUP($B259,DB!$H$3:$BZ$1001,69,FALSE)&amp;"","　")</f>
        <v/>
      </c>
      <c r="AX259" s="18" t="str">
        <f>IFERROR(VLOOKUP($B259,DB!$H$3:$BZ$1001,70,FALSE)&amp;"","　")</f>
        <v/>
      </c>
      <c r="AY259" s="21" t="str">
        <f>IFERROR(VLOOKUP($B259,DB!$H$3:$BZ$1001,71,FALSE)&amp;"","　")</f>
        <v/>
      </c>
      <c r="AZ259" s="29"/>
    </row>
    <row r="260" spans="2:52" ht="20.100000000000001" customHeight="1">
      <c r="B260" s="6">
        <v>2627</v>
      </c>
      <c r="C260" s="8" t="str">
        <f>IFERROR(VLOOKUP(B260,DB!$H$3:$Y$1001,4,FALSE)&amp;"","")</f>
        <v>北王コンサルタント株式会社</v>
      </c>
      <c r="D260" s="10" t="str">
        <f>IFERROR(VLOOKUP(B260,DB!$H$2:$CC$1001,7,FALSE)&amp;"","")</f>
        <v>北海道</v>
      </c>
      <c r="E260" s="11" t="str">
        <f>IFERROR(VLOOKUP(B260,DB!$H$2:$CC$1001,8,FALSE)&amp;"","")</f>
        <v>帯広市</v>
      </c>
      <c r="F260" s="12" t="str">
        <f>IFERROR(VLOOKUP(B260,DB!$H$2:$CC$1001,10,FALSE)&amp;"","")</f>
        <v>代表取締役</v>
      </c>
      <c r="G260" s="11" t="str">
        <f>IFERROR(VLOOKUP(B260,DB!$H$2:$CC$1001,11,FALSE)&amp;"","")</f>
        <v>石川　健司</v>
      </c>
      <c r="H260" s="14" t="str">
        <f>IFERROR(IF(VLOOKUP(B260,DB!$H$2:$CC$1001,20,FALSE)&amp;""="","","○"),"")</f>
        <v/>
      </c>
      <c r="I260" s="16" t="str">
        <f>IFERROR(VLOOKUP($B260,DB!$H$3:$BZ$1001,29,FALSE)&amp;"","　")</f>
        <v>◯</v>
      </c>
      <c r="J260" s="18" t="str">
        <f>IFERROR(VLOOKUP($B260,DB!$H$3:$BZ$1001,30,FALSE)&amp;"","　")</f>
        <v>◯</v>
      </c>
      <c r="K260" s="18" t="str">
        <f>IFERROR(VLOOKUP($B260,DB!$H$3:$BZ$1001,31,FALSE)&amp;"","　")</f>
        <v>◯</v>
      </c>
      <c r="L260" s="18" t="str">
        <f>IFERROR(VLOOKUP($B260,DB!$H$3:$BZ$1001,32,FALSE)&amp;"","　")</f>
        <v>◯</v>
      </c>
      <c r="M260" s="18" t="str">
        <f>IFERROR(VLOOKUP($B260,DB!$H$3:$BZ$1001,33,FALSE)&amp;"","　")</f>
        <v>◯</v>
      </c>
      <c r="N260" s="21" t="str">
        <f>IFERROR(VLOOKUP($B260,DB!$H$3:$BZ$1001,34,FALSE)&amp;"","　")</f>
        <v/>
      </c>
      <c r="O260" s="23" t="str">
        <f>IFERROR(VLOOKUP($B260,DB!$H$3:$BZ$1001,35,FALSE)&amp;"","　")</f>
        <v/>
      </c>
      <c r="P260" s="18" t="str">
        <f>IFERROR(VLOOKUP($B260,DB!$H$3:$BZ$1001,36,FALSE)&amp;"","　")</f>
        <v/>
      </c>
      <c r="Q260" s="18" t="str">
        <f>IFERROR(VLOOKUP($B260,DB!$H$3:$BZ$1001,37,FALSE)&amp;"","　")</f>
        <v/>
      </c>
      <c r="R260" s="18" t="str">
        <f>IFERROR(VLOOKUP($B260,DB!$H$3:$BZ$1001,38,FALSE)&amp;"","　")</f>
        <v>◯</v>
      </c>
      <c r="S260" s="18" t="str">
        <f>IFERROR(VLOOKUP($B260,DB!$H$3:$BZ$1001,39,FALSE)&amp;"","　")</f>
        <v/>
      </c>
      <c r="T260" s="18" t="str">
        <f>IFERROR(VLOOKUP($B260,DB!$H$3:$BZ$1001,40,FALSE)&amp;"","　")</f>
        <v>◯</v>
      </c>
      <c r="U260" s="18" t="str">
        <f>IFERROR(VLOOKUP($B260,DB!$H$3:$BZ$1001,41,FALSE)&amp;"","　")</f>
        <v>◯</v>
      </c>
      <c r="V260" s="18" t="str">
        <f>IFERROR(VLOOKUP($B260,DB!$H$3:$BZ$1001,42,FALSE)&amp;"","　")</f>
        <v>◯</v>
      </c>
      <c r="W260" s="18" t="str">
        <f>IFERROR(VLOOKUP($B260,DB!$H$3:$BZ$1001,43,FALSE)&amp;"","　")</f>
        <v/>
      </c>
      <c r="X260" s="18" t="str">
        <f>IFERROR(VLOOKUP($B260,DB!$H$3:$BZ$1001,44,FALSE)&amp;"","　")</f>
        <v>◯</v>
      </c>
      <c r="Y260" s="18" t="str">
        <f>IFERROR(VLOOKUP($B260,DB!$H$3:$BZ$1001,45,FALSE)&amp;"","　")</f>
        <v/>
      </c>
      <c r="Z260" s="18" t="str">
        <f>IFERROR(VLOOKUP($B260,DB!$H$3:$BZ$1001,46,FALSE)&amp;"","　")</f>
        <v/>
      </c>
      <c r="AA260" s="18" t="str">
        <f>IFERROR(VLOOKUP($B260,DB!$H$3:$BZ$1001,47,FALSE)&amp;"","　")</f>
        <v>◯</v>
      </c>
      <c r="AB260" s="18" t="str">
        <f>IFERROR(VLOOKUP($B260,DB!$H$3:$BZ$1001,48,FALSE)&amp;"","　")</f>
        <v/>
      </c>
      <c r="AC260" s="18" t="str">
        <f>IFERROR(VLOOKUP($B260,DB!$H$3:$BZ$1001,49,FALSE)&amp;"","　")</f>
        <v/>
      </c>
      <c r="AD260" s="18" t="str">
        <f>IFERROR(VLOOKUP($B260,DB!$H$3:$BZ$1001,50,FALSE)&amp;"","　")</f>
        <v>◯</v>
      </c>
      <c r="AE260" s="18" t="str">
        <f>IFERROR(VLOOKUP($B260,DB!$H$3:$BZ$1001,51,FALSE)&amp;"","　")</f>
        <v/>
      </c>
      <c r="AF260" s="18" t="str">
        <f>IFERROR(VLOOKUP($B260,DB!$H$3:$BZ$1001,52,FALSE)&amp;"","　")</f>
        <v/>
      </c>
      <c r="AG260" s="18" t="str">
        <f>IFERROR(VLOOKUP($B260,DB!$H$3:$BZ$1001,53,FALSE)&amp;"","　")</f>
        <v>◯</v>
      </c>
      <c r="AH260" s="18" t="str">
        <f>IFERROR(VLOOKUP($B260,DB!$H$3:$BZ$1001,54,FALSE)&amp;"","　")</f>
        <v/>
      </c>
      <c r="AI260" s="25" t="str">
        <f>IFERROR(VLOOKUP($B260,DB!$H$3:$BZ$1001,55,FALSE)&amp;"","　")</f>
        <v/>
      </c>
      <c r="AJ260" s="16" t="str">
        <f>IFERROR(VLOOKUP($B260,DB!$H$3:$BZ$1001,56,FALSE)&amp;"","　")</f>
        <v>◯</v>
      </c>
      <c r="AK260" s="18" t="str">
        <f>IFERROR(VLOOKUP($B260,DB!$H$3:$BZ$1001,57,FALSE)&amp;"","　")</f>
        <v/>
      </c>
      <c r="AL260" s="18" t="str">
        <f>IFERROR(VLOOKUP($B260,DB!$H$3:$BZ$1001,58,FALSE)&amp;"","　")</f>
        <v/>
      </c>
      <c r="AM260" s="18" t="str">
        <f>IFERROR(VLOOKUP($B260,DB!$H$3:$BZ$1001,59,FALSE)&amp;"","　")</f>
        <v/>
      </c>
      <c r="AN260" s="18" t="str">
        <f>IFERROR(VLOOKUP($B260,DB!$H$3:$BZ$1001,60,FALSE)&amp;"","　")</f>
        <v/>
      </c>
      <c r="AO260" s="18" t="str">
        <f>IFERROR(VLOOKUP($B260,DB!$H$3:$BZ$1001,61,FALSE)&amp;"","　")</f>
        <v/>
      </c>
      <c r="AP260" s="18" t="str">
        <f>IFERROR(VLOOKUP($B260,DB!$H$3:$BZ$1001,62,FALSE)&amp;"","　")</f>
        <v/>
      </c>
      <c r="AQ260" s="21" t="str">
        <f>IFERROR(VLOOKUP($B260,DB!$H$3:$BZ$1001,63,FALSE)&amp;"","　")</f>
        <v/>
      </c>
      <c r="AR260" s="23" t="str">
        <f>IFERROR(VLOOKUP($B260,DB!$H$3:$BZ$1001,64,FALSE)&amp;"","　")</f>
        <v/>
      </c>
      <c r="AS260" s="18" t="str">
        <f>IFERROR(VLOOKUP($B260,DB!$H$3:$BZ$1001,65,FALSE)&amp;"","　")</f>
        <v/>
      </c>
      <c r="AT260" s="18" t="str">
        <f>IFERROR(VLOOKUP($B260,DB!$H$3:$BZ$1001,66,FALSE)&amp;"","　")</f>
        <v/>
      </c>
      <c r="AU260" s="18" t="str">
        <f>IFERROR(VLOOKUP($B260,DB!$H$3:$BZ$1001,67,FALSE)&amp;"","　")</f>
        <v/>
      </c>
      <c r="AV260" s="18" t="str">
        <f>IFERROR(VLOOKUP($B260,DB!$H$3:$BZ$1001,68,FALSE)&amp;"","　")</f>
        <v/>
      </c>
      <c r="AW260" s="18" t="str">
        <f>IFERROR(VLOOKUP($B260,DB!$H$3:$BZ$1001,69,FALSE)&amp;"","　")</f>
        <v/>
      </c>
      <c r="AX260" s="18" t="str">
        <f>IFERROR(VLOOKUP($B260,DB!$H$3:$BZ$1001,70,FALSE)&amp;"","　")</f>
        <v>◯</v>
      </c>
      <c r="AY260" s="21" t="str">
        <f>IFERROR(VLOOKUP($B260,DB!$H$3:$BZ$1001,71,FALSE)&amp;"","　")</f>
        <v>◯</v>
      </c>
      <c r="AZ260" s="29"/>
    </row>
    <row r="261" spans="2:52" ht="20.100000000000001" customHeight="1">
      <c r="B261" s="6">
        <v>2641</v>
      </c>
      <c r="C261" s="8" t="str">
        <f>IFERROR(VLOOKUP(B261,DB!$H$3:$Y$1001,4,FALSE)&amp;"","")</f>
        <v>株式会社北洋設備設計事務所</v>
      </c>
      <c r="D261" s="10" t="str">
        <f>IFERROR(VLOOKUP(B261,DB!$H$2:$CC$1001,7,FALSE)&amp;"","")</f>
        <v>北海道</v>
      </c>
      <c r="E261" s="11" t="str">
        <f>IFERROR(VLOOKUP(B261,DB!$H$2:$CC$1001,8,FALSE)&amp;"","")</f>
        <v>札幌市中央区</v>
      </c>
      <c r="F261" s="12" t="str">
        <f>IFERROR(VLOOKUP(B261,DB!$H$2:$CC$1001,10,FALSE)&amp;"","")</f>
        <v>代表取締役</v>
      </c>
      <c r="G261" s="11" t="str">
        <f>IFERROR(VLOOKUP(B261,DB!$H$2:$CC$1001,11,FALSE)&amp;"","")</f>
        <v>武井　義正</v>
      </c>
      <c r="H261" s="14" t="str">
        <f>IFERROR(IF(VLOOKUP(B261,DB!$H$2:$CC$1001,20,FALSE)&amp;""="","","○"),"")</f>
        <v/>
      </c>
      <c r="I261" s="16" t="str">
        <f>IFERROR(VLOOKUP($B261,DB!$H$3:$BZ$1001,29,FALSE)&amp;"","　")</f>
        <v/>
      </c>
      <c r="J261" s="18" t="str">
        <f>IFERROR(VLOOKUP($B261,DB!$H$3:$BZ$1001,30,FALSE)&amp;"","　")</f>
        <v/>
      </c>
      <c r="K261" s="18" t="str">
        <f>IFERROR(VLOOKUP($B261,DB!$H$3:$BZ$1001,31,FALSE)&amp;"","　")</f>
        <v/>
      </c>
      <c r="L261" s="18" t="str">
        <f>IFERROR(VLOOKUP($B261,DB!$H$3:$BZ$1001,32,FALSE)&amp;"","　")</f>
        <v>◯</v>
      </c>
      <c r="M261" s="18" t="str">
        <f>IFERROR(VLOOKUP($B261,DB!$H$3:$BZ$1001,33,FALSE)&amp;"","　")</f>
        <v>◯</v>
      </c>
      <c r="N261" s="21" t="str">
        <f>IFERROR(VLOOKUP($B261,DB!$H$3:$BZ$1001,34,FALSE)&amp;"","　")</f>
        <v/>
      </c>
      <c r="O261" s="23" t="str">
        <f>IFERROR(VLOOKUP($B261,DB!$H$3:$BZ$1001,35,FALSE)&amp;"","　")</f>
        <v/>
      </c>
      <c r="P261" s="18" t="str">
        <f>IFERROR(VLOOKUP($B261,DB!$H$3:$BZ$1001,36,FALSE)&amp;"","　")</f>
        <v/>
      </c>
      <c r="Q261" s="18" t="str">
        <f>IFERROR(VLOOKUP($B261,DB!$H$3:$BZ$1001,37,FALSE)&amp;"","　")</f>
        <v/>
      </c>
      <c r="R261" s="18" t="str">
        <f>IFERROR(VLOOKUP($B261,DB!$H$3:$BZ$1001,38,FALSE)&amp;"","　")</f>
        <v/>
      </c>
      <c r="S261" s="18" t="str">
        <f>IFERROR(VLOOKUP($B261,DB!$H$3:$BZ$1001,39,FALSE)&amp;"","　")</f>
        <v/>
      </c>
      <c r="T261" s="18" t="str">
        <f>IFERROR(VLOOKUP($B261,DB!$H$3:$BZ$1001,40,FALSE)&amp;"","　")</f>
        <v/>
      </c>
      <c r="U261" s="18" t="str">
        <f>IFERROR(VLOOKUP($B261,DB!$H$3:$BZ$1001,41,FALSE)&amp;"","　")</f>
        <v/>
      </c>
      <c r="V261" s="18" t="str">
        <f>IFERROR(VLOOKUP($B261,DB!$H$3:$BZ$1001,42,FALSE)&amp;"","　")</f>
        <v/>
      </c>
      <c r="W261" s="18" t="str">
        <f>IFERROR(VLOOKUP($B261,DB!$H$3:$BZ$1001,43,FALSE)&amp;"","　")</f>
        <v/>
      </c>
      <c r="X261" s="18" t="str">
        <f>IFERROR(VLOOKUP($B261,DB!$H$3:$BZ$1001,44,FALSE)&amp;"","　")</f>
        <v/>
      </c>
      <c r="Y261" s="18" t="str">
        <f>IFERROR(VLOOKUP($B261,DB!$H$3:$BZ$1001,45,FALSE)&amp;"","　")</f>
        <v/>
      </c>
      <c r="Z261" s="18" t="str">
        <f>IFERROR(VLOOKUP($B261,DB!$H$3:$BZ$1001,46,FALSE)&amp;"","　")</f>
        <v/>
      </c>
      <c r="AA261" s="18" t="str">
        <f>IFERROR(VLOOKUP($B261,DB!$H$3:$BZ$1001,47,FALSE)&amp;"","　")</f>
        <v/>
      </c>
      <c r="AB261" s="18" t="str">
        <f>IFERROR(VLOOKUP($B261,DB!$H$3:$BZ$1001,48,FALSE)&amp;"","　")</f>
        <v/>
      </c>
      <c r="AC261" s="18" t="str">
        <f>IFERROR(VLOOKUP($B261,DB!$H$3:$BZ$1001,49,FALSE)&amp;"","　")</f>
        <v/>
      </c>
      <c r="AD261" s="18" t="str">
        <f>IFERROR(VLOOKUP($B261,DB!$H$3:$BZ$1001,50,FALSE)&amp;"","　")</f>
        <v/>
      </c>
      <c r="AE261" s="18" t="str">
        <f>IFERROR(VLOOKUP($B261,DB!$H$3:$BZ$1001,51,FALSE)&amp;"","　")</f>
        <v/>
      </c>
      <c r="AF261" s="18" t="str">
        <f>IFERROR(VLOOKUP($B261,DB!$H$3:$BZ$1001,52,FALSE)&amp;"","　")</f>
        <v/>
      </c>
      <c r="AG261" s="18" t="str">
        <f>IFERROR(VLOOKUP($B261,DB!$H$3:$BZ$1001,53,FALSE)&amp;"","　")</f>
        <v/>
      </c>
      <c r="AH261" s="18" t="str">
        <f>IFERROR(VLOOKUP($B261,DB!$H$3:$BZ$1001,54,FALSE)&amp;"","　")</f>
        <v/>
      </c>
      <c r="AI261" s="25" t="str">
        <f>IFERROR(VLOOKUP($B261,DB!$H$3:$BZ$1001,55,FALSE)&amp;"","　")</f>
        <v/>
      </c>
      <c r="AJ261" s="16" t="str">
        <f>IFERROR(VLOOKUP($B261,DB!$H$3:$BZ$1001,56,FALSE)&amp;"","　")</f>
        <v/>
      </c>
      <c r="AK261" s="18" t="str">
        <f>IFERROR(VLOOKUP($B261,DB!$H$3:$BZ$1001,57,FALSE)&amp;"","　")</f>
        <v/>
      </c>
      <c r="AL261" s="18" t="str">
        <f>IFERROR(VLOOKUP($B261,DB!$H$3:$BZ$1001,58,FALSE)&amp;"","　")</f>
        <v>◯</v>
      </c>
      <c r="AM261" s="18" t="str">
        <f>IFERROR(VLOOKUP($B261,DB!$H$3:$BZ$1001,59,FALSE)&amp;"","　")</f>
        <v/>
      </c>
      <c r="AN261" s="18" t="str">
        <f>IFERROR(VLOOKUP($B261,DB!$H$3:$BZ$1001,60,FALSE)&amp;"","　")</f>
        <v>◯</v>
      </c>
      <c r="AO261" s="18" t="str">
        <f>IFERROR(VLOOKUP($B261,DB!$H$3:$BZ$1001,61,FALSE)&amp;"","　")</f>
        <v>◯</v>
      </c>
      <c r="AP261" s="18" t="str">
        <f>IFERROR(VLOOKUP($B261,DB!$H$3:$BZ$1001,62,FALSE)&amp;"","　")</f>
        <v/>
      </c>
      <c r="AQ261" s="21" t="str">
        <f>IFERROR(VLOOKUP($B261,DB!$H$3:$BZ$1001,63,FALSE)&amp;"","　")</f>
        <v/>
      </c>
      <c r="AR261" s="23" t="str">
        <f>IFERROR(VLOOKUP($B261,DB!$H$3:$BZ$1001,64,FALSE)&amp;"","　")</f>
        <v/>
      </c>
      <c r="AS261" s="18" t="str">
        <f>IFERROR(VLOOKUP($B261,DB!$H$3:$BZ$1001,65,FALSE)&amp;"","　")</f>
        <v/>
      </c>
      <c r="AT261" s="18" t="str">
        <f>IFERROR(VLOOKUP($B261,DB!$H$3:$BZ$1001,66,FALSE)&amp;"","　")</f>
        <v/>
      </c>
      <c r="AU261" s="18" t="str">
        <f>IFERROR(VLOOKUP($B261,DB!$H$3:$BZ$1001,67,FALSE)&amp;"","　")</f>
        <v/>
      </c>
      <c r="AV261" s="18" t="str">
        <f>IFERROR(VLOOKUP($B261,DB!$H$3:$BZ$1001,68,FALSE)&amp;"","　")</f>
        <v/>
      </c>
      <c r="AW261" s="18" t="str">
        <f>IFERROR(VLOOKUP($B261,DB!$H$3:$BZ$1001,69,FALSE)&amp;"","　")</f>
        <v/>
      </c>
      <c r="AX261" s="18" t="str">
        <f>IFERROR(VLOOKUP($B261,DB!$H$3:$BZ$1001,70,FALSE)&amp;"","　")</f>
        <v/>
      </c>
      <c r="AY261" s="21" t="str">
        <f>IFERROR(VLOOKUP($B261,DB!$H$3:$BZ$1001,71,FALSE)&amp;"","　")</f>
        <v/>
      </c>
      <c r="AZ261" s="29"/>
    </row>
    <row r="262" spans="2:52" ht="20.100000000000001" customHeight="1">
      <c r="B262" s="6">
        <v>2642</v>
      </c>
      <c r="C262" s="8" t="str">
        <f>IFERROR(VLOOKUP(B262,DB!$H$3:$Y$1001,4,FALSE)&amp;"","")</f>
        <v>株式会社北海道建築総合研究所</v>
      </c>
      <c r="D262" s="10" t="str">
        <f>IFERROR(VLOOKUP(B262,DB!$H$2:$CC$1001,7,FALSE)&amp;"","")</f>
        <v>北海道</v>
      </c>
      <c r="E262" s="11" t="str">
        <f>IFERROR(VLOOKUP(B262,DB!$H$2:$CC$1001,8,FALSE)&amp;"","")</f>
        <v>札幌市西区</v>
      </c>
      <c r="F262" s="12" t="str">
        <f>IFERROR(VLOOKUP(B262,DB!$H$2:$CC$1001,10,FALSE)&amp;"","")</f>
        <v>代表取締役</v>
      </c>
      <c r="G262" s="11" t="str">
        <f>IFERROR(VLOOKUP(B262,DB!$H$2:$CC$1001,11,FALSE)&amp;"","")</f>
        <v>曽根　啓介</v>
      </c>
      <c r="H262" s="14" t="str">
        <f>IFERROR(IF(VLOOKUP(B262,DB!$H$2:$CC$1001,20,FALSE)&amp;""="","","○"),"")</f>
        <v/>
      </c>
      <c r="I262" s="16" t="str">
        <f>IFERROR(VLOOKUP($B262,DB!$H$3:$BZ$1001,29,FALSE)&amp;"","　")</f>
        <v/>
      </c>
      <c r="J262" s="18" t="str">
        <f>IFERROR(VLOOKUP($B262,DB!$H$3:$BZ$1001,30,FALSE)&amp;"","　")</f>
        <v/>
      </c>
      <c r="K262" s="18" t="str">
        <f>IFERROR(VLOOKUP($B262,DB!$H$3:$BZ$1001,31,FALSE)&amp;"","　")</f>
        <v/>
      </c>
      <c r="L262" s="18" t="str">
        <f>IFERROR(VLOOKUP($B262,DB!$H$3:$BZ$1001,32,FALSE)&amp;"","　")</f>
        <v>◯</v>
      </c>
      <c r="M262" s="18" t="str">
        <f>IFERROR(VLOOKUP($B262,DB!$H$3:$BZ$1001,33,FALSE)&amp;"","　")</f>
        <v/>
      </c>
      <c r="N262" s="21" t="str">
        <f>IFERROR(VLOOKUP($B262,DB!$H$3:$BZ$1001,34,FALSE)&amp;"","　")</f>
        <v/>
      </c>
      <c r="O262" s="23" t="str">
        <f>IFERROR(VLOOKUP($B262,DB!$H$3:$BZ$1001,35,FALSE)&amp;"","　")</f>
        <v/>
      </c>
      <c r="P262" s="18" t="str">
        <f>IFERROR(VLOOKUP($B262,DB!$H$3:$BZ$1001,36,FALSE)&amp;"","　")</f>
        <v/>
      </c>
      <c r="Q262" s="18" t="str">
        <f>IFERROR(VLOOKUP($B262,DB!$H$3:$BZ$1001,37,FALSE)&amp;"","　")</f>
        <v/>
      </c>
      <c r="R262" s="18" t="str">
        <f>IFERROR(VLOOKUP($B262,DB!$H$3:$BZ$1001,38,FALSE)&amp;"","　")</f>
        <v/>
      </c>
      <c r="S262" s="18" t="str">
        <f>IFERROR(VLOOKUP($B262,DB!$H$3:$BZ$1001,39,FALSE)&amp;"","　")</f>
        <v/>
      </c>
      <c r="T262" s="18" t="str">
        <f>IFERROR(VLOOKUP($B262,DB!$H$3:$BZ$1001,40,FALSE)&amp;"","　")</f>
        <v/>
      </c>
      <c r="U262" s="18" t="str">
        <f>IFERROR(VLOOKUP($B262,DB!$H$3:$BZ$1001,41,FALSE)&amp;"","　")</f>
        <v/>
      </c>
      <c r="V262" s="18" t="str">
        <f>IFERROR(VLOOKUP($B262,DB!$H$3:$BZ$1001,42,FALSE)&amp;"","　")</f>
        <v/>
      </c>
      <c r="W262" s="18" t="str">
        <f>IFERROR(VLOOKUP($B262,DB!$H$3:$BZ$1001,43,FALSE)&amp;"","　")</f>
        <v/>
      </c>
      <c r="X262" s="18" t="str">
        <f>IFERROR(VLOOKUP($B262,DB!$H$3:$BZ$1001,44,FALSE)&amp;"","　")</f>
        <v/>
      </c>
      <c r="Y262" s="18" t="str">
        <f>IFERROR(VLOOKUP($B262,DB!$H$3:$BZ$1001,45,FALSE)&amp;"","　")</f>
        <v/>
      </c>
      <c r="Z262" s="18" t="str">
        <f>IFERROR(VLOOKUP($B262,DB!$H$3:$BZ$1001,46,FALSE)&amp;"","　")</f>
        <v/>
      </c>
      <c r="AA262" s="18" t="str">
        <f>IFERROR(VLOOKUP($B262,DB!$H$3:$BZ$1001,47,FALSE)&amp;"","　")</f>
        <v/>
      </c>
      <c r="AB262" s="18" t="str">
        <f>IFERROR(VLOOKUP($B262,DB!$H$3:$BZ$1001,48,FALSE)&amp;"","　")</f>
        <v/>
      </c>
      <c r="AC262" s="18" t="str">
        <f>IFERROR(VLOOKUP($B262,DB!$H$3:$BZ$1001,49,FALSE)&amp;"","　")</f>
        <v/>
      </c>
      <c r="AD262" s="18" t="str">
        <f>IFERROR(VLOOKUP($B262,DB!$H$3:$BZ$1001,50,FALSE)&amp;"","　")</f>
        <v/>
      </c>
      <c r="AE262" s="18" t="str">
        <f>IFERROR(VLOOKUP($B262,DB!$H$3:$BZ$1001,51,FALSE)&amp;"","　")</f>
        <v/>
      </c>
      <c r="AF262" s="18" t="str">
        <f>IFERROR(VLOOKUP($B262,DB!$H$3:$BZ$1001,52,FALSE)&amp;"","　")</f>
        <v/>
      </c>
      <c r="AG262" s="18" t="str">
        <f>IFERROR(VLOOKUP($B262,DB!$H$3:$BZ$1001,53,FALSE)&amp;"","　")</f>
        <v/>
      </c>
      <c r="AH262" s="18" t="str">
        <f>IFERROR(VLOOKUP($B262,DB!$H$3:$BZ$1001,54,FALSE)&amp;"","　")</f>
        <v/>
      </c>
      <c r="AI262" s="25" t="str">
        <f>IFERROR(VLOOKUP($B262,DB!$H$3:$BZ$1001,55,FALSE)&amp;"","　")</f>
        <v/>
      </c>
      <c r="AJ262" s="16" t="str">
        <f>IFERROR(VLOOKUP($B262,DB!$H$3:$BZ$1001,56,FALSE)&amp;"","　")</f>
        <v/>
      </c>
      <c r="AK262" s="18" t="str">
        <f>IFERROR(VLOOKUP($B262,DB!$H$3:$BZ$1001,57,FALSE)&amp;"","　")</f>
        <v/>
      </c>
      <c r="AL262" s="18" t="str">
        <f>IFERROR(VLOOKUP($B262,DB!$H$3:$BZ$1001,58,FALSE)&amp;"","　")</f>
        <v/>
      </c>
      <c r="AM262" s="18" t="str">
        <f>IFERROR(VLOOKUP($B262,DB!$H$3:$BZ$1001,59,FALSE)&amp;"","　")</f>
        <v/>
      </c>
      <c r="AN262" s="18" t="str">
        <f>IFERROR(VLOOKUP($B262,DB!$H$3:$BZ$1001,60,FALSE)&amp;"","　")</f>
        <v/>
      </c>
      <c r="AO262" s="18" t="str">
        <f>IFERROR(VLOOKUP($B262,DB!$H$3:$BZ$1001,61,FALSE)&amp;"","　")</f>
        <v/>
      </c>
      <c r="AP262" s="18" t="str">
        <f>IFERROR(VLOOKUP($B262,DB!$H$3:$BZ$1001,62,FALSE)&amp;"","　")</f>
        <v/>
      </c>
      <c r="AQ262" s="21" t="str">
        <f>IFERROR(VLOOKUP($B262,DB!$H$3:$BZ$1001,63,FALSE)&amp;"","　")</f>
        <v/>
      </c>
      <c r="AR262" s="23" t="str">
        <f>IFERROR(VLOOKUP($B262,DB!$H$3:$BZ$1001,64,FALSE)&amp;"","　")</f>
        <v/>
      </c>
      <c r="AS262" s="18" t="str">
        <f>IFERROR(VLOOKUP($B262,DB!$H$3:$BZ$1001,65,FALSE)&amp;"","　")</f>
        <v/>
      </c>
      <c r="AT262" s="18" t="str">
        <f>IFERROR(VLOOKUP($B262,DB!$H$3:$BZ$1001,66,FALSE)&amp;"","　")</f>
        <v/>
      </c>
      <c r="AU262" s="18" t="str">
        <f>IFERROR(VLOOKUP($B262,DB!$H$3:$BZ$1001,67,FALSE)&amp;"","　")</f>
        <v/>
      </c>
      <c r="AV262" s="18" t="str">
        <f>IFERROR(VLOOKUP($B262,DB!$H$3:$BZ$1001,68,FALSE)&amp;"","　")</f>
        <v/>
      </c>
      <c r="AW262" s="18" t="str">
        <f>IFERROR(VLOOKUP($B262,DB!$H$3:$BZ$1001,69,FALSE)&amp;"","　")</f>
        <v/>
      </c>
      <c r="AX262" s="18" t="str">
        <f>IFERROR(VLOOKUP($B262,DB!$H$3:$BZ$1001,70,FALSE)&amp;"","　")</f>
        <v/>
      </c>
      <c r="AY262" s="21" t="str">
        <f>IFERROR(VLOOKUP($B262,DB!$H$3:$BZ$1001,71,FALSE)&amp;"","　")</f>
        <v/>
      </c>
      <c r="AZ262" s="29"/>
    </row>
    <row r="263" spans="2:52" ht="20.100000000000001" customHeight="1">
      <c r="B263" s="6">
        <v>2643</v>
      </c>
      <c r="C263" s="8" t="str">
        <f>IFERROR(VLOOKUP(B263,DB!$H$3:$Y$1001,4,FALSE)&amp;"","")</f>
        <v>一般財団法人北海道建設技術センター</v>
      </c>
      <c r="D263" s="10" t="str">
        <f>IFERROR(VLOOKUP(B263,DB!$H$2:$CC$1001,7,FALSE)&amp;"","")</f>
        <v>北海道</v>
      </c>
      <c r="E263" s="11" t="str">
        <f>IFERROR(VLOOKUP(B263,DB!$H$2:$CC$1001,8,FALSE)&amp;"","")</f>
        <v>札幌市中央区</v>
      </c>
      <c r="F263" s="12" t="str">
        <f>IFERROR(VLOOKUP(B263,DB!$H$2:$CC$1001,10,FALSE)&amp;"","")</f>
        <v>理事長</v>
      </c>
      <c r="G263" s="11" t="str">
        <f>IFERROR(VLOOKUP(B263,DB!$H$2:$CC$1001,11,FALSE)&amp;"","")</f>
        <v>白石　俊哉</v>
      </c>
      <c r="H263" s="14" t="str">
        <f>IFERROR(IF(VLOOKUP(B263,DB!$H$2:$CC$1001,20,FALSE)&amp;""="","","○"),"")</f>
        <v/>
      </c>
      <c r="I263" s="16" t="str">
        <f>IFERROR(VLOOKUP($B263,DB!$H$3:$BZ$1001,29,FALSE)&amp;"","　")</f>
        <v/>
      </c>
      <c r="J263" s="18" t="str">
        <f>IFERROR(VLOOKUP($B263,DB!$H$3:$BZ$1001,30,FALSE)&amp;"","　")</f>
        <v/>
      </c>
      <c r="K263" s="18" t="str">
        <f>IFERROR(VLOOKUP($B263,DB!$H$3:$BZ$1001,31,FALSE)&amp;"","　")</f>
        <v/>
      </c>
      <c r="L263" s="18" t="str">
        <f>IFERROR(VLOOKUP($B263,DB!$H$3:$BZ$1001,32,FALSE)&amp;"","　")</f>
        <v/>
      </c>
      <c r="M263" s="18" t="str">
        <f>IFERROR(VLOOKUP($B263,DB!$H$3:$BZ$1001,33,FALSE)&amp;"","　")</f>
        <v>◯</v>
      </c>
      <c r="N263" s="21" t="str">
        <f>IFERROR(VLOOKUP($B263,DB!$H$3:$BZ$1001,34,FALSE)&amp;"","　")</f>
        <v/>
      </c>
      <c r="O263" s="23" t="str">
        <f>IFERROR(VLOOKUP($B263,DB!$H$3:$BZ$1001,35,FALSE)&amp;"","　")</f>
        <v/>
      </c>
      <c r="P263" s="18" t="str">
        <f>IFERROR(VLOOKUP($B263,DB!$H$3:$BZ$1001,36,FALSE)&amp;"","　")</f>
        <v/>
      </c>
      <c r="Q263" s="18" t="str">
        <f>IFERROR(VLOOKUP($B263,DB!$H$3:$BZ$1001,37,FALSE)&amp;"","　")</f>
        <v/>
      </c>
      <c r="R263" s="18" t="str">
        <f>IFERROR(VLOOKUP($B263,DB!$H$3:$BZ$1001,38,FALSE)&amp;"","　")</f>
        <v/>
      </c>
      <c r="S263" s="18" t="str">
        <f>IFERROR(VLOOKUP($B263,DB!$H$3:$BZ$1001,39,FALSE)&amp;"","　")</f>
        <v/>
      </c>
      <c r="T263" s="18" t="str">
        <f>IFERROR(VLOOKUP($B263,DB!$H$3:$BZ$1001,40,FALSE)&amp;"","　")</f>
        <v/>
      </c>
      <c r="U263" s="18" t="str">
        <f>IFERROR(VLOOKUP($B263,DB!$H$3:$BZ$1001,41,FALSE)&amp;"","　")</f>
        <v/>
      </c>
      <c r="V263" s="18" t="str">
        <f>IFERROR(VLOOKUP($B263,DB!$H$3:$BZ$1001,42,FALSE)&amp;"","　")</f>
        <v/>
      </c>
      <c r="W263" s="18" t="str">
        <f>IFERROR(VLOOKUP($B263,DB!$H$3:$BZ$1001,43,FALSE)&amp;"","　")</f>
        <v/>
      </c>
      <c r="X263" s="18" t="str">
        <f>IFERROR(VLOOKUP($B263,DB!$H$3:$BZ$1001,44,FALSE)&amp;"","　")</f>
        <v/>
      </c>
      <c r="Y263" s="18" t="str">
        <f>IFERROR(VLOOKUP($B263,DB!$H$3:$BZ$1001,45,FALSE)&amp;"","　")</f>
        <v/>
      </c>
      <c r="Z263" s="18" t="str">
        <f>IFERROR(VLOOKUP($B263,DB!$H$3:$BZ$1001,46,FALSE)&amp;"","　")</f>
        <v/>
      </c>
      <c r="AA263" s="18" t="str">
        <f>IFERROR(VLOOKUP($B263,DB!$H$3:$BZ$1001,47,FALSE)&amp;"","　")</f>
        <v/>
      </c>
      <c r="AB263" s="18" t="str">
        <f>IFERROR(VLOOKUP($B263,DB!$H$3:$BZ$1001,48,FALSE)&amp;"","　")</f>
        <v/>
      </c>
      <c r="AC263" s="18" t="str">
        <f>IFERROR(VLOOKUP($B263,DB!$H$3:$BZ$1001,49,FALSE)&amp;"","　")</f>
        <v/>
      </c>
      <c r="AD263" s="18" t="str">
        <f>IFERROR(VLOOKUP($B263,DB!$H$3:$BZ$1001,50,FALSE)&amp;"","　")</f>
        <v/>
      </c>
      <c r="AE263" s="18" t="str">
        <f>IFERROR(VLOOKUP($B263,DB!$H$3:$BZ$1001,51,FALSE)&amp;"","　")</f>
        <v/>
      </c>
      <c r="AF263" s="18" t="str">
        <f>IFERROR(VLOOKUP($B263,DB!$H$3:$BZ$1001,52,FALSE)&amp;"","　")</f>
        <v/>
      </c>
      <c r="AG263" s="18" t="str">
        <f>IFERROR(VLOOKUP($B263,DB!$H$3:$BZ$1001,53,FALSE)&amp;"","　")</f>
        <v/>
      </c>
      <c r="AH263" s="18" t="str">
        <f>IFERROR(VLOOKUP($B263,DB!$H$3:$BZ$1001,54,FALSE)&amp;"","　")</f>
        <v/>
      </c>
      <c r="AI263" s="25" t="str">
        <f>IFERROR(VLOOKUP($B263,DB!$H$3:$BZ$1001,55,FALSE)&amp;"","　")</f>
        <v/>
      </c>
      <c r="AJ263" s="16" t="str">
        <f>IFERROR(VLOOKUP($B263,DB!$H$3:$BZ$1001,56,FALSE)&amp;"","　")</f>
        <v/>
      </c>
      <c r="AK263" s="18" t="str">
        <f>IFERROR(VLOOKUP($B263,DB!$H$3:$BZ$1001,57,FALSE)&amp;"","　")</f>
        <v/>
      </c>
      <c r="AL263" s="18" t="str">
        <f>IFERROR(VLOOKUP($B263,DB!$H$3:$BZ$1001,58,FALSE)&amp;"","　")</f>
        <v/>
      </c>
      <c r="AM263" s="18" t="str">
        <f>IFERROR(VLOOKUP($B263,DB!$H$3:$BZ$1001,59,FALSE)&amp;"","　")</f>
        <v/>
      </c>
      <c r="AN263" s="18" t="str">
        <f>IFERROR(VLOOKUP($B263,DB!$H$3:$BZ$1001,60,FALSE)&amp;"","　")</f>
        <v/>
      </c>
      <c r="AO263" s="18" t="str">
        <f>IFERROR(VLOOKUP($B263,DB!$H$3:$BZ$1001,61,FALSE)&amp;"","　")</f>
        <v/>
      </c>
      <c r="AP263" s="18" t="str">
        <f>IFERROR(VLOOKUP($B263,DB!$H$3:$BZ$1001,62,FALSE)&amp;"","　")</f>
        <v/>
      </c>
      <c r="AQ263" s="21" t="str">
        <f>IFERROR(VLOOKUP($B263,DB!$H$3:$BZ$1001,63,FALSE)&amp;"","　")</f>
        <v/>
      </c>
      <c r="AR263" s="23" t="str">
        <f>IFERROR(VLOOKUP($B263,DB!$H$3:$BZ$1001,64,FALSE)&amp;"","　")</f>
        <v/>
      </c>
      <c r="AS263" s="18" t="str">
        <f>IFERROR(VLOOKUP($B263,DB!$H$3:$BZ$1001,65,FALSE)&amp;"","　")</f>
        <v/>
      </c>
      <c r="AT263" s="18" t="str">
        <f>IFERROR(VLOOKUP($B263,DB!$H$3:$BZ$1001,66,FALSE)&amp;"","　")</f>
        <v/>
      </c>
      <c r="AU263" s="18" t="str">
        <f>IFERROR(VLOOKUP($B263,DB!$H$3:$BZ$1001,67,FALSE)&amp;"","　")</f>
        <v/>
      </c>
      <c r="AV263" s="18" t="str">
        <f>IFERROR(VLOOKUP($B263,DB!$H$3:$BZ$1001,68,FALSE)&amp;"","　")</f>
        <v/>
      </c>
      <c r="AW263" s="18" t="str">
        <f>IFERROR(VLOOKUP($B263,DB!$H$3:$BZ$1001,69,FALSE)&amp;"","　")</f>
        <v/>
      </c>
      <c r="AX263" s="18" t="str">
        <f>IFERROR(VLOOKUP($B263,DB!$H$3:$BZ$1001,70,FALSE)&amp;"","　")</f>
        <v/>
      </c>
      <c r="AY263" s="21" t="str">
        <f>IFERROR(VLOOKUP($B263,DB!$H$3:$BZ$1001,71,FALSE)&amp;"","　")</f>
        <v/>
      </c>
      <c r="AZ263" s="29"/>
    </row>
    <row r="264" spans="2:52" ht="20.100000000000001" customHeight="1">
      <c r="B264" s="6">
        <v>2644</v>
      </c>
      <c r="C264" s="8" t="str">
        <f>IFERROR(VLOOKUP(B264,DB!$H$3:$Y$1001,4,FALSE)&amp;"","")</f>
        <v>北海道建築設計監理株式会社</v>
      </c>
      <c r="D264" s="10" t="str">
        <f>IFERROR(VLOOKUP(B264,DB!$H$2:$CC$1001,7,FALSE)&amp;"","")</f>
        <v>北海道</v>
      </c>
      <c r="E264" s="11" t="str">
        <f>IFERROR(VLOOKUP(B264,DB!$H$2:$CC$1001,8,FALSE)&amp;"","")</f>
        <v>札幌市中央区</v>
      </c>
      <c r="F264" s="12" t="str">
        <f>IFERROR(VLOOKUP(B264,DB!$H$2:$CC$1001,10,FALSE)&amp;"","")</f>
        <v>代表取締役社長</v>
      </c>
      <c r="G264" s="11" t="str">
        <f>IFERROR(VLOOKUP(B264,DB!$H$2:$CC$1001,11,FALSE)&amp;"","")</f>
        <v>加藤　守</v>
      </c>
      <c r="H264" s="14" t="str">
        <f>IFERROR(IF(VLOOKUP(B264,DB!$H$2:$CC$1001,20,FALSE)&amp;""="","","○"),"")</f>
        <v/>
      </c>
      <c r="I264" s="16" t="str">
        <f>IFERROR(VLOOKUP($B264,DB!$H$3:$BZ$1001,29,FALSE)&amp;"","　")</f>
        <v/>
      </c>
      <c r="J264" s="18" t="str">
        <f>IFERROR(VLOOKUP($B264,DB!$H$3:$BZ$1001,30,FALSE)&amp;"","　")</f>
        <v/>
      </c>
      <c r="K264" s="18" t="str">
        <f>IFERROR(VLOOKUP($B264,DB!$H$3:$BZ$1001,31,FALSE)&amp;"","　")</f>
        <v/>
      </c>
      <c r="L264" s="18" t="str">
        <f>IFERROR(VLOOKUP($B264,DB!$H$3:$BZ$1001,32,FALSE)&amp;"","　")</f>
        <v>◯</v>
      </c>
      <c r="M264" s="18" t="str">
        <f>IFERROR(VLOOKUP($B264,DB!$H$3:$BZ$1001,33,FALSE)&amp;"","　")</f>
        <v>◯</v>
      </c>
      <c r="N264" s="21" t="str">
        <f>IFERROR(VLOOKUP($B264,DB!$H$3:$BZ$1001,34,FALSE)&amp;"","　")</f>
        <v/>
      </c>
      <c r="O264" s="23" t="str">
        <f>IFERROR(VLOOKUP($B264,DB!$H$3:$BZ$1001,35,FALSE)&amp;"","　")</f>
        <v/>
      </c>
      <c r="P264" s="18" t="str">
        <f>IFERROR(VLOOKUP($B264,DB!$H$3:$BZ$1001,36,FALSE)&amp;"","　")</f>
        <v/>
      </c>
      <c r="Q264" s="18" t="str">
        <f>IFERROR(VLOOKUP($B264,DB!$H$3:$BZ$1001,37,FALSE)&amp;"","　")</f>
        <v/>
      </c>
      <c r="R264" s="18" t="str">
        <f>IFERROR(VLOOKUP($B264,DB!$H$3:$BZ$1001,38,FALSE)&amp;"","　")</f>
        <v/>
      </c>
      <c r="S264" s="18" t="str">
        <f>IFERROR(VLOOKUP($B264,DB!$H$3:$BZ$1001,39,FALSE)&amp;"","　")</f>
        <v/>
      </c>
      <c r="T264" s="18" t="str">
        <f>IFERROR(VLOOKUP($B264,DB!$H$3:$BZ$1001,40,FALSE)&amp;"","　")</f>
        <v/>
      </c>
      <c r="U264" s="18" t="str">
        <f>IFERROR(VLOOKUP($B264,DB!$H$3:$BZ$1001,41,FALSE)&amp;"","　")</f>
        <v/>
      </c>
      <c r="V264" s="18" t="str">
        <f>IFERROR(VLOOKUP($B264,DB!$H$3:$BZ$1001,42,FALSE)&amp;"","　")</f>
        <v/>
      </c>
      <c r="W264" s="18" t="str">
        <f>IFERROR(VLOOKUP($B264,DB!$H$3:$BZ$1001,43,FALSE)&amp;"","　")</f>
        <v/>
      </c>
      <c r="X264" s="18" t="str">
        <f>IFERROR(VLOOKUP($B264,DB!$H$3:$BZ$1001,44,FALSE)&amp;"","　")</f>
        <v/>
      </c>
      <c r="Y264" s="18" t="str">
        <f>IFERROR(VLOOKUP($B264,DB!$H$3:$BZ$1001,45,FALSE)&amp;"","　")</f>
        <v/>
      </c>
      <c r="Z264" s="18" t="str">
        <f>IFERROR(VLOOKUP($B264,DB!$H$3:$BZ$1001,46,FALSE)&amp;"","　")</f>
        <v/>
      </c>
      <c r="AA264" s="18" t="str">
        <f>IFERROR(VLOOKUP($B264,DB!$H$3:$BZ$1001,47,FALSE)&amp;"","　")</f>
        <v/>
      </c>
      <c r="AB264" s="18" t="str">
        <f>IFERROR(VLOOKUP($B264,DB!$H$3:$BZ$1001,48,FALSE)&amp;"","　")</f>
        <v/>
      </c>
      <c r="AC264" s="18" t="str">
        <f>IFERROR(VLOOKUP($B264,DB!$H$3:$BZ$1001,49,FALSE)&amp;"","　")</f>
        <v/>
      </c>
      <c r="AD264" s="18" t="str">
        <f>IFERROR(VLOOKUP($B264,DB!$H$3:$BZ$1001,50,FALSE)&amp;"","　")</f>
        <v/>
      </c>
      <c r="AE264" s="18" t="str">
        <f>IFERROR(VLOOKUP($B264,DB!$H$3:$BZ$1001,51,FALSE)&amp;"","　")</f>
        <v/>
      </c>
      <c r="AF264" s="18" t="str">
        <f>IFERROR(VLOOKUP($B264,DB!$H$3:$BZ$1001,52,FALSE)&amp;"","　")</f>
        <v/>
      </c>
      <c r="AG264" s="18" t="str">
        <f>IFERROR(VLOOKUP($B264,DB!$H$3:$BZ$1001,53,FALSE)&amp;"","　")</f>
        <v/>
      </c>
      <c r="AH264" s="18" t="str">
        <f>IFERROR(VLOOKUP($B264,DB!$H$3:$BZ$1001,54,FALSE)&amp;"","　")</f>
        <v/>
      </c>
      <c r="AI264" s="25" t="str">
        <f>IFERROR(VLOOKUP($B264,DB!$H$3:$BZ$1001,55,FALSE)&amp;"","　")</f>
        <v/>
      </c>
      <c r="AJ264" s="16" t="str">
        <f>IFERROR(VLOOKUP($B264,DB!$H$3:$BZ$1001,56,FALSE)&amp;"","　")</f>
        <v/>
      </c>
      <c r="AK264" s="18" t="str">
        <f>IFERROR(VLOOKUP($B264,DB!$H$3:$BZ$1001,57,FALSE)&amp;"","　")</f>
        <v/>
      </c>
      <c r="AL264" s="18" t="str">
        <f>IFERROR(VLOOKUP($B264,DB!$H$3:$BZ$1001,58,FALSE)&amp;"","　")</f>
        <v/>
      </c>
      <c r="AM264" s="18" t="str">
        <f>IFERROR(VLOOKUP($B264,DB!$H$3:$BZ$1001,59,FALSE)&amp;"","　")</f>
        <v/>
      </c>
      <c r="AN264" s="18" t="str">
        <f>IFERROR(VLOOKUP($B264,DB!$H$3:$BZ$1001,60,FALSE)&amp;"","　")</f>
        <v/>
      </c>
      <c r="AO264" s="18" t="str">
        <f>IFERROR(VLOOKUP($B264,DB!$H$3:$BZ$1001,61,FALSE)&amp;"","　")</f>
        <v/>
      </c>
      <c r="AP264" s="18" t="str">
        <f>IFERROR(VLOOKUP($B264,DB!$H$3:$BZ$1001,62,FALSE)&amp;"","　")</f>
        <v/>
      </c>
      <c r="AQ264" s="21" t="str">
        <f>IFERROR(VLOOKUP($B264,DB!$H$3:$BZ$1001,63,FALSE)&amp;"","　")</f>
        <v/>
      </c>
      <c r="AR264" s="23" t="str">
        <f>IFERROR(VLOOKUP($B264,DB!$H$3:$BZ$1001,64,FALSE)&amp;"","　")</f>
        <v/>
      </c>
      <c r="AS264" s="18" t="str">
        <f>IFERROR(VLOOKUP($B264,DB!$H$3:$BZ$1001,65,FALSE)&amp;"","　")</f>
        <v/>
      </c>
      <c r="AT264" s="18" t="str">
        <f>IFERROR(VLOOKUP($B264,DB!$H$3:$BZ$1001,66,FALSE)&amp;"","　")</f>
        <v/>
      </c>
      <c r="AU264" s="18" t="str">
        <f>IFERROR(VLOOKUP($B264,DB!$H$3:$BZ$1001,67,FALSE)&amp;"","　")</f>
        <v/>
      </c>
      <c r="AV264" s="18" t="str">
        <f>IFERROR(VLOOKUP($B264,DB!$H$3:$BZ$1001,68,FALSE)&amp;"","　")</f>
        <v/>
      </c>
      <c r="AW264" s="18" t="str">
        <f>IFERROR(VLOOKUP($B264,DB!$H$3:$BZ$1001,69,FALSE)&amp;"","　")</f>
        <v/>
      </c>
      <c r="AX264" s="18" t="str">
        <f>IFERROR(VLOOKUP($B264,DB!$H$3:$BZ$1001,70,FALSE)&amp;"","　")</f>
        <v/>
      </c>
      <c r="AY264" s="21" t="str">
        <f>IFERROR(VLOOKUP($B264,DB!$H$3:$BZ$1001,71,FALSE)&amp;"","　")</f>
        <v/>
      </c>
      <c r="AZ264" s="29"/>
    </row>
    <row r="265" spans="2:52" ht="20.100000000000001" customHeight="1">
      <c r="B265" s="6">
        <v>2645</v>
      </c>
      <c r="C265" s="8" t="str">
        <f>IFERROR(VLOOKUP(B265,DB!$H$3:$Y$1001,4,FALSE)&amp;"","")</f>
        <v>株式会社北総研</v>
      </c>
      <c r="D265" s="10" t="str">
        <f>IFERROR(VLOOKUP(B265,DB!$H$2:$CC$1001,7,FALSE)&amp;"","")</f>
        <v>北海道</v>
      </c>
      <c r="E265" s="11" t="str">
        <f>IFERROR(VLOOKUP(B265,DB!$H$2:$CC$1001,8,FALSE)&amp;"","")</f>
        <v>札幌市中央区</v>
      </c>
      <c r="F265" s="12" t="str">
        <f>IFERROR(VLOOKUP(B265,DB!$H$2:$CC$1001,10,FALSE)&amp;"","")</f>
        <v>取締役社長</v>
      </c>
      <c r="G265" s="11" t="str">
        <f>IFERROR(VLOOKUP(B265,DB!$H$2:$CC$1001,11,FALSE)&amp;"","")</f>
        <v>佐藤　宏和</v>
      </c>
      <c r="H265" s="14" t="str">
        <f>IFERROR(IF(VLOOKUP(B265,DB!$H$2:$CC$1001,20,FALSE)&amp;""="","","○"),"")</f>
        <v/>
      </c>
      <c r="I265" s="16" t="str">
        <f>IFERROR(VLOOKUP($B265,DB!$H$3:$BZ$1001,29,FALSE)&amp;"","　")</f>
        <v/>
      </c>
      <c r="J265" s="18" t="str">
        <f>IFERROR(VLOOKUP($B265,DB!$H$3:$BZ$1001,30,FALSE)&amp;"","　")</f>
        <v/>
      </c>
      <c r="K265" s="18" t="str">
        <f>IFERROR(VLOOKUP($B265,DB!$H$3:$BZ$1001,31,FALSE)&amp;"","　")</f>
        <v/>
      </c>
      <c r="L265" s="18" t="str">
        <f>IFERROR(VLOOKUP($B265,DB!$H$3:$BZ$1001,32,FALSE)&amp;"","　")</f>
        <v>◯</v>
      </c>
      <c r="M265" s="18" t="str">
        <f>IFERROR(VLOOKUP($B265,DB!$H$3:$BZ$1001,33,FALSE)&amp;"","　")</f>
        <v/>
      </c>
      <c r="N265" s="21" t="str">
        <f>IFERROR(VLOOKUP($B265,DB!$H$3:$BZ$1001,34,FALSE)&amp;"","　")</f>
        <v/>
      </c>
      <c r="O265" s="23" t="str">
        <f>IFERROR(VLOOKUP($B265,DB!$H$3:$BZ$1001,35,FALSE)&amp;"","　")</f>
        <v/>
      </c>
      <c r="P265" s="18" t="str">
        <f>IFERROR(VLOOKUP($B265,DB!$H$3:$BZ$1001,36,FALSE)&amp;"","　")</f>
        <v/>
      </c>
      <c r="Q265" s="18" t="str">
        <f>IFERROR(VLOOKUP($B265,DB!$H$3:$BZ$1001,37,FALSE)&amp;"","　")</f>
        <v/>
      </c>
      <c r="R265" s="18" t="str">
        <f>IFERROR(VLOOKUP($B265,DB!$H$3:$BZ$1001,38,FALSE)&amp;"","　")</f>
        <v/>
      </c>
      <c r="S265" s="18" t="str">
        <f>IFERROR(VLOOKUP($B265,DB!$H$3:$BZ$1001,39,FALSE)&amp;"","　")</f>
        <v/>
      </c>
      <c r="T265" s="18" t="str">
        <f>IFERROR(VLOOKUP($B265,DB!$H$3:$BZ$1001,40,FALSE)&amp;"","　")</f>
        <v/>
      </c>
      <c r="U265" s="18" t="str">
        <f>IFERROR(VLOOKUP($B265,DB!$H$3:$BZ$1001,41,FALSE)&amp;"","　")</f>
        <v/>
      </c>
      <c r="V265" s="18" t="str">
        <f>IFERROR(VLOOKUP($B265,DB!$H$3:$BZ$1001,42,FALSE)&amp;"","　")</f>
        <v/>
      </c>
      <c r="W265" s="18" t="str">
        <f>IFERROR(VLOOKUP($B265,DB!$H$3:$BZ$1001,43,FALSE)&amp;"","　")</f>
        <v/>
      </c>
      <c r="X265" s="18" t="str">
        <f>IFERROR(VLOOKUP($B265,DB!$H$3:$BZ$1001,44,FALSE)&amp;"","　")</f>
        <v/>
      </c>
      <c r="Y265" s="18" t="str">
        <f>IFERROR(VLOOKUP($B265,DB!$H$3:$BZ$1001,45,FALSE)&amp;"","　")</f>
        <v/>
      </c>
      <c r="Z265" s="18" t="str">
        <f>IFERROR(VLOOKUP($B265,DB!$H$3:$BZ$1001,46,FALSE)&amp;"","　")</f>
        <v/>
      </c>
      <c r="AA265" s="18" t="str">
        <f>IFERROR(VLOOKUP($B265,DB!$H$3:$BZ$1001,47,FALSE)&amp;"","　")</f>
        <v/>
      </c>
      <c r="AB265" s="18" t="str">
        <f>IFERROR(VLOOKUP($B265,DB!$H$3:$BZ$1001,48,FALSE)&amp;"","　")</f>
        <v/>
      </c>
      <c r="AC265" s="18" t="str">
        <f>IFERROR(VLOOKUP($B265,DB!$H$3:$BZ$1001,49,FALSE)&amp;"","　")</f>
        <v/>
      </c>
      <c r="AD265" s="18" t="str">
        <f>IFERROR(VLOOKUP($B265,DB!$H$3:$BZ$1001,50,FALSE)&amp;"","　")</f>
        <v/>
      </c>
      <c r="AE265" s="18" t="str">
        <f>IFERROR(VLOOKUP($B265,DB!$H$3:$BZ$1001,51,FALSE)&amp;"","　")</f>
        <v/>
      </c>
      <c r="AF265" s="18" t="str">
        <f>IFERROR(VLOOKUP($B265,DB!$H$3:$BZ$1001,52,FALSE)&amp;"","　")</f>
        <v/>
      </c>
      <c r="AG265" s="18" t="str">
        <f>IFERROR(VLOOKUP($B265,DB!$H$3:$BZ$1001,53,FALSE)&amp;"","　")</f>
        <v/>
      </c>
      <c r="AH265" s="18" t="str">
        <f>IFERROR(VLOOKUP($B265,DB!$H$3:$BZ$1001,54,FALSE)&amp;"","　")</f>
        <v/>
      </c>
      <c r="AI265" s="25" t="str">
        <f>IFERROR(VLOOKUP($B265,DB!$H$3:$BZ$1001,55,FALSE)&amp;"","　")</f>
        <v/>
      </c>
      <c r="AJ265" s="16" t="str">
        <f>IFERROR(VLOOKUP($B265,DB!$H$3:$BZ$1001,56,FALSE)&amp;"","　")</f>
        <v/>
      </c>
      <c r="AK265" s="18" t="str">
        <f>IFERROR(VLOOKUP($B265,DB!$H$3:$BZ$1001,57,FALSE)&amp;"","　")</f>
        <v/>
      </c>
      <c r="AL265" s="18" t="str">
        <f>IFERROR(VLOOKUP($B265,DB!$H$3:$BZ$1001,58,FALSE)&amp;"","　")</f>
        <v/>
      </c>
      <c r="AM265" s="18" t="str">
        <f>IFERROR(VLOOKUP($B265,DB!$H$3:$BZ$1001,59,FALSE)&amp;"","　")</f>
        <v/>
      </c>
      <c r="AN265" s="18" t="str">
        <f>IFERROR(VLOOKUP($B265,DB!$H$3:$BZ$1001,60,FALSE)&amp;"","　")</f>
        <v/>
      </c>
      <c r="AO265" s="18" t="str">
        <f>IFERROR(VLOOKUP($B265,DB!$H$3:$BZ$1001,61,FALSE)&amp;"","　")</f>
        <v/>
      </c>
      <c r="AP265" s="18" t="str">
        <f>IFERROR(VLOOKUP($B265,DB!$H$3:$BZ$1001,62,FALSE)&amp;"","　")</f>
        <v/>
      </c>
      <c r="AQ265" s="21" t="str">
        <f>IFERROR(VLOOKUP($B265,DB!$H$3:$BZ$1001,63,FALSE)&amp;"","　")</f>
        <v/>
      </c>
      <c r="AR265" s="23" t="str">
        <f>IFERROR(VLOOKUP($B265,DB!$H$3:$BZ$1001,64,FALSE)&amp;"","　")</f>
        <v/>
      </c>
      <c r="AS265" s="18" t="str">
        <f>IFERROR(VLOOKUP($B265,DB!$H$3:$BZ$1001,65,FALSE)&amp;"","　")</f>
        <v/>
      </c>
      <c r="AT265" s="18" t="str">
        <f>IFERROR(VLOOKUP($B265,DB!$H$3:$BZ$1001,66,FALSE)&amp;"","　")</f>
        <v/>
      </c>
      <c r="AU265" s="18" t="str">
        <f>IFERROR(VLOOKUP($B265,DB!$H$3:$BZ$1001,67,FALSE)&amp;"","　")</f>
        <v/>
      </c>
      <c r="AV265" s="18" t="str">
        <f>IFERROR(VLOOKUP($B265,DB!$H$3:$BZ$1001,68,FALSE)&amp;"","　")</f>
        <v/>
      </c>
      <c r="AW265" s="18" t="str">
        <f>IFERROR(VLOOKUP($B265,DB!$H$3:$BZ$1001,69,FALSE)&amp;"","　")</f>
        <v/>
      </c>
      <c r="AX265" s="18" t="str">
        <f>IFERROR(VLOOKUP($B265,DB!$H$3:$BZ$1001,70,FALSE)&amp;"","　")</f>
        <v/>
      </c>
      <c r="AY265" s="21" t="str">
        <f>IFERROR(VLOOKUP($B265,DB!$H$3:$BZ$1001,71,FALSE)&amp;"","　")</f>
        <v/>
      </c>
      <c r="AZ265" s="29"/>
    </row>
    <row r="266" spans="2:52" ht="20.100000000000001" customHeight="1">
      <c r="B266" s="6">
        <v>2646</v>
      </c>
      <c r="C266" s="8" t="str">
        <f>IFERROR(VLOOKUP(B266,DB!$H$3:$Y$1001,4,FALSE)&amp;"","")</f>
        <v>株式会社北海道ソイルリサーチ</v>
      </c>
      <c r="D266" s="10" t="str">
        <f>IFERROR(VLOOKUP(B266,DB!$H$2:$CC$1001,7,FALSE)&amp;"","")</f>
        <v>北海道</v>
      </c>
      <c r="E266" s="11" t="str">
        <f>IFERROR(VLOOKUP(B266,DB!$H$2:$CC$1001,8,FALSE)&amp;"","")</f>
        <v>苫小牧市</v>
      </c>
      <c r="F266" s="12" t="str">
        <f>IFERROR(VLOOKUP(B266,DB!$H$2:$CC$1001,10,FALSE)&amp;"","")</f>
        <v>代表取締役</v>
      </c>
      <c r="G266" s="11" t="str">
        <f>IFERROR(VLOOKUP(B266,DB!$H$2:$CC$1001,11,FALSE)&amp;"","")</f>
        <v>畠澤　顕秀</v>
      </c>
      <c r="H266" s="14" t="str">
        <f>IFERROR(IF(VLOOKUP(B266,DB!$H$2:$CC$1001,20,FALSE)&amp;""="","","○"),"")</f>
        <v/>
      </c>
      <c r="I266" s="16" t="str">
        <f>IFERROR(VLOOKUP($B266,DB!$H$3:$BZ$1001,29,FALSE)&amp;"","　")</f>
        <v/>
      </c>
      <c r="J266" s="18" t="str">
        <f>IFERROR(VLOOKUP($B266,DB!$H$3:$BZ$1001,30,FALSE)&amp;"","　")</f>
        <v>◯</v>
      </c>
      <c r="K266" s="18" t="str">
        <f>IFERROR(VLOOKUP($B266,DB!$H$3:$BZ$1001,31,FALSE)&amp;"","　")</f>
        <v/>
      </c>
      <c r="L266" s="18" t="str">
        <f>IFERROR(VLOOKUP($B266,DB!$H$3:$BZ$1001,32,FALSE)&amp;"","　")</f>
        <v/>
      </c>
      <c r="M266" s="18" t="str">
        <f>IFERROR(VLOOKUP($B266,DB!$H$3:$BZ$1001,33,FALSE)&amp;"","　")</f>
        <v>◯</v>
      </c>
      <c r="N266" s="21" t="str">
        <f>IFERROR(VLOOKUP($B266,DB!$H$3:$BZ$1001,34,FALSE)&amp;"","　")</f>
        <v/>
      </c>
      <c r="O266" s="23" t="str">
        <f>IFERROR(VLOOKUP($B266,DB!$H$3:$BZ$1001,35,FALSE)&amp;"","　")</f>
        <v/>
      </c>
      <c r="P266" s="18" t="str">
        <f>IFERROR(VLOOKUP($B266,DB!$H$3:$BZ$1001,36,FALSE)&amp;"","　")</f>
        <v/>
      </c>
      <c r="Q266" s="18" t="str">
        <f>IFERROR(VLOOKUP($B266,DB!$H$3:$BZ$1001,37,FALSE)&amp;"","　")</f>
        <v/>
      </c>
      <c r="R266" s="18" t="str">
        <f>IFERROR(VLOOKUP($B266,DB!$H$3:$BZ$1001,38,FALSE)&amp;"","　")</f>
        <v/>
      </c>
      <c r="S266" s="18" t="str">
        <f>IFERROR(VLOOKUP($B266,DB!$H$3:$BZ$1001,39,FALSE)&amp;"","　")</f>
        <v/>
      </c>
      <c r="T266" s="18" t="str">
        <f>IFERROR(VLOOKUP($B266,DB!$H$3:$BZ$1001,40,FALSE)&amp;"","　")</f>
        <v/>
      </c>
      <c r="U266" s="18" t="str">
        <f>IFERROR(VLOOKUP($B266,DB!$H$3:$BZ$1001,41,FALSE)&amp;"","　")</f>
        <v/>
      </c>
      <c r="V266" s="18" t="str">
        <f>IFERROR(VLOOKUP($B266,DB!$H$3:$BZ$1001,42,FALSE)&amp;"","　")</f>
        <v/>
      </c>
      <c r="W266" s="18" t="str">
        <f>IFERROR(VLOOKUP($B266,DB!$H$3:$BZ$1001,43,FALSE)&amp;"","　")</f>
        <v/>
      </c>
      <c r="X266" s="18" t="str">
        <f>IFERROR(VLOOKUP($B266,DB!$H$3:$BZ$1001,44,FALSE)&amp;"","　")</f>
        <v/>
      </c>
      <c r="Y266" s="18" t="str">
        <f>IFERROR(VLOOKUP($B266,DB!$H$3:$BZ$1001,45,FALSE)&amp;"","　")</f>
        <v/>
      </c>
      <c r="Z266" s="18" t="str">
        <f>IFERROR(VLOOKUP($B266,DB!$H$3:$BZ$1001,46,FALSE)&amp;"","　")</f>
        <v/>
      </c>
      <c r="AA266" s="18" t="str">
        <f>IFERROR(VLOOKUP($B266,DB!$H$3:$BZ$1001,47,FALSE)&amp;"","　")</f>
        <v/>
      </c>
      <c r="AB266" s="18" t="str">
        <f>IFERROR(VLOOKUP($B266,DB!$H$3:$BZ$1001,48,FALSE)&amp;"","　")</f>
        <v/>
      </c>
      <c r="AC266" s="18" t="str">
        <f>IFERROR(VLOOKUP($B266,DB!$H$3:$BZ$1001,49,FALSE)&amp;"","　")</f>
        <v/>
      </c>
      <c r="AD266" s="18" t="str">
        <f>IFERROR(VLOOKUP($B266,DB!$H$3:$BZ$1001,50,FALSE)&amp;"","　")</f>
        <v/>
      </c>
      <c r="AE266" s="18" t="str">
        <f>IFERROR(VLOOKUP($B266,DB!$H$3:$BZ$1001,51,FALSE)&amp;"","　")</f>
        <v/>
      </c>
      <c r="AF266" s="18" t="str">
        <f>IFERROR(VLOOKUP($B266,DB!$H$3:$BZ$1001,52,FALSE)&amp;"","　")</f>
        <v/>
      </c>
      <c r="AG266" s="18" t="str">
        <f>IFERROR(VLOOKUP($B266,DB!$H$3:$BZ$1001,53,FALSE)&amp;"","　")</f>
        <v/>
      </c>
      <c r="AH266" s="18" t="str">
        <f>IFERROR(VLOOKUP($B266,DB!$H$3:$BZ$1001,54,FALSE)&amp;"","　")</f>
        <v/>
      </c>
      <c r="AI266" s="25" t="str">
        <f>IFERROR(VLOOKUP($B266,DB!$H$3:$BZ$1001,55,FALSE)&amp;"","　")</f>
        <v/>
      </c>
      <c r="AJ266" s="16" t="str">
        <f>IFERROR(VLOOKUP($B266,DB!$H$3:$BZ$1001,56,FALSE)&amp;"","　")</f>
        <v/>
      </c>
      <c r="AK266" s="18" t="str">
        <f>IFERROR(VLOOKUP($B266,DB!$H$3:$BZ$1001,57,FALSE)&amp;"","　")</f>
        <v/>
      </c>
      <c r="AL266" s="18" t="str">
        <f>IFERROR(VLOOKUP($B266,DB!$H$3:$BZ$1001,58,FALSE)&amp;"","　")</f>
        <v/>
      </c>
      <c r="AM266" s="18" t="str">
        <f>IFERROR(VLOOKUP($B266,DB!$H$3:$BZ$1001,59,FALSE)&amp;"","　")</f>
        <v/>
      </c>
      <c r="AN266" s="18" t="str">
        <f>IFERROR(VLOOKUP($B266,DB!$H$3:$BZ$1001,60,FALSE)&amp;"","　")</f>
        <v/>
      </c>
      <c r="AO266" s="18" t="str">
        <f>IFERROR(VLOOKUP($B266,DB!$H$3:$BZ$1001,61,FALSE)&amp;"","　")</f>
        <v/>
      </c>
      <c r="AP266" s="18" t="str">
        <f>IFERROR(VLOOKUP($B266,DB!$H$3:$BZ$1001,62,FALSE)&amp;"","　")</f>
        <v/>
      </c>
      <c r="AQ266" s="21" t="str">
        <f>IFERROR(VLOOKUP($B266,DB!$H$3:$BZ$1001,63,FALSE)&amp;"","　")</f>
        <v/>
      </c>
      <c r="AR266" s="23" t="str">
        <f>IFERROR(VLOOKUP($B266,DB!$H$3:$BZ$1001,64,FALSE)&amp;"","　")</f>
        <v/>
      </c>
      <c r="AS266" s="18" t="str">
        <f>IFERROR(VLOOKUP($B266,DB!$H$3:$BZ$1001,65,FALSE)&amp;"","　")</f>
        <v/>
      </c>
      <c r="AT266" s="18" t="str">
        <f>IFERROR(VLOOKUP($B266,DB!$H$3:$BZ$1001,66,FALSE)&amp;"","　")</f>
        <v/>
      </c>
      <c r="AU266" s="18" t="str">
        <f>IFERROR(VLOOKUP($B266,DB!$H$3:$BZ$1001,67,FALSE)&amp;"","　")</f>
        <v/>
      </c>
      <c r="AV266" s="18" t="str">
        <f>IFERROR(VLOOKUP($B266,DB!$H$3:$BZ$1001,68,FALSE)&amp;"","　")</f>
        <v/>
      </c>
      <c r="AW266" s="18" t="str">
        <f>IFERROR(VLOOKUP($B266,DB!$H$3:$BZ$1001,69,FALSE)&amp;"","　")</f>
        <v/>
      </c>
      <c r="AX266" s="18" t="str">
        <f>IFERROR(VLOOKUP($B266,DB!$H$3:$BZ$1001,70,FALSE)&amp;"","　")</f>
        <v/>
      </c>
      <c r="AY266" s="21" t="str">
        <f>IFERROR(VLOOKUP($B266,DB!$H$3:$BZ$1001,71,FALSE)&amp;"","　")</f>
        <v/>
      </c>
      <c r="AZ266" s="29"/>
    </row>
    <row r="267" spans="2:52" ht="20.100000000000001" customHeight="1">
      <c r="B267" s="6">
        <v>2647</v>
      </c>
      <c r="C267" s="8" t="str">
        <f>IFERROR(VLOOKUP(B267,DB!$H$3:$Y$1001,4,FALSE)&amp;"","")</f>
        <v>株式会社北海道朝日航洋</v>
      </c>
      <c r="D267" s="10" t="str">
        <f>IFERROR(VLOOKUP(B267,DB!$H$2:$CC$1001,7,FALSE)&amp;"","")</f>
        <v>北海道</v>
      </c>
      <c r="E267" s="11" t="str">
        <f>IFERROR(VLOOKUP(B267,DB!$H$2:$CC$1001,8,FALSE)&amp;"","")</f>
        <v>札幌市西区</v>
      </c>
      <c r="F267" s="12" t="str">
        <f>IFERROR(VLOOKUP(B267,DB!$H$2:$CC$1001,10,FALSE)&amp;"","")</f>
        <v>代表取締役社長</v>
      </c>
      <c r="G267" s="11" t="str">
        <f>IFERROR(VLOOKUP(B267,DB!$H$2:$CC$1001,11,FALSE)&amp;"","")</f>
        <v>田中　朗</v>
      </c>
      <c r="H267" s="14" t="str">
        <f>IFERROR(IF(VLOOKUP(B267,DB!$H$2:$CC$1001,20,FALSE)&amp;""="","","○"),"")</f>
        <v/>
      </c>
      <c r="I267" s="16" t="str">
        <f>IFERROR(VLOOKUP($B267,DB!$H$3:$BZ$1001,29,FALSE)&amp;"","　")</f>
        <v>◯</v>
      </c>
      <c r="J267" s="18" t="str">
        <f>IFERROR(VLOOKUP($B267,DB!$H$3:$BZ$1001,30,FALSE)&amp;"","　")</f>
        <v/>
      </c>
      <c r="K267" s="18" t="str">
        <f>IFERROR(VLOOKUP($B267,DB!$H$3:$BZ$1001,31,FALSE)&amp;"","　")</f>
        <v>◯</v>
      </c>
      <c r="L267" s="18" t="str">
        <f>IFERROR(VLOOKUP($B267,DB!$H$3:$BZ$1001,32,FALSE)&amp;"","　")</f>
        <v/>
      </c>
      <c r="M267" s="18" t="str">
        <f>IFERROR(VLOOKUP($B267,DB!$H$3:$BZ$1001,33,FALSE)&amp;"","　")</f>
        <v>◯</v>
      </c>
      <c r="N267" s="21" t="str">
        <f>IFERROR(VLOOKUP($B267,DB!$H$3:$BZ$1001,34,FALSE)&amp;"","　")</f>
        <v/>
      </c>
      <c r="O267" s="23" t="str">
        <f>IFERROR(VLOOKUP($B267,DB!$H$3:$BZ$1001,35,FALSE)&amp;"","　")</f>
        <v>◯</v>
      </c>
      <c r="P267" s="18" t="str">
        <f>IFERROR(VLOOKUP($B267,DB!$H$3:$BZ$1001,36,FALSE)&amp;"","　")</f>
        <v/>
      </c>
      <c r="Q267" s="18" t="str">
        <f>IFERROR(VLOOKUP($B267,DB!$H$3:$BZ$1001,37,FALSE)&amp;"","　")</f>
        <v/>
      </c>
      <c r="R267" s="18" t="str">
        <f>IFERROR(VLOOKUP($B267,DB!$H$3:$BZ$1001,38,FALSE)&amp;"","　")</f>
        <v/>
      </c>
      <c r="S267" s="18" t="str">
        <f>IFERROR(VLOOKUP($B267,DB!$H$3:$BZ$1001,39,FALSE)&amp;"","　")</f>
        <v/>
      </c>
      <c r="T267" s="18" t="str">
        <f>IFERROR(VLOOKUP($B267,DB!$H$3:$BZ$1001,40,FALSE)&amp;"","　")</f>
        <v/>
      </c>
      <c r="U267" s="18" t="str">
        <f>IFERROR(VLOOKUP($B267,DB!$H$3:$BZ$1001,41,FALSE)&amp;"","　")</f>
        <v/>
      </c>
      <c r="V267" s="18" t="str">
        <f>IFERROR(VLOOKUP($B267,DB!$H$3:$BZ$1001,42,FALSE)&amp;"","　")</f>
        <v/>
      </c>
      <c r="W267" s="18" t="str">
        <f>IFERROR(VLOOKUP($B267,DB!$H$3:$BZ$1001,43,FALSE)&amp;"","　")</f>
        <v/>
      </c>
      <c r="X267" s="18" t="str">
        <f>IFERROR(VLOOKUP($B267,DB!$H$3:$BZ$1001,44,FALSE)&amp;"","　")</f>
        <v/>
      </c>
      <c r="Y267" s="18" t="str">
        <f>IFERROR(VLOOKUP($B267,DB!$H$3:$BZ$1001,45,FALSE)&amp;"","　")</f>
        <v/>
      </c>
      <c r="Z267" s="18" t="str">
        <f>IFERROR(VLOOKUP($B267,DB!$H$3:$BZ$1001,46,FALSE)&amp;"","　")</f>
        <v/>
      </c>
      <c r="AA267" s="18" t="str">
        <f>IFERROR(VLOOKUP($B267,DB!$H$3:$BZ$1001,47,FALSE)&amp;"","　")</f>
        <v/>
      </c>
      <c r="AB267" s="18" t="str">
        <f>IFERROR(VLOOKUP($B267,DB!$H$3:$BZ$1001,48,FALSE)&amp;"","　")</f>
        <v/>
      </c>
      <c r="AC267" s="18" t="str">
        <f>IFERROR(VLOOKUP($B267,DB!$H$3:$BZ$1001,49,FALSE)&amp;"","　")</f>
        <v/>
      </c>
      <c r="AD267" s="18" t="str">
        <f>IFERROR(VLOOKUP($B267,DB!$H$3:$BZ$1001,50,FALSE)&amp;"","　")</f>
        <v/>
      </c>
      <c r="AE267" s="18" t="str">
        <f>IFERROR(VLOOKUP($B267,DB!$H$3:$BZ$1001,51,FALSE)&amp;"","　")</f>
        <v/>
      </c>
      <c r="AF267" s="18" t="str">
        <f>IFERROR(VLOOKUP($B267,DB!$H$3:$BZ$1001,52,FALSE)&amp;"","　")</f>
        <v/>
      </c>
      <c r="AG267" s="18" t="str">
        <f>IFERROR(VLOOKUP($B267,DB!$H$3:$BZ$1001,53,FALSE)&amp;"","　")</f>
        <v/>
      </c>
      <c r="AH267" s="18" t="str">
        <f>IFERROR(VLOOKUP($B267,DB!$H$3:$BZ$1001,54,FALSE)&amp;"","　")</f>
        <v/>
      </c>
      <c r="AI267" s="25" t="str">
        <f>IFERROR(VLOOKUP($B267,DB!$H$3:$BZ$1001,55,FALSE)&amp;"","　")</f>
        <v/>
      </c>
      <c r="AJ267" s="16" t="str">
        <f>IFERROR(VLOOKUP($B267,DB!$H$3:$BZ$1001,56,FALSE)&amp;"","　")</f>
        <v/>
      </c>
      <c r="AK267" s="18" t="str">
        <f>IFERROR(VLOOKUP($B267,DB!$H$3:$BZ$1001,57,FALSE)&amp;"","　")</f>
        <v/>
      </c>
      <c r="AL267" s="18" t="str">
        <f>IFERROR(VLOOKUP($B267,DB!$H$3:$BZ$1001,58,FALSE)&amp;"","　")</f>
        <v/>
      </c>
      <c r="AM267" s="18" t="str">
        <f>IFERROR(VLOOKUP($B267,DB!$H$3:$BZ$1001,59,FALSE)&amp;"","　")</f>
        <v/>
      </c>
      <c r="AN267" s="18" t="str">
        <f>IFERROR(VLOOKUP($B267,DB!$H$3:$BZ$1001,60,FALSE)&amp;"","　")</f>
        <v/>
      </c>
      <c r="AO267" s="18" t="str">
        <f>IFERROR(VLOOKUP($B267,DB!$H$3:$BZ$1001,61,FALSE)&amp;"","　")</f>
        <v/>
      </c>
      <c r="AP267" s="18" t="str">
        <f>IFERROR(VLOOKUP($B267,DB!$H$3:$BZ$1001,62,FALSE)&amp;"","　")</f>
        <v/>
      </c>
      <c r="AQ267" s="21" t="str">
        <f>IFERROR(VLOOKUP($B267,DB!$H$3:$BZ$1001,63,FALSE)&amp;"","　")</f>
        <v/>
      </c>
      <c r="AR267" s="23" t="str">
        <f>IFERROR(VLOOKUP($B267,DB!$H$3:$BZ$1001,64,FALSE)&amp;"","　")</f>
        <v/>
      </c>
      <c r="AS267" s="18" t="str">
        <f>IFERROR(VLOOKUP($B267,DB!$H$3:$BZ$1001,65,FALSE)&amp;"","　")</f>
        <v/>
      </c>
      <c r="AT267" s="18" t="str">
        <f>IFERROR(VLOOKUP($B267,DB!$H$3:$BZ$1001,66,FALSE)&amp;"","　")</f>
        <v/>
      </c>
      <c r="AU267" s="18" t="str">
        <f>IFERROR(VLOOKUP($B267,DB!$H$3:$BZ$1001,67,FALSE)&amp;"","　")</f>
        <v/>
      </c>
      <c r="AV267" s="18" t="str">
        <f>IFERROR(VLOOKUP($B267,DB!$H$3:$BZ$1001,68,FALSE)&amp;"","　")</f>
        <v/>
      </c>
      <c r="AW267" s="18" t="str">
        <f>IFERROR(VLOOKUP($B267,DB!$H$3:$BZ$1001,69,FALSE)&amp;"","　")</f>
        <v/>
      </c>
      <c r="AX267" s="18" t="str">
        <f>IFERROR(VLOOKUP($B267,DB!$H$3:$BZ$1001,70,FALSE)&amp;"","　")</f>
        <v/>
      </c>
      <c r="AY267" s="21" t="str">
        <f>IFERROR(VLOOKUP($B267,DB!$H$3:$BZ$1001,71,FALSE)&amp;"","　")</f>
        <v/>
      </c>
      <c r="AZ267" s="29"/>
    </row>
    <row r="268" spans="2:52" ht="20.100000000000001" customHeight="1">
      <c r="B268" s="6">
        <v>2648</v>
      </c>
      <c r="C268" s="8" t="str">
        <f>IFERROR(VLOOKUP(B268,DB!$H$3:$Y$1001,4,FALSE)&amp;"","")</f>
        <v>株式会社北海道近代設計</v>
      </c>
      <c r="D268" s="10" t="str">
        <f>IFERROR(VLOOKUP(B268,DB!$H$2:$CC$1001,7,FALSE)&amp;"","")</f>
        <v>北海道</v>
      </c>
      <c r="E268" s="11" t="str">
        <f>IFERROR(VLOOKUP(B268,DB!$H$2:$CC$1001,8,FALSE)&amp;"","")</f>
        <v>札幌市北区</v>
      </c>
      <c r="F268" s="12" t="str">
        <f>IFERROR(VLOOKUP(B268,DB!$H$2:$CC$1001,10,FALSE)&amp;"","")</f>
        <v>代表取締役</v>
      </c>
      <c r="G268" s="11" t="str">
        <f>IFERROR(VLOOKUP(B268,DB!$H$2:$CC$1001,11,FALSE)&amp;"","")</f>
        <v>市川　竜也</v>
      </c>
      <c r="H268" s="14" t="str">
        <f>IFERROR(IF(VLOOKUP(B268,DB!$H$2:$CC$1001,20,FALSE)&amp;""="","","○"),"")</f>
        <v/>
      </c>
      <c r="I268" s="16" t="str">
        <f>IFERROR(VLOOKUP($B268,DB!$H$3:$BZ$1001,29,FALSE)&amp;"","　")</f>
        <v>◯</v>
      </c>
      <c r="J268" s="18" t="str">
        <f>IFERROR(VLOOKUP($B268,DB!$H$3:$BZ$1001,30,FALSE)&amp;"","　")</f>
        <v/>
      </c>
      <c r="K268" s="18" t="str">
        <f>IFERROR(VLOOKUP($B268,DB!$H$3:$BZ$1001,31,FALSE)&amp;"","　")</f>
        <v>◯</v>
      </c>
      <c r="L268" s="18" t="str">
        <f>IFERROR(VLOOKUP($B268,DB!$H$3:$BZ$1001,32,FALSE)&amp;"","　")</f>
        <v/>
      </c>
      <c r="M268" s="18" t="str">
        <f>IFERROR(VLOOKUP($B268,DB!$H$3:$BZ$1001,33,FALSE)&amp;"","　")</f>
        <v/>
      </c>
      <c r="N268" s="21" t="str">
        <f>IFERROR(VLOOKUP($B268,DB!$H$3:$BZ$1001,34,FALSE)&amp;"","　")</f>
        <v/>
      </c>
      <c r="O268" s="23" t="str">
        <f>IFERROR(VLOOKUP($B268,DB!$H$3:$BZ$1001,35,FALSE)&amp;"","　")</f>
        <v/>
      </c>
      <c r="P268" s="18" t="str">
        <f>IFERROR(VLOOKUP($B268,DB!$H$3:$BZ$1001,36,FALSE)&amp;"","　")</f>
        <v/>
      </c>
      <c r="Q268" s="18" t="str">
        <f>IFERROR(VLOOKUP($B268,DB!$H$3:$BZ$1001,37,FALSE)&amp;"","　")</f>
        <v/>
      </c>
      <c r="R268" s="18" t="str">
        <f>IFERROR(VLOOKUP($B268,DB!$H$3:$BZ$1001,38,FALSE)&amp;"","　")</f>
        <v>◯</v>
      </c>
      <c r="S268" s="18" t="str">
        <f>IFERROR(VLOOKUP($B268,DB!$H$3:$BZ$1001,39,FALSE)&amp;"","　")</f>
        <v/>
      </c>
      <c r="T268" s="18" t="str">
        <f>IFERROR(VLOOKUP($B268,DB!$H$3:$BZ$1001,40,FALSE)&amp;"","　")</f>
        <v/>
      </c>
      <c r="U268" s="18" t="str">
        <f>IFERROR(VLOOKUP($B268,DB!$H$3:$BZ$1001,41,FALSE)&amp;"","　")</f>
        <v/>
      </c>
      <c r="V268" s="18" t="str">
        <f>IFERROR(VLOOKUP($B268,DB!$H$3:$BZ$1001,42,FALSE)&amp;"","　")</f>
        <v/>
      </c>
      <c r="W268" s="18" t="str">
        <f>IFERROR(VLOOKUP($B268,DB!$H$3:$BZ$1001,43,FALSE)&amp;"","　")</f>
        <v/>
      </c>
      <c r="X268" s="18" t="str">
        <f>IFERROR(VLOOKUP($B268,DB!$H$3:$BZ$1001,44,FALSE)&amp;"","　")</f>
        <v/>
      </c>
      <c r="Y268" s="18" t="str">
        <f>IFERROR(VLOOKUP($B268,DB!$H$3:$BZ$1001,45,FALSE)&amp;"","　")</f>
        <v/>
      </c>
      <c r="Z268" s="18" t="str">
        <f>IFERROR(VLOOKUP($B268,DB!$H$3:$BZ$1001,46,FALSE)&amp;"","　")</f>
        <v/>
      </c>
      <c r="AA268" s="18" t="str">
        <f>IFERROR(VLOOKUP($B268,DB!$H$3:$BZ$1001,47,FALSE)&amp;"","　")</f>
        <v/>
      </c>
      <c r="AB268" s="18" t="str">
        <f>IFERROR(VLOOKUP($B268,DB!$H$3:$BZ$1001,48,FALSE)&amp;"","　")</f>
        <v/>
      </c>
      <c r="AC268" s="18" t="str">
        <f>IFERROR(VLOOKUP($B268,DB!$H$3:$BZ$1001,49,FALSE)&amp;"","　")</f>
        <v>◯</v>
      </c>
      <c r="AD268" s="18" t="str">
        <f>IFERROR(VLOOKUP($B268,DB!$H$3:$BZ$1001,50,FALSE)&amp;"","　")</f>
        <v>◯</v>
      </c>
      <c r="AE268" s="18" t="str">
        <f>IFERROR(VLOOKUP($B268,DB!$H$3:$BZ$1001,51,FALSE)&amp;"","　")</f>
        <v/>
      </c>
      <c r="AF268" s="18" t="str">
        <f>IFERROR(VLOOKUP($B268,DB!$H$3:$BZ$1001,52,FALSE)&amp;"","　")</f>
        <v>◯</v>
      </c>
      <c r="AG268" s="18" t="str">
        <f>IFERROR(VLOOKUP($B268,DB!$H$3:$BZ$1001,53,FALSE)&amp;"","　")</f>
        <v/>
      </c>
      <c r="AH268" s="18" t="str">
        <f>IFERROR(VLOOKUP($B268,DB!$H$3:$BZ$1001,54,FALSE)&amp;"","　")</f>
        <v/>
      </c>
      <c r="AI268" s="25" t="str">
        <f>IFERROR(VLOOKUP($B268,DB!$H$3:$BZ$1001,55,FALSE)&amp;"","　")</f>
        <v/>
      </c>
      <c r="AJ268" s="16" t="str">
        <f>IFERROR(VLOOKUP($B268,DB!$H$3:$BZ$1001,56,FALSE)&amp;"","　")</f>
        <v/>
      </c>
      <c r="AK268" s="18" t="str">
        <f>IFERROR(VLOOKUP($B268,DB!$H$3:$BZ$1001,57,FALSE)&amp;"","　")</f>
        <v/>
      </c>
      <c r="AL268" s="18" t="str">
        <f>IFERROR(VLOOKUP($B268,DB!$H$3:$BZ$1001,58,FALSE)&amp;"","　")</f>
        <v/>
      </c>
      <c r="AM268" s="18" t="str">
        <f>IFERROR(VLOOKUP($B268,DB!$H$3:$BZ$1001,59,FALSE)&amp;"","　")</f>
        <v/>
      </c>
      <c r="AN268" s="18" t="str">
        <f>IFERROR(VLOOKUP($B268,DB!$H$3:$BZ$1001,60,FALSE)&amp;"","　")</f>
        <v/>
      </c>
      <c r="AO268" s="18" t="str">
        <f>IFERROR(VLOOKUP($B268,DB!$H$3:$BZ$1001,61,FALSE)&amp;"","　")</f>
        <v/>
      </c>
      <c r="AP268" s="18" t="str">
        <f>IFERROR(VLOOKUP($B268,DB!$H$3:$BZ$1001,62,FALSE)&amp;"","　")</f>
        <v/>
      </c>
      <c r="AQ268" s="21" t="str">
        <f>IFERROR(VLOOKUP($B268,DB!$H$3:$BZ$1001,63,FALSE)&amp;"","　")</f>
        <v/>
      </c>
      <c r="AR268" s="23" t="str">
        <f>IFERROR(VLOOKUP($B268,DB!$H$3:$BZ$1001,64,FALSE)&amp;"","　")</f>
        <v/>
      </c>
      <c r="AS268" s="18" t="str">
        <f>IFERROR(VLOOKUP($B268,DB!$H$3:$BZ$1001,65,FALSE)&amp;"","　")</f>
        <v/>
      </c>
      <c r="AT268" s="18" t="str">
        <f>IFERROR(VLOOKUP($B268,DB!$H$3:$BZ$1001,66,FALSE)&amp;"","　")</f>
        <v/>
      </c>
      <c r="AU268" s="18" t="str">
        <f>IFERROR(VLOOKUP($B268,DB!$H$3:$BZ$1001,67,FALSE)&amp;"","　")</f>
        <v/>
      </c>
      <c r="AV268" s="18" t="str">
        <f>IFERROR(VLOOKUP($B268,DB!$H$3:$BZ$1001,68,FALSE)&amp;"","　")</f>
        <v/>
      </c>
      <c r="AW268" s="18" t="str">
        <f>IFERROR(VLOOKUP($B268,DB!$H$3:$BZ$1001,69,FALSE)&amp;"","　")</f>
        <v/>
      </c>
      <c r="AX268" s="18" t="str">
        <f>IFERROR(VLOOKUP($B268,DB!$H$3:$BZ$1001,70,FALSE)&amp;"","　")</f>
        <v/>
      </c>
      <c r="AY268" s="21" t="str">
        <f>IFERROR(VLOOKUP($B268,DB!$H$3:$BZ$1001,71,FALSE)&amp;"","　")</f>
        <v/>
      </c>
      <c r="AZ268" s="29"/>
    </row>
    <row r="269" spans="2:52" ht="20.100000000000001" customHeight="1">
      <c r="B269" s="6">
        <v>2649</v>
      </c>
      <c r="C269" s="8" t="str">
        <f>IFERROR(VLOOKUP(B269,DB!$H$3:$Y$1001,4,FALSE)&amp;"","")</f>
        <v>北海道電力株式会社</v>
      </c>
      <c r="D269" s="10" t="str">
        <f>IFERROR(VLOOKUP(B269,DB!$H$2:$CC$1001,7,FALSE)&amp;"","")</f>
        <v>北海道</v>
      </c>
      <c r="E269" s="11" t="str">
        <f>IFERROR(VLOOKUP(B269,DB!$H$2:$CC$1001,8,FALSE)&amp;"","")</f>
        <v>札幌市中央区</v>
      </c>
      <c r="F269" s="12" t="str">
        <f>IFERROR(VLOOKUP(B269,DB!$H$2:$CC$1001,10,FALSE)&amp;"","")</f>
        <v>代表取締役社長執行役員</v>
      </c>
      <c r="G269" s="11" t="str">
        <f>IFERROR(VLOOKUP(B269,DB!$H$2:$CC$1001,11,FALSE)&amp;"","")</f>
        <v>齋藤　晋</v>
      </c>
      <c r="H269" s="14" t="str">
        <f>IFERROR(IF(VLOOKUP(B269,DB!$H$2:$CC$1001,20,FALSE)&amp;""="","","○"),"")</f>
        <v/>
      </c>
      <c r="I269" s="16" t="str">
        <f>IFERROR(VLOOKUP($B269,DB!$H$3:$BZ$1001,29,FALSE)&amp;"","　")</f>
        <v/>
      </c>
      <c r="J269" s="18" t="str">
        <f>IFERROR(VLOOKUP($B269,DB!$H$3:$BZ$1001,30,FALSE)&amp;"","　")</f>
        <v/>
      </c>
      <c r="K269" s="18" t="str">
        <f>IFERROR(VLOOKUP($B269,DB!$H$3:$BZ$1001,31,FALSE)&amp;"","　")</f>
        <v/>
      </c>
      <c r="L269" s="18" t="str">
        <f>IFERROR(VLOOKUP($B269,DB!$H$3:$BZ$1001,32,FALSE)&amp;"","　")</f>
        <v>◯</v>
      </c>
      <c r="M269" s="18" t="str">
        <f>IFERROR(VLOOKUP($B269,DB!$H$3:$BZ$1001,33,FALSE)&amp;"","　")</f>
        <v>◯</v>
      </c>
      <c r="N269" s="21" t="str">
        <f>IFERROR(VLOOKUP($B269,DB!$H$3:$BZ$1001,34,FALSE)&amp;"","　")</f>
        <v/>
      </c>
      <c r="O269" s="23" t="str">
        <f>IFERROR(VLOOKUP($B269,DB!$H$3:$BZ$1001,35,FALSE)&amp;"","　")</f>
        <v/>
      </c>
      <c r="P269" s="18" t="str">
        <f>IFERROR(VLOOKUP($B269,DB!$H$3:$BZ$1001,36,FALSE)&amp;"","　")</f>
        <v/>
      </c>
      <c r="Q269" s="18" t="str">
        <f>IFERROR(VLOOKUP($B269,DB!$H$3:$BZ$1001,37,FALSE)&amp;"","　")</f>
        <v/>
      </c>
      <c r="R269" s="18" t="str">
        <f>IFERROR(VLOOKUP($B269,DB!$H$3:$BZ$1001,38,FALSE)&amp;"","　")</f>
        <v/>
      </c>
      <c r="S269" s="18" t="str">
        <f>IFERROR(VLOOKUP($B269,DB!$H$3:$BZ$1001,39,FALSE)&amp;"","　")</f>
        <v/>
      </c>
      <c r="T269" s="18" t="str">
        <f>IFERROR(VLOOKUP($B269,DB!$H$3:$BZ$1001,40,FALSE)&amp;"","　")</f>
        <v/>
      </c>
      <c r="U269" s="18" t="str">
        <f>IFERROR(VLOOKUP($B269,DB!$H$3:$BZ$1001,41,FALSE)&amp;"","　")</f>
        <v/>
      </c>
      <c r="V269" s="18" t="str">
        <f>IFERROR(VLOOKUP($B269,DB!$H$3:$BZ$1001,42,FALSE)&amp;"","　")</f>
        <v/>
      </c>
      <c r="W269" s="18" t="str">
        <f>IFERROR(VLOOKUP($B269,DB!$H$3:$BZ$1001,43,FALSE)&amp;"","　")</f>
        <v/>
      </c>
      <c r="X269" s="18" t="str">
        <f>IFERROR(VLOOKUP($B269,DB!$H$3:$BZ$1001,44,FALSE)&amp;"","　")</f>
        <v/>
      </c>
      <c r="Y269" s="18" t="str">
        <f>IFERROR(VLOOKUP($B269,DB!$H$3:$BZ$1001,45,FALSE)&amp;"","　")</f>
        <v/>
      </c>
      <c r="Z269" s="18" t="str">
        <f>IFERROR(VLOOKUP($B269,DB!$H$3:$BZ$1001,46,FALSE)&amp;"","　")</f>
        <v/>
      </c>
      <c r="AA269" s="18" t="str">
        <f>IFERROR(VLOOKUP($B269,DB!$H$3:$BZ$1001,47,FALSE)&amp;"","　")</f>
        <v/>
      </c>
      <c r="AB269" s="18" t="str">
        <f>IFERROR(VLOOKUP($B269,DB!$H$3:$BZ$1001,48,FALSE)&amp;"","　")</f>
        <v/>
      </c>
      <c r="AC269" s="18" t="str">
        <f>IFERROR(VLOOKUP($B269,DB!$H$3:$BZ$1001,49,FALSE)&amp;"","　")</f>
        <v/>
      </c>
      <c r="AD269" s="18" t="str">
        <f>IFERROR(VLOOKUP($B269,DB!$H$3:$BZ$1001,50,FALSE)&amp;"","　")</f>
        <v/>
      </c>
      <c r="AE269" s="18" t="str">
        <f>IFERROR(VLOOKUP($B269,DB!$H$3:$BZ$1001,51,FALSE)&amp;"","　")</f>
        <v/>
      </c>
      <c r="AF269" s="18" t="str">
        <f>IFERROR(VLOOKUP($B269,DB!$H$3:$BZ$1001,52,FALSE)&amp;"","　")</f>
        <v/>
      </c>
      <c r="AG269" s="18" t="str">
        <f>IFERROR(VLOOKUP($B269,DB!$H$3:$BZ$1001,53,FALSE)&amp;"","　")</f>
        <v/>
      </c>
      <c r="AH269" s="18" t="str">
        <f>IFERROR(VLOOKUP($B269,DB!$H$3:$BZ$1001,54,FALSE)&amp;"","　")</f>
        <v/>
      </c>
      <c r="AI269" s="25" t="str">
        <f>IFERROR(VLOOKUP($B269,DB!$H$3:$BZ$1001,55,FALSE)&amp;"","　")</f>
        <v/>
      </c>
      <c r="AJ269" s="16" t="str">
        <f>IFERROR(VLOOKUP($B269,DB!$H$3:$BZ$1001,56,FALSE)&amp;"","　")</f>
        <v/>
      </c>
      <c r="AK269" s="18" t="str">
        <f>IFERROR(VLOOKUP($B269,DB!$H$3:$BZ$1001,57,FALSE)&amp;"","　")</f>
        <v/>
      </c>
      <c r="AL269" s="18" t="str">
        <f>IFERROR(VLOOKUP($B269,DB!$H$3:$BZ$1001,58,FALSE)&amp;"","　")</f>
        <v/>
      </c>
      <c r="AM269" s="18" t="str">
        <f>IFERROR(VLOOKUP($B269,DB!$H$3:$BZ$1001,59,FALSE)&amp;"","　")</f>
        <v/>
      </c>
      <c r="AN269" s="18" t="str">
        <f>IFERROR(VLOOKUP($B269,DB!$H$3:$BZ$1001,60,FALSE)&amp;"","　")</f>
        <v/>
      </c>
      <c r="AO269" s="18" t="str">
        <f>IFERROR(VLOOKUP($B269,DB!$H$3:$BZ$1001,61,FALSE)&amp;"","　")</f>
        <v/>
      </c>
      <c r="AP269" s="18" t="str">
        <f>IFERROR(VLOOKUP($B269,DB!$H$3:$BZ$1001,62,FALSE)&amp;"","　")</f>
        <v/>
      </c>
      <c r="AQ269" s="21" t="str">
        <f>IFERROR(VLOOKUP($B269,DB!$H$3:$BZ$1001,63,FALSE)&amp;"","　")</f>
        <v/>
      </c>
      <c r="AR269" s="23" t="str">
        <f>IFERROR(VLOOKUP($B269,DB!$H$3:$BZ$1001,64,FALSE)&amp;"","　")</f>
        <v/>
      </c>
      <c r="AS269" s="18" t="str">
        <f>IFERROR(VLOOKUP($B269,DB!$H$3:$BZ$1001,65,FALSE)&amp;"","　")</f>
        <v/>
      </c>
      <c r="AT269" s="18" t="str">
        <f>IFERROR(VLOOKUP($B269,DB!$H$3:$BZ$1001,66,FALSE)&amp;"","　")</f>
        <v/>
      </c>
      <c r="AU269" s="18" t="str">
        <f>IFERROR(VLOOKUP($B269,DB!$H$3:$BZ$1001,67,FALSE)&amp;"","　")</f>
        <v/>
      </c>
      <c r="AV269" s="18" t="str">
        <f>IFERROR(VLOOKUP($B269,DB!$H$3:$BZ$1001,68,FALSE)&amp;"","　")</f>
        <v/>
      </c>
      <c r="AW269" s="18" t="str">
        <f>IFERROR(VLOOKUP($B269,DB!$H$3:$BZ$1001,69,FALSE)&amp;"","　")</f>
        <v/>
      </c>
      <c r="AX269" s="18" t="str">
        <f>IFERROR(VLOOKUP($B269,DB!$H$3:$BZ$1001,70,FALSE)&amp;"","　")</f>
        <v/>
      </c>
      <c r="AY269" s="21" t="str">
        <f>IFERROR(VLOOKUP($B269,DB!$H$3:$BZ$1001,71,FALSE)&amp;"","　")</f>
        <v/>
      </c>
      <c r="AZ269" s="29"/>
    </row>
    <row r="270" spans="2:52" ht="20.100000000000001" customHeight="1">
      <c r="B270" s="6">
        <v>2650</v>
      </c>
      <c r="C270" s="8" t="str">
        <f>IFERROR(VLOOKUP(B270,DB!$H$3:$Y$1001,4,FALSE)&amp;"","")</f>
        <v>株式会社北海道ロードサービス</v>
      </c>
      <c r="D270" s="10" t="str">
        <f>IFERROR(VLOOKUP(B270,DB!$H$2:$CC$1001,7,FALSE)&amp;"","")</f>
        <v>北海道</v>
      </c>
      <c r="E270" s="11" t="str">
        <f>IFERROR(VLOOKUP(B270,DB!$H$2:$CC$1001,8,FALSE)&amp;"","")</f>
        <v>札幌市清田区</v>
      </c>
      <c r="F270" s="12" t="str">
        <f>IFERROR(VLOOKUP(B270,DB!$H$2:$CC$1001,10,FALSE)&amp;"","")</f>
        <v>代表取締役</v>
      </c>
      <c r="G270" s="11" t="str">
        <f>IFERROR(VLOOKUP(B270,DB!$H$2:$CC$1001,11,FALSE)&amp;"","")</f>
        <v>千葉　敬</v>
      </c>
      <c r="H270" s="14" t="str">
        <f>IFERROR(IF(VLOOKUP(B270,DB!$H$2:$CC$1001,20,FALSE)&amp;""="","","○"),"")</f>
        <v/>
      </c>
      <c r="I270" s="16" t="str">
        <f>IFERROR(VLOOKUP($B270,DB!$H$3:$BZ$1001,29,FALSE)&amp;"","　")</f>
        <v/>
      </c>
      <c r="J270" s="18" t="str">
        <f>IFERROR(VLOOKUP($B270,DB!$H$3:$BZ$1001,30,FALSE)&amp;"","　")</f>
        <v/>
      </c>
      <c r="K270" s="18" t="str">
        <f>IFERROR(VLOOKUP($B270,DB!$H$3:$BZ$1001,31,FALSE)&amp;"","　")</f>
        <v/>
      </c>
      <c r="L270" s="18" t="str">
        <f>IFERROR(VLOOKUP($B270,DB!$H$3:$BZ$1001,32,FALSE)&amp;"","　")</f>
        <v/>
      </c>
      <c r="M270" s="18" t="str">
        <f>IFERROR(VLOOKUP($B270,DB!$H$3:$BZ$1001,33,FALSE)&amp;"","　")</f>
        <v/>
      </c>
      <c r="N270" s="21" t="str">
        <f>IFERROR(VLOOKUP($B270,DB!$H$3:$BZ$1001,34,FALSE)&amp;"","　")</f>
        <v>◯</v>
      </c>
      <c r="O270" s="23" t="str">
        <f>IFERROR(VLOOKUP($B270,DB!$H$3:$BZ$1001,35,FALSE)&amp;"","　")</f>
        <v/>
      </c>
      <c r="P270" s="18" t="str">
        <f>IFERROR(VLOOKUP($B270,DB!$H$3:$BZ$1001,36,FALSE)&amp;"","　")</f>
        <v/>
      </c>
      <c r="Q270" s="18" t="str">
        <f>IFERROR(VLOOKUP($B270,DB!$H$3:$BZ$1001,37,FALSE)&amp;"","　")</f>
        <v/>
      </c>
      <c r="R270" s="18" t="str">
        <f>IFERROR(VLOOKUP($B270,DB!$H$3:$BZ$1001,38,FALSE)&amp;"","　")</f>
        <v/>
      </c>
      <c r="S270" s="18" t="str">
        <f>IFERROR(VLOOKUP($B270,DB!$H$3:$BZ$1001,39,FALSE)&amp;"","　")</f>
        <v/>
      </c>
      <c r="T270" s="18" t="str">
        <f>IFERROR(VLOOKUP($B270,DB!$H$3:$BZ$1001,40,FALSE)&amp;"","　")</f>
        <v/>
      </c>
      <c r="U270" s="18" t="str">
        <f>IFERROR(VLOOKUP($B270,DB!$H$3:$BZ$1001,41,FALSE)&amp;"","　")</f>
        <v/>
      </c>
      <c r="V270" s="18" t="str">
        <f>IFERROR(VLOOKUP($B270,DB!$H$3:$BZ$1001,42,FALSE)&amp;"","　")</f>
        <v/>
      </c>
      <c r="W270" s="18" t="str">
        <f>IFERROR(VLOOKUP($B270,DB!$H$3:$BZ$1001,43,FALSE)&amp;"","　")</f>
        <v/>
      </c>
      <c r="X270" s="18" t="str">
        <f>IFERROR(VLOOKUP($B270,DB!$H$3:$BZ$1001,44,FALSE)&amp;"","　")</f>
        <v/>
      </c>
      <c r="Y270" s="18" t="str">
        <f>IFERROR(VLOOKUP($B270,DB!$H$3:$BZ$1001,45,FALSE)&amp;"","　")</f>
        <v/>
      </c>
      <c r="Z270" s="18" t="str">
        <f>IFERROR(VLOOKUP($B270,DB!$H$3:$BZ$1001,46,FALSE)&amp;"","　")</f>
        <v/>
      </c>
      <c r="AA270" s="18" t="str">
        <f>IFERROR(VLOOKUP($B270,DB!$H$3:$BZ$1001,47,FALSE)&amp;"","　")</f>
        <v/>
      </c>
      <c r="AB270" s="18" t="str">
        <f>IFERROR(VLOOKUP($B270,DB!$H$3:$BZ$1001,48,FALSE)&amp;"","　")</f>
        <v/>
      </c>
      <c r="AC270" s="18" t="str">
        <f>IFERROR(VLOOKUP($B270,DB!$H$3:$BZ$1001,49,FALSE)&amp;"","　")</f>
        <v/>
      </c>
      <c r="AD270" s="18" t="str">
        <f>IFERROR(VLOOKUP($B270,DB!$H$3:$BZ$1001,50,FALSE)&amp;"","　")</f>
        <v/>
      </c>
      <c r="AE270" s="18" t="str">
        <f>IFERROR(VLOOKUP($B270,DB!$H$3:$BZ$1001,51,FALSE)&amp;"","　")</f>
        <v/>
      </c>
      <c r="AF270" s="18" t="str">
        <f>IFERROR(VLOOKUP($B270,DB!$H$3:$BZ$1001,52,FALSE)&amp;"","　")</f>
        <v/>
      </c>
      <c r="AG270" s="18" t="str">
        <f>IFERROR(VLOOKUP($B270,DB!$H$3:$BZ$1001,53,FALSE)&amp;"","　")</f>
        <v/>
      </c>
      <c r="AH270" s="18" t="str">
        <f>IFERROR(VLOOKUP($B270,DB!$H$3:$BZ$1001,54,FALSE)&amp;"","　")</f>
        <v/>
      </c>
      <c r="AI270" s="25" t="str">
        <f>IFERROR(VLOOKUP($B270,DB!$H$3:$BZ$1001,55,FALSE)&amp;"","　")</f>
        <v/>
      </c>
      <c r="AJ270" s="16" t="str">
        <f>IFERROR(VLOOKUP($B270,DB!$H$3:$BZ$1001,56,FALSE)&amp;"","　")</f>
        <v/>
      </c>
      <c r="AK270" s="18" t="str">
        <f>IFERROR(VLOOKUP($B270,DB!$H$3:$BZ$1001,57,FALSE)&amp;"","　")</f>
        <v/>
      </c>
      <c r="AL270" s="18" t="str">
        <f>IFERROR(VLOOKUP($B270,DB!$H$3:$BZ$1001,58,FALSE)&amp;"","　")</f>
        <v/>
      </c>
      <c r="AM270" s="18" t="str">
        <f>IFERROR(VLOOKUP($B270,DB!$H$3:$BZ$1001,59,FALSE)&amp;"","　")</f>
        <v/>
      </c>
      <c r="AN270" s="18" t="str">
        <f>IFERROR(VLOOKUP($B270,DB!$H$3:$BZ$1001,60,FALSE)&amp;"","　")</f>
        <v/>
      </c>
      <c r="AO270" s="18" t="str">
        <f>IFERROR(VLOOKUP($B270,DB!$H$3:$BZ$1001,61,FALSE)&amp;"","　")</f>
        <v/>
      </c>
      <c r="AP270" s="18" t="str">
        <f>IFERROR(VLOOKUP($B270,DB!$H$3:$BZ$1001,62,FALSE)&amp;"","　")</f>
        <v/>
      </c>
      <c r="AQ270" s="21" t="str">
        <f>IFERROR(VLOOKUP($B270,DB!$H$3:$BZ$1001,63,FALSE)&amp;"","　")</f>
        <v/>
      </c>
      <c r="AR270" s="23" t="str">
        <f>IFERROR(VLOOKUP($B270,DB!$H$3:$BZ$1001,64,FALSE)&amp;"","　")</f>
        <v/>
      </c>
      <c r="AS270" s="18" t="str">
        <f>IFERROR(VLOOKUP($B270,DB!$H$3:$BZ$1001,65,FALSE)&amp;"","　")</f>
        <v/>
      </c>
      <c r="AT270" s="18" t="str">
        <f>IFERROR(VLOOKUP($B270,DB!$H$3:$BZ$1001,66,FALSE)&amp;"","　")</f>
        <v/>
      </c>
      <c r="AU270" s="18" t="str">
        <f>IFERROR(VLOOKUP($B270,DB!$H$3:$BZ$1001,67,FALSE)&amp;"","　")</f>
        <v/>
      </c>
      <c r="AV270" s="18" t="str">
        <f>IFERROR(VLOOKUP($B270,DB!$H$3:$BZ$1001,68,FALSE)&amp;"","　")</f>
        <v/>
      </c>
      <c r="AW270" s="18" t="str">
        <f>IFERROR(VLOOKUP($B270,DB!$H$3:$BZ$1001,69,FALSE)&amp;"","　")</f>
        <v/>
      </c>
      <c r="AX270" s="18" t="str">
        <f>IFERROR(VLOOKUP($B270,DB!$H$3:$BZ$1001,70,FALSE)&amp;"","　")</f>
        <v/>
      </c>
      <c r="AY270" s="21" t="str">
        <f>IFERROR(VLOOKUP($B270,DB!$H$3:$BZ$1001,71,FALSE)&amp;"","　")</f>
        <v/>
      </c>
      <c r="AZ270" s="29"/>
    </row>
    <row r="271" spans="2:52" ht="20.100000000000001" customHeight="1">
      <c r="B271" s="6">
        <v>2651</v>
      </c>
      <c r="C271" s="8" t="str">
        <f>IFERROR(VLOOKUP(B271,DB!$H$3:$Y$1001,4,FALSE)&amp;"","")</f>
        <v>防災地質コンサルタント株式会社</v>
      </c>
      <c r="D271" s="10" t="str">
        <f>IFERROR(VLOOKUP(B271,DB!$H$2:$CC$1001,7,FALSE)&amp;"","")</f>
        <v>北海道</v>
      </c>
      <c r="E271" s="11" t="str">
        <f>IFERROR(VLOOKUP(B271,DB!$H$2:$CC$1001,8,FALSE)&amp;"","")</f>
        <v>札幌市北区</v>
      </c>
      <c r="F271" s="12" t="str">
        <f>IFERROR(VLOOKUP(B271,DB!$H$2:$CC$1001,10,FALSE)&amp;"","")</f>
        <v>代表取締役</v>
      </c>
      <c r="G271" s="11" t="str">
        <f>IFERROR(VLOOKUP(B271,DB!$H$2:$CC$1001,11,FALSE)&amp;"","")</f>
        <v>雨宮　和夫</v>
      </c>
      <c r="H271" s="14" t="str">
        <f>IFERROR(IF(VLOOKUP(B271,DB!$H$2:$CC$1001,20,FALSE)&amp;""="","","○"),"")</f>
        <v/>
      </c>
      <c r="I271" s="16" t="str">
        <f>IFERROR(VLOOKUP($B271,DB!$H$3:$BZ$1001,29,FALSE)&amp;"","　")</f>
        <v>◯</v>
      </c>
      <c r="J271" s="18" t="str">
        <f>IFERROR(VLOOKUP($B271,DB!$H$3:$BZ$1001,30,FALSE)&amp;"","　")</f>
        <v>◯</v>
      </c>
      <c r="K271" s="18" t="str">
        <f>IFERROR(VLOOKUP($B271,DB!$H$3:$BZ$1001,31,FALSE)&amp;"","　")</f>
        <v>◯</v>
      </c>
      <c r="L271" s="18" t="str">
        <f>IFERROR(VLOOKUP($B271,DB!$H$3:$BZ$1001,32,FALSE)&amp;"","　")</f>
        <v/>
      </c>
      <c r="M271" s="18" t="str">
        <f>IFERROR(VLOOKUP($B271,DB!$H$3:$BZ$1001,33,FALSE)&amp;"","　")</f>
        <v>◯</v>
      </c>
      <c r="N271" s="21" t="str">
        <f>IFERROR(VLOOKUP($B271,DB!$H$3:$BZ$1001,34,FALSE)&amp;"","　")</f>
        <v/>
      </c>
      <c r="O271" s="23" t="str">
        <f>IFERROR(VLOOKUP($B271,DB!$H$3:$BZ$1001,35,FALSE)&amp;"","　")</f>
        <v>◯</v>
      </c>
      <c r="P271" s="18" t="str">
        <f>IFERROR(VLOOKUP($B271,DB!$H$3:$BZ$1001,36,FALSE)&amp;"","　")</f>
        <v/>
      </c>
      <c r="Q271" s="18" t="str">
        <f>IFERROR(VLOOKUP($B271,DB!$H$3:$BZ$1001,37,FALSE)&amp;"","　")</f>
        <v/>
      </c>
      <c r="R271" s="18" t="str">
        <f>IFERROR(VLOOKUP($B271,DB!$H$3:$BZ$1001,38,FALSE)&amp;"","　")</f>
        <v/>
      </c>
      <c r="S271" s="18" t="str">
        <f>IFERROR(VLOOKUP($B271,DB!$H$3:$BZ$1001,39,FALSE)&amp;"","　")</f>
        <v/>
      </c>
      <c r="T271" s="18" t="str">
        <f>IFERROR(VLOOKUP($B271,DB!$H$3:$BZ$1001,40,FALSE)&amp;"","　")</f>
        <v/>
      </c>
      <c r="U271" s="18" t="str">
        <f>IFERROR(VLOOKUP($B271,DB!$H$3:$BZ$1001,41,FALSE)&amp;"","　")</f>
        <v/>
      </c>
      <c r="V271" s="18" t="str">
        <f>IFERROR(VLOOKUP($B271,DB!$H$3:$BZ$1001,42,FALSE)&amp;"","　")</f>
        <v/>
      </c>
      <c r="W271" s="18" t="str">
        <f>IFERROR(VLOOKUP($B271,DB!$H$3:$BZ$1001,43,FALSE)&amp;"","　")</f>
        <v>◯</v>
      </c>
      <c r="X271" s="18" t="str">
        <f>IFERROR(VLOOKUP($B271,DB!$H$3:$BZ$1001,44,FALSE)&amp;"","　")</f>
        <v/>
      </c>
      <c r="Y271" s="18" t="str">
        <f>IFERROR(VLOOKUP($B271,DB!$H$3:$BZ$1001,45,FALSE)&amp;"","　")</f>
        <v/>
      </c>
      <c r="Z271" s="18" t="str">
        <f>IFERROR(VLOOKUP($B271,DB!$H$3:$BZ$1001,46,FALSE)&amp;"","　")</f>
        <v/>
      </c>
      <c r="AA271" s="18" t="str">
        <f>IFERROR(VLOOKUP($B271,DB!$H$3:$BZ$1001,47,FALSE)&amp;"","　")</f>
        <v/>
      </c>
      <c r="AB271" s="18" t="str">
        <f>IFERROR(VLOOKUP($B271,DB!$H$3:$BZ$1001,48,FALSE)&amp;"","　")</f>
        <v>◯</v>
      </c>
      <c r="AC271" s="18" t="str">
        <f>IFERROR(VLOOKUP($B271,DB!$H$3:$BZ$1001,49,FALSE)&amp;"","　")</f>
        <v/>
      </c>
      <c r="AD271" s="18" t="str">
        <f>IFERROR(VLOOKUP($B271,DB!$H$3:$BZ$1001,50,FALSE)&amp;"","　")</f>
        <v/>
      </c>
      <c r="AE271" s="18" t="str">
        <f>IFERROR(VLOOKUP($B271,DB!$H$3:$BZ$1001,51,FALSE)&amp;"","　")</f>
        <v/>
      </c>
      <c r="AF271" s="18" t="str">
        <f>IFERROR(VLOOKUP($B271,DB!$H$3:$BZ$1001,52,FALSE)&amp;"","　")</f>
        <v/>
      </c>
      <c r="AG271" s="18" t="str">
        <f>IFERROR(VLOOKUP($B271,DB!$H$3:$BZ$1001,53,FALSE)&amp;"","　")</f>
        <v/>
      </c>
      <c r="AH271" s="18" t="str">
        <f>IFERROR(VLOOKUP($B271,DB!$H$3:$BZ$1001,54,FALSE)&amp;"","　")</f>
        <v/>
      </c>
      <c r="AI271" s="25" t="str">
        <f>IFERROR(VLOOKUP($B271,DB!$H$3:$BZ$1001,55,FALSE)&amp;"","　")</f>
        <v/>
      </c>
      <c r="AJ271" s="16" t="str">
        <f>IFERROR(VLOOKUP($B271,DB!$H$3:$BZ$1001,56,FALSE)&amp;"","　")</f>
        <v/>
      </c>
      <c r="AK271" s="18" t="str">
        <f>IFERROR(VLOOKUP($B271,DB!$H$3:$BZ$1001,57,FALSE)&amp;"","　")</f>
        <v/>
      </c>
      <c r="AL271" s="18" t="str">
        <f>IFERROR(VLOOKUP($B271,DB!$H$3:$BZ$1001,58,FALSE)&amp;"","　")</f>
        <v/>
      </c>
      <c r="AM271" s="18" t="str">
        <f>IFERROR(VLOOKUP($B271,DB!$H$3:$BZ$1001,59,FALSE)&amp;"","　")</f>
        <v/>
      </c>
      <c r="AN271" s="18" t="str">
        <f>IFERROR(VLOOKUP($B271,DB!$H$3:$BZ$1001,60,FALSE)&amp;"","　")</f>
        <v/>
      </c>
      <c r="AO271" s="18" t="str">
        <f>IFERROR(VLOOKUP($B271,DB!$H$3:$BZ$1001,61,FALSE)&amp;"","　")</f>
        <v/>
      </c>
      <c r="AP271" s="18" t="str">
        <f>IFERROR(VLOOKUP($B271,DB!$H$3:$BZ$1001,62,FALSE)&amp;"","　")</f>
        <v/>
      </c>
      <c r="AQ271" s="21" t="str">
        <f>IFERROR(VLOOKUP($B271,DB!$H$3:$BZ$1001,63,FALSE)&amp;"","　")</f>
        <v/>
      </c>
      <c r="AR271" s="23" t="str">
        <f>IFERROR(VLOOKUP($B271,DB!$H$3:$BZ$1001,64,FALSE)&amp;"","　")</f>
        <v/>
      </c>
      <c r="AS271" s="18" t="str">
        <f>IFERROR(VLOOKUP($B271,DB!$H$3:$BZ$1001,65,FALSE)&amp;"","　")</f>
        <v/>
      </c>
      <c r="AT271" s="18" t="str">
        <f>IFERROR(VLOOKUP($B271,DB!$H$3:$BZ$1001,66,FALSE)&amp;"","　")</f>
        <v/>
      </c>
      <c r="AU271" s="18" t="str">
        <f>IFERROR(VLOOKUP($B271,DB!$H$3:$BZ$1001,67,FALSE)&amp;"","　")</f>
        <v/>
      </c>
      <c r="AV271" s="18" t="str">
        <f>IFERROR(VLOOKUP($B271,DB!$H$3:$BZ$1001,68,FALSE)&amp;"","　")</f>
        <v/>
      </c>
      <c r="AW271" s="18" t="str">
        <f>IFERROR(VLOOKUP($B271,DB!$H$3:$BZ$1001,69,FALSE)&amp;"","　")</f>
        <v/>
      </c>
      <c r="AX271" s="18" t="str">
        <f>IFERROR(VLOOKUP($B271,DB!$H$3:$BZ$1001,70,FALSE)&amp;"","　")</f>
        <v/>
      </c>
      <c r="AY271" s="21" t="str">
        <f>IFERROR(VLOOKUP($B271,DB!$H$3:$BZ$1001,71,FALSE)&amp;"","　")</f>
        <v/>
      </c>
      <c r="AZ271" s="29"/>
    </row>
    <row r="272" spans="2:52" ht="20.100000000000001" customHeight="1">
      <c r="B272" s="6">
        <v>2700</v>
      </c>
      <c r="C272" s="8" t="str">
        <f>IFERROR(VLOOKUP(B272,DB!$H$3:$Y$1001,4,FALSE)&amp;"","")</f>
        <v>株式会社まちづくり計画設計</v>
      </c>
      <c r="D272" s="10" t="str">
        <f>IFERROR(VLOOKUP(B272,DB!$H$2:$CC$1001,7,FALSE)&amp;"","")</f>
        <v>北海道</v>
      </c>
      <c r="E272" s="11" t="str">
        <f>IFERROR(VLOOKUP(B272,DB!$H$2:$CC$1001,8,FALSE)&amp;"","")</f>
        <v>札幌市中央区</v>
      </c>
      <c r="F272" s="12" t="str">
        <f>IFERROR(VLOOKUP(B272,DB!$H$2:$CC$1001,10,FALSE)&amp;"","")</f>
        <v>代表取締役</v>
      </c>
      <c r="G272" s="11" t="str">
        <f>IFERROR(VLOOKUP(B272,DB!$H$2:$CC$1001,11,FALSE)&amp;"","")</f>
        <v>佐藤　邦昭</v>
      </c>
      <c r="H272" s="14" t="str">
        <f>IFERROR(IF(VLOOKUP(B272,DB!$H$2:$CC$1001,20,FALSE)&amp;""="","","○"),"")</f>
        <v/>
      </c>
      <c r="I272" s="16" t="str">
        <f>IFERROR(VLOOKUP($B272,DB!$H$3:$BZ$1001,29,FALSE)&amp;"","　")</f>
        <v/>
      </c>
      <c r="J272" s="18" t="str">
        <f>IFERROR(VLOOKUP($B272,DB!$H$3:$BZ$1001,30,FALSE)&amp;"","　")</f>
        <v/>
      </c>
      <c r="K272" s="18" t="str">
        <f>IFERROR(VLOOKUP($B272,DB!$H$3:$BZ$1001,31,FALSE)&amp;"","　")</f>
        <v>◯</v>
      </c>
      <c r="L272" s="18" t="str">
        <f>IFERROR(VLOOKUP($B272,DB!$H$3:$BZ$1001,32,FALSE)&amp;"","　")</f>
        <v>◯</v>
      </c>
      <c r="M272" s="18" t="str">
        <f>IFERROR(VLOOKUP($B272,DB!$H$3:$BZ$1001,33,FALSE)&amp;"","　")</f>
        <v>◯</v>
      </c>
      <c r="N272" s="21" t="str">
        <f>IFERROR(VLOOKUP($B272,DB!$H$3:$BZ$1001,34,FALSE)&amp;"","　")</f>
        <v/>
      </c>
      <c r="O272" s="23" t="str">
        <f>IFERROR(VLOOKUP($B272,DB!$H$3:$BZ$1001,35,FALSE)&amp;"","　")</f>
        <v/>
      </c>
      <c r="P272" s="18" t="str">
        <f>IFERROR(VLOOKUP($B272,DB!$H$3:$BZ$1001,36,FALSE)&amp;"","　")</f>
        <v/>
      </c>
      <c r="Q272" s="18" t="str">
        <f>IFERROR(VLOOKUP($B272,DB!$H$3:$BZ$1001,37,FALSE)&amp;"","　")</f>
        <v/>
      </c>
      <c r="R272" s="18" t="str">
        <f>IFERROR(VLOOKUP($B272,DB!$H$3:$BZ$1001,38,FALSE)&amp;"","　")</f>
        <v/>
      </c>
      <c r="S272" s="18" t="str">
        <f>IFERROR(VLOOKUP($B272,DB!$H$3:$BZ$1001,39,FALSE)&amp;"","　")</f>
        <v/>
      </c>
      <c r="T272" s="18" t="str">
        <f>IFERROR(VLOOKUP($B272,DB!$H$3:$BZ$1001,40,FALSE)&amp;"","　")</f>
        <v/>
      </c>
      <c r="U272" s="18" t="str">
        <f>IFERROR(VLOOKUP($B272,DB!$H$3:$BZ$1001,41,FALSE)&amp;"","　")</f>
        <v/>
      </c>
      <c r="V272" s="18" t="str">
        <f>IFERROR(VLOOKUP($B272,DB!$H$3:$BZ$1001,42,FALSE)&amp;"","　")</f>
        <v/>
      </c>
      <c r="W272" s="18" t="str">
        <f>IFERROR(VLOOKUP($B272,DB!$H$3:$BZ$1001,43,FALSE)&amp;"","　")</f>
        <v/>
      </c>
      <c r="X272" s="18" t="str">
        <f>IFERROR(VLOOKUP($B272,DB!$H$3:$BZ$1001,44,FALSE)&amp;"","　")</f>
        <v/>
      </c>
      <c r="Y272" s="18" t="str">
        <f>IFERROR(VLOOKUP($B272,DB!$H$3:$BZ$1001,45,FALSE)&amp;"","　")</f>
        <v/>
      </c>
      <c r="Z272" s="18" t="str">
        <f>IFERROR(VLOOKUP($B272,DB!$H$3:$BZ$1001,46,FALSE)&amp;"","　")</f>
        <v/>
      </c>
      <c r="AA272" s="18" t="str">
        <f>IFERROR(VLOOKUP($B272,DB!$H$3:$BZ$1001,47,FALSE)&amp;"","　")</f>
        <v>◯</v>
      </c>
      <c r="AB272" s="18" t="str">
        <f>IFERROR(VLOOKUP($B272,DB!$H$3:$BZ$1001,48,FALSE)&amp;"","　")</f>
        <v/>
      </c>
      <c r="AC272" s="18" t="str">
        <f>IFERROR(VLOOKUP($B272,DB!$H$3:$BZ$1001,49,FALSE)&amp;"","　")</f>
        <v/>
      </c>
      <c r="AD272" s="18" t="str">
        <f>IFERROR(VLOOKUP($B272,DB!$H$3:$BZ$1001,50,FALSE)&amp;"","　")</f>
        <v/>
      </c>
      <c r="AE272" s="18" t="str">
        <f>IFERROR(VLOOKUP($B272,DB!$H$3:$BZ$1001,51,FALSE)&amp;"","　")</f>
        <v/>
      </c>
      <c r="AF272" s="18" t="str">
        <f>IFERROR(VLOOKUP($B272,DB!$H$3:$BZ$1001,52,FALSE)&amp;"","　")</f>
        <v/>
      </c>
      <c r="AG272" s="18" t="str">
        <f>IFERROR(VLOOKUP($B272,DB!$H$3:$BZ$1001,53,FALSE)&amp;"","　")</f>
        <v/>
      </c>
      <c r="AH272" s="18" t="str">
        <f>IFERROR(VLOOKUP($B272,DB!$H$3:$BZ$1001,54,FALSE)&amp;"","　")</f>
        <v/>
      </c>
      <c r="AI272" s="25" t="str">
        <f>IFERROR(VLOOKUP($B272,DB!$H$3:$BZ$1001,55,FALSE)&amp;"","　")</f>
        <v/>
      </c>
      <c r="AJ272" s="16" t="str">
        <f>IFERROR(VLOOKUP($B272,DB!$H$3:$BZ$1001,56,FALSE)&amp;"","　")</f>
        <v/>
      </c>
      <c r="AK272" s="18" t="str">
        <f>IFERROR(VLOOKUP($B272,DB!$H$3:$BZ$1001,57,FALSE)&amp;"","　")</f>
        <v/>
      </c>
      <c r="AL272" s="18" t="str">
        <f>IFERROR(VLOOKUP($B272,DB!$H$3:$BZ$1001,58,FALSE)&amp;"","　")</f>
        <v/>
      </c>
      <c r="AM272" s="18" t="str">
        <f>IFERROR(VLOOKUP($B272,DB!$H$3:$BZ$1001,59,FALSE)&amp;"","　")</f>
        <v/>
      </c>
      <c r="AN272" s="18" t="str">
        <f>IFERROR(VLOOKUP($B272,DB!$H$3:$BZ$1001,60,FALSE)&amp;"","　")</f>
        <v/>
      </c>
      <c r="AO272" s="18" t="str">
        <f>IFERROR(VLOOKUP($B272,DB!$H$3:$BZ$1001,61,FALSE)&amp;"","　")</f>
        <v/>
      </c>
      <c r="AP272" s="18" t="str">
        <f>IFERROR(VLOOKUP($B272,DB!$H$3:$BZ$1001,62,FALSE)&amp;"","　")</f>
        <v/>
      </c>
      <c r="AQ272" s="21" t="str">
        <f>IFERROR(VLOOKUP($B272,DB!$H$3:$BZ$1001,63,FALSE)&amp;"","　")</f>
        <v/>
      </c>
      <c r="AR272" s="23" t="str">
        <f>IFERROR(VLOOKUP($B272,DB!$H$3:$BZ$1001,64,FALSE)&amp;"","　")</f>
        <v/>
      </c>
      <c r="AS272" s="18" t="str">
        <f>IFERROR(VLOOKUP($B272,DB!$H$3:$BZ$1001,65,FALSE)&amp;"","　")</f>
        <v/>
      </c>
      <c r="AT272" s="18" t="str">
        <f>IFERROR(VLOOKUP($B272,DB!$H$3:$BZ$1001,66,FALSE)&amp;"","　")</f>
        <v/>
      </c>
      <c r="AU272" s="18" t="str">
        <f>IFERROR(VLOOKUP($B272,DB!$H$3:$BZ$1001,67,FALSE)&amp;"","　")</f>
        <v/>
      </c>
      <c r="AV272" s="18" t="str">
        <f>IFERROR(VLOOKUP($B272,DB!$H$3:$BZ$1001,68,FALSE)&amp;"","　")</f>
        <v/>
      </c>
      <c r="AW272" s="18" t="str">
        <f>IFERROR(VLOOKUP($B272,DB!$H$3:$BZ$1001,69,FALSE)&amp;"","　")</f>
        <v/>
      </c>
      <c r="AX272" s="18" t="str">
        <f>IFERROR(VLOOKUP($B272,DB!$H$3:$BZ$1001,70,FALSE)&amp;"","　")</f>
        <v/>
      </c>
      <c r="AY272" s="21" t="str">
        <f>IFERROR(VLOOKUP($B272,DB!$H$3:$BZ$1001,71,FALSE)&amp;"","　")</f>
        <v/>
      </c>
      <c r="AZ272" s="29"/>
    </row>
    <row r="273" spans="2:52" ht="20.100000000000001" customHeight="1">
      <c r="B273" s="6">
        <v>2701</v>
      </c>
      <c r="C273" s="8" t="str">
        <f>IFERROR(VLOOKUP(B273,DB!$H$3:$Y$1001,4,FALSE)&amp;"","")</f>
        <v>株式会社真紀設備設計事務所</v>
      </c>
      <c r="D273" s="10" t="str">
        <f>IFERROR(VLOOKUP(B273,DB!$H$2:$CC$1001,7,FALSE)&amp;"","")</f>
        <v>北海道</v>
      </c>
      <c r="E273" s="11" t="str">
        <f>IFERROR(VLOOKUP(B273,DB!$H$2:$CC$1001,8,FALSE)&amp;"","")</f>
        <v>札幌市西区</v>
      </c>
      <c r="F273" s="12" t="str">
        <f>IFERROR(VLOOKUP(B273,DB!$H$2:$CC$1001,10,FALSE)&amp;"","")</f>
        <v>代表取締役</v>
      </c>
      <c r="G273" s="11" t="str">
        <f>IFERROR(VLOOKUP(B273,DB!$H$2:$CC$1001,11,FALSE)&amp;"","")</f>
        <v>片峯　章雅</v>
      </c>
      <c r="H273" s="14" t="str">
        <f>IFERROR(IF(VLOOKUP(B273,DB!$H$2:$CC$1001,20,FALSE)&amp;""="","","○"),"")</f>
        <v/>
      </c>
      <c r="I273" s="16" t="str">
        <f>IFERROR(VLOOKUP($B273,DB!$H$3:$BZ$1001,29,FALSE)&amp;"","　")</f>
        <v/>
      </c>
      <c r="J273" s="18" t="str">
        <f>IFERROR(VLOOKUP($B273,DB!$H$3:$BZ$1001,30,FALSE)&amp;"","　")</f>
        <v/>
      </c>
      <c r="K273" s="18" t="str">
        <f>IFERROR(VLOOKUP($B273,DB!$H$3:$BZ$1001,31,FALSE)&amp;"","　")</f>
        <v/>
      </c>
      <c r="L273" s="18" t="str">
        <f>IFERROR(VLOOKUP($B273,DB!$H$3:$BZ$1001,32,FALSE)&amp;"","　")</f>
        <v>◯</v>
      </c>
      <c r="M273" s="18" t="str">
        <f>IFERROR(VLOOKUP($B273,DB!$H$3:$BZ$1001,33,FALSE)&amp;"","　")</f>
        <v/>
      </c>
      <c r="N273" s="21" t="str">
        <f>IFERROR(VLOOKUP($B273,DB!$H$3:$BZ$1001,34,FALSE)&amp;"","　")</f>
        <v/>
      </c>
      <c r="O273" s="23" t="str">
        <f>IFERROR(VLOOKUP($B273,DB!$H$3:$BZ$1001,35,FALSE)&amp;"","　")</f>
        <v/>
      </c>
      <c r="P273" s="18" t="str">
        <f>IFERROR(VLOOKUP($B273,DB!$H$3:$BZ$1001,36,FALSE)&amp;"","　")</f>
        <v/>
      </c>
      <c r="Q273" s="18" t="str">
        <f>IFERROR(VLOOKUP($B273,DB!$H$3:$BZ$1001,37,FALSE)&amp;"","　")</f>
        <v/>
      </c>
      <c r="R273" s="18" t="str">
        <f>IFERROR(VLOOKUP($B273,DB!$H$3:$BZ$1001,38,FALSE)&amp;"","　")</f>
        <v/>
      </c>
      <c r="S273" s="18" t="str">
        <f>IFERROR(VLOOKUP($B273,DB!$H$3:$BZ$1001,39,FALSE)&amp;"","　")</f>
        <v/>
      </c>
      <c r="T273" s="18" t="str">
        <f>IFERROR(VLOOKUP($B273,DB!$H$3:$BZ$1001,40,FALSE)&amp;"","　")</f>
        <v/>
      </c>
      <c r="U273" s="18" t="str">
        <f>IFERROR(VLOOKUP($B273,DB!$H$3:$BZ$1001,41,FALSE)&amp;"","　")</f>
        <v/>
      </c>
      <c r="V273" s="18" t="str">
        <f>IFERROR(VLOOKUP($B273,DB!$H$3:$BZ$1001,42,FALSE)&amp;"","　")</f>
        <v/>
      </c>
      <c r="W273" s="18" t="str">
        <f>IFERROR(VLOOKUP($B273,DB!$H$3:$BZ$1001,43,FALSE)&amp;"","　")</f>
        <v/>
      </c>
      <c r="X273" s="18" t="str">
        <f>IFERROR(VLOOKUP($B273,DB!$H$3:$BZ$1001,44,FALSE)&amp;"","　")</f>
        <v/>
      </c>
      <c r="Y273" s="18" t="str">
        <f>IFERROR(VLOOKUP($B273,DB!$H$3:$BZ$1001,45,FALSE)&amp;"","　")</f>
        <v/>
      </c>
      <c r="Z273" s="18" t="str">
        <f>IFERROR(VLOOKUP($B273,DB!$H$3:$BZ$1001,46,FALSE)&amp;"","　")</f>
        <v/>
      </c>
      <c r="AA273" s="18" t="str">
        <f>IFERROR(VLOOKUP($B273,DB!$H$3:$BZ$1001,47,FALSE)&amp;"","　")</f>
        <v/>
      </c>
      <c r="AB273" s="18" t="str">
        <f>IFERROR(VLOOKUP($B273,DB!$H$3:$BZ$1001,48,FALSE)&amp;"","　")</f>
        <v/>
      </c>
      <c r="AC273" s="18" t="str">
        <f>IFERROR(VLOOKUP($B273,DB!$H$3:$BZ$1001,49,FALSE)&amp;"","　")</f>
        <v/>
      </c>
      <c r="AD273" s="18" t="str">
        <f>IFERROR(VLOOKUP($B273,DB!$H$3:$BZ$1001,50,FALSE)&amp;"","　")</f>
        <v/>
      </c>
      <c r="AE273" s="18" t="str">
        <f>IFERROR(VLOOKUP($B273,DB!$H$3:$BZ$1001,51,FALSE)&amp;"","　")</f>
        <v/>
      </c>
      <c r="AF273" s="18" t="str">
        <f>IFERROR(VLOOKUP($B273,DB!$H$3:$BZ$1001,52,FALSE)&amp;"","　")</f>
        <v/>
      </c>
      <c r="AG273" s="18" t="str">
        <f>IFERROR(VLOOKUP($B273,DB!$H$3:$BZ$1001,53,FALSE)&amp;"","　")</f>
        <v/>
      </c>
      <c r="AH273" s="18" t="str">
        <f>IFERROR(VLOOKUP($B273,DB!$H$3:$BZ$1001,54,FALSE)&amp;"","　")</f>
        <v/>
      </c>
      <c r="AI273" s="25" t="str">
        <f>IFERROR(VLOOKUP($B273,DB!$H$3:$BZ$1001,55,FALSE)&amp;"","　")</f>
        <v/>
      </c>
      <c r="AJ273" s="16" t="str">
        <f>IFERROR(VLOOKUP($B273,DB!$H$3:$BZ$1001,56,FALSE)&amp;"","　")</f>
        <v/>
      </c>
      <c r="AK273" s="18" t="str">
        <f>IFERROR(VLOOKUP($B273,DB!$H$3:$BZ$1001,57,FALSE)&amp;"","　")</f>
        <v/>
      </c>
      <c r="AL273" s="18" t="str">
        <f>IFERROR(VLOOKUP($B273,DB!$H$3:$BZ$1001,58,FALSE)&amp;"","　")</f>
        <v/>
      </c>
      <c r="AM273" s="18" t="str">
        <f>IFERROR(VLOOKUP($B273,DB!$H$3:$BZ$1001,59,FALSE)&amp;"","　")</f>
        <v/>
      </c>
      <c r="AN273" s="18" t="str">
        <f>IFERROR(VLOOKUP($B273,DB!$H$3:$BZ$1001,60,FALSE)&amp;"","　")</f>
        <v/>
      </c>
      <c r="AO273" s="18" t="str">
        <f>IFERROR(VLOOKUP($B273,DB!$H$3:$BZ$1001,61,FALSE)&amp;"","　")</f>
        <v/>
      </c>
      <c r="AP273" s="18" t="str">
        <f>IFERROR(VLOOKUP($B273,DB!$H$3:$BZ$1001,62,FALSE)&amp;"","　")</f>
        <v/>
      </c>
      <c r="AQ273" s="21" t="str">
        <f>IFERROR(VLOOKUP($B273,DB!$H$3:$BZ$1001,63,FALSE)&amp;"","　")</f>
        <v/>
      </c>
      <c r="AR273" s="23" t="str">
        <f>IFERROR(VLOOKUP($B273,DB!$H$3:$BZ$1001,64,FALSE)&amp;"","　")</f>
        <v/>
      </c>
      <c r="AS273" s="18" t="str">
        <f>IFERROR(VLOOKUP($B273,DB!$H$3:$BZ$1001,65,FALSE)&amp;"","　")</f>
        <v/>
      </c>
      <c r="AT273" s="18" t="str">
        <f>IFERROR(VLOOKUP($B273,DB!$H$3:$BZ$1001,66,FALSE)&amp;"","　")</f>
        <v/>
      </c>
      <c r="AU273" s="18" t="str">
        <f>IFERROR(VLOOKUP($B273,DB!$H$3:$BZ$1001,67,FALSE)&amp;"","　")</f>
        <v/>
      </c>
      <c r="AV273" s="18" t="str">
        <f>IFERROR(VLOOKUP($B273,DB!$H$3:$BZ$1001,68,FALSE)&amp;"","　")</f>
        <v/>
      </c>
      <c r="AW273" s="18" t="str">
        <f>IFERROR(VLOOKUP($B273,DB!$H$3:$BZ$1001,69,FALSE)&amp;"","　")</f>
        <v/>
      </c>
      <c r="AX273" s="18" t="str">
        <f>IFERROR(VLOOKUP($B273,DB!$H$3:$BZ$1001,70,FALSE)&amp;"","　")</f>
        <v/>
      </c>
      <c r="AY273" s="21" t="str">
        <f>IFERROR(VLOOKUP($B273,DB!$H$3:$BZ$1001,71,FALSE)&amp;"","　")</f>
        <v/>
      </c>
      <c r="AZ273" s="29"/>
    </row>
    <row r="274" spans="2:52" ht="20.100000000000001" customHeight="1">
      <c r="B274" s="6">
        <v>2702</v>
      </c>
      <c r="C274" s="8" t="str">
        <f>IFERROR(VLOOKUP(B274,DB!$H$3:$Y$1001,4,FALSE)&amp;"","")</f>
        <v>株式会社前谷土木設計事務所</v>
      </c>
      <c r="D274" s="10" t="str">
        <f>IFERROR(VLOOKUP(B274,DB!$H$2:$CC$1001,7,FALSE)&amp;"","")</f>
        <v>北海道</v>
      </c>
      <c r="E274" s="11" t="str">
        <f>IFERROR(VLOOKUP(B274,DB!$H$2:$CC$1001,8,FALSE)&amp;"","")</f>
        <v>樺戸郡新十津川町</v>
      </c>
      <c r="F274" s="12" t="str">
        <f>IFERROR(VLOOKUP(B274,DB!$H$2:$CC$1001,10,FALSE)&amp;"","")</f>
        <v>代表取締役</v>
      </c>
      <c r="G274" s="11" t="str">
        <f>IFERROR(VLOOKUP(B274,DB!$H$2:$CC$1001,11,FALSE)&amp;"","")</f>
        <v>前谷　尚武</v>
      </c>
      <c r="H274" s="14" t="str">
        <f>IFERROR(IF(VLOOKUP(B274,DB!$H$2:$CC$1001,20,FALSE)&amp;""="","","○"),"")</f>
        <v/>
      </c>
      <c r="I274" s="16" t="str">
        <f>IFERROR(VLOOKUP($B274,DB!$H$3:$BZ$1001,29,FALSE)&amp;"","　")</f>
        <v>◯</v>
      </c>
      <c r="J274" s="18" t="str">
        <f>IFERROR(VLOOKUP($B274,DB!$H$3:$BZ$1001,30,FALSE)&amp;"","　")</f>
        <v/>
      </c>
      <c r="K274" s="18" t="str">
        <f>IFERROR(VLOOKUP($B274,DB!$H$3:$BZ$1001,31,FALSE)&amp;"","　")</f>
        <v>◯</v>
      </c>
      <c r="L274" s="18" t="str">
        <f>IFERROR(VLOOKUP($B274,DB!$H$3:$BZ$1001,32,FALSE)&amp;"","　")</f>
        <v/>
      </c>
      <c r="M274" s="18" t="str">
        <f>IFERROR(VLOOKUP($B274,DB!$H$3:$BZ$1001,33,FALSE)&amp;"","　")</f>
        <v/>
      </c>
      <c r="N274" s="21" t="str">
        <f>IFERROR(VLOOKUP($B274,DB!$H$3:$BZ$1001,34,FALSE)&amp;"","　")</f>
        <v/>
      </c>
      <c r="O274" s="23" t="str">
        <f>IFERROR(VLOOKUP($B274,DB!$H$3:$BZ$1001,35,FALSE)&amp;"","　")</f>
        <v/>
      </c>
      <c r="P274" s="18" t="str">
        <f>IFERROR(VLOOKUP($B274,DB!$H$3:$BZ$1001,36,FALSE)&amp;"","　")</f>
        <v/>
      </c>
      <c r="Q274" s="18" t="str">
        <f>IFERROR(VLOOKUP($B274,DB!$H$3:$BZ$1001,37,FALSE)&amp;"","　")</f>
        <v/>
      </c>
      <c r="R274" s="18" t="str">
        <f>IFERROR(VLOOKUP($B274,DB!$H$3:$BZ$1001,38,FALSE)&amp;"","　")</f>
        <v/>
      </c>
      <c r="S274" s="18" t="str">
        <f>IFERROR(VLOOKUP($B274,DB!$H$3:$BZ$1001,39,FALSE)&amp;"","　")</f>
        <v/>
      </c>
      <c r="T274" s="18" t="str">
        <f>IFERROR(VLOOKUP($B274,DB!$H$3:$BZ$1001,40,FALSE)&amp;"","　")</f>
        <v/>
      </c>
      <c r="U274" s="18" t="str">
        <f>IFERROR(VLOOKUP($B274,DB!$H$3:$BZ$1001,41,FALSE)&amp;"","　")</f>
        <v/>
      </c>
      <c r="V274" s="18" t="str">
        <f>IFERROR(VLOOKUP($B274,DB!$H$3:$BZ$1001,42,FALSE)&amp;"","　")</f>
        <v/>
      </c>
      <c r="W274" s="18" t="str">
        <f>IFERROR(VLOOKUP($B274,DB!$H$3:$BZ$1001,43,FALSE)&amp;"","　")</f>
        <v/>
      </c>
      <c r="X274" s="18" t="str">
        <f>IFERROR(VLOOKUP($B274,DB!$H$3:$BZ$1001,44,FALSE)&amp;"","　")</f>
        <v/>
      </c>
      <c r="Y274" s="18" t="str">
        <f>IFERROR(VLOOKUP($B274,DB!$H$3:$BZ$1001,45,FALSE)&amp;"","　")</f>
        <v/>
      </c>
      <c r="Z274" s="18" t="str">
        <f>IFERROR(VLOOKUP($B274,DB!$H$3:$BZ$1001,46,FALSE)&amp;"","　")</f>
        <v/>
      </c>
      <c r="AA274" s="18" t="str">
        <f>IFERROR(VLOOKUP($B274,DB!$H$3:$BZ$1001,47,FALSE)&amp;"","　")</f>
        <v/>
      </c>
      <c r="AB274" s="18" t="str">
        <f>IFERROR(VLOOKUP($B274,DB!$H$3:$BZ$1001,48,FALSE)&amp;"","　")</f>
        <v/>
      </c>
      <c r="AC274" s="18" t="str">
        <f>IFERROR(VLOOKUP($B274,DB!$H$3:$BZ$1001,49,FALSE)&amp;"","　")</f>
        <v/>
      </c>
      <c r="AD274" s="18" t="str">
        <f>IFERROR(VLOOKUP($B274,DB!$H$3:$BZ$1001,50,FALSE)&amp;"","　")</f>
        <v/>
      </c>
      <c r="AE274" s="18" t="str">
        <f>IFERROR(VLOOKUP($B274,DB!$H$3:$BZ$1001,51,FALSE)&amp;"","　")</f>
        <v/>
      </c>
      <c r="AF274" s="18" t="str">
        <f>IFERROR(VLOOKUP($B274,DB!$H$3:$BZ$1001,52,FALSE)&amp;"","　")</f>
        <v/>
      </c>
      <c r="AG274" s="18" t="str">
        <f>IFERROR(VLOOKUP($B274,DB!$H$3:$BZ$1001,53,FALSE)&amp;"","　")</f>
        <v/>
      </c>
      <c r="AH274" s="18" t="str">
        <f>IFERROR(VLOOKUP($B274,DB!$H$3:$BZ$1001,54,FALSE)&amp;"","　")</f>
        <v/>
      </c>
      <c r="AI274" s="25" t="str">
        <f>IFERROR(VLOOKUP($B274,DB!$H$3:$BZ$1001,55,FALSE)&amp;"","　")</f>
        <v/>
      </c>
      <c r="AJ274" s="16" t="str">
        <f>IFERROR(VLOOKUP($B274,DB!$H$3:$BZ$1001,56,FALSE)&amp;"","　")</f>
        <v/>
      </c>
      <c r="AK274" s="18" t="str">
        <f>IFERROR(VLOOKUP($B274,DB!$H$3:$BZ$1001,57,FALSE)&amp;"","　")</f>
        <v/>
      </c>
      <c r="AL274" s="18" t="str">
        <f>IFERROR(VLOOKUP($B274,DB!$H$3:$BZ$1001,58,FALSE)&amp;"","　")</f>
        <v/>
      </c>
      <c r="AM274" s="18" t="str">
        <f>IFERROR(VLOOKUP($B274,DB!$H$3:$BZ$1001,59,FALSE)&amp;"","　")</f>
        <v/>
      </c>
      <c r="AN274" s="18" t="str">
        <f>IFERROR(VLOOKUP($B274,DB!$H$3:$BZ$1001,60,FALSE)&amp;"","　")</f>
        <v/>
      </c>
      <c r="AO274" s="18" t="str">
        <f>IFERROR(VLOOKUP($B274,DB!$H$3:$BZ$1001,61,FALSE)&amp;"","　")</f>
        <v/>
      </c>
      <c r="AP274" s="18" t="str">
        <f>IFERROR(VLOOKUP($B274,DB!$H$3:$BZ$1001,62,FALSE)&amp;"","　")</f>
        <v/>
      </c>
      <c r="AQ274" s="21" t="str">
        <f>IFERROR(VLOOKUP($B274,DB!$H$3:$BZ$1001,63,FALSE)&amp;"","　")</f>
        <v/>
      </c>
      <c r="AR274" s="23" t="str">
        <f>IFERROR(VLOOKUP($B274,DB!$H$3:$BZ$1001,64,FALSE)&amp;"","　")</f>
        <v/>
      </c>
      <c r="AS274" s="18" t="str">
        <f>IFERROR(VLOOKUP($B274,DB!$H$3:$BZ$1001,65,FALSE)&amp;"","　")</f>
        <v/>
      </c>
      <c r="AT274" s="18" t="str">
        <f>IFERROR(VLOOKUP($B274,DB!$H$3:$BZ$1001,66,FALSE)&amp;"","　")</f>
        <v/>
      </c>
      <c r="AU274" s="18" t="str">
        <f>IFERROR(VLOOKUP($B274,DB!$H$3:$BZ$1001,67,FALSE)&amp;"","　")</f>
        <v/>
      </c>
      <c r="AV274" s="18" t="str">
        <f>IFERROR(VLOOKUP($B274,DB!$H$3:$BZ$1001,68,FALSE)&amp;"","　")</f>
        <v/>
      </c>
      <c r="AW274" s="18" t="str">
        <f>IFERROR(VLOOKUP($B274,DB!$H$3:$BZ$1001,69,FALSE)&amp;"","　")</f>
        <v/>
      </c>
      <c r="AX274" s="18" t="str">
        <f>IFERROR(VLOOKUP($B274,DB!$H$3:$BZ$1001,70,FALSE)&amp;"","　")</f>
        <v/>
      </c>
      <c r="AY274" s="21" t="str">
        <f>IFERROR(VLOOKUP($B274,DB!$H$3:$BZ$1001,71,FALSE)&amp;"","　")</f>
        <v/>
      </c>
      <c r="AZ274" s="29"/>
    </row>
    <row r="275" spans="2:52" ht="20.100000000000001" customHeight="1">
      <c r="B275" s="6">
        <v>2703</v>
      </c>
      <c r="C275" s="8" t="str">
        <f>IFERROR(VLOOKUP(B275,DB!$H$3:$Y$1001,4,FALSE)&amp;"","")</f>
        <v>株式会社松木測量</v>
      </c>
      <c r="D275" s="10" t="str">
        <f>IFERROR(VLOOKUP(B275,DB!$H$2:$CC$1001,7,FALSE)&amp;"","")</f>
        <v>北海道</v>
      </c>
      <c r="E275" s="11" t="str">
        <f>IFERROR(VLOOKUP(B275,DB!$H$2:$CC$1001,8,FALSE)&amp;"","")</f>
        <v>札幌市東区</v>
      </c>
      <c r="F275" s="12" t="str">
        <f>IFERROR(VLOOKUP(B275,DB!$H$2:$CC$1001,10,FALSE)&amp;"","")</f>
        <v>代表取締役</v>
      </c>
      <c r="G275" s="11" t="str">
        <f>IFERROR(VLOOKUP(B275,DB!$H$2:$CC$1001,11,FALSE)&amp;"","")</f>
        <v>松木　要</v>
      </c>
      <c r="H275" s="14" t="str">
        <f>IFERROR(IF(VLOOKUP(B275,DB!$H$2:$CC$1001,20,FALSE)&amp;""="","","○"),"")</f>
        <v/>
      </c>
      <c r="I275" s="16" t="str">
        <f>IFERROR(VLOOKUP($B275,DB!$H$3:$BZ$1001,29,FALSE)&amp;"","　")</f>
        <v>◯</v>
      </c>
      <c r="J275" s="18" t="str">
        <f>IFERROR(VLOOKUP($B275,DB!$H$3:$BZ$1001,30,FALSE)&amp;"","　")</f>
        <v/>
      </c>
      <c r="K275" s="18" t="str">
        <f>IFERROR(VLOOKUP($B275,DB!$H$3:$BZ$1001,31,FALSE)&amp;"","　")</f>
        <v/>
      </c>
      <c r="L275" s="18" t="str">
        <f>IFERROR(VLOOKUP($B275,DB!$H$3:$BZ$1001,32,FALSE)&amp;"","　")</f>
        <v/>
      </c>
      <c r="M275" s="18" t="str">
        <f>IFERROR(VLOOKUP($B275,DB!$H$3:$BZ$1001,33,FALSE)&amp;"","　")</f>
        <v/>
      </c>
      <c r="N275" s="21" t="str">
        <f>IFERROR(VLOOKUP($B275,DB!$H$3:$BZ$1001,34,FALSE)&amp;"","　")</f>
        <v/>
      </c>
      <c r="O275" s="23" t="str">
        <f>IFERROR(VLOOKUP($B275,DB!$H$3:$BZ$1001,35,FALSE)&amp;"","　")</f>
        <v/>
      </c>
      <c r="P275" s="18" t="str">
        <f>IFERROR(VLOOKUP($B275,DB!$H$3:$BZ$1001,36,FALSE)&amp;"","　")</f>
        <v/>
      </c>
      <c r="Q275" s="18" t="str">
        <f>IFERROR(VLOOKUP($B275,DB!$H$3:$BZ$1001,37,FALSE)&amp;"","　")</f>
        <v/>
      </c>
      <c r="R275" s="18" t="str">
        <f>IFERROR(VLOOKUP($B275,DB!$H$3:$BZ$1001,38,FALSE)&amp;"","　")</f>
        <v/>
      </c>
      <c r="S275" s="18" t="str">
        <f>IFERROR(VLOOKUP($B275,DB!$H$3:$BZ$1001,39,FALSE)&amp;"","　")</f>
        <v/>
      </c>
      <c r="T275" s="18" t="str">
        <f>IFERROR(VLOOKUP($B275,DB!$H$3:$BZ$1001,40,FALSE)&amp;"","　")</f>
        <v/>
      </c>
      <c r="U275" s="18" t="str">
        <f>IFERROR(VLOOKUP($B275,DB!$H$3:$BZ$1001,41,FALSE)&amp;"","　")</f>
        <v/>
      </c>
      <c r="V275" s="18" t="str">
        <f>IFERROR(VLOOKUP($B275,DB!$H$3:$BZ$1001,42,FALSE)&amp;"","　")</f>
        <v/>
      </c>
      <c r="W275" s="18" t="str">
        <f>IFERROR(VLOOKUP($B275,DB!$H$3:$BZ$1001,43,FALSE)&amp;"","　")</f>
        <v/>
      </c>
      <c r="X275" s="18" t="str">
        <f>IFERROR(VLOOKUP($B275,DB!$H$3:$BZ$1001,44,FALSE)&amp;"","　")</f>
        <v/>
      </c>
      <c r="Y275" s="18" t="str">
        <f>IFERROR(VLOOKUP($B275,DB!$H$3:$BZ$1001,45,FALSE)&amp;"","　")</f>
        <v/>
      </c>
      <c r="Z275" s="18" t="str">
        <f>IFERROR(VLOOKUP($B275,DB!$H$3:$BZ$1001,46,FALSE)&amp;"","　")</f>
        <v/>
      </c>
      <c r="AA275" s="18" t="str">
        <f>IFERROR(VLOOKUP($B275,DB!$H$3:$BZ$1001,47,FALSE)&amp;"","　")</f>
        <v/>
      </c>
      <c r="AB275" s="18" t="str">
        <f>IFERROR(VLOOKUP($B275,DB!$H$3:$BZ$1001,48,FALSE)&amp;"","　")</f>
        <v/>
      </c>
      <c r="AC275" s="18" t="str">
        <f>IFERROR(VLOOKUP($B275,DB!$H$3:$BZ$1001,49,FALSE)&amp;"","　")</f>
        <v/>
      </c>
      <c r="AD275" s="18" t="str">
        <f>IFERROR(VLOOKUP($B275,DB!$H$3:$BZ$1001,50,FALSE)&amp;"","　")</f>
        <v/>
      </c>
      <c r="AE275" s="18" t="str">
        <f>IFERROR(VLOOKUP($B275,DB!$H$3:$BZ$1001,51,FALSE)&amp;"","　")</f>
        <v/>
      </c>
      <c r="AF275" s="18" t="str">
        <f>IFERROR(VLOOKUP($B275,DB!$H$3:$BZ$1001,52,FALSE)&amp;"","　")</f>
        <v/>
      </c>
      <c r="AG275" s="18" t="str">
        <f>IFERROR(VLOOKUP($B275,DB!$H$3:$BZ$1001,53,FALSE)&amp;"","　")</f>
        <v/>
      </c>
      <c r="AH275" s="18" t="str">
        <f>IFERROR(VLOOKUP($B275,DB!$H$3:$BZ$1001,54,FALSE)&amp;"","　")</f>
        <v/>
      </c>
      <c r="AI275" s="25" t="str">
        <f>IFERROR(VLOOKUP($B275,DB!$H$3:$BZ$1001,55,FALSE)&amp;"","　")</f>
        <v/>
      </c>
      <c r="AJ275" s="16" t="str">
        <f>IFERROR(VLOOKUP($B275,DB!$H$3:$BZ$1001,56,FALSE)&amp;"","　")</f>
        <v/>
      </c>
      <c r="AK275" s="18" t="str">
        <f>IFERROR(VLOOKUP($B275,DB!$H$3:$BZ$1001,57,FALSE)&amp;"","　")</f>
        <v/>
      </c>
      <c r="AL275" s="18" t="str">
        <f>IFERROR(VLOOKUP($B275,DB!$H$3:$BZ$1001,58,FALSE)&amp;"","　")</f>
        <v/>
      </c>
      <c r="AM275" s="18" t="str">
        <f>IFERROR(VLOOKUP($B275,DB!$H$3:$BZ$1001,59,FALSE)&amp;"","　")</f>
        <v/>
      </c>
      <c r="AN275" s="18" t="str">
        <f>IFERROR(VLOOKUP($B275,DB!$H$3:$BZ$1001,60,FALSE)&amp;"","　")</f>
        <v/>
      </c>
      <c r="AO275" s="18" t="str">
        <f>IFERROR(VLOOKUP($B275,DB!$H$3:$BZ$1001,61,FALSE)&amp;"","　")</f>
        <v/>
      </c>
      <c r="AP275" s="18" t="str">
        <f>IFERROR(VLOOKUP($B275,DB!$H$3:$BZ$1001,62,FALSE)&amp;"","　")</f>
        <v/>
      </c>
      <c r="AQ275" s="21" t="str">
        <f>IFERROR(VLOOKUP($B275,DB!$H$3:$BZ$1001,63,FALSE)&amp;"","　")</f>
        <v/>
      </c>
      <c r="AR275" s="23" t="str">
        <f>IFERROR(VLOOKUP($B275,DB!$H$3:$BZ$1001,64,FALSE)&amp;"","　")</f>
        <v/>
      </c>
      <c r="AS275" s="18" t="str">
        <f>IFERROR(VLOOKUP($B275,DB!$H$3:$BZ$1001,65,FALSE)&amp;"","　")</f>
        <v/>
      </c>
      <c r="AT275" s="18" t="str">
        <f>IFERROR(VLOOKUP($B275,DB!$H$3:$BZ$1001,66,FALSE)&amp;"","　")</f>
        <v/>
      </c>
      <c r="AU275" s="18" t="str">
        <f>IFERROR(VLOOKUP($B275,DB!$H$3:$BZ$1001,67,FALSE)&amp;"","　")</f>
        <v/>
      </c>
      <c r="AV275" s="18" t="str">
        <f>IFERROR(VLOOKUP($B275,DB!$H$3:$BZ$1001,68,FALSE)&amp;"","　")</f>
        <v/>
      </c>
      <c r="AW275" s="18" t="str">
        <f>IFERROR(VLOOKUP($B275,DB!$H$3:$BZ$1001,69,FALSE)&amp;"","　")</f>
        <v/>
      </c>
      <c r="AX275" s="18" t="str">
        <f>IFERROR(VLOOKUP($B275,DB!$H$3:$BZ$1001,70,FALSE)&amp;"","　")</f>
        <v/>
      </c>
      <c r="AY275" s="21" t="str">
        <f>IFERROR(VLOOKUP($B275,DB!$H$3:$BZ$1001,71,FALSE)&amp;"","　")</f>
        <v/>
      </c>
      <c r="AZ275" s="29"/>
    </row>
    <row r="276" spans="2:52" ht="20.100000000000001" customHeight="1">
      <c r="B276" s="6">
        <v>2704</v>
      </c>
      <c r="C276" s="8" t="str">
        <f>IFERROR(VLOOKUP(B276,DB!$H$3:$Y$1001,4,FALSE)&amp;"","")</f>
        <v>株式会社牧野測量</v>
      </c>
      <c r="D276" s="10" t="str">
        <f>IFERROR(VLOOKUP(B276,DB!$H$2:$CC$1001,7,FALSE)&amp;"","")</f>
        <v>北海道</v>
      </c>
      <c r="E276" s="11" t="str">
        <f>IFERROR(VLOOKUP(B276,DB!$H$2:$CC$1001,8,FALSE)&amp;"","")</f>
        <v>札幌市東区</v>
      </c>
      <c r="F276" s="12" t="str">
        <f>IFERROR(VLOOKUP(B276,DB!$H$2:$CC$1001,10,FALSE)&amp;"","")</f>
        <v>代表取締役</v>
      </c>
      <c r="G276" s="11" t="str">
        <f>IFERROR(VLOOKUP(B276,DB!$H$2:$CC$1001,11,FALSE)&amp;"","")</f>
        <v>榊　泰範</v>
      </c>
      <c r="H276" s="14" t="str">
        <f>IFERROR(IF(VLOOKUP(B276,DB!$H$2:$CC$1001,20,FALSE)&amp;""="","","○"),"")</f>
        <v/>
      </c>
      <c r="I276" s="16" t="str">
        <f>IFERROR(VLOOKUP($B276,DB!$H$3:$BZ$1001,29,FALSE)&amp;"","　")</f>
        <v>◯</v>
      </c>
      <c r="J276" s="18" t="str">
        <f>IFERROR(VLOOKUP($B276,DB!$H$3:$BZ$1001,30,FALSE)&amp;"","　")</f>
        <v/>
      </c>
      <c r="K276" s="18" t="str">
        <f>IFERROR(VLOOKUP($B276,DB!$H$3:$BZ$1001,31,FALSE)&amp;"","　")</f>
        <v/>
      </c>
      <c r="L276" s="18" t="str">
        <f>IFERROR(VLOOKUP($B276,DB!$H$3:$BZ$1001,32,FALSE)&amp;"","　")</f>
        <v/>
      </c>
      <c r="M276" s="18" t="str">
        <f>IFERROR(VLOOKUP($B276,DB!$H$3:$BZ$1001,33,FALSE)&amp;"","　")</f>
        <v>◯</v>
      </c>
      <c r="N276" s="21" t="str">
        <f>IFERROR(VLOOKUP($B276,DB!$H$3:$BZ$1001,34,FALSE)&amp;"","　")</f>
        <v/>
      </c>
      <c r="O276" s="23" t="str">
        <f>IFERROR(VLOOKUP($B276,DB!$H$3:$BZ$1001,35,FALSE)&amp;"","　")</f>
        <v/>
      </c>
      <c r="P276" s="18" t="str">
        <f>IFERROR(VLOOKUP($B276,DB!$H$3:$BZ$1001,36,FALSE)&amp;"","　")</f>
        <v/>
      </c>
      <c r="Q276" s="18" t="str">
        <f>IFERROR(VLOOKUP($B276,DB!$H$3:$BZ$1001,37,FALSE)&amp;"","　")</f>
        <v/>
      </c>
      <c r="R276" s="18" t="str">
        <f>IFERROR(VLOOKUP($B276,DB!$H$3:$BZ$1001,38,FALSE)&amp;"","　")</f>
        <v/>
      </c>
      <c r="S276" s="18" t="str">
        <f>IFERROR(VLOOKUP($B276,DB!$H$3:$BZ$1001,39,FALSE)&amp;"","　")</f>
        <v/>
      </c>
      <c r="T276" s="18" t="str">
        <f>IFERROR(VLOOKUP($B276,DB!$H$3:$BZ$1001,40,FALSE)&amp;"","　")</f>
        <v/>
      </c>
      <c r="U276" s="18" t="str">
        <f>IFERROR(VLOOKUP($B276,DB!$H$3:$BZ$1001,41,FALSE)&amp;"","　")</f>
        <v/>
      </c>
      <c r="V276" s="18" t="str">
        <f>IFERROR(VLOOKUP($B276,DB!$H$3:$BZ$1001,42,FALSE)&amp;"","　")</f>
        <v/>
      </c>
      <c r="W276" s="18" t="str">
        <f>IFERROR(VLOOKUP($B276,DB!$H$3:$BZ$1001,43,FALSE)&amp;"","　")</f>
        <v/>
      </c>
      <c r="X276" s="18" t="str">
        <f>IFERROR(VLOOKUP($B276,DB!$H$3:$BZ$1001,44,FALSE)&amp;"","　")</f>
        <v/>
      </c>
      <c r="Y276" s="18" t="str">
        <f>IFERROR(VLOOKUP($B276,DB!$H$3:$BZ$1001,45,FALSE)&amp;"","　")</f>
        <v/>
      </c>
      <c r="Z276" s="18" t="str">
        <f>IFERROR(VLOOKUP($B276,DB!$H$3:$BZ$1001,46,FALSE)&amp;"","　")</f>
        <v/>
      </c>
      <c r="AA276" s="18" t="str">
        <f>IFERROR(VLOOKUP($B276,DB!$H$3:$BZ$1001,47,FALSE)&amp;"","　")</f>
        <v/>
      </c>
      <c r="AB276" s="18" t="str">
        <f>IFERROR(VLOOKUP($B276,DB!$H$3:$BZ$1001,48,FALSE)&amp;"","　")</f>
        <v/>
      </c>
      <c r="AC276" s="18" t="str">
        <f>IFERROR(VLOOKUP($B276,DB!$H$3:$BZ$1001,49,FALSE)&amp;"","　")</f>
        <v/>
      </c>
      <c r="AD276" s="18" t="str">
        <f>IFERROR(VLOOKUP($B276,DB!$H$3:$BZ$1001,50,FALSE)&amp;"","　")</f>
        <v/>
      </c>
      <c r="AE276" s="18" t="str">
        <f>IFERROR(VLOOKUP($B276,DB!$H$3:$BZ$1001,51,FALSE)&amp;"","　")</f>
        <v/>
      </c>
      <c r="AF276" s="18" t="str">
        <f>IFERROR(VLOOKUP($B276,DB!$H$3:$BZ$1001,52,FALSE)&amp;"","　")</f>
        <v/>
      </c>
      <c r="AG276" s="18" t="str">
        <f>IFERROR(VLOOKUP($B276,DB!$H$3:$BZ$1001,53,FALSE)&amp;"","　")</f>
        <v/>
      </c>
      <c r="AH276" s="18" t="str">
        <f>IFERROR(VLOOKUP($B276,DB!$H$3:$BZ$1001,54,FALSE)&amp;"","　")</f>
        <v/>
      </c>
      <c r="AI276" s="25" t="str">
        <f>IFERROR(VLOOKUP($B276,DB!$H$3:$BZ$1001,55,FALSE)&amp;"","　")</f>
        <v/>
      </c>
      <c r="AJ276" s="16" t="str">
        <f>IFERROR(VLOOKUP($B276,DB!$H$3:$BZ$1001,56,FALSE)&amp;"","　")</f>
        <v>◯</v>
      </c>
      <c r="AK276" s="18" t="str">
        <f>IFERROR(VLOOKUP($B276,DB!$H$3:$BZ$1001,57,FALSE)&amp;"","　")</f>
        <v>◯</v>
      </c>
      <c r="AL276" s="18" t="str">
        <f>IFERROR(VLOOKUP($B276,DB!$H$3:$BZ$1001,58,FALSE)&amp;"","　")</f>
        <v>◯</v>
      </c>
      <c r="AM276" s="18" t="str">
        <f>IFERROR(VLOOKUP($B276,DB!$H$3:$BZ$1001,59,FALSE)&amp;"","　")</f>
        <v/>
      </c>
      <c r="AN276" s="18" t="str">
        <f>IFERROR(VLOOKUP($B276,DB!$H$3:$BZ$1001,60,FALSE)&amp;"","　")</f>
        <v/>
      </c>
      <c r="AO276" s="18" t="str">
        <f>IFERROR(VLOOKUP($B276,DB!$H$3:$BZ$1001,61,FALSE)&amp;"","　")</f>
        <v>◯</v>
      </c>
      <c r="AP276" s="18" t="str">
        <f>IFERROR(VLOOKUP($B276,DB!$H$3:$BZ$1001,62,FALSE)&amp;"","　")</f>
        <v>◯</v>
      </c>
      <c r="AQ276" s="21" t="str">
        <f>IFERROR(VLOOKUP($B276,DB!$H$3:$BZ$1001,63,FALSE)&amp;"","　")</f>
        <v/>
      </c>
      <c r="AR276" s="23" t="str">
        <f>IFERROR(VLOOKUP($B276,DB!$H$3:$BZ$1001,64,FALSE)&amp;"","　")</f>
        <v/>
      </c>
      <c r="AS276" s="18" t="str">
        <f>IFERROR(VLOOKUP($B276,DB!$H$3:$BZ$1001,65,FALSE)&amp;"","　")</f>
        <v/>
      </c>
      <c r="AT276" s="18" t="str">
        <f>IFERROR(VLOOKUP($B276,DB!$H$3:$BZ$1001,66,FALSE)&amp;"","　")</f>
        <v/>
      </c>
      <c r="AU276" s="18" t="str">
        <f>IFERROR(VLOOKUP($B276,DB!$H$3:$BZ$1001,67,FALSE)&amp;"","　")</f>
        <v/>
      </c>
      <c r="AV276" s="18" t="str">
        <f>IFERROR(VLOOKUP($B276,DB!$H$3:$BZ$1001,68,FALSE)&amp;"","　")</f>
        <v/>
      </c>
      <c r="AW276" s="18" t="str">
        <f>IFERROR(VLOOKUP($B276,DB!$H$3:$BZ$1001,69,FALSE)&amp;"","　")</f>
        <v/>
      </c>
      <c r="AX276" s="18" t="str">
        <f>IFERROR(VLOOKUP($B276,DB!$H$3:$BZ$1001,70,FALSE)&amp;"","　")</f>
        <v/>
      </c>
      <c r="AY276" s="21" t="str">
        <f>IFERROR(VLOOKUP($B276,DB!$H$3:$BZ$1001,71,FALSE)&amp;"","　")</f>
        <v/>
      </c>
      <c r="AZ276" s="29"/>
    </row>
    <row r="277" spans="2:52" ht="20.100000000000001" customHeight="1">
      <c r="B277" s="6">
        <v>2705</v>
      </c>
      <c r="C277" s="8" t="str">
        <f>IFERROR(VLOOKUP(B277,DB!$H$3:$Y$1001,4,FALSE)&amp;"","")</f>
        <v>株式会社ミライト・ワン</v>
      </c>
      <c r="D277" s="10" t="str">
        <f>IFERROR(VLOOKUP(B277,DB!$H$2:$CC$1001,7,FALSE)&amp;"","")</f>
        <v>東京都</v>
      </c>
      <c r="E277" s="11" t="str">
        <f>IFERROR(VLOOKUP(B277,DB!$H$2:$CC$1001,8,FALSE)&amp;"","")</f>
        <v>江東区</v>
      </c>
      <c r="F277" s="12" t="str">
        <f>IFERROR(VLOOKUP(B277,DB!$H$2:$CC$1001,10,FALSE)&amp;"","")</f>
        <v>代表取締役社長</v>
      </c>
      <c r="G277" s="11" t="str">
        <f>IFERROR(VLOOKUP(B277,DB!$H$2:$CC$1001,11,FALSE)&amp;"","")</f>
        <v>中山　俊樹</v>
      </c>
      <c r="H277" s="14" t="str">
        <f>IFERROR(IF(VLOOKUP(B277,DB!$H$2:$CC$1001,20,FALSE)&amp;""="","","○"),"")</f>
        <v>○</v>
      </c>
      <c r="I277" s="16" t="str">
        <f>IFERROR(VLOOKUP($B277,DB!$H$3:$BZ$1001,29,FALSE)&amp;"","　")</f>
        <v/>
      </c>
      <c r="J277" s="18" t="str">
        <f>IFERROR(VLOOKUP($B277,DB!$H$3:$BZ$1001,30,FALSE)&amp;"","　")</f>
        <v/>
      </c>
      <c r="K277" s="18" t="str">
        <f>IFERROR(VLOOKUP($B277,DB!$H$3:$BZ$1001,31,FALSE)&amp;"","　")</f>
        <v/>
      </c>
      <c r="L277" s="18" t="str">
        <f>IFERROR(VLOOKUP($B277,DB!$H$3:$BZ$1001,32,FALSE)&amp;"","　")</f>
        <v>◯</v>
      </c>
      <c r="M277" s="18" t="str">
        <f>IFERROR(VLOOKUP($B277,DB!$H$3:$BZ$1001,33,FALSE)&amp;"","　")</f>
        <v>◯</v>
      </c>
      <c r="N277" s="21" t="str">
        <f>IFERROR(VLOOKUP($B277,DB!$H$3:$BZ$1001,34,FALSE)&amp;"","　")</f>
        <v/>
      </c>
      <c r="O277" s="23" t="str">
        <f>IFERROR(VLOOKUP($B277,DB!$H$3:$BZ$1001,35,FALSE)&amp;"","　")</f>
        <v/>
      </c>
      <c r="P277" s="18" t="str">
        <f>IFERROR(VLOOKUP($B277,DB!$H$3:$BZ$1001,36,FALSE)&amp;"","　")</f>
        <v/>
      </c>
      <c r="Q277" s="18" t="str">
        <f>IFERROR(VLOOKUP($B277,DB!$H$3:$BZ$1001,37,FALSE)&amp;"","　")</f>
        <v/>
      </c>
      <c r="R277" s="18" t="str">
        <f>IFERROR(VLOOKUP($B277,DB!$H$3:$BZ$1001,38,FALSE)&amp;"","　")</f>
        <v/>
      </c>
      <c r="S277" s="18" t="str">
        <f>IFERROR(VLOOKUP($B277,DB!$H$3:$BZ$1001,39,FALSE)&amp;"","　")</f>
        <v/>
      </c>
      <c r="T277" s="18" t="str">
        <f>IFERROR(VLOOKUP($B277,DB!$H$3:$BZ$1001,40,FALSE)&amp;"","　")</f>
        <v/>
      </c>
      <c r="U277" s="18" t="str">
        <f>IFERROR(VLOOKUP($B277,DB!$H$3:$BZ$1001,41,FALSE)&amp;"","　")</f>
        <v/>
      </c>
      <c r="V277" s="18" t="str">
        <f>IFERROR(VLOOKUP($B277,DB!$H$3:$BZ$1001,42,FALSE)&amp;"","　")</f>
        <v/>
      </c>
      <c r="W277" s="18" t="str">
        <f>IFERROR(VLOOKUP($B277,DB!$H$3:$BZ$1001,43,FALSE)&amp;"","　")</f>
        <v/>
      </c>
      <c r="X277" s="18" t="str">
        <f>IFERROR(VLOOKUP($B277,DB!$H$3:$BZ$1001,44,FALSE)&amp;"","　")</f>
        <v/>
      </c>
      <c r="Y277" s="18" t="str">
        <f>IFERROR(VLOOKUP($B277,DB!$H$3:$BZ$1001,45,FALSE)&amp;"","　")</f>
        <v/>
      </c>
      <c r="Z277" s="18" t="str">
        <f>IFERROR(VLOOKUP($B277,DB!$H$3:$BZ$1001,46,FALSE)&amp;"","　")</f>
        <v/>
      </c>
      <c r="AA277" s="18" t="str">
        <f>IFERROR(VLOOKUP($B277,DB!$H$3:$BZ$1001,47,FALSE)&amp;"","　")</f>
        <v/>
      </c>
      <c r="AB277" s="18" t="str">
        <f>IFERROR(VLOOKUP($B277,DB!$H$3:$BZ$1001,48,FALSE)&amp;"","　")</f>
        <v/>
      </c>
      <c r="AC277" s="18" t="str">
        <f>IFERROR(VLOOKUP($B277,DB!$H$3:$BZ$1001,49,FALSE)&amp;"","　")</f>
        <v/>
      </c>
      <c r="AD277" s="18" t="str">
        <f>IFERROR(VLOOKUP($B277,DB!$H$3:$BZ$1001,50,FALSE)&amp;"","　")</f>
        <v/>
      </c>
      <c r="AE277" s="18" t="str">
        <f>IFERROR(VLOOKUP($B277,DB!$H$3:$BZ$1001,51,FALSE)&amp;"","　")</f>
        <v>◯</v>
      </c>
      <c r="AF277" s="18" t="str">
        <f>IFERROR(VLOOKUP($B277,DB!$H$3:$BZ$1001,52,FALSE)&amp;"","　")</f>
        <v/>
      </c>
      <c r="AG277" s="18" t="str">
        <f>IFERROR(VLOOKUP($B277,DB!$H$3:$BZ$1001,53,FALSE)&amp;"","　")</f>
        <v/>
      </c>
      <c r="AH277" s="18" t="str">
        <f>IFERROR(VLOOKUP($B277,DB!$H$3:$BZ$1001,54,FALSE)&amp;"","　")</f>
        <v/>
      </c>
      <c r="AI277" s="25" t="str">
        <f>IFERROR(VLOOKUP($B277,DB!$H$3:$BZ$1001,55,FALSE)&amp;"","　")</f>
        <v/>
      </c>
      <c r="AJ277" s="16" t="str">
        <f>IFERROR(VLOOKUP($B277,DB!$H$3:$BZ$1001,56,FALSE)&amp;"","　")</f>
        <v/>
      </c>
      <c r="AK277" s="18" t="str">
        <f>IFERROR(VLOOKUP($B277,DB!$H$3:$BZ$1001,57,FALSE)&amp;"","　")</f>
        <v/>
      </c>
      <c r="AL277" s="18" t="str">
        <f>IFERROR(VLOOKUP($B277,DB!$H$3:$BZ$1001,58,FALSE)&amp;"","　")</f>
        <v/>
      </c>
      <c r="AM277" s="18" t="str">
        <f>IFERROR(VLOOKUP($B277,DB!$H$3:$BZ$1001,59,FALSE)&amp;"","　")</f>
        <v/>
      </c>
      <c r="AN277" s="18" t="str">
        <f>IFERROR(VLOOKUP($B277,DB!$H$3:$BZ$1001,60,FALSE)&amp;"","　")</f>
        <v/>
      </c>
      <c r="AO277" s="18" t="str">
        <f>IFERROR(VLOOKUP($B277,DB!$H$3:$BZ$1001,61,FALSE)&amp;"","　")</f>
        <v/>
      </c>
      <c r="AP277" s="18" t="str">
        <f>IFERROR(VLOOKUP($B277,DB!$H$3:$BZ$1001,62,FALSE)&amp;"","　")</f>
        <v/>
      </c>
      <c r="AQ277" s="21" t="str">
        <f>IFERROR(VLOOKUP($B277,DB!$H$3:$BZ$1001,63,FALSE)&amp;"","　")</f>
        <v/>
      </c>
      <c r="AR277" s="23" t="str">
        <f>IFERROR(VLOOKUP($B277,DB!$H$3:$BZ$1001,64,FALSE)&amp;"","　")</f>
        <v/>
      </c>
      <c r="AS277" s="18" t="str">
        <f>IFERROR(VLOOKUP($B277,DB!$H$3:$BZ$1001,65,FALSE)&amp;"","　")</f>
        <v/>
      </c>
      <c r="AT277" s="18" t="str">
        <f>IFERROR(VLOOKUP($B277,DB!$H$3:$BZ$1001,66,FALSE)&amp;"","　")</f>
        <v/>
      </c>
      <c r="AU277" s="18" t="str">
        <f>IFERROR(VLOOKUP($B277,DB!$H$3:$BZ$1001,67,FALSE)&amp;"","　")</f>
        <v/>
      </c>
      <c r="AV277" s="18" t="str">
        <f>IFERROR(VLOOKUP($B277,DB!$H$3:$BZ$1001,68,FALSE)&amp;"","　")</f>
        <v/>
      </c>
      <c r="AW277" s="18" t="str">
        <f>IFERROR(VLOOKUP($B277,DB!$H$3:$BZ$1001,69,FALSE)&amp;"","　")</f>
        <v/>
      </c>
      <c r="AX277" s="18" t="str">
        <f>IFERROR(VLOOKUP($B277,DB!$H$3:$BZ$1001,70,FALSE)&amp;"","　")</f>
        <v/>
      </c>
      <c r="AY277" s="21" t="str">
        <f>IFERROR(VLOOKUP($B277,DB!$H$3:$BZ$1001,71,FALSE)&amp;"","　")</f>
        <v/>
      </c>
      <c r="AZ277" s="29"/>
    </row>
    <row r="278" spans="2:52" ht="20.100000000000001" customHeight="1">
      <c r="B278" s="6">
        <v>2706</v>
      </c>
      <c r="C278" s="8" t="str">
        <f>IFERROR(VLOOKUP(B278,DB!$H$3:$Y$1001,4,FALSE)&amp;"","")</f>
        <v>株式会社未来開発コンサルタント</v>
      </c>
      <c r="D278" s="10" t="str">
        <f>IFERROR(VLOOKUP(B278,DB!$H$2:$CC$1001,7,FALSE)&amp;"","")</f>
        <v>北海道</v>
      </c>
      <c r="E278" s="11" t="str">
        <f>IFERROR(VLOOKUP(B278,DB!$H$2:$CC$1001,8,FALSE)&amp;"","")</f>
        <v>札幌市中央区</v>
      </c>
      <c r="F278" s="12" t="str">
        <f>IFERROR(VLOOKUP(B278,DB!$H$2:$CC$1001,10,FALSE)&amp;"","")</f>
        <v>代表取締役</v>
      </c>
      <c r="G278" s="11" t="str">
        <f>IFERROR(VLOOKUP(B278,DB!$H$2:$CC$1001,11,FALSE)&amp;"","")</f>
        <v>米通　猛</v>
      </c>
      <c r="H278" s="14" t="str">
        <f>IFERROR(IF(VLOOKUP(B278,DB!$H$2:$CC$1001,20,FALSE)&amp;""="","","○"),"")</f>
        <v/>
      </c>
      <c r="I278" s="16" t="str">
        <f>IFERROR(VLOOKUP($B278,DB!$H$3:$BZ$1001,29,FALSE)&amp;"","　")</f>
        <v>◯</v>
      </c>
      <c r="J278" s="18" t="str">
        <f>IFERROR(VLOOKUP($B278,DB!$H$3:$BZ$1001,30,FALSE)&amp;"","　")</f>
        <v/>
      </c>
      <c r="K278" s="18" t="str">
        <f>IFERROR(VLOOKUP($B278,DB!$H$3:$BZ$1001,31,FALSE)&amp;"","　")</f>
        <v>◯</v>
      </c>
      <c r="L278" s="18" t="str">
        <f>IFERROR(VLOOKUP($B278,DB!$H$3:$BZ$1001,32,FALSE)&amp;"","　")</f>
        <v>◯</v>
      </c>
      <c r="M278" s="18" t="str">
        <f>IFERROR(VLOOKUP($B278,DB!$H$3:$BZ$1001,33,FALSE)&amp;"","　")</f>
        <v>◯</v>
      </c>
      <c r="N278" s="21" t="str">
        <f>IFERROR(VLOOKUP($B278,DB!$H$3:$BZ$1001,34,FALSE)&amp;"","　")</f>
        <v/>
      </c>
      <c r="O278" s="23" t="str">
        <f>IFERROR(VLOOKUP($B278,DB!$H$3:$BZ$1001,35,FALSE)&amp;"","　")</f>
        <v/>
      </c>
      <c r="P278" s="18" t="str">
        <f>IFERROR(VLOOKUP($B278,DB!$H$3:$BZ$1001,36,FALSE)&amp;"","　")</f>
        <v/>
      </c>
      <c r="Q278" s="18" t="str">
        <f>IFERROR(VLOOKUP($B278,DB!$H$3:$BZ$1001,37,FALSE)&amp;"","　")</f>
        <v/>
      </c>
      <c r="R278" s="18" t="str">
        <f>IFERROR(VLOOKUP($B278,DB!$H$3:$BZ$1001,38,FALSE)&amp;"","　")</f>
        <v/>
      </c>
      <c r="S278" s="18" t="str">
        <f>IFERROR(VLOOKUP($B278,DB!$H$3:$BZ$1001,39,FALSE)&amp;"","　")</f>
        <v/>
      </c>
      <c r="T278" s="18" t="str">
        <f>IFERROR(VLOOKUP($B278,DB!$H$3:$BZ$1001,40,FALSE)&amp;"","　")</f>
        <v/>
      </c>
      <c r="U278" s="18" t="str">
        <f>IFERROR(VLOOKUP($B278,DB!$H$3:$BZ$1001,41,FALSE)&amp;"","　")</f>
        <v/>
      </c>
      <c r="V278" s="18" t="str">
        <f>IFERROR(VLOOKUP($B278,DB!$H$3:$BZ$1001,42,FALSE)&amp;"","　")</f>
        <v/>
      </c>
      <c r="W278" s="18" t="str">
        <f>IFERROR(VLOOKUP($B278,DB!$H$3:$BZ$1001,43,FALSE)&amp;"","　")</f>
        <v/>
      </c>
      <c r="X278" s="18" t="str">
        <f>IFERROR(VLOOKUP($B278,DB!$H$3:$BZ$1001,44,FALSE)&amp;"","　")</f>
        <v/>
      </c>
      <c r="Y278" s="18" t="str">
        <f>IFERROR(VLOOKUP($B278,DB!$H$3:$BZ$1001,45,FALSE)&amp;"","　")</f>
        <v/>
      </c>
      <c r="Z278" s="18" t="str">
        <f>IFERROR(VLOOKUP($B278,DB!$H$3:$BZ$1001,46,FALSE)&amp;"","　")</f>
        <v/>
      </c>
      <c r="AA278" s="18" t="str">
        <f>IFERROR(VLOOKUP($B278,DB!$H$3:$BZ$1001,47,FALSE)&amp;"","　")</f>
        <v/>
      </c>
      <c r="AB278" s="18" t="str">
        <f>IFERROR(VLOOKUP($B278,DB!$H$3:$BZ$1001,48,FALSE)&amp;"","　")</f>
        <v/>
      </c>
      <c r="AC278" s="18" t="str">
        <f>IFERROR(VLOOKUP($B278,DB!$H$3:$BZ$1001,49,FALSE)&amp;"","　")</f>
        <v/>
      </c>
      <c r="AD278" s="18" t="str">
        <f>IFERROR(VLOOKUP($B278,DB!$H$3:$BZ$1001,50,FALSE)&amp;"","　")</f>
        <v/>
      </c>
      <c r="AE278" s="18" t="str">
        <f>IFERROR(VLOOKUP($B278,DB!$H$3:$BZ$1001,51,FALSE)&amp;"","　")</f>
        <v/>
      </c>
      <c r="AF278" s="18" t="str">
        <f>IFERROR(VLOOKUP($B278,DB!$H$3:$BZ$1001,52,FALSE)&amp;"","　")</f>
        <v/>
      </c>
      <c r="AG278" s="18" t="str">
        <f>IFERROR(VLOOKUP($B278,DB!$H$3:$BZ$1001,53,FALSE)&amp;"","　")</f>
        <v/>
      </c>
      <c r="AH278" s="18" t="str">
        <f>IFERROR(VLOOKUP($B278,DB!$H$3:$BZ$1001,54,FALSE)&amp;"","　")</f>
        <v/>
      </c>
      <c r="AI278" s="25" t="str">
        <f>IFERROR(VLOOKUP($B278,DB!$H$3:$BZ$1001,55,FALSE)&amp;"","　")</f>
        <v/>
      </c>
      <c r="AJ278" s="16" t="str">
        <f>IFERROR(VLOOKUP($B278,DB!$H$3:$BZ$1001,56,FALSE)&amp;"","　")</f>
        <v/>
      </c>
      <c r="AK278" s="18" t="str">
        <f>IFERROR(VLOOKUP($B278,DB!$H$3:$BZ$1001,57,FALSE)&amp;"","　")</f>
        <v/>
      </c>
      <c r="AL278" s="18" t="str">
        <f>IFERROR(VLOOKUP($B278,DB!$H$3:$BZ$1001,58,FALSE)&amp;"","　")</f>
        <v/>
      </c>
      <c r="AM278" s="18" t="str">
        <f>IFERROR(VLOOKUP($B278,DB!$H$3:$BZ$1001,59,FALSE)&amp;"","　")</f>
        <v/>
      </c>
      <c r="AN278" s="18" t="str">
        <f>IFERROR(VLOOKUP($B278,DB!$H$3:$BZ$1001,60,FALSE)&amp;"","　")</f>
        <v/>
      </c>
      <c r="AO278" s="18" t="str">
        <f>IFERROR(VLOOKUP($B278,DB!$H$3:$BZ$1001,61,FALSE)&amp;"","　")</f>
        <v/>
      </c>
      <c r="AP278" s="18" t="str">
        <f>IFERROR(VLOOKUP($B278,DB!$H$3:$BZ$1001,62,FALSE)&amp;"","　")</f>
        <v/>
      </c>
      <c r="AQ278" s="21" t="str">
        <f>IFERROR(VLOOKUP($B278,DB!$H$3:$BZ$1001,63,FALSE)&amp;"","　")</f>
        <v/>
      </c>
      <c r="AR278" s="23" t="str">
        <f>IFERROR(VLOOKUP($B278,DB!$H$3:$BZ$1001,64,FALSE)&amp;"","　")</f>
        <v/>
      </c>
      <c r="AS278" s="18" t="str">
        <f>IFERROR(VLOOKUP($B278,DB!$H$3:$BZ$1001,65,FALSE)&amp;"","　")</f>
        <v/>
      </c>
      <c r="AT278" s="18" t="str">
        <f>IFERROR(VLOOKUP($B278,DB!$H$3:$BZ$1001,66,FALSE)&amp;"","　")</f>
        <v/>
      </c>
      <c r="AU278" s="18" t="str">
        <f>IFERROR(VLOOKUP($B278,DB!$H$3:$BZ$1001,67,FALSE)&amp;"","　")</f>
        <v/>
      </c>
      <c r="AV278" s="18" t="str">
        <f>IFERROR(VLOOKUP($B278,DB!$H$3:$BZ$1001,68,FALSE)&amp;"","　")</f>
        <v/>
      </c>
      <c r="AW278" s="18" t="str">
        <f>IFERROR(VLOOKUP($B278,DB!$H$3:$BZ$1001,69,FALSE)&amp;"","　")</f>
        <v/>
      </c>
      <c r="AX278" s="18" t="str">
        <f>IFERROR(VLOOKUP($B278,DB!$H$3:$BZ$1001,70,FALSE)&amp;"","　")</f>
        <v/>
      </c>
      <c r="AY278" s="21" t="str">
        <f>IFERROR(VLOOKUP($B278,DB!$H$3:$BZ$1001,71,FALSE)&amp;"","　")</f>
        <v/>
      </c>
      <c r="AZ278" s="29"/>
    </row>
    <row r="279" spans="2:52" ht="20.100000000000001" customHeight="1">
      <c r="B279" s="6">
        <v>2707</v>
      </c>
      <c r="C279" s="8" t="str">
        <f>IFERROR(VLOOKUP(B279,DB!$H$3:$Y$1001,4,FALSE)&amp;"","")</f>
        <v>株式会社宮建築設計</v>
      </c>
      <c r="D279" s="10" t="str">
        <f>IFERROR(VLOOKUP(B279,DB!$H$2:$CC$1001,7,FALSE)&amp;"","")</f>
        <v>徳島県</v>
      </c>
      <c r="E279" s="11" t="str">
        <f>IFERROR(VLOOKUP(B279,DB!$H$2:$CC$1001,8,FALSE)&amp;"","")</f>
        <v>徳島市</v>
      </c>
      <c r="F279" s="12" t="str">
        <f>IFERROR(VLOOKUP(B279,DB!$H$2:$CC$1001,10,FALSE)&amp;"","")</f>
        <v>代表取締役</v>
      </c>
      <c r="G279" s="11" t="str">
        <f>IFERROR(VLOOKUP(B279,DB!$H$2:$CC$1001,11,FALSE)&amp;"","")</f>
        <v>宮本　博</v>
      </c>
      <c r="H279" s="14" t="str">
        <f>IFERROR(IF(VLOOKUP(B279,DB!$H$2:$CC$1001,20,FALSE)&amp;""="","","○"),"")</f>
        <v>○</v>
      </c>
      <c r="I279" s="16" t="str">
        <f>IFERROR(VLOOKUP($B279,DB!$H$3:$BZ$1001,29,FALSE)&amp;"","　")</f>
        <v/>
      </c>
      <c r="J279" s="18" t="str">
        <f>IFERROR(VLOOKUP($B279,DB!$H$3:$BZ$1001,30,FALSE)&amp;"","　")</f>
        <v/>
      </c>
      <c r="K279" s="18" t="str">
        <f>IFERROR(VLOOKUP($B279,DB!$H$3:$BZ$1001,31,FALSE)&amp;"","　")</f>
        <v/>
      </c>
      <c r="L279" s="18" t="str">
        <f>IFERROR(VLOOKUP($B279,DB!$H$3:$BZ$1001,32,FALSE)&amp;"","　")</f>
        <v>◯</v>
      </c>
      <c r="M279" s="18" t="str">
        <f>IFERROR(VLOOKUP($B279,DB!$H$3:$BZ$1001,33,FALSE)&amp;"","　")</f>
        <v/>
      </c>
      <c r="N279" s="21" t="str">
        <f>IFERROR(VLOOKUP($B279,DB!$H$3:$BZ$1001,34,FALSE)&amp;"","　")</f>
        <v/>
      </c>
      <c r="O279" s="23" t="str">
        <f>IFERROR(VLOOKUP($B279,DB!$H$3:$BZ$1001,35,FALSE)&amp;"","　")</f>
        <v/>
      </c>
      <c r="P279" s="18" t="str">
        <f>IFERROR(VLOOKUP($B279,DB!$H$3:$BZ$1001,36,FALSE)&amp;"","　")</f>
        <v/>
      </c>
      <c r="Q279" s="18" t="str">
        <f>IFERROR(VLOOKUP($B279,DB!$H$3:$BZ$1001,37,FALSE)&amp;"","　")</f>
        <v/>
      </c>
      <c r="R279" s="18" t="str">
        <f>IFERROR(VLOOKUP($B279,DB!$H$3:$BZ$1001,38,FALSE)&amp;"","　")</f>
        <v/>
      </c>
      <c r="S279" s="18" t="str">
        <f>IFERROR(VLOOKUP($B279,DB!$H$3:$BZ$1001,39,FALSE)&amp;"","　")</f>
        <v/>
      </c>
      <c r="T279" s="18" t="str">
        <f>IFERROR(VLOOKUP($B279,DB!$H$3:$BZ$1001,40,FALSE)&amp;"","　")</f>
        <v/>
      </c>
      <c r="U279" s="18" t="str">
        <f>IFERROR(VLOOKUP($B279,DB!$H$3:$BZ$1001,41,FALSE)&amp;"","　")</f>
        <v/>
      </c>
      <c r="V279" s="18" t="str">
        <f>IFERROR(VLOOKUP($B279,DB!$H$3:$BZ$1001,42,FALSE)&amp;"","　")</f>
        <v/>
      </c>
      <c r="W279" s="18" t="str">
        <f>IFERROR(VLOOKUP($B279,DB!$H$3:$BZ$1001,43,FALSE)&amp;"","　")</f>
        <v/>
      </c>
      <c r="X279" s="18" t="str">
        <f>IFERROR(VLOOKUP($B279,DB!$H$3:$BZ$1001,44,FALSE)&amp;"","　")</f>
        <v/>
      </c>
      <c r="Y279" s="18" t="str">
        <f>IFERROR(VLOOKUP($B279,DB!$H$3:$BZ$1001,45,FALSE)&amp;"","　")</f>
        <v/>
      </c>
      <c r="Z279" s="18" t="str">
        <f>IFERROR(VLOOKUP($B279,DB!$H$3:$BZ$1001,46,FALSE)&amp;"","　")</f>
        <v/>
      </c>
      <c r="AA279" s="18" t="str">
        <f>IFERROR(VLOOKUP($B279,DB!$H$3:$BZ$1001,47,FALSE)&amp;"","　")</f>
        <v/>
      </c>
      <c r="AB279" s="18" t="str">
        <f>IFERROR(VLOOKUP($B279,DB!$H$3:$BZ$1001,48,FALSE)&amp;"","　")</f>
        <v/>
      </c>
      <c r="AC279" s="18" t="str">
        <f>IFERROR(VLOOKUP($B279,DB!$H$3:$BZ$1001,49,FALSE)&amp;"","　")</f>
        <v/>
      </c>
      <c r="AD279" s="18" t="str">
        <f>IFERROR(VLOOKUP($B279,DB!$H$3:$BZ$1001,50,FALSE)&amp;"","　")</f>
        <v/>
      </c>
      <c r="AE279" s="18" t="str">
        <f>IFERROR(VLOOKUP($B279,DB!$H$3:$BZ$1001,51,FALSE)&amp;"","　")</f>
        <v/>
      </c>
      <c r="AF279" s="18" t="str">
        <f>IFERROR(VLOOKUP($B279,DB!$H$3:$BZ$1001,52,FALSE)&amp;"","　")</f>
        <v/>
      </c>
      <c r="AG279" s="18" t="str">
        <f>IFERROR(VLOOKUP($B279,DB!$H$3:$BZ$1001,53,FALSE)&amp;"","　")</f>
        <v/>
      </c>
      <c r="AH279" s="18" t="str">
        <f>IFERROR(VLOOKUP($B279,DB!$H$3:$BZ$1001,54,FALSE)&amp;"","　")</f>
        <v/>
      </c>
      <c r="AI279" s="25" t="str">
        <f>IFERROR(VLOOKUP($B279,DB!$H$3:$BZ$1001,55,FALSE)&amp;"","　")</f>
        <v/>
      </c>
      <c r="AJ279" s="16" t="str">
        <f>IFERROR(VLOOKUP($B279,DB!$H$3:$BZ$1001,56,FALSE)&amp;"","　")</f>
        <v/>
      </c>
      <c r="AK279" s="18" t="str">
        <f>IFERROR(VLOOKUP($B279,DB!$H$3:$BZ$1001,57,FALSE)&amp;"","　")</f>
        <v/>
      </c>
      <c r="AL279" s="18" t="str">
        <f>IFERROR(VLOOKUP($B279,DB!$H$3:$BZ$1001,58,FALSE)&amp;"","　")</f>
        <v/>
      </c>
      <c r="AM279" s="18" t="str">
        <f>IFERROR(VLOOKUP($B279,DB!$H$3:$BZ$1001,59,FALSE)&amp;"","　")</f>
        <v/>
      </c>
      <c r="AN279" s="18" t="str">
        <f>IFERROR(VLOOKUP($B279,DB!$H$3:$BZ$1001,60,FALSE)&amp;"","　")</f>
        <v/>
      </c>
      <c r="AO279" s="18" t="str">
        <f>IFERROR(VLOOKUP($B279,DB!$H$3:$BZ$1001,61,FALSE)&amp;"","　")</f>
        <v/>
      </c>
      <c r="AP279" s="18" t="str">
        <f>IFERROR(VLOOKUP($B279,DB!$H$3:$BZ$1001,62,FALSE)&amp;"","　")</f>
        <v/>
      </c>
      <c r="AQ279" s="21" t="str">
        <f>IFERROR(VLOOKUP($B279,DB!$H$3:$BZ$1001,63,FALSE)&amp;"","　")</f>
        <v/>
      </c>
      <c r="AR279" s="23" t="str">
        <f>IFERROR(VLOOKUP($B279,DB!$H$3:$BZ$1001,64,FALSE)&amp;"","　")</f>
        <v/>
      </c>
      <c r="AS279" s="18" t="str">
        <f>IFERROR(VLOOKUP($B279,DB!$H$3:$BZ$1001,65,FALSE)&amp;"","　")</f>
        <v/>
      </c>
      <c r="AT279" s="18" t="str">
        <f>IFERROR(VLOOKUP($B279,DB!$H$3:$BZ$1001,66,FALSE)&amp;"","　")</f>
        <v/>
      </c>
      <c r="AU279" s="18" t="str">
        <f>IFERROR(VLOOKUP($B279,DB!$H$3:$BZ$1001,67,FALSE)&amp;"","　")</f>
        <v/>
      </c>
      <c r="AV279" s="18" t="str">
        <f>IFERROR(VLOOKUP($B279,DB!$H$3:$BZ$1001,68,FALSE)&amp;"","　")</f>
        <v/>
      </c>
      <c r="AW279" s="18" t="str">
        <f>IFERROR(VLOOKUP($B279,DB!$H$3:$BZ$1001,69,FALSE)&amp;"","　")</f>
        <v/>
      </c>
      <c r="AX279" s="18" t="str">
        <f>IFERROR(VLOOKUP($B279,DB!$H$3:$BZ$1001,70,FALSE)&amp;"","　")</f>
        <v/>
      </c>
      <c r="AY279" s="21" t="str">
        <f>IFERROR(VLOOKUP($B279,DB!$H$3:$BZ$1001,71,FALSE)&amp;"","　")</f>
        <v/>
      </c>
      <c r="AZ279" s="29"/>
    </row>
    <row r="280" spans="2:52" ht="20.100000000000001" customHeight="1">
      <c r="B280" s="6">
        <v>2708</v>
      </c>
      <c r="C280" s="8" t="str">
        <f>IFERROR(VLOOKUP(B280,DB!$H$3:$Y$1001,4,FALSE)&amp;"","")</f>
        <v>南空知森林組合協同組合（官公需適格以外）</v>
      </c>
      <c r="D280" s="10" t="str">
        <f>IFERROR(VLOOKUP(B280,DB!$H$2:$CC$1001,7,FALSE)&amp;"","")</f>
        <v>北海道</v>
      </c>
      <c r="E280" s="11" t="str">
        <f>IFERROR(VLOOKUP(B280,DB!$H$2:$CC$1001,8,FALSE)&amp;"","")</f>
        <v>夕張郡栗山町</v>
      </c>
      <c r="F280" s="12" t="str">
        <f>IFERROR(VLOOKUP(B280,DB!$H$2:$CC$1001,10,FALSE)&amp;"","")</f>
        <v>代表理事組合長</v>
      </c>
      <c r="G280" s="11" t="str">
        <f>IFERROR(VLOOKUP(B280,DB!$H$2:$CC$1001,11,FALSE)&amp;"","")</f>
        <v>澤田　稔</v>
      </c>
      <c r="H280" s="14" t="str">
        <f>IFERROR(IF(VLOOKUP(B280,DB!$H$2:$CC$1001,20,FALSE)&amp;""="","","○"),"")</f>
        <v/>
      </c>
      <c r="I280" s="16" t="str">
        <f>IFERROR(VLOOKUP($B280,DB!$H$3:$BZ$1001,29,FALSE)&amp;"","　")</f>
        <v/>
      </c>
      <c r="J280" s="18" t="str">
        <f>IFERROR(VLOOKUP($B280,DB!$H$3:$BZ$1001,30,FALSE)&amp;"","　")</f>
        <v/>
      </c>
      <c r="K280" s="18" t="str">
        <f>IFERROR(VLOOKUP($B280,DB!$H$3:$BZ$1001,31,FALSE)&amp;"","　")</f>
        <v/>
      </c>
      <c r="L280" s="18" t="str">
        <f>IFERROR(VLOOKUP($B280,DB!$H$3:$BZ$1001,32,FALSE)&amp;"","　")</f>
        <v/>
      </c>
      <c r="M280" s="18" t="str">
        <f>IFERROR(VLOOKUP($B280,DB!$H$3:$BZ$1001,33,FALSE)&amp;"","　")</f>
        <v/>
      </c>
      <c r="N280" s="21" t="str">
        <f>IFERROR(VLOOKUP($B280,DB!$H$3:$BZ$1001,34,FALSE)&amp;"","　")</f>
        <v>◯</v>
      </c>
      <c r="O280" s="23" t="str">
        <f>IFERROR(VLOOKUP($B280,DB!$H$3:$BZ$1001,35,FALSE)&amp;"","　")</f>
        <v/>
      </c>
      <c r="P280" s="18" t="str">
        <f>IFERROR(VLOOKUP($B280,DB!$H$3:$BZ$1001,36,FALSE)&amp;"","　")</f>
        <v/>
      </c>
      <c r="Q280" s="18" t="str">
        <f>IFERROR(VLOOKUP($B280,DB!$H$3:$BZ$1001,37,FALSE)&amp;"","　")</f>
        <v/>
      </c>
      <c r="R280" s="18" t="str">
        <f>IFERROR(VLOOKUP($B280,DB!$H$3:$BZ$1001,38,FALSE)&amp;"","　")</f>
        <v/>
      </c>
      <c r="S280" s="18" t="str">
        <f>IFERROR(VLOOKUP($B280,DB!$H$3:$BZ$1001,39,FALSE)&amp;"","　")</f>
        <v/>
      </c>
      <c r="T280" s="18" t="str">
        <f>IFERROR(VLOOKUP($B280,DB!$H$3:$BZ$1001,40,FALSE)&amp;"","　")</f>
        <v/>
      </c>
      <c r="U280" s="18" t="str">
        <f>IFERROR(VLOOKUP($B280,DB!$H$3:$BZ$1001,41,FALSE)&amp;"","　")</f>
        <v/>
      </c>
      <c r="V280" s="18" t="str">
        <f>IFERROR(VLOOKUP($B280,DB!$H$3:$BZ$1001,42,FALSE)&amp;"","　")</f>
        <v/>
      </c>
      <c r="W280" s="18" t="str">
        <f>IFERROR(VLOOKUP($B280,DB!$H$3:$BZ$1001,43,FALSE)&amp;"","　")</f>
        <v/>
      </c>
      <c r="X280" s="18" t="str">
        <f>IFERROR(VLOOKUP($B280,DB!$H$3:$BZ$1001,44,FALSE)&amp;"","　")</f>
        <v/>
      </c>
      <c r="Y280" s="18" t="str">
        <f>IFERROR(VLOOKUP($B280,DB!$H$3:$BZ$1001,45,FALSE)&amp;"","　")</f>
        <v/>
      </c>
      <c r="Z280" s="18" t="str">
        <f>IFERROR(VLOOKUP($B280,DB!$H$3:$BZ$1001,46,FALSE)&amp;"","　")</f>
        <v/>
      </c>
      <c r="AA280" s="18" t="str">
        <f>IFERROR(VLOOKUP($B280,DB!$H$3:$BZ$1001,47,FALSE)&amp;"","　")</f>
        <v/>
      </c>
      <c r="AB280" s="18" t="str">
        <f>IFERROR(VLOOKUP($B280,DB!$H$3:$BZ$1001,48,FALSE)&amp;"","　")</f>
        <v/>
      </c>
      <c r="AC280" s="18" t="str">
        <f>IFERROR(VLOOKUP($B280,DB!$H$3:$BZ$1001,49,FALSE)&amp;"","　")</f>
        <v/>
      </c>
      <c r="AD280" s="18" t="str">
        <f>IFERROR(VLOOKUP($B280,DB!$H$3:$BZ$1001,50,FALSE)&amp;"","　")</f>
        <v/>
      </c>
      <c r="AE280" s="18" t="str">
        <f>IFERROR(VLOOKUP($B280,DB!$H$3:$BZ$1001,51,FALSE)&amp;"","　")</f>
        <v/>
      </c>
      <c r="AF280" s="18" t="str">
        <f>IFERROR(VLOOKUP($B280,DB!$H$3:$BZ$1001,52,FALSE)&amp;"","　")</f>
        <v/>
      </c>
      <c r="AG280" s="18" t="str">
        <f>IFERROR(VLOOKUP($B280,DB!$H$3:$BZ$1001,53,FALSE)&amp;"","　")</f>
        <v/>
      </c>
      <c r="AH280" s="18" t="str">
        <f>IFERROR(VLOOKUP($B280,DB!$H$3:$BZ$1001,54,FALSE)&amp;"","　")</f>
        <v/>
      </c>
      <c r="AI280" s="25" t="str">
        <f>IFERROR(VLOOKUP($B280,DB!$H$3:$BZ$1001,55,FALSE)&amp;"","　")</f>
        <v/>
      </c>
      <c r="AJ280" s="16" t="str">
        <f>IFERROR(VLOOKUP($B280,DB!$H$3:$BZ$1001,56,FALSE)&amp;"","　")</f>
        <v/>
      </c>
      <c r="AK280" s="18" t="str">
        <f>IFERROR(VLOOKUP($B280,DB!$H$3:$BZ$1001,57,FALSE)&amp;"","　")</f>
        <v/>
      </c>
      <c r="AL280" s="18" t="str">
        <f>IFERROR(VLOOKUP($B280,DB!$H$3:$BZ$1001,58,FALSE)&amp;"","　")</f>
        <v/>
      </c>
      <c r="AM280" s="18" t="str">
        <f>IFERROR(VLOOKUP($B280,DB!$H$3:$BZ$1001,59,FALSE)&amp;"","　")</f>
        <v/>
      </c>
      <c r="AN280" s="18" t="str">
        <f>IFERROR(VLOOKUP($B280,DB!$H$3:$BZ$1001,60,FALSE)&amp;"","　")</f>
        <v/>
      </c>
      <c r="AO280" s="18" t="str">
        <f>IFERROR(VLOOKUP($B280,DB!$H$3:$BZ$1001,61,FALSE)&amp;"","　")</f>
        <v/>
      </c>
      <c r="AP280" s="18" t="str">
        <f>IFERROR(VLOOKUP($B280,DB!$H$3:$BZ$1001,62,FALSE)&amp;"","　")</f>
        <v/>
      </c>
      <c r="AQ280" s="21" t="str">
        <f>IFERROR(VLOOKUP($B280,DB!$H$3:$BZ$1001,63,FALSE)&amp;"","　")</f>
        <v/>
      </c>
      <c r="AR280" s="23" t="str">
        <f>IFERROR(VLOOKUP($B280,DB!$H$3:$BZ$1001,64,FALSE)&amp;"","　")</f>
        <v/>
      </c>
      <c r="AS280" s="18" t="str">
        <f>IFERROR(VLOOKUP($B280,DB!$H$3:$BZ$1001,65,FALSE)&amp;"","　")</f>
        <v/>
      </c>
      <c r="AT280" s="18" t="str">
        <f>IFERROR(VLOOKUP($B280,DB!$H$3:$BZ$1001,66,FALSE)&amp;"","　")</f>
        <v/>
      </c>
      <c r="AU280" s="18" t="str">
        <f>IFERROR(VLOOKUP($B280,DB!$H$3:$BZ$1001,67,FALSE)&amp;"","　")</f>
        <v/>
      </c>
      <c r="AV280" s="18" t="str">
        <f>IFERROR(VLOOKUP($B280,DB!$H$3:$BZ$1001,68,FALSE)&amp;"","　")</f>
        <v/>
      </c>
      <c r="AW280" s="18" t="str">
        <f>IFERROR(VLOOKUP($B280,DB!$H$3:$BZ$1001,69,FALSE)&amp;"","　")</f>
        <v/>
      </c>
      <c r="AX280" s="18" t="str">
        <f>IFERROR(VLOOKUP($B280,DB!$H$3:$BZ$1001,70,FALSE)&amp;"","　")</f>
        <v/>
      </c>
      <c r="AY280" s="21" t="str">
        <f>IFERROR(VLOOKUP($B280,DB!$H$3:$BZ$1001,71,FALSE)&amp;"","　")</f>
        <v/>
      </c>
      <c r="AZ280" s="29"/>
    </row>
    <row r="281" spans="2:52" ht="20.100000000000001" customHeight="1">
      <c r="B281" s="6">
        <v>2622</v>
      </c>
      <c r="C281" s="8" t="str">
        <f>IFERROR(VLOOKUP(B281,DB!$H$3:$Y$1001,4,FALSE)&amp;"","")</f>
        <v>株式会社ホクスイ設計コンサル</v>
      </c>
      <c r="D281" s="10" t="str">
        <f>IFERROR(VLOOKUP(B281,DB!$H$2:$CC$1001,7,FALSE)&amp;"","")</f>
        <v>北海道</v>
      </c>
      <c r="E281" s="11" t="str">
        <f>IFERROR(VLOOKUP(B281,DB!$H$2:$CC$1001,8,FALSE)&amp;"","")</f>
        <v>札幌市北区</v>
      </c>
      <c r="F281" s="12" t="str">
        <f>IFERROR(VLOOKUP(B281,DB!$H$2:$CC$1001,10,FALSE)&amp;"","")</f>
        <v>代表取締役</v>
      </c>
      <c r="G281" s="11" t="str">
        <f>IFERROR(VLOOKUP(B281,DB!$H$2:$CC$1001,11,FALSE)&amp;"","")</f>
        <v>大川　剛司</v>
      </c>
      <c r="H281" s="14" t="str">
        <f>IFERROR(IF(VLOOKUP(B281,DB!$H$2:$CC$1001,20,FALSE)&amp;""="","","○"),"")</f>
        <v/>
      </c>
      <c r="I281" s="16" t="str">
        <f>IFERROR(VLOOKUP($B281,DB!$H$3:$BZ$1001,29,FALSE)&amp;"","　")</f>
        <v>◯</v>
      </c>
      <c r="J281" s="18" t="str">
        <f>IFERROR(VLOOKUP($B281,DB!$H$3:$BZ$1001,30,FALSE)&amp;"","　")</f>
        <v>◯</v>
      </c>
      <c r="K281" s="18" t="str">
        <f>IFERROR(VLOOKUP($B281,DB!$H$3:$BZ$1001,31,FALSE)&amp;"","　")</f>
        <v>◯</v>
      </c>
      <c r="L281" s="18" t="str">
        <f>IFERROR(VLOOKUP($B281,DB!$H$3:$BZ$1001,32,FALSE)&amp;"","　")</f>
        <v>◯</v>
      </c>
      <c r="M281" s="18" t="str">
        <f>IFERROR(VLOOKUP($B281,DB!$H$3:$BZ$1001,33,FALSE)&amp;"","　")</f>
        <v>◯</v>
      </c>
      <c r="N281" s="21" t="str">
        <f>IFERROR(VLOOKUP($B281,DB!$H$3:$BZ$1001,34,FALSE)&amp;"","　")</f>
        <v/>
      </c>
      <c r="O281" s="23" t="str">
        <f>IFERROR(VLOOKUP($B281,DB!$H$3:$BZ$1001,35,FALSE)&amp;"","　")</f>
        <v>◯</v>
      </c>
      <c r="P281" s="18" t="str">
        <f>IFERROR(VLOOKUP($B281,DB!$H$3:$BZ$1001,36,FALSE)&amp;"","　")</f>
        <v/>
      </c>
      <c r="Q281" s="18" t="str">
        <f>IFERROR(VLOOKUP($B281,DB!$H$3:$BZ$1001,37,FALSE)&amp;"","　")</f>
        <v/>
      </c>
      <c r="R281" s="18" t="str">
        <f>IFERROR(VLOOKUP($B281,DB!$H$3:$BZ$1001,38,FALSE)&amp;"","　")</f>
        <v>◯</v>
      </c>
      <c r="S281" s="18" t="str">
        <f>IFERROR(VLOOKUP($B281,DB!$H$3:$BZ$1001,39,FALSE)&amp;"","　")</f>
        <v/>
      </c>
      <c r="T281" s="18" t="str">
        <f>IFERROR(VLOOKUP($B281,DB!$H$3:$BZ$1001,40,FALSE)&amp;"","　")</f>
        <v>◯</v>
      </c>
      <c r="U281" s="18" t="str">
        <f>IFERROR(VLOOKUP($B281,DB!$H$3:$BZ$1001,41,FALSE)&amp;"","　")</f>
        <v>◯</v>
      </c>
      <c r="V281" s="18" t="str">
        <f>IFERROR(VLOOKUP($B281,DB!$H$3:$BZ$1001,42,FALSE)&amp;"","　")</f>
        <v/>
      </c>
      <c r="W281" s="18" t="str">
        <f>IFERROR(VLOOKUP($B281,DB!$H$3:$BZ$1001,43,FALSE)&amp;"","　")</f>
        <v/>
      </c>
      <c r="X281" s="18" t="str">
        <f>IFERROR(VLOOKUP($B281,DB!$H$3:$BZ$1001,44,FALSE)&amp;"","　")</f>
        <v/>
      </c>
      <c r="Y281" s="18" t="str">
        <f>IFERROR(VLOOKUP($B281,DB!$H$3:$BZ$1001,45,FALSE)&amp;"","　")</f>
        <v>◯</v>
      </c>
      <c r="Z281" s="18" t="str">
        <f>IFERROR(VLOOKUP($B281,DB!$H$3:$BZ$1001,46,FALSE)&amp;"","　")</f>
        <v/>
      </c>
      <c r="AA281" s="18" t="str">
        <f>IFERROR(VLOOKUP($B281,DB!$H$3:$BZ$1001,47,FALSE)&amp;"","　")</f>
        <v/>
      </c>
      <c r="AB281" s="18" t="str">
        <f>IFERROR(VLOOKUP($B281,DB!$H$3:$BZ$1001,48,FALSE)&amp;"","　")</f>
        <v/>
      </c>
      <c r="AC281" s="18" t="str">
        <f>IFERROR(VLOOKUP($B281,DB!$H$3:$BZ$1001,49,FALSE)&amp;"","　")</f>
        <v/>
      </c>
      <c r="AD281" s="18" t="str">
        <f>IFERROR(VLOOKUP($B281,DB!$H$3:$BZ$1001,50,FALSE)&amp;"","　")</f>
        <v>◯</v>
      </c>
      <c r="AE281" s="18" t="str">
        <f>IFERROR(VLOOKUP($B281,DB!$H$3:$BZ$1001,51,FALSE)&amp;"","　")</f>
        <v/>
      </c>
      <c r="AF281" s="18" t="str">
        <f>IFERROR(VLOOKUP($B281,DB!$H$3:$BZ$1001,52,FALSE)&amp;"","　")</f>
        <v/>
      </c>
      <c r="AG281" s="18" t="str">
        <f>IFERROR(VLOOKUP($B281,DB!$H$3:$BZ$1001,53,FALSE)&amp;"","　")</f>
        <v/>
      </c>
      <c r="AH281" s="18" t="str">
        <f>IFERROR(VLOOKUP($B281,DB!$H$3:$BZ$1001,54,FALSE)&amp;"","　")</f>
        <v/>
      </c>
      <c r="AI281" s="25" t="str">
        <f>IFERROR(VLOOKUP($B281,DB!$H$3:$BZ$1001,55,FALSE)&amp;"","　")</f>
        <v/>
      </c>
      <c r="AJ281" s="16" t="str">
        <f>IFERROR(VLOOKUP($B281,DB!$H$3:$BZ$1001,56,FALSE)&amp;"","　")</f>
        <v/>
      </c>
      <c r="AK281" s="18" t="str">
        <f>IFERROR(VLOOKUP($B281,DB!$H$3:$BZ$1001,57,FALSE)&amp;"","　")</f>
        <v/>
      </c>
      <c r="AL281" s="18" t="str">
        <f>IFERROR(VLOOKUP($B281,DB!$H$3:$BZ$1001,58,FALSE)&amp;"","　")</f>
        <v/>
      </c>
      <c r="AM281" s="18" t="str">
        <f>IFERROR(VLOOKUP($B281,DB!$H$3:$BZ$1001,59,FALSE)&amp;"","　")</f>
        <v/>
      </c>
      <c r="AN281" s="18" t="str">
        <f>IFERROR(VLOOKUP($B281,DB!$H$3:$BZ$1001,60,FALSE)&amp;"","　")</f>
        <v/>
      </c>
      <c r="AO281" s="18" t="str">
        <f>IFERROR(VLOOKUP($B281,DB!$H$3:$BZ$1001,61,FALSE)&amp;"","　")</f>
        <v>◯</v>
      </c>
      <c r="AP281" s="18" t="str">
        <f>IFERROR(VLOOKUP($B281,DB!$H$3:$BZ$1001,62,FALSE)&amp;"","　")</f>
        <v/>
      </c>
      <c r="AQ281" s="21" t="str">
        <f>IFERROR(VLOOKUP($B281,DB!$H$3:$BZ$1001,63,FALSE)&amp;"","　")</f>
        <v/>
      </c>
      <c r="AR281" s="23" t="str">
        <f>IFERROR(VLOOKUP($B281,DB!$H$3:$BZ$1001,64,FALSE)&amp;"","　")</f>
        <v/>
      </c>
      <c r="AS281" s="18" t="str">
        <f>IFERROR(VLOOKUP($B281,DB!$H$3:$BZ$1001,65,FALSE)&amp;"","　")</f>
        <v/>
      </c>
      <c r="AT281" s="18" t="str">
        <f>IFERROR(VLOOKUP($B281,DB!$H$3:$BZ$1001,66,FALSE)&amp;"","　")</f>
        <v/>
      </c>
      <c r="AU281" s="18" t="str">
        <f>IFERROR(VLOOKUP($B281,DB!$H$3:$BZ$1001,67,FALSE)&amp;"","　")</f>
        <v/>
      </c>
      <c r="AV281" s="18" t="str">
        <f>IFERROR(VLOOKUP($B281,DB!$H$3:$BZ$1001,68,FALSE)&amp;"","　")</f>
        <v/>
      </c>
      <c r="AW281" s="18" t="str">
        <f>IFERROR(VLOOKUP($B281,DB!$H$3:$BZ$1001,69,FALSE)&amp;"","　")</f>
        <v/>
      </c>
      <c r="AX281" s="18" t="str">
        <f>IFERROR(VLOOKUP($B281,DB!$H$3:$BZ$1001,70,FALSE)&amp;"","　")</f>
        <v/>
      </c>
      <c r="AY281" s="21" t="str">
        <f>IFERROR(VLOOKUP($B281,DB!$H$3:$BZ$1001,71,FALSE)&amp;"","　")</f>
        <v/>
      </c>
      <c r="AZ281" s="29"/>
    </row>
    <row r="282" spans="2:52" ht="20.100000000000001" customHeight="1">
      <c r="B282" s="6">
        <v>2710</v>
      </c>
      <c r="C282" s="8" t="str">
        <f>IFERROR(VLOOKUP(B282,DB!$H$3:$Y$1001,4,FALSE)&amp;"","")</f>
        <v>明治コンサルタント株式会社</v>
      </c>
      <c r="D282" s="10" t="str">
        <f>IFERROR(VLOOKUP(B282,DB!$H$2:$CC$1001,7,FALSE)&amp;"","")</f>
        <v>北海道</v>
      </c>
      <c r="E282" s="11" t="str">
        <f>IFERROR(VLOOKUP(B282,DB!$H$2:$CC$1001,8,FALSE)&amp;"","")</f>
        <v>札幌市中央区</v>
      </c>
      <c r="F282" s="12" t="str">
        <f>IFERROR(VLOOKUP(B282,DB!$H$2:$CC$1001,10,FALSE)&amp;"","")</f>
        <v>代表取締役社長</v>
      </c>
      <c r="G282" s="11" t="str">
        <f>IFERROR(VLOOKUP(B282,DB!$H$2:$CC$1001,11,FALSE)&amp;"","")</f>
        <v>原口　勝則</v>
      </c>
      <c r="H282" s="14" t="str">
        <f>IFERROR(IF(VLOOKUP(B282,DB!$H$2:$CC$1001,20,FALSE)&amp;""="","","○"),"")</f>
        <v/>
      </c>
      <c r="I282" s="16" t="str">
        <f>IFERROR(VLOOKUP($B282,DB!$H$3:$BZ$1001,29,FALSE)&amp;"","　")</f>
        <v>◯</v>
      </c>
      <c r="J282" s="18" t="str">
        <f>IFERROR(VLOOKUP($B282,DB!$H$3:$BZ$1001,30,FALSE)&amp;"","　")</f>
        <v>◯</v>
      </c>
      <c r="K282" s="18" t="str">
        <f>IFERROR(VLOOKUP($B282,DB!$H$3:$BZ$1001,31,FALSE)&amp;"","　")</f>
        <v>◯</v>
      </c>
      <c r="L282" s="18" t="str">
        <f>IFERROR(VLOOKUP($B282,DB!$H$3:$BZ$1001,32,FALSE)&amp;"","　")</f>
        <v/>
      </c>
      <c r="M282" s="18" t="str">
        <f>IFERROR(VLOOKUP($B282,DB!$H$3:$BZ$1001,33,FALSE)&amp;"","　")</f>
        <v>◯</v>
      </c>
      <c r="N282" s="21" t="str">
        <f>IFERROR(VLOOKUP($B282,DB!$H$3:$BZ$1001,34,FALSE)&amp;"","　")</f>
        <v/>
      </c>
      <c r="O282" s="23" t="str">
        <f>IFERROR(VLOOKUP($B282,DB!$H$3:$BZ$1001,35,FALSE)&amp;"","　")</f>
        <v>◯</v>
      </c>
      <c r="P282" s="18" t="str">
        <f>IFERROR(VLOOKUP($B282,DB!$H$3:$BZ$1001,36,FALSE)&amp;"","　")</f>
        <v/>
      </c>
      <c r="Q282" s="18" t="str">
        <f>IFERROR(VLOOKUP($B282,DB!$H$3:$BZ$1001,37,FALSE)&amp;"","　")</f>
        <v/>
      </c>
      <c r="R282" s="18" t="str">
        <f>IFERROR(VLOOKUP($B282,DB!$H$3:$BZ$1001,38,FALSE)&amp;"","　")</f>
        <v/>
      </c>
      <c r="S282" s="18" t="str">
        <f>IFERROR(VLOOKUP($B282,DB!$H$3:$BZ$1001,39,FALSE)&amp;"","　")</f>
        <v/>
      </c>
      <c r="T282" s="18" t="str">
        <f>IFERROR(VLOOKUP($B282,DB!$H$3:$BZ$1001,40,FALSE)&amp;"","　")</f>
        <v/>
      </c>
      <c r="U282" s="18" t="str">
        <f>IFERROR(VLOOKUP($B282,DB!$H$3:$BZ$1001,41,FALSE)&amp;"","　")</f>
        <v/>
      </c>
      <c r="V282" s="18" t="str">
        <f>IFERROR(VLOOKUP($B282,DB!$H$3:$BZ$1001,42,FALSE)&amp;"","　")</f>
        <v/>
      </c>
      <c r="W282" s="18" t="str">
        <f>IFERROR(VLOOKUP($B282,DB!$H$3:$BZ$1001,43,FALSE)&amp;"","　")</f>
        <v>◯</v>
      </c>
      <c r="X282" s="18" t="str">
        <f>IFERROR(VLOOKUP($B282,DB!$H$3:$BZ$1001,44,FALSE)&amp;"","　")</f>
        <v/>
      </c>
      <c r="Y282" s="18" t="str">
        <f>IFERROR(VLOOKUP($B282,DB!$H$3:$BZ$1001,45,FALSE)&amp;"","　")</f>
        <v/>
      </c>
      <c r="Z282" s="18" t="str">
        <f>IFERROR(VLOOKUP($B282,DB!$H$3:$BZ$1001,46,FALSE)&amp;"","　")</f>
        <v/>
      </c>
      <c r="AA282" s="18" t="str">
        <f>IFERROR(VLOOKUP($B282,DB!$H$3:$BZ$1001,47,FALSE)&amp;"","　")</f>
        <v/>
      </c>
      <c r="AB282" s="18" t="str">
        <f>IFERROR(VLOOKUP($B282,DB!$H$3:$BZ$1001,48,FALSE)&amp;"","　")</f>
        <v>◯</v>
      </c>
      <c r="AC282" s="18" t="str">
        <f>IFERROR(VLOOKUP($B282,DB!$H$3:$BZ$1001,49,FALSE)&amp;"","　")</f>
        <v>◯</v>
      </c>
      <c r="AD282" s="18" t="str">
        <f>IFERROR(VLOOKUP($B282,DB!$H$3:$BZ$1001,50,FALSE)&amp;"","　")</f>
        <v>◯</v>
      </c>
      <c r="AE282" s="18" t="str">
        <f>IFERROR(VLOOKUP($B282,DB!$H$3:$BZ$1001,51,FALSE)&amp;"","　")</f>
        <v>◯</v>
      </c>
      <c r="AF282" s="18" t="str">
        <f>IFERROR(VLOOKUP($B282,DB!$H$3:$BZ$1001,52,FALSE)&amp;"","　")</f>
        <v/>
      </c>
      <c r="AG282" s="18" t="str">
        <f>IFERROR(VLOOKUP($B282,DB!$H$3:$BZ$1001,53,FALSE)&amp;"","　")</f>
        <v>◯</v>
      </c>
      <c r="AH282" s="18" t="str">
        <f>IFERROR(VLOOKUP($B282,DB!$H$3:$BZ$1001,54,FALSE)&amp;"","　")</f>
        <v/>
      </c>
      <c r="AI282" s="25" t="str">
        <f>IFERROR(VLOOKUP($B282,DB!$H$3:$BZ$1001,55,FALSE)&amp;"","　")</f>
        <v/>
      </c>
      <c r="AJ282" s="16" t="str">
        <f>IFERROR(VLOOKUP($B282,DB!$H$3:$BZ$1001,56,FALSE)&amp;"","　")</f>
        <v/>
      </c>
      <c r="AK282" s="18" t="str">
        <f>IFERROR(VLOOKUP($B282,DB!$H$3:$BZ$1001,57,FALSE)&amp;"","　")</f>
        <v/>
      </c>
      <c r="AL282" s="18" t="str">
        <f>IFERROR(VLOOKUP($B282,DB!$H$3:$BZ$1001,58,FALSE)&amp;"","　")</f>
        <v/>
      </c>
      <c r="AM282" s="18" t="str">
        <f>IFERROR(VLOOKUP($B282,DB!$H$3:$BZ$1001,59,FALSE)&amp;"","　")</f>
        <v/>
      </c>
      <c r="AN282" s="18" t="str">
        <f>IFERROR(VLOOKUP($B282,DB!$H$3:$BZ$1001,60,FALSE)&amp;"","　")</f>
        <v/>
      </c>
      <c r="AO282" s="18" t="str">
        <f>IFERROR(VLOOKUP($B282,DB!$H$3:$BZ$1001,61,FALSE)&amp;"","　")</f>
        <v/>
      </c>
      <c r="AP282" s="18" t="str">
        <f>IFERROR(VLOOKUP($B282,DB!$H$3:$BZ$1001,62,FALSE)&amp;"","　")</f>
        <v/>
      </c>
      <c r="AQ282" s="21" t="str">
        <f>IFERROR(VLOOKUP($B282,DB!$H$3:$BZ$1001,63,FALSE)&amp;"","　")</f>
        <v/>
      </c>
      <c r="AR282" s="23" t="str">
        <f>IFERROR(VLOOKUP($B282,DB!$H$3:$BZ$1001,64,FALSE)&amp;"","　")</f>
        <v/>
      </c>
      <c r="AS282" s="18" t="str">
        <f>IFERROR(VLOOKUP($B282,DB!$H$3:$BZ$1001,65,FALSE)&amp;"","　")</f>
        <v/>
      </c>
      <c r="AT282" s="18" t="str">
        <f>IFERROR(VLOOKUP($B282,DB!$H$3:$BZ$1001,66,FALSE)&amp;"","　")</f>
        <v/>
      </c>
      <c r="AU282" s="18" t="str">
        <f>IFERROR(VLOOKUP($B282,DB!$H$3:$BZ$1001,67,FALSE)&amp;"","　")</f>
        <v/>
      </c>
      <c r="AV282" s="18" t="str">
        <f>IFERROR(VLOOKUP($B282,DB!$H$3:$BZ$1001,68,FALSE)&amp;"","　")</f>
        <v/>
      </c>
      <c r="AW282" s="18" t="str">
        <f>IFERROR(VLOOKUP($B282,DB!$H$3:$BZ$1001,69,FALSE)&amp;"","　")</f>
        <v/>
      </c>
      <c r="AX282" s="18" t="str">
        <f>IFERROR(VLOOKUP($B282,DB!$H$3:$BZ$1001,70,FALSE)&amp;"","　")</f>
        <v/>
      </c>
      <c r="AY282" s="21" t="str">
        <f>IFERROR(VLOOKUP($B282,DB!$H$3:$BZ$1001,71,FALSE)&amp;"","　")</f>
        <v/>
      </c>
      <c r="AZ282" s="29"/>
    </row>
    <row r="283" spans="2:52" ht="20.100000000000001" customHeight="1">
      <c r="B283" s="6">
        <v>2711</v>
      </c>
      <c r="C283" s="8" t="str">
        <f>IFERROR(VLOOKUP(B283,DB!$H$3:$Y$1001,4,FALSE)&amp;"","")</f>
        <v>明成香島コンサルタント株式会社</v>
      </c>
      <c r="D283" s="10" t="str">
        <f>IFERROR(VLOOKUP(B283,DB!$H$2:$CC$1001,7,FALSE)&amp;"","")</f>
        <v>北海道</v>
      </c>
      <c r="E283" s="11" t="str">
        <f>IFERROR(VLOOKUP(B283,DB!$H$2:$CC$1001,8,FALSE)&amp;"","")</f>
        <v>札幌市白石区</v>
      </c>
      <c r="F283" s="12" t="str">
        <f>IFERROR(VLOOKUP(B283,DB!$H$2:$CC$1001,10,FALSE)&amp;"","")</f>
        <v>代表取締役</v>
      </c>
      <c r="G283" s="11" t="str">
        <f>IFERROR(VLOOKUP(B283,DB!$H$2:$CC$1001,11,FALSE)&amp;"","")</f>
        <v>宮本　和則</v>
      </c>
      <c r="H283" s="14" t="str">
        <f>IFERROR(IF(VLOOKUP(B283,DB!$H$2:$CC$1001,20,FALSE)&amp;""="","","○"),"")</f>
        <v/>
      </c>
      <c r="I283" s="16" t="str">
        <f>IFERROR(VLOOKUP($B283,DB!$H$3:$BZ$1001,29,FALSE)&amp;"","　")</f>
        <v>◯</v>
      </c>
      <c r="J283" s="18" t="str">
        <f>IFERROR(VLOOKUP($B283,DB!$H$3:$BZ$1001,30,FALSE)&amp;"","　")</f>
        <v/>
      </c>
      <c r="K283" s="18" t="str">
        <f>IFERROR(VLOOKUP($B283,DB!$H$3:$BZ$1001,31,FALSE)&amp;"","　")</f>
        <v>◯</v>
      </c>
      <c r="L283" s="18" t="str">
        <f>IFERROR(VLOOKUP($B283,DB!$H$3:$BZ$1001,32,FALSE)&amp;"","　")</f>
        <v/>
      </c>
      <c r="M283" s="18" t="str">
        <f>IFERROR(VLOOKUP($B283,DB!$H$3:$BZ$1001,33,FALSE)&amp;"","　")</f>
        <v>◯</v>
      </c>
      <c r="N283" s="21" t="str">
        <f>IFERROR(VLOOKUP($B283,DB!$H$3:$BZ$1001,34,FALSE)&amp;"","　")</f>
        <v/>
      </c>
      <c r="O283" s="23" t="str">
        <f>IFERROR(VLOOKUP($B283,DB!$H$3:$BZ$1001,35,FALSE)&amp;"","　")</f>
        <v/>
      </c>
      <c r="P283" s="18" t="str">
        <f>IFERROR(VLOOKUP($B283,DB!$H$3:$BZ$1001,36,FALSE)&amp;"","　")</f>
        <v/>
      </c>
      <c r="Q283" s="18" t="str">
        <f>IFERROR(VLOOKUP($B283,DB!$H$3:$BZ$1001,37,FALSE)&amp;"","　")</f>
        <v/>
      </c>
      <c r="R283" s="18" t="str">
        <f>IFERROR(VLOOKUP($B283,DB!$H$3:$BZ$1001,38,FALSE)&amp;"","　")</f>
        <v/>
      </c>
      <c r="S283" s="18" t="str">
        <f>IFERROR(VLOOKUP($B283,DB!$H$3:$BZ$1001,39,FALSE)&amp;"","　")</f>
        <v/>
      </c>
      <c r="T283" s="18" t="str">
        <f>IFERROR(VLOOKUP($B283,DB!$H$3:$BZ$1001,40,FALSE)&amp;"","　")</f>
        <v/>
      </c>
      <c r="U283" s="18" t="str">
        <f>IFERROR(VLOOKUP($B283,DB!$H$3:$BZ$1001,41,FALSE)&amp;"","　")</f>
        <v/>
      </c>
      <c r="V283" s="18" t="str">
        <f>IFERROR(VLOOKUP($B283,DB!$H$3:$BZ$1001,42,FALSE)&amp;"","　")</f>
        <v>◯</v>
      </c>
      <c r="W283" s="18" t="str">
        <f>IFERROR(VLOOKUP($B283,DB!$H$3:$BZ$1001,43,FALSE)&amp;"","　")</f>
        <v/>
      </c>
      <c r="X283" s="18" t="str">
        <f>IFERROR(VLOOKUP($B283,DB!$H$3:$BZ$1001,44,FALSE)&amp;"","　")</f>
        <v/>
      </c>
      <c r="Y283" s="18" t="str">
        <f>IFERROR(VLOOKUP($B283,DB!$H$3:$BZ$1001,45,FALSE)&amp;"","　")</f>
        <v/>
      </c>
      <c r="Z283" s="18" t="str">
        <f>IFERROR(VLOOKUP($B283,DB!$H$3:$BZ$1001,46,FALSE)&amp;"","　")</f>
        <v/>
      </c>
      <c r="AA283" s="18" t="str">
        <f>IFERROR(VLOOKUP($B283,DB!$H$3:$BZ$1001,47,FALSE)&amp;"","　")</f>
        <v/>
      </c>
      <c r="AB283" s="18" t="str">
        <f>IFERROR(VLOOKUP($B283,DB!$H$3:$BZ$1001,48,FALSE)&amp;"","　")</f>
        <v/>
      </c>
      <c r="AC283" s="18" t="str">
        <f>IFERROR(VLOOKUP($B283,DB!$H$3:$BZ$1001,49,FALSE)&amp;"","　")</f>
        <v/>
      </c>
      <c r="AD283" s="18" t="str">
        <f>IFERROR(VLOOKUP($B283,DB!$H$3:$BZ$1001,50,FALSE)&amp;"","　")</f>
        <v/>
      </c>
      <c r="AE283" s="18" t="str">
        <f>IFERROR(VLOOKUP($B283,DB!$H$3:$BZ$1001,51,FALSE)&amp;"","　")</f>
        <v/>
      </c>
      <c r="AF283" s="18" t="str">
        <f>IFERROR(VLOOKUP($B283,DB!$H$3:$BZ$1001,52,FALSE)&amp;"","　")</f>
        <v/>
      </c>
      <c r="AG283" s="18" t="str">
        <f>IFERROR(VLOOKUP($B283,DB!$H$3:$BZ$1001,53,FALSE)&amp;"","　")</f>
        <v/>
      </c>
      <c r="AH283" s="18" t="str">
        <f>IFERROR(VLOOKUP($B283,DB!$H$3:$BZ$1001,54,FALSE)&amp;"","　")</f>
        <v/>
      </c>
      <c r="AI283" s="25" t="str">
        <f>IFERROR(VLOOKUP($B283,DB!$H$3:$BZ$1001,55,FALSE)&amp;"","　")</f>
        <v/>
      </c>
      <c r="AJ283" s="16" t="str">
        <f>IFERROR(VLOOKUP($B283,DB!$H$3:$BZ$1001,56,FALSE)&amp;"","　")</f>
        <v/>
      </c>
      <c r="AK283" s="18" t="str">
        <f>IFERROR(VLOOKUP($B283,DB!$H$3:$BZ$1001,57,FALSE)&amp;"","　")</f>
        <v/>
      </c>
      <c r="AL283" s="18" t="str">
        <f>IFERROR(VLOOKUP($B283,DB!$H$3:$BZ$1001,58,FALSE)&amp;"","　")</f>
        <v/>
      </c>
      <c r="AM283" s="18" t="str">
        <f>IFERROR(VLOOKUP($B283,DB!$H$3:$BZ$1001,59,FALSE)&amp;"","　")</f>
        <v/>
      </c>
      <c r="AN283" s="18" t="str">
        <f>IFERROR(VLOOKUP($B283,DB!$H$3:$BZ$1001,60,FALSE)&amp;"","　")</f>
        <v/>
      </c>
      <c r="AO283" s="18" t="str">
        <f>IFERROR(VLOOKUP($B283,DB!$H$3:$BZ$1001,61,FALSE)&amp;"","　")</f>
        <v/>
      </c>
      <c r="AP283" s="18" t="str">
        <f>IFERROR(VLOOKUP($B283,DB!$H$3:$BZ$1001,62,FALSE)&amp;"","　")</f>
        <v/>
      </c>
      <c r="AQ283" s="21" t="str">
        <f>IFERROR(VLOOKUP($B283,DB!$H$3:$BZ$1001,63,FALSE)&amp;"","　")</f>
        <v/>
      </c>
      <c r="AR283" s="23" t="str">
        <f>IFERROR(VLOOKUP($B283,DB!$H$3:$BZ$1001,64,FALSE)&amp;"","　")</f>
        <v/>
      </c>
      <c r="AS283" s="18" t="str">
        <f>IFERROR(VLOOKUP($B283,DB!$H$3:$BZ$1001,65,FALSE)&amp;"","　")</f>
        <v/>
      </c>
      <c r="AT283" s="18" t="str">
        <f>IFERROR(VLOOKUP($B283,DB!$H$3:$BZ$1001,66,FALSE)&amp;"","　")</f>
        <v/>
      </c>
      <c r="AU283" s="18" t="str">
        <f>IFERROR(VLOOKUP($B283,DB!$H$3:$BZ$1001,67,FALSE)&amp;"","　")</f>
        <v/>
      </c>
      <c r="AV283" s="18" t="str">
        <f>IFERROR(VLOOKUP($B283,DB!$H$3:$BZ$1001,68,FALSE)&amp;"","　")</f>
        <v/>
      </c>
      <c r="AW283" s="18" t="str">
        <f>IFERROR(VLOOKUP($B283,DB!$H$3:$BZ$1001,69,FALSE)&amp;"","　")</f>
        <v/>
      </c>
      <c r="AX283" s="18" t="str">
        <f>IFERROR(VLOOKUP($B283,DB!$H$3:$BZ$1001,70,FALSE)&amp;"","　")</f>
        <v/>
      </c>
      <c r="AY283" s="21" t="str">
        <f>IFERROR(VLOOKUP($B283,DB!$H$3:$BZ$1001,71,FALSE)&amp;"","　")</f>
        <v/>
      </c>
      <c r="AZ283" s="29"/>
    </row>
    <row r="284" spans="2:52" ht="20.100000000000001" customHeight="1">
      <c r="B284" s="6">
        <v>2712</v>
      </c>
      <c r="C284" s="8" t="str">
        <f>IFERROR(VLOOKUP(B284,DB!$H$3:$Y$1001,4,FALSE)&amp;"","")</f>
        <v>株式会社森のエネルギー研究所</v>
      </c>
      <c r="D284" s="10" t="str">
        <f>IFERROR(VLOOKUP(B284,DB!$H$2:$CC$1001,7,FALSE)&amp;"","")</f>
        <v>東京都</v>
      </c>
      <c r="E284" s="11" t="str">
        <f>IFERROR(VLOOKUP(B284,DB!$H$2:$CC$1001,8,FALSE)&amp;"","")</f>
        <v>青梅市</v>
      </c>
      <c r="F284" s="12" t="str">
        <f>IFERROR(VLOOKUP(B284,DB!$H$2:$CC$1001,10,FALSE)&amp;"","")</f>
        <v>代表取締役</v>
      </c>
      <c r="G284" s="11" t="str">
        <f>IFERROR(VLOOKUP(B284,DB!$H$2:$CC$1001,11,FALSE)&amp;"","")</f>
        <v>大場　龍夫</v>
      </c>
      <c r="H284" s="14" t="str">
        <f>IFERROR(IF(VLOOKUP(B284,DB!$H$2:$CC$1001,20,FALSE)&amp;""="","","○"),"")</f>
        <v/>
      </c>
      <c r="I284" s="16" t="str">
        <f>IFERROR(VLOOKUP($B284,DB!$H$3:$BZ$1001,29,FALSE)&amp;"","　")</f>
        <v/>
      </c>
      <c r="J284" s="18" t="str">
        <f>IFERROR(VLOOKUP($B284,DB!$H$3:$BZ$1001,30,FALSE)&amp;"","　")</f>
        <v/>
      </c>
      <c r="K284" s="18" t="str">
        <f>IFERROR(VLOOKUP($B284,DB!$H$3:$BZ$1001,31,FALSE)&amp;"","　")</f>
        <v/>
      </c>
      <c r="L284" s="18" t="str">
        <f>IFERROR(VLOOKUP($B284,DB!$H$3:$BZ$1001,32,FALSE)&amp;"","　")</f>
        <v>◯</v>
      </c>
      <c r="M284" s="18" t="str">
        <f>IFERROR(VLOOKUP($B284,DB!$H$3:$BZ$1001,33,FALSE)&amp;"","　")</f>
        <v>◯</v>
      </c>
      <c r="N284" s="21" t="str">
        <f>IFERROR(VLOOKUP($B284,DB!$H$3:$BZ$1001,34,FALSE)&amp;"","　")</f>
        <v/>
      </c>
      <c r="O284" s="23" t="str">
        <f>IFERROR(VLOOKUP($B284,DB!$H$3:$BZ$1001,35,FALSE)&amp;"","　")</f>
        <v/>
      </c>
      <c r="P284" s="18" t="str">
        <f>IFERROR(VLOOKUP($B284,DB!$H$3:$BZ$1001,36,FALSE)&amp;"","　")</f>
        <v/>
      </c>
      <c r="Q284" s="18" t="str">
        <f>IFERROR(VLOOKUP($B284,DB!$H$3:$BZ$1001,37,FALSE)&amp;"","　")</f>
        <v/>
      </c>
      <c r="R284" s="18" t="str">
        <f>IFERROR(VLOOKUP($B284,DB!$H$3:$BZ$1001,38,FALSE)&amp;"","　")</f>
        <v/>
      </c>
      <c r="S284" s="18" t="str">
        <f>IFERROR(VLOOKUP($B284,DB!$H$3:$BZ$1001,39,FALSE)&amp;"","　")</f>
        <v/>
      </c>
      <c r="T284" s="18" t="str">
        <f>IFERROR(VLOOKUP($B284,DB!$H$3:$BZ$1001,40,FALSE)&amp;"","　")</f>
        <v/>
      </c>
      <c r="U284" s="18" t="str">
        <f>IFERROR(VLOOKUP($B284,DB!$H$3:$BZ$1001,41,FALSE)&amp;"","　")</f>
        <v/>
      </c>
      <c r="V284" s="18" t="str">
        <f>IFERROR(VLOOKUP($B284,DB!$H$3:$BZ$1001,42,FALSE)&amp;"","　")</f>
        <v/>
      </c>
      <c r="W284" s="18" t="str">
        <f>IFERROR(VLOOKUP($B284,DB!$H$3:$BZ$1001,43,FALSE)&amp;"","　")</f>
        <v/>
      </c>
      <c r="X284" s="18" t="str">
        <f>IFERROR(VLOOKUP($B284,DB!$H$3:$BZ$1001,44,FALSE)&amp;"","　")</f>
        <v/>
      </c>
      <c r="Y284" s="18" t="str">
        <f>IFERROR(VLOOKUP($B284,DB!$H$3:$BZ$1001,45,FALSE)&amp;"","　")</f>
        <v/>
      </c>
      <c r="Z284" s="18" t="str">
        <f>IFERROR(VLOOKUP($B284,DB!$H$3:$BZ$1001,46,FALSE)&amp;"","　")</f>
        <v/>
      </c>
      <c r="AA284" s="18" t="str">
        <f>IFERROR(VLOOKUP($B284,DB!$H$3:$BZ$1001,47,FALSE)&amp;"","　")</f>
        <v/>
      </c>
      <c r="AB284" s="18" t="str">
        <f>IFERROR(VLOOKUP($B284,DB!$H$3:$BZ$1001,48,FALSE)&amp;"","　")</f>
        <v/>
      </c>
      <c r="AC284" s="18" t="str">
        <f>IFERROR(VLOOKUP($B284,DB!$H$3:$BZ$1001,49,FALSE)&amp;"","　")</f>
        <v/>
      </c>
      <c r="AD284" s="18" t="str">
        <f>IFERROR(VLOOKUP($B284,DB!$H$3:$BZ$1001,50,FALSE)&amp;"","　")</f>
        <v/>
      </c>
      <c r="AE284" s="18" t="str">
        <f>IFERROR(VLOOKUP($B284,DB!$H$3:$BZ$1001,51,FALSE)&amp;"","　")</f>
        <v/>
      </c>
      <c r="AF284" s="18" t="str">
        <f>IFERROR(VLOOKUP($B284,DB!$H$3:$BZ$1001,52,FALSE)&amp;"","　")</f>
        <v/>
      </c>
      <c r="AG284" s="18" t="str">
        <f>IFERROR(VLOOKUP($B284,DB!$H$3:$BZ$1001,53,FALSE)&amp;"","　")</f>
        <v/>
      </c>
      <c r="AH284" s="18" t="str">
        <f>IFERROR(VLOOKUP($B284,DB!$H$3:$BZ$1001,54,FALSE)&amp;"","　")</f>
        <v/>
      </c>
      <c r="AI284" s="25" t="str">
        <f>IFERROR(VLOOKUP($B284,DB!$H$3:$BZ$1001,55,FALSE)&amp;"","　")</f>
        <v/>
      </c>
      <c r="AJ284" s="16" t="str">
        <f>IFERROR(VLOOKUP($B284,DB!$H$3:$BZ$1001,56,FALSE)&amp;"","　")</f>
        <v/>
      </c>
      <c r="AK284" s="18" t="str">
        <f>IFERROR(VLOOKUP($B284,DB!$H$3:$BZ$1001,57,FALSE)&amp;"","　")</f>
        <v/>
      </c>
      <c r="AL284" s="18" t="str">
        <f>IFERROR(VLOOKUP($B284,DB!$H$3:$BZ$1001,58,FALSE)&amp;"","　")</f>
        <v/>
      </c>
      <c r="AM284" s="18" t="str">
        <f>IFERROR(VLOOKUP($B284,DB!$H$3:$BZ$1001,59,FALSE)&amp;"","　")</f>
        <v/>
      </c>
      <c r="AN284" s="18" t="str">
        <f>IFERROR(VLOOKUP($B284,DB!$H$3:$BZ$1001,60,FALSE)&amp;"","　")</f>
        <v/>
      </c>
      <c r="AO284" s="18" t="str">
        <f>IFERROR(VLOOKUP($B284,DB!$H$3:$BZ$1001,61,FALSE)&amp;"","　")</f>
        <v/>
      </c>
      <c r="AP284" s="18" t="str">
        <f>IFERROR(VLOOKUP($B284,DB!$H$3:$BZ$1001,62,FALSE)&amp;"","　")</f>
        <v/>
      </c>
      <c r="AQ284" s="21" t="str">
        <f>IFERROR(VLOOKUP($B284,DB!$H$3:$BZ$1001,63,FALSE)&amp;"","　")</f>
        <v/>
      </c>
      <c r="AR284" s="23" t="str">
        <f>IFERROR(VLOOKUP($B284,DB!$H$3:$BZ$1001,64,FALSE)&amp;"","　")</f>
        <v/>
      </c>
      <c r="AS284" s="18" t="str">
        <f>IFERROR(VLOOKUP($B284,DB!$H$3:$BZ$1001,65,FALSE)&amp;"","　")</f>
        <v/>
      </c>
      <c r="AT284" s="18" t="str">
        <f>IFERROR(VLOOKUP($B284,DB!$H$3:$BZ$1001,66,FALSE)&amp;"","　")</f>
        <v/>
      </c>
      <c r="AU284" s="18" t="str">
        <f>IFERROR(VLOOKUP($B284,DB!$H$3:$BZ$1001,67,FALSE)&amp;"","　")</f>
        <v/>
      </c>
      <c r="AV284" s="18" t="str">
        <f>IFERROR(VLOOKUP($B284,DB!$H$3:$BZ$1001,68,FALSE)&amp;"","　")</f>
        <v/>
      </c>
      <c r="AW284" s="18" t="str">
        <f>IFERROR(VLOOKUP($B284,DB!$H$3:$BZ$1001,69,FALSE)&amp;"","　")</f>
        <v/>
      </c>
      <c r="AX284" s="18" t="str">
        <f>IFERROR(VLOOKUP($B284,DB!$H$3:$BZ$1001,70,FALSE)&amp;"","　")</f>
        <v/>
      </c>
      <c r="AY284" s="21" t="str">
        <f>IFERROR(VLOOKUP($B284,DB!$H$3:$BZ$1001,71,FALSE)&amp;"","　")</f>
        <v/>
      </c>
      <c r="AZ284" s="29"/>
    </row>
    <row r="285" spans="2:52" ht="20.100000000000001" customHeight="1">
      <c r="B285" s="6">
        <v>2800</v>
      </c>
      <c r="C285" s="8" t="str">
        <f>IFERROR(VLOOKUP(B285,DB!$H$3:$Y$1001,4,FALSE)&amp;"","")</f>
        <v>株式会社山調住建コンサルタント</v>
      </c>
      <c r="D285" s="10" t="str">
        <f>IFERROR(VLOOKUP(B285,DB!$H$2:$CC$1001,7,FALSE)&amp;"","")</f>
        <v>北海道</v>
      </c>
      <c r="E285" s="11" t="str">
        <f>IFERROR(VLOOKUP(B285,DB!$H$2:$CC$1001,8,FALSE)&amp;"","")</f>
        <v>札幌市東区</v>
      </c>
      <c r="F285" s="12" t="str">
        <f>IFERROR(VLOOKUP(B285,DB!$H$2:$CC$1001,10,FALSE)&amp;"","")</f>
        <v>代表取締役</v>
      </c>
      <c r="G285" s="11" t="str">
        <f>IFERROR(VLOOKUP(B285,DB!$H$2:$CC$1001,11,FALSE)&amp;"","")</f>
        <v>吉田　隆浩</v>
      </c>
      <c r="H285" s="14" t="str">
        <f>IFERROR(IF(VLOOKUP(B285,DB!$H$2:$CC$1001,20,FALSE)&amp;""="","","○"),"")</f>
        <v/>
      </c>
      <c r="I285" s="16" t="str">
        <f>IFERROR(VLOOKUP($B285,DB!$H$3:$BZ$1001,29,FALSE)&amp;"","　")</f>
        <v>◯</v>
      </c>
      <c r="J285" s="18" t="str">
        <f>IFERROR(VLOOKUP($B285,DB!$H$3:$BZ$1001,30,FALSE)&amp;"","　")</f>
        <v/>
      </c>
      <c r="K285" s="18" t="str">
        <f>IFERROR(VLOOKUP($B285,DB!$H$3:$BZ$1001,31,FALSE)&amp;"","　")</f>
        <v>◯</v>
      </c>
      <c r="L285" s="18" t="str">
        <f>IFERROR(VLOOKUP($B285,DB!$H$3:$BZ$1001,32,FALSE)&amp;"","　")</f>
        <v/>
      </c>
      <c r="M285" s="18" t="str">
        <f>IFERROR(VLOOKUP($B285,DB!$H$3:$BZ$1001,33,FALSE)&amp;"","　")</f>
        <v>◯</v>
      </c>
      <c r="N285" s="21" t="str">
        <f>IFERROR(VLOOKUP($B285,DB!$H$3:$BZ$1001,34,FALSE)&amp;"","　")</f>
        <v/>
      </c>
      <c r="O285" s="23" t="str">
        <f>IFERROR(VLOOKUP($B285,DB!$H$3:$BZ$1001,35,FALSE)&amp;"","　")</f>
        <v/>
      </c>
      <c r="P285" s="18" t="str">
        <f>IFERROR(VLOOKUP($B285,DB!$H$3:$BZ$1001,36,FALSE)&amp;"","　")</f>
        <v/>
      </c>
      <c r="Q285" s="18" t="str">
        <f>IFERROR(VLOOKUP($B285,DB!$H$3:$BZ$1001,37,FALSE)&amp;"","　")</f>
        <v/>
      </c>
      <c r="R285" s="18" t="str">
        <f>IFERROR(VLOOKUP($B285,DB!$H$3:$BZ$1001,38,FALSE)&amp;"","　")</f>
        <v/>
      </c>
      <c r="S285" s="18" t="str">
        <f>IFERROR(VLOOKUP($B285,DB!$H$3:$BZ$1001,39,FALSE)&amp;"","　")</f>
        <v/>
      </c>
      <c r="T285" s="18" t="str">
        <f>IFERROR(VLOOKUP($B285,DB!$H$3:$BZ$1001,40,FALSE)&amp;"","　")</f>
        <v/>
      </c>
      <c r="U285" s="18" t="str">
        <f>IFERROR(VLOOKUP($B285,DB!$H$3:$BZ$1001,41,FALSE)&amp;"","　")</f>
        <v/>
      </c>
      <c r="V285" s="18" t="str">
        <f>IFERROR(VLOOKUP($B285,DB!$H$3:$BZ$1001,42,FALSE)&amp;"","　")</f>
        <v/>
      </c>
      <c r="W285" s="18" t="str">
        <f>IFERROR(VLOOKUP($B285,DB!$H$3:$BZ$1001,43,FALSE)&amp;"","　")</f>
        <v/>
      </c>
      <c r="X285" s="18" t="str">
        <f>IFERROR(VLOOKUP($B285,DB!$H$3:$BZ$1001,44,FALSE)&amp;"","　")</f>
        <v/>
      </c>
      <c r="Y285" s="18" t="str">
        <f>IFERROR(VLOOKUP($B285,DB!$H$3:$BZ$1001,45,FALSE)&amp;"","　")</f>
        <v/>
      </c>
      <c r="Z285" s="18" t="str">
        <f>IFERROR(VLOOKUP($B285,DB!$H$3:$BZ$1001,46,FALSE)&amp;"","　")</f>
        <v/>
      </c>
      <c r="AA285" s="18" t="str">
        <f>IFERROR(VLOOKUP($B285,DB!$H$3:$BZ$1001,47,FALSE)&amp;"","　")</f>
        <v/>
      </c>
      <c r="AB285" s="18" t="str">
        <f>IFERROR(VLOOKUP($B285,DB!$H$3:$BZ$1001,48,FALSE)&amp;"","　")</f>
        <v/>
      </c>
      <c r="AC285" s="18" t="str">
        <f>IFERROR(VLOOKUP($B285,DB!$H$3:$BZ$1001,49,FALSE)&amp;"","　")</f>
        <v>◯</v>
      </c>
      <c r="AD285" s="18" t="str">
        <f>IFERROR(VLOOKUP($B285,DB!$H$3:$BZ$1001,50,FALSE)&amp;"","　")</f>
        <v/>
      </c>
      <c r="AE285" s="18" t="str">
        <f>IFERROR(VLOOKUP($B285,DB!$H$3:$BZ$1001,51,FALSE)&amp;"","　")</f>
        <v/>
      </c>
      <c r="AF285" s="18" t="str">
        <f>IFERROR(VLOOKUP($B285,DB!$H$3:$BZ$1001,52,FALSE)&amp;"","　")</f>
        <v/>
      </c>
      <c r="AG285" s="18" t="str">
        <f>IFERROR(VLOOKUP($B285,DB!$H$3:$BZ$1001,53,FALSE)&amp;"","　")</f>
        <v/>
      </c>
      <c r="AH285" s="18" t="str">
        <f>IFERROR(VLOOKUP($B285,DB!$H$3:$BZ$1001,54,FALSE)&amp;"","　")</f>
        <v/>
      </c>
      <c r="AI285" s="25" t="str">
        <f>IFERROR(VLOOKUP($B285,DB!$H$3:$BZ$1001,55,FALSE)&amp;"","　")</f>
        <v/>
      </c>
      <c r="AJ285" s="16" t="str">
        <f>IFERROR(VLOOKUP($B285,DB!$H$3:$BZ$1001,56,FALSE)&amp;"","　")</f>
        <v>◯</v>
      </c>
      <c r="AK285" s="18" t="str">
        <f>IFERROR(VLOOKUP($B285,DB!$H$3:$BZ$1001,57,FALSE)&amp;"","　")</f>
        <v/>
      </c>
      <c r="AL285" s="18" t="str">
        <f>IFERROR(VLOOKUP($B285,DB!$H$3:$BZ$1001,58,FALSE)&amp;"","　")</f>
        <v/>
      </c>
      <c r="AM285" s="18" t="str">
        <f>IFERROR(VLOOKUP($B285,DB!$H$3:$BZ$1001,59,FALSE)&amp;"","　")</f>
        <v/>
      </c>
      <c r="AN285" s="18" t="str">
        <f>IFERROR(VLOOKUP($B285,DB!$H$3:$BZ$1001,60,FALSE)&amp;"","　")</f>
        <v/>
      </c>
      <c r="AO285" s="18" t="str">
        <f>IFERROR(VLOOKUP($B285,DB!$H$3:$BZ$1001,61,FALSE)&amp;"","　")</f>
        <v/>
      </c>
      <c r="AP285" s="18" t="str">
        <f>IFERROR(VLOOKUP($B285,DB!$H$3:$BZ$1001,62,FALSE)&amp;"","　")</f>
        <v/>
      </c>
      <c r="AQ285" s="21" t="str">
        <f>IFERROR(VLOOKUP($B285,DB!$H$3:$BZ$1001,63,FALSE)&amp;"","　")</f>
        <v/>
      </c>
      <c r="AR285" s="23" t="str">
        <f>IFERROR(VLOOKUP($B285,DB!$H$3:$BZ$1001,64,FALSE)&amp;"","　")</f>
        <v/>
      </c>
      <c r="AS285" s="18" t="str">
        <f>IFERROR(VLOOKUP($B285,DB!$H$3:$BZ$1001,65,FALSE)&amp;"","　")</f>
        <v/>
      </c>
      <c r="AT285" s="18" t="str">
        <f>IFERROR(VLOOKUP($B285,DB!$H$3:$BZ$1001,66,FALSE)&amp;"","　")</f>
        <v/>
      </c>
      <c r="AU285" s="18" t="str">
        <f>IFERROR(VLOOKUP($B285,DB!$H$3:$BZ$1001,67,FALSE)&amp;"","　")</f>
        <v/>
      </c>
      <c r="AV285" s="18" t="str">
        <f>IFERROR(VLOOKUP($B285,DB!$H$3:$BZ$1001,68,FALSE)&amp;"","　")</f>
        <v/>
      </c>
      <c r="AW285" s="18" t="str">
        <f>IFERROR(VLOOKUP($B285,DB!$H$3:$BZ$1001,69,FALSE)&amp;"","　")</f>
        <v/>
      </c>
      <c r="AX285" s="18" t="str">
        <f>IFERROR(VLOOKUP($B285,DB!$H$3:$BZ$1001,70,FALSE)&amp;"","　")</f>
        <v/>
      </c>
      <c r="AY285" s="21" t="str">
        <f>IFERROR(VLOOKUP($B285,DB!$H$3:$BZ$1001,71,FALSE)&amp;"","　")</f>
        <v/>
      </c>
      <c r="AZ285" s="29"/>
    </row>
    <row r="286" spans="2:52" ht="20.100000000000001" customHeight="1">
      <c r="B286" s="6">
        <v>2801</v>
      </c>
      <c r="C286" s="8" t="str">
        <f>IFERROR(VLOOKUP(B286,DB!$H$3:$Y$1001,4,FALSE)&amp;"","")</f>
        <v>株式会社山下設計</v>
      </c>
      <c r="D286" s="10" t="str">
        <f>IFERROR(VLOOKUP(B286,DB!$H$2:$CC$1001,7,FALSE)&amp;"","")</f>
        <v>東京都</v>
      </c>
      <c r="E286" s="11" t="str">
        <f>IFERROR(VLOOKUP(B286,DB!$H$2:$CC$1001,8,FALSE)&amp;"","")</f>
        <v>中央区</v>
      </c>
      <c r="F286" s="12" t="str">
        <f>IFERROR(VLOOKUP(B286,DB!$H$2:$CC$1001,10,FALSE)&amp;"","")</f>
        <v>代表取締役社長</v>
      </c>
      <c r="G286" s="11" t="str">
        <f>IFERROR(VLOOKUP(B286,DB!$H$2:$CC$1001,11,FALSE)&amp;"","")</f>
        <v>藤田　秀夫</v>
      </c>
      <c r="H286" s="14" t="str">
        <f>IFERROR(IF(VLOOKUP(B286,DB!$H$2:$CC$1001,20,FALSE)&amp;""="","","○"),"")</f>
        <v>○</v>
      </c>
      <c r="I286" s="16" t="str">
        <f>IFERROR(VLOOKUP($B286,DB!$H$3:$BZ$1001,29,FALSE)&amp;"","　")</f>
        <v/>
      </c>
      <c r="J286" s="18" t="str">
        <f>IFERROR(VLOOKUP($B286,DB!$H$3:$BZ$1001,30,FALSE)&amp;"","　")</f>
        <v/>
      </c>
      <c r="K286" s="18" t="str">
        <f>IFERROR(VLOOKUP($B286,DB!$H$3:$BZ$1001,31,FALSE)&amp;"","　")</f>
        <v>◯</v>
      </c>
      <c r="L286" s="18" t="str">
        <f>IFERROR(VLOOKUP($B286,DB!$H$3:$BZ$1001,32,FALSE)&amp;"","　")</f>
        <v>◯</v>
      </c>
      <c r="M286" s="18" t="str">
        <f>IFERROR(VLOOKUP($B286,DB!$H$3:$BZ$1001,33,FALSE)&amp;"","　")</f>
        <v/>
      </c>
      <c r="N286" s="21" t="str">
        <f>IFERROR(VLOOKUP($B286,DB!$H$3:$BZ$1001,34,FALSE)&amp;"","　")</f>
        <v/>
      </c>
      <c r="O286" s="23" t="str">
        <f>IFERROR(VLOOKUP($B286,DB!$H$3:$BZ$1001,35,FALSE)&amp;"","　")</f>
        <v/>
      </c>
      <c r="P286" s="18" t="str">
        <f>IFERROR(VLOOKUP($B286,DB!$H$3:$BZ$1001,36,FALSE)&amp;"","　")</f>
        <v/>
      </c>
      <c r="Q286" s="18" t="str">
        <f>IFERROR(VLOOKUP($B286,DB!$H$3:$BZ$1001,37,FALSE)&amp;"","　")</f>
        <v/>
      </c>
      <c r="R286" s="18" t="str">
        <f>IFERROR(VLOOKUP($B286,DB!$H$3:$BZ$1001,38,FALSE)&amp;"","　")</f>
        <v/>
      </c>
      <c r="S286" s="18" t="str">
        <f>IFERROR(VLOOKUP($B286,DB!$H$3:$BZ$1001,39,FALSE)&amp;"","　")</f>
        <v/>
      </c>
      <c r="T286" s="18" t="str">
        <f>IFERROR(VLOOKUP($B286,DB!$H$3:$BZ$1001,40,FALSE)&amp;"","　")</f>
        <v/>
      </c>
      <c r="U286" s="18" t="str">
        <f>IFERROR(VLOOKUP($B286,DB!$H$3:$BZ$1001,41,FALSE)&amp;"","　")</f>
        <v/>
      </c>
      <c r="V286" s="18" t="str">
        <f>IFERROR(VLOOKUP($B286,DB!$H$3:$BZ$1001,42,FALSE)&amp;"","　")</f>
        <v/>
      </c>
      <c r="W286" s="18" t="str">
        <f>IFERROR(VLOOKUP($B286,DB!$H$3:$BZ$1001,43,FALSE)&amp;"","　")</f>
        <v/>
      </c>
      <c r="X286" s="18" t="str">
        <f>IFERROR(VLOOKUP($B286,DB!$H$3:$BZ$1001,44,FALSE)&amp;"","　")</f>
        <v/>
      </c>
      <c r="Y286" s="18" t="str">
        <f>IFERROR(VLOOKUP($B286,DB!$H$3:$BZ$1001,45,FALSE)&amp;"","　")</f>
        <v/>
      </c>
      <c r="Z286" s="18" t="str">
        <f>IFERROR(VLOOKUP($B286,DB!$H$3:$BZ$1001,46,FALSE)&amp;"","　")</f>
        <v/>
      </c>
      <c r="AA286" s="18" t="str">
        <f>IFERROR(VLOOKUP($B286,DB!$H$3:$BZ$1001,47,FALSE)&amp;"","　")</f>
        <v>◯</v>
      </c>
      <c r="AB286" s="18" t="str">
        <f>IFERROR(VLOOKUP($B286,DB!$H$3:$BZ$1001,48,FALSE)&amp;"","　")</f>
        <v/>
      </c>
      <c r="AC286" s="18" t="str">
        <f>IFERROR(VLOOKUP($B286,DB!$H$3:$BZ$1001,49,FALSE)&amp;"","　")</f>
        <v/>
      </c>
      <c r="AD286" s="18" t="str">
        <f>IFERROR(VLOOKUP($B286,DB!$H$3:$BZ$1001,50,FALSE)&amp;"","　")</f>
        <v/>
      </c>
      <c r="AE286" s="18" t="str">
        <f>IFERROR(VLOOKUP($B286,DB!$H$3:$BZ$1001,51,FALSE)&amp;"","　")</f>
        <v/>
      </c>
      <c r="AF286" s="18" t="str">
        <f>IFERROR(VLOOKUP($B286,DB!$H$3:$BZ$1001,52,FALSE)&amp;"","　")</f>
        <v/>
      </c>
      <c r="AG286" s="18" t="str">
        <f>IFERROR(VLOOKUP($B286,DB!$H$3:$BZ$1001,53,FALSE)&amp;"","　")</f>
        <v/>
      </c>
      <c r="AH286" s="18" t="str">
        <f>IFERROR(VLOOKUP($B286,DB!$H$3:$BZ$1001,54,FALSE)&amp;"","　")</f>
        <v/>
      </c>
      <c r="AI286" s="25" t="str">
        <f>IFERROR(VLOOKUP($B286,DB!$H$3:$BZ$1001,55,FALSE)&amp;"","　")</f>
        <v/>
      </c>
      <c r="AJ286" s="16" t="str">
        <f>IFERROR(VLOOKUP($B286,DB!$H$3:$BZ$1001,56,FALSE)&amp;"","　")</f>
        <v/>
      </c>
      <c r="AK286" s="18" t="str">
        <f>IFERROR(VLOOKUP($B286,DB!$H$3:$BZ$1001,57,FALSE)&amp;"","　")</f>
        <v/>
      </c>
      <c r="AL286" s="18" t="str">
        <f>IFERROR(VLOOKUP($B286,DB!$H$3:$BZ$1001,58,FALSE)&amp;"","　")</f>
        <v/>
      </c>
      <c r="AM286" s="18" t="str">
        <f>IFERROR(VLOOKUP($B286,DB!$H$3:$BZ$1001,59,FALSE)&amp;"","　")</f>
        <v/>
      </c>
      <c r="AN286" s="18" t="str">
        <f>IFERROR(VLOOKUP($B286,DB!$H$3:$BZ$1001,60,FALSE)&amp;"","　")</f>
        <v/>
      </c>
      <c r="AO286" s="18" t="str">
        <f>IFERROR(VLOOKUP($B286,DB!$H$3:$BZ$1001,61,FALSE)&amp;"","　")</f>
        <v/>
      </c>
      <c r="AP286" s="18" t="str">
        <f>IFERROR(VLOOKUP($B286,DB!$H$3:$BZ$1001,62,FALSE)&amp;"","　")</f>
        <v/>
      </c>
      <c r="AQ286" s="21" t="str">
        <f>IFERROR(VLOOKUP($B286,DB!$H$3:$BZ$1001,63,FALSE)&amp;"","　")</f>
        <v/>
      </c>
      <c r="AR286" s="23" t="str">
        <f>IFERROR(VLOOKUP($B286,DB!$H$3:$BZ$1001,64,FALSE)&amp;"","　")</f>
        <v/>
      </c>
      <c r="AS286" s="18" t="str">
        <f>IFERROR(VLOOKUP($B286,DB!$H$3:$BZ$1001,65,FALSE)&amp;"","　")</f>
        <v/>
      </c>
      <c r="AT286" s="18" t="str">
        <f>IFERROR(VLOOKUP($B286,DB!$H$3:$BZ$1001,66,FALSE)&amp;"","　")</f>
        <v/>
      </c>
      <c r="AU286" s="18" t="str">
        <f>IFERROR(VLOOKUP($B286,DB!$H$3:$BZ$1001,67,FALSE)&amp;"","　")</f>
        <v/>
      </c>
      <c r="AV286" s="18" t="str">
        <f>IFERROR(VLOOKUP($B286,DB!$H$3:$BZ$1001,68,FALSE)&amp;"","　")</f>
        <v/>
      </c>
      <c r="AW286" s="18" t="str">
        <f>IFERROR(VLOOKUP($B286,DB!$H$3:$BZ$1001,69,FALSE)&amp;"","　")</f>
        <v/>
      </c>
      <c r="AX286" s="18" t="str">
        <f>IFERROR(VLOOKUP($B286,DB!$H$3:$BZ$1001,70,FALSE)&amp;"","　")</f>
        <v/>
      </c>
      <c r="AY286" s="21" t="str">
        <f>IFERROR(VLOOKUP($B286,DB!$H$3:$BZ$1001,71,FALSE)&amp;"","　")</f>
        <v/>
      </c>
      <c r="AZ286" s="29"/>
    </row>
    <row r="287" spans="2:52" ht="20.100000000000001" customHeight="1">
      <c r="B287" s="6">
        <v>2802</v>
      </c>
      <c r="C287" s="8" t="str">
        <f>IFERROR(VLOOKUP(B287,DB!$H$3:$Y$1001,4,FALSE)&amp;"","")</f>
        <v>八千代エンジニヤリング株式会社</v>
      </c>
      <c r="D287" s="10" t="str">
        <f>IFERROR(VLOOKUP(B287,DB!$H$2:$CC$1001,7,FALSE)&amp;"","")</f>
        <v>東京都</v>
      </c>
      <c r="E287" s="11" t="str">
        <f>IFERROR(VLOOKUP(B287,DB!$H$2:$CC$1001,8,FALSE)&amp;"","")</f>
        <v>台東区</v>
      </c>
      <c r="F287" s="12" t="str">
        <f>IFERROR(VLOOKUP(B287,DB!$H$2:$CC$1001,10,FALSE)&amp;"","")</f>
        <v>代表取締役社長</v>
      </c>
      <c r="G287" s="11" t="str">
        <f>IFERROR(VLOOKUP(B287,DB!$H$2:$CC$1001,11,FALSE)&amp;"","")</f>
        <v>高橋　努</v>
      </c>
      <c r="H287" s="14" t="str">
        <f>IFERROR(IF(VLOOKUP(B287,DB!$H$2:$CC$1001,20,FALSE)&amp;""="","","○"),"")</f>
        <v>○</v>
      </c>
      <c r="I287" s="16" t="str">
        <f>IFERROR(VLOOKUP($B287,DB!$H$3:$BZ$1001,29,FALSE)&amp;"","　")</f>
        <v/>
      </c>
      <c r="J287" s="18" t="str">
        <f>IFERROR(VLOOKUP($B287,DB!$H$3:$BZ$1001,30,FALSE)&amp;"","　")</f>
        <v>◯</v>
      </c>
      <c r="K287" s="18" t="str">
        <f>IFERROR(VLOOKUP($B287,DB!$H$3:$BZ$1001,31,FALSE)&amp;"","　")</f>
        <v>◯</v>
      </c>
      <c r="L287" s="18" t="str">
        <f>IFERROR(VLOOKUP($B287,DB!$H$3:$BZ$1001,32,FALSE)&amp;"","　")</f>
        <v>◯</v>
      </c>
      <c r="M287" s="18" t="str">
        <f>IFERROR(VLOOKUP($B287,DB!$H$3:$BZ$1001,33,FALSE)&amp;"","　")</f>
        <v>◯</v>
      </c>
      <c r="N287" s="21" t="str">
        <f>IFERROR(VLOOKUP($B287,DB!$H$3:$BZ$1001,34,FALSE)&amp;"","　")</f>
        <v/>
      </c>
      <c r="O287" s="23" t="str">
        <f>IFERROR(VLOOKUP($B287,DB!$H$3:$BZ$1001,35,FALSE)&amp;"","　")</f>
        <v>◯</v>
      </c>
      <c r="P287" s="18" t="str">
        <f>IFERROR(VLOOKUP($B287,DB!$H$3:$BZ$1001,36,FALSE)&amp;"","　")</f>
        <v>◯</v>
      </c>
      <c r="Q287" s="18" t="str">
        <f>IFERROR(VLOOKUP($B287,DB!$H$3:$BZ$1001,37,FALSE)&amp;"","　")</f>
        <v>◯</v>
      </c>
      <c r="R287" s="18" t="str">
        <f>IFERROR(VLOOKUP($B287,DB!$H$3:$BZ$1001,38,FALSE)&amp;"","　")</f>
        <v>◯</v>
      </c>
      <c r="S287" s="18" t="str">
        <f>IFERROR(VLOOKUP($B287,DB!$H$3:$BZ$1001,39,FALSE)&amp;"","　")</f>
        <v>◯</v>
      </c>
      <c r="T287" s="18" t="str">
        <f>IFERROR(VLOOKUP($B287,DB!$H$3:$BZ$1001,40,FALSE)&amp;"","　")</f>
        <v>◯</v>
      </c>
      <c r="U287" s="18" t="str">
        <f>IFERROR(VLOOKUP($B287,DB!$H$3:$BZ$1001,41,FALSE)&amp;"","　")</f>
        <v>◯</v>
      </c>
      <c r="V287" s="18" t="str">
        <f>IFERROR(VLOOKUP($B287,DB!$H$3:$BZ$1001,42,FALSE)&amp;"","　")</f>
        <v/>
      </c>
      <c r="W287" s="18" t="str">
        <f>IFERROR(VLOOKUP($B287,DB!$H$3:$BZ$1001,43,FALSE)&amp;"","　")</f>
        <v/>
      </c>
      <c r="X287" s="18" t="str">
        <f>IFERROR(VLOOKUP($B287,DB!$H$3:$BZ$1001,44,FALSE)&amp;"","　")</f>
        <v>◯</v>
      </c>
      <c r="Y287" s="18" t="str">
        <f>IFERROR(VLOOKUP($B287,DB!$H$3:$BZ$1001,45,FALSE)&amp;"","　")</f>
        <v>◯</v>
      </c>
      <c r="Z287" s="18" t="str">
        <f>IFERROR(VLOOKUP($B287,DB!$H$3:$BZ$1001,46,FALSE)&amp;"","　")</f>
        <v>◯</v>
      </c>
      <c r="AA287" s="18" t="str">
        <f>IFERROR(VLOOKUP($B287,DB!$H$3:$BZ$1001,47,FALSE)&amp;"","　")</f>
        <v>◯</v>
      </c>
      <c r="AB287" s="18" t="str">
        <f>IFERROR(VLOOKUP($B287,DB!$H$3:$BZ$1001,48,FALSE)&amp;"","　")</f>
        <v>◯</v>
      </c>
      <c r="AC287" s="18" t="str">
        <f>IFERROR(VLOOKUP($B287,DB!$H$3:$BZ$1001,49,FALSE)&amp;"","　")</f>
        <v>◯</v>
      </c>
      <c r="AD287" s="18" t="str">
        <f>IFERROR(VLOOKUP($B287,DB!$H$3:$BZ$1001,50,FALSE)&amp;"","　")</f>
        <v>◯</v>
      </c>
      <c r="AE287" s="18" t="str">
        <f>IFERROR(VLOOKUP($B287,DB!$H$3:$BZ$1001,51,FALSE)&amp;"","　")</f>
        <v>◯</v>
      </c>
      <c r="AF287" s="18" t="str">
        <f>IFERROR(VLOOKUP($B287,DB!$H$3:$BZ$1001,52,FALSE)&amp;"","　")</f>
        <v>◯</v>
      </c>
      <c r="AG287" s="18" t="str">
        <f>IFERROR(VLOOKUP($B287,DB!$H$3:$BZ$1001,53,FALSE)&amp;"","　")</f>
        <v>◯</v>
      </c>
      <c r="AH287" s="18" t="str">
        <f>IFERROR(VLOOKUP($B287,DB!$H$3:$BZ$1001,54,FALSE)&amp;"","　")</f>
        <v>◯</v>
      </c>
      <c r="AI287" s="25" t="str">
        <f>IFERROR(VLOOKUP($B287,DB!$H$3:$BZ$1001,55,FALSE)&amp;"","　")</f>
        <v>◯</v>
      </c>
      <c r="AJ287" s="16" t="str">
        <f>IFERROR(VLOOKUP($B287,DB!$H$3:$BZ$1001,56,FALSE)&amp;"","　")</f>
        <v/>
      </c>
      <c r="AK287" s="18" t="str">
        <f>IFERROR(VLOOKUP($B287,DB!$H$3:$BZ$1001,57,FALSE)&amp;"","　")</f>
        <v/>
      </c>
      <c r="AL287" s="18" t="str">
        <f>IFERROR(VLOOKUP($B287,DB!$H$3:$BZ$1001,58,FALSE)&amp;"","　")</f>
        <v/>
      </c>
      <c r="AM287" s="18" t="str">
        <f>IFERROR(VLOOKUP($B287,DB!$H$3:$BZ$1001,59,FALSE)&amp;"","　")</f>
        <v/>
      </c>
      <c r="AN287" s="18" t="str">
        <f>IFERROR(VLOOKUP($B287,DB!$H$3:$BZ$1001,60,FALSE)&amp;"","　")</f>
        <v/>
      </c>
      <c r="AO287" s="18" t="str">
        <f>IFERROR(VLOOKUP($B287,DB!$H$3:$BZ$1001,61,FALSE)&amp;"","　")</f>
        <v/>
      </c>
      <c r="AP287" s="18" t="str">
        <f>IFERROR(VLOOKUP($B287,DB!$H$3:$BZ$1001,62,FALSE)&amp;"","　")</f>
        <v/>
      </c>
      <c r="AQ287" s="21" t="str">
        <f>IFERROR(VLOOKUP($B287,DB!$H$3:$BZ$1001,63,FALSE)&amp;"","　")</f>
        <v/>
      </c>
      <c r="AR287" s="23" t="str">
        <f>IFERROR(VLOOKUP($B287,DB!$H$3:$BZ$1001,64,FALSE)&amp;"","　")</f>
        <v/>
      </c>
      <c r="AS287" s="18" t="str">
        <f>IFERROR(VLOOKUP($B287,DB!$H$3:$BZ$1001,65,FALSE)&amp;"","　")</f>
        <v/>
      </c>
      <c r="AT287" s="18" t="str">
        <f>IFERROR(VLOOKUP($B287,DB!$H$3:$BZ$1001,66,FALSE)&amp;"","　")</f>
        <v/>
      </c>
      <c r="AU287" s="18" t="str">
        <f>IFERROR(VLOOKUP($B287,DB!$H$3:$BZ$1001,67,FALSE)&amp;"","　")</f>
        <v/>
      </c>
      <c r="AV287" s="18" t="str">
        <f>IFERROR(VLOOKUP($B287,DB!$H$3:$BZ$1001,68,FALSE)&amp;"","　")</f>
        <v/>
      </c>
      <c r="AW287" s="18" t="str">
        <f>IFERROR(VLOOKUP($B287,DB!$H$3:$BZ$1001,69,FALSE)&amp;"","　")</f>
        <v/>
      </c>
      <c r="AX287" s="18" t="str">
        <f>IFERROR(VLOOKUP($B287,DB!$H$3:$BZ$1001,70,FALSE)&amp;"","　")</f>
        <v>◯</v>
      </c>
      <c r="AY287" s="21" t="str">
        <f>IFERROR(VLOOKUP($B287,DB!$H$3:$BZ$1001,71,FALSE)&amp;"","　")</f>
        <v>◯</v>
      </c>
      <c r="AZ287" s="29"/>
    </row>
    <row r="288" spans="2:52" ht="20.100000000000001" customHeight="1">
      <c r="B288" s="6">
        <v>2803</v>
      </c>
      <c r="C288" s="8" t="str">
        <f>IFERROR(VLOOKUP(B288,DB!$H$3:$Y$1001,4,FALSE)&amp;"","")</f>
        <v>野外科学株式会社</v>
      </c>
      <c r="D288" s="10" t="str">
        <f>IFERROR(VLOOKUP(B288,DB!$H$2:$CC$1001,7,FALSE)&amp;"","")</f>
        <v>北海道</v>
      </c>
      <c r="E288" s="11" t="str">
        <f>IFERROR(VLOOKUP(B288,DB!$H$2:$CC$1001,8,FALSE)&amp;"","")</f>
        <v>札幌市東区</v>
      </c>
      <c r="F288" s="12" t="str">
        <f>IFERROR(VLOOKUP(B288,DB!$H$2:$CC$1001,10,FALSE)&amp;"","")</f>
        <v>代表取締役</v>
      </c>
      <c r="G288" s="11" t="str">
        <f>IFERROR(VLOOKUP(B288,DB!$H$2:$CC$1001,11,FALSE)&amp;"","")</f>
        <v>高岡　伸一</v>
      </c>
      <c r="H288" s="14" t="str">
        <f>IFERROR(IF(VLOOKUP(B288,DB!$H$2:$CC$1001,20,FALSE)&amp;""="","","○"),"")</f>
        <v/>
      </c>
      <c r="I288" s="16" t="str">
        <f>IFERROR(VLOOKUP($B288,DB!$H$3:$BZ$1001,29,FALSE)&amp;"","　")</f>
        <v>◯</v>
      </c>
      <c r="J288" s="18" t="str">
        <f>IFERROR(VLOOKUP($B288,DB!$H$3:$BZ$1001,30,FALSE)&amp;"","　")</f>
        <v>◯</v>
      </c>
      <c r="K288" s="18" t="str">
        <f>IFERROR(VLOOKUP($B288,DB!$H$3:$BZ$1001,31,FALSE)&amp;"","　")</f>
        <v>◯</v>
      </c>
      <c r="L288" s="18" t="str">
        <f>IFERROR(VLOOKUP($B288,DB!$H$3:$BZ$1001,32,FALSE)&amp;"","　")</f>
        <v/>
      </c>
      <c r="M288" s="18" t="str">
        <f>IFERROR(VLOOKUP($B288,DB!$H$3:$BZ$1001,33,FALSE)&amp;"","　")</f>
        <v>◯</v>
      </c>
      <c r="N288" s="21" t="str">
        <f>IFERROR(VLOOKUP($B288,DB!$H$3:$BZ$1001,34,FALSE)&amp;"","　")</f>
        <v/>
      </c>
      <c r="O288" s="23" t="str">
        <f>IFERROR(VLOOKUP($B288,DB!$H$3:$BZ$1001,35,FALSE)&amp;"","　")</f>
        <v>◯</v>
      </c>
      <c r="P288" s="18" t="str">
        <f>IFERROR(VLOOKUP($B288,DB!$H$3:$BZ$1001,36,FALSE)&amp;"","　")</f>
        <v/>
      </c>
      <c r="Q288" s="18" t="str">
        <f>IFERROR(VLOOKUP($B288,DB!$H$3:$BZ$1001,37,FALSE)&amp;"","　")</f>
        <v/>
      </c>
      <c r="R288" s="18" t="str">
        <f>IFERROR(VLOOKUP($B288,DB!$H$3:$BZ$1001,38,FALSE)&amp;"","　")</f>
        <v/>
      </c>
      <c r="S288" s="18" t="str">
        <f>IFERROR(VLOOKUP($B288,DB!$H$3:$BZ$1001,39,FALSE)&amp;"","　")</f>
        <v/>
      </c>
      <c r="T288" s="18" t="str">
        <f>IFERROR(VLOOKUP($B288,DB!$H$3:$BZ$1001,40,FALSE)&amp;"","　")</f>
        <v/>
      </c>
      <c r="U288" s="18" t="str">
        <f>IFERROR(VLOOKUP($B288,DB!$H$3:$BZ$1001,41,FALSE)&amp;"","　")</f>
        <v/>
      </c>
      <c r="V288" s="18" t="str">
        <f>IFERROR(VLOOKUP($B288,DB!$H$3:$BZ$1001,42,FALSE)&amp;"","　")</f>
        <v/>
      </c>
      <c r="W288" s="18" t="str">
        <f>IFERROR(VLOOKUP($B288,DB!$H$3:$BZ$1001,43,FALSE)&amp;"","　")</f>
        <v/>
      </c>
      <c r="X288" s="18" t="str">
        <f>IFERROR(VLOOKUP($B288,DB!$H$3:$BZ$1001,44,FALSE)&amp;"","　")</f>
        <v/>
      </c>
      <c r="Y288" s="18" t="str">
        <f>IFERROR(VLOOKUP($B288,DB!$H$3:$BZ$1001,45,FALSE)&amp;"","　")</f>
        <v/>
      </c>
      <c r="Z288" s="18" t="str">
        <f>IFERROR(VLOOKUP($B288,DB!$H$3:$BZ$1001,46,FALSE)&amp;"","　")</f>
        <v/>
      </c>
      <c r="AA288" s="18" t="str">
        <f>IFERROR(VLOOKUP($B288,DB!$H$3:$BZ$1001,47,FALSE)&amp;"","　")</f>
        <v/>
      </c>
      <c r="AB288" s="18" t="str">
        <f>IFERROR(VLOOKUP($B288,DB!$H$3:$BZ$1001,48,FALSE)&amp;"","　")</f>
        <v>◯</v>
      </c>
      <c r="AC288" s="18" t="str">
        <f>IFERROR(VLOOKUP($B288,DB!$H$3:$BZ$1001,49,FALSE)&amp;"","　")</f>
        <v>◯</v>
      </c>
      <c r="AD288" s="18" t="str">
        <f>IFERROR(VLOOKUP($B288,DB!$H$3:$BZ$1001,50,FALSE)&amp;"","　")</f>
        <v/>
      </c>
      <c r="AE288" s="18" t="str">
        <f>IFERROR(VLOOKUP($B288,DB!$H$3:$BZ$1001,51,FALSE)&amp;"","　")</f>
        <v/>
      </c>
      <c r="AF288" s="18" t="str">
        <f>IFERROR(VLOOKUP($B288,DB!$H$3:$BZ$1001,52,FALSE)&amp;"","　")</f>
        <v/>
      </c>
      <c r="AG288" s="18" t="str">
        <f>IFERROR(VLOOKUP($B288,DB!$H$3:$BZ$1001,53,FALSE)&amp;"","　")</f>
        <v>◯</v>
      </c>
      <c r="AH288" s="18" t="str">
        <f>IFERROR(VLOOKUP($B288,DB!$H$3:$BZ$1001,54,FALSE)&amp;"","　")</f>
        <v/>
      </c>
      <c r="AI288" s="25" t="str">
        <f>IFERROR(VLOOKUP($B288,DB!$H$3:$BZ$1001,55,FALSE)&amp;"","　")</f>
        <v/>
      </c>
      <c r="AJ288" s="16" t="str">
        <f>IFERROR(VLOOKUP($B288,DB!$H$3:$BZ$1001,56,FALSE)&amp;"","　")</f>
        <v>◯</v>
      </c>
      <c r="AK288" s="18" t="str">
        <f>IFERROR(VLOOKUP($B288,DB!$H$3:$BZ$1001,57,FALSE)&amp;"","　")</f>
        <v/>
      </c>
      <c r="AL288" s="18" t="str">
        <f>IFERROR(VLOOKUP($B288,DB!$H$3:$BZ$1001,58,FALSE)&amp;"","　")</f>
        <v/>
      </c>
      <c r="AM288" s="18" t="str">
        <f>IFERROR(VLOOKUP($B288,DB!$H$3:$BZ$1001,59,FALSE)&amp;"","　")</f>
        <v/>
      </c>
      <c r="AN288" s="18" t="str">
        <f>IFERROR(VLOOKUP($B288,DB!$H$3:$BZ$1001,60,FALSE)&amp;"","　")</f>
        <v/>
      </c>
      <c r="AO288" s="18" t="str">
        <f>IFERROR(VLOOKUP($B288,DB!$H$3:$BZ$1001,61,FALSE)&amp;"","　")</f>
        <v/>
      </c>
      <c r="AP288" s="18" t="str">
        <f>IFERROR(VLOOKUP($B288,DB!$H$3:$BZ$1001,62,FALSE)&amp;"","　")</f>
        <v/>
      </c>
      <c r="AQ288" s="21" t="str">
        <f>IFERROR(VLOOKUP($B288,DB!$H$3:$BZ$1001,63,FALSE)&amp;"","　")</f>
        <v/>
      </c>
      <c r="AR288" s="23" t="str">
        <f>IFERROR(VLOOKUP($B288,DB!$H$3:$BZ$1001,64,FALSE)&amp;"","　")</f>
        <v/>
      </c>
      <c r="AS288" s="18" t="str">
        <f>IFERROR(VLOOKUP($B288,DB!$H$3:$BZ$1001,65,FALSE)&amp;"","　")</f>
        <v/>
      </c>
      <c r="AT288" s="18" t="str">
        <f>IFERROR(VLOOKUP($B288,DB!$H$3:$BZ$1001,66,FALSE)&amp;"","　")</f>
        <v/>
      </c>
      <c r="AU288" s="18" t="str">
        <f>IFERROR(VLOOKUP($B288,DB!$H$3:$BZ$1001,67,FALSE)&amp;"","　")</f>
        <v/>
      </c>
      <c r="AV288" s="18" t="str">
        <f>IFERROR(VLOOKUP($B288,DB!$H$3:$BZ$1001,68,FALSE)&amp;"","　")</f>
        <v/>
      </c>
      <c r="AW288" s="18" t="str">
        <f>IFERROR(VLOOKUP($B288,DB!$H$3:$BZ$1001,69,FALSE)&amp;"","　")</f>
        <v>◯</v>
      </c>
      <c r="AX288" s="18" t="str">
        <f>IFERROR(VLOOKUP($B288,DB!$H$3:$BZ$1001,70,FALSE)&amp;"","　")</f>
        <v>◯</v>
      </c>
      <c r="AY288" s="21" t="str">
        <f>IFERROR(VLOOKUP($B288,DB!$H$3:$BZ$1001,71,FALSE)&amp;"","　")</f>
        <v>◯</v>
      </c>
      <c r="AZ288" s="29"/>
    </row>
    <row r="289" spans="2:52" ht="20.100000000000001" customHeight="1">
      <c r="B289" s="6">
        <v>2804</v>
      </c>
      <c r="C289" s="8" t="str">
        <f>IFERROR(VLOOKUP(B289,DB!$H$3:$Y$1001,4,FALSE)&amp;"","")</f>
        <v>株式会社雪研スノーイーターズ</v>
      </c>
      <c r="D289" s="10" t="str">
        <f>IFERROR(VLOOKUP(B289,DB!$H$2:$CC$1001,7,FALSE)&amp;"","")</f>
        <v>北海道</v>
      </c>
      <c r="E289" s="11" t="str">
        <f>IFERROR(VLOOKUP(B289,DB!$H$2:$CC$1001,8,FALSE)&amp;"","")</f>
        <v>札幌市中央区</v>
      </c>
      <c r="F289" s="12" t="str">
        <f>IFERROR(VLOOKUP(B289,DB!$H$2:$CC$1001,10,FALSE)&amp;"","")</f>
        <v>代表取締役</v>
      </c>
      <c r="G289" s="11" t="str">
        <f>IFERROR(VLOOKUP(B289,DB!$H$2:$CC$1001,11,FALSE)&amp;"","")</f>
        <v>大槻　政哉</v>
      </c>
      <c r="H289" s="14" t="str">
        <f>IFERROR(IF(VLOOKUP(B289,DB!$H$2:$CC$1001,20,FALSE)&amp;""="","","○"),"")</f>
        <v/>
      </c>
      <c r="I289" s="16" t="str">
        <f>IFERROR(VLOOKUP($B289,DB!$H$3:$BZ$1001,29,FALSE)&amp;"","　")</f>
        <v>◯</v>
      </c>
      <c r="J289" s="18" t="str">
        <f>IFERROR(VLOOKUP($B289,DB!$H$3:$BZ$1001,30,FALSE)&amp;"","　")</f>
        <v/>
      </c>
      <c r="K289" s="18" t="str">
        <f>IFERROR(VLOOKUP($B289,DB!$H$3:$BZ$1001,31,FALSE)&amp;"","　")</f>
        <v>◯</v>
      </c>
      <c r="L289" s="18" t="str">
        <f>IFERROR(VLOOKUP($B289,DB!$H$3:$BZ$1001,32,FALSE)&amp;"","　")</f>
        <v/>
      </c>
      <c r="M289" s="18" t="str">
        <f>IFERROR(VLOOKUP($B289,DB!$H$3:$BZ$1001,33,FALSE)&amp;"","　")</f>
        <v>◯</v>
      </c>
      <c r="N289" s="21" t="str">
        <f>IFERROR(VLOOKUP($B289,DB!$H$3:$BZ$1001,34,FALSE)&amp;"","　")</f>
        <v/>
      </c>
      <c r="O289" s="23" t="str">
        <f>IFERROR(VLOOKUP($B289,DB!$H$3:$BZ$1001,35,FALSE)&amp;"","　")</f>
        <v/>
      </c>
      <c r="P289" s="18" t="str">
        <f>IFERROR(VLOOKUP($B289,DB!$H$3:$BZ$1001,36,FALSE)&amp;"","　")</f>
        <v/>
      </c>
      <c r="Q289" s="18" t="str">
        <f>IFERROR(VLOOKUP($B289,DB!$H$3:$BZ$1001,37,FALSE)&amp;"","　")</f>
        <v/>
      </c>
      <c r="R289" s="18" t="str">
        <f>IFERROR(VLOOKUP($B289,DB!$H$3:$BZ$1001,38,FALSE)&amp;"","　")</f>
        <v>◯</v>
      </c>
      <c r="S289" s="18" t="str">
        <f>IFERROR(VLOOKUP($B289,DB!$H$3:$BZ$1001,39,FALSE)&amp;"","　")</f>
        <v/>
      </c>
      <c r="T289" s="18" t="str">
        <f>IFERROR(VLOOKUP($B289,DB!$H$3:$BZ$1001,40,FALSE)&amp;"","　")</f>
        <v/>
      </c>
      <c r="U289" s="18" t="str">
        <f>IFERROR(VLOOKUP($B289,DB!$H$3:$BZ$1001,41,FALSE)&amp;"","　")</f>
        <v/>
      </c>
      <c r="V289" s="18" t="str">
        <f>IFERROR(VLOOKUP($B289,DB!$H$3:$BZ$1001,42,FALSE)&amp;"","　")</f>
        <v/>
      </c>
      <c r="W289" s="18" t="str">
        <f>IFERROR(VLOOKUP($B289,DB!$H$3:$BZ$1001,43,FALSE)&amp;"","　")</f>
        <v/>
      </c>
      <c r="X289" s="18" t="str">
        <f>IFERROR(VLOOKUP($B289,DB!$H$3:$BZ$1001,44,FALSE)&amp;"","　")</f>
        <v/>
      </c>
      <c r="Y289" s="18" t="str">
        <f>IFERROR(VLOOKUP($B289,DB!$H$3:$BZ$1001,45,FALSE)&amp;"","　")</f>
        <v/>
      </c>
      <c r="Z289" s="18" t="str">
        <f>IFERROR(VLOOKUP($B289,DB!$H$3:$BZ$1001,46,FALSE)&amp;"","　")</f>
        <v/>
      </c>
      <c r="AA289" s="18" t="str">
        <f>IFERROR(VLOOKUP($B289,DB!$H$3:$BZ$1001,47,FALSE)&amp;"","　")</f>
        <v/>
      </c>
      <c r="AB289" s="18" t="str">
        <f>IFERROR(VLOOKUP($B289,DB!$H$3:$BZ$1001,48,FALSE)&amp;"","　")</f>
        <v/>
      </c>
      <c r="AC289" s="18" t="str">
        <f>IFERROR(VLOOKUP($B289,DB!$H$3:$BZ$1001,49,FALSE)&amp;"","　")</f>
        <v/>
      </c>
      <c r="AD289" s="18" t="str">
        <f>IFERROR(VLOOKUP($B289,DB!$H$3:$BZ$1001,50,FALSE)&amp;"","　")</f>
        <v/>
      </c>
      <c r="AE289" s="18" t="str">
        <f>IFERROR(VLOOKUP($B289,DB!$H$3:$BZ$1001,51,FALSE)&amp;"","　")</f>
        <v/>
      </c>
      <c r="AF289" s="18" t="str">
        <f>IFERROR(VLOOKUP($B289,DB!$H$3:$BZ$1001,52,FALSE)&amp;"","　")</f>
        <v/>
      </c>
      <c r="AG289" s="18" t="str">
        <f>IFERROR(VLOOKUP($B289,DB!$H$3:$BZ$1001,53,FALSE)&amp;"","　")</f>
        <v>◯</v>
      </c>
      <c r="AH289" s="18" t="str">
        <f>IFERROR(VLOOKUP($B289,DB!$H$3:$BZ$1001,54,FALSE)&amp;"","　")</f>
        <v/>
      </c>
      <c r="AI289" s="25" t="str">
        <f>IFERROR(VLOOKUP($B289,DB!$H$3:$BZ$1001,55,FALSE)&amp;"","　")</f>
        <v/>
      </c>
      <c r="AJ289" s="16" t="str">
        <f>IFERROR(VLOOKUP($B289,DB!$H$3:$BZ$1001,56,FALSE)&amp;"","　")</f>
        <v/>
      </c>
      <c r="AK289" s="18" t="str">
        <f>IFERROR(VLOOKUP($B289,DB!$H$3:$BZ$1001,57,FALSE)&amp;"","　")</f>
        <v/>
      </c>
      <c r="AL289" s="18" t="str">
        <f>IFERROR(VLOOKUP($B289,DB!$H$3:$BZ$1001,58,FALSE)&amp;"","　")</f>
        <v/>
      </c>
      <c r="AM289" s="18" t="str">
        <f>IFERROR(VLOOKUP($B289,DB!$H$3:$BZ$1001,59,FALSE)&amp;"","　")</f>
        <v/>
      </c>
      <c r="AN289" s="18" t="str">
        <f>IFERROR(VLOOKUP($B289,DB!$H$3:$BZ$1001,60,FALSE)&amp;"","　")</f>
        <v/>
      </c>
      <c r="AO289" s="18" t="str">
        <f>IFERROR(VLOOKUP($B289,DB!$H$3:$BZ$1001,61,FALSE)&amp;"","　")</f>
        <v/>
      </c>
      <c r="AP289" s="18" t="str">
        <f>IFERROR(VLOOKUP($B289,DB!$H$3:$BZ$1001,62,FALSE)&amp;"","　")</f>
        <v/>
      </c>
      <c r="AQ289" s="21" t="str">
        <f>IFERROR(VLOOKUP($B289,DB!$H$3:$BZ$1001,63,FALSE)&amp;"","　")</f>
        <v/>
      </c>
      <c r="AR289" s="23" t="str">
        <f>IFERROR(VLOOKUP($B289,DB!$H$3:$BZ$1001,64,FALSE)&amp;"","　")</f>
        <v/>
      </c>
      <c r="AS289" s="18" t="str">
        <f>IFERROR(VLOOKUP($B289,DB!$H$3:$BZ$1001,65,FALSE)&amp;"","　")</f>
        <v/>
      </c>
      <c r="AT289" s="18" t="str">
        <f>IFERROR(VLOOKUP($B289,DB!$H$3:$BZ$1001,66,FALSE)&amp;"","　")</f>
        <v/>
      </c>
      <c r="AU289" s="18" t="str">
        <f>IFERROR(VLOOKUP($B289,DB!$H$3:$BZ$1001,67,FALSE)&amp;"","　")</f>
        <v/>
      </c>
      <c r="AV289" s="18" t="str">
        <f>IFERROR(VLOOKUP($B289,DB!$H$3:$BZ$1001,68,FALSE)&amp;"","　")</f>
        <v/>
      </c>
      <c r="AW289" s="18" t="str">
        <f>IFERROR(VLOOKUP($B289,DB!$H$3:$BZ$1001,69,FALSE)&amp;"","　")</f>
        <v/>
      </c>
      <c r="AX289" s="18" t="str">
        <f>IFERROR(VLOOKUP($B289,DB!$H$3:$BZ$1001,70,FALSE)&amp;"","　")</f>
        <v/>
      </c>
      <c r="AY289" s="21" t="str">
        <f>IFERROR(VLOOKUP($B289,DB!$H$3:$BZ$1001,71,FALSE)&amp;"","　")</f>
        <v/>
      </c>
      <c r="AZ289" s="29"/>
    </row>
    <row r="290" spans="2:52" ht="20.100000000000001" customHeight="1">
      <c r="B290" s="6">
        <v>2805</v>
      </c>
      <c r="C290" s="8" t="str">
        <f>IFERROR(VLOOKUP(B290,DB!$H$3:$Y$1001,4,FALSE)&amp;"","")</f>
        <v>株式会社ユニテック</v>
      </c>
      <c r="D290" s="10" t="str">
        <f>IFERROR(VLOOKUP(B290,DB!$H$2:$CC$1001,7,FALSE)&amp;"","")</f>
        <v>北海道</v>
      </c>
      <c r="E290" s="11" t="str">
        <f>IFERROR(VLOOKUP(B290,DB!$H$2:$CC$1001,8,FALSE)&amp;"","")</f>
        <v>札幌市中央区</v>
      </c>
      <c r="F290" s="12" t="str">
        <f>IFERROR(VLOOKUP(B290,DB!$H$2:$CC$1001,10,FALSE)&amp;"","")</f>
        <v>代表取締役</v>
      </c>
      <c r="G290" s="11" t="str">
        <f>IFERROR(VLOOKUP(B290,DB!$H$2:$CC$1001,11,FALSE)&amp;"","")</f>
        <v>藤井　紀綱</v>
      </c>
      <c r="H290" s="14" t="str">
        <f>IFERROR(IF(VLOOKUP(B290,DB!$H$2:$CC$1001,20,FALSE)&amp;""="","","○"),"")</f>
        <v/>
      </c>
      <c r="I290" s="16" t="str">
        <f>IFERROR(VLOOKUP($B290,DB!$H$3:$BZ$1001,29,FALSE)&amp;"","　")</f>
        <v>◯</v>
      </c>
      <c r="J290" s="18" t="str">
        <f>IFERROR(VLOOKUP($B290,DB!$H$3:$BZ$1001,30,FALSE)&amp;"","　")</f>
        <v/>
      </c>
      <c r="K290" s="18" t="str">
        <f>IFERROR(VLOOKUP($B290,DB!$H$3:$BZ$1001,31,FALSE)&amp;"","　")</f>
        <v>◯</v>
      </c>
      <c r="L290" s="18" t="str">
        <f>IFERROR(VLOOKUP($B290,DB!$H$3:$BZ$1001,32,FALSE)&amp;"","　")</f>
        <v/>
      </c>
      <c r="M290" s="18" t="str">
        <f>IFERROR(VLOOKUP($B290,DB!$H$3:$BZ$1001,33,FALSE)&amp;"","　")</f>
        <v>◯</v>
      </c>
      <c r="N290" s="21" t="str">
        <f>IFERROR(VLOOKUP($B290,DB!$H$3:$BZ$1001,34,FALSE)&amp;"","　")</f>
        <v/>
      </c>
      <c r="O290" s="23" t="str">
        <f>IFERROR(VLOOKUP($B290,DB!$H$3:$BZ$1001,35,FALSE)&amp;"","　")</f>
        <v>◯</v>
      </c>
      <c r="P290" s="18" t="str">
        <f>IFERROR(VLOOKUP($B290,DB!$H$3:$BZ$1001,36,FALSE)&amp;"","　")</f>
        <v/>
      </c>
      <c r="Q290" s="18" t="str">
        <f>IFERROR(VLOOKUP($B290,DB!$H$3:$BZ$1001,37,FALSE)&amp;"","　")</f>
        <v/>
      </c>
      <c r="R290" s="18" t="str">
        <f>IFERROR(VLOOKUP($B290,DB!$H$3:$BZ$1001,38,FALSE)&amp;"","　")</f>
        <v/>
      </c>
      <c r="S290" s="18" t="str">
        <f>IFERROR(VLOOKUP($B290,DB!$H$3:$BZ$1001,39,FALSE)&amp;"","　")</f>
        <v/>
      </c>
      <c r="T290" s="18" t="str">
        <f>IFERROR(VLOOKUP($B290,DB!$H$3:$BZ$1001,40,FALSE)&amp;"","　")</f>
        <v/>
      </c>
      <c r="U290" s="18" t="str">
        <f>IFERROR(VLOOKUP($B290,DB!$H$3:$BZ$1001,41,FALSE)&amp;"","　")</f>
        <v/>
      </c>
      <c r="V290" s="18" t="str">
        <f>IFERROR(VLOOKUP($B290,DB!$H$3:$BZ$1001,42,FALSE)&amp;"","　")</f>
        <v/>
      </c>
      <c r="W290" s="18" t="str">
        <f>IFERROR(VLOOKUP($B290,DB!$H$3:$BZ$1001,43,FALSE)&amp;"","　")</f>
        <v/>
      </c>
      <c r="X290" s="18" t="str">
        <f>IFERROR(VLOOKUP($B290,DB!$H$3:$BZ$1001,44,FALSE)&amp;"","　")</f>
        <v/>
      </c>
      <c r="Y290" s="18" t="str">
        <f>IFERROR(VLOOKUP($B290,DB!$H$3:$BZ$1001,45,FALSE)&amp;"","　")</f>
        <v/>
      </c>
      <c r="Z290" s="18" t="str">
        <f>IFERROR(VLOOKUP($B290,DB!$H$3:$BZ$1001,46,FALSE)&amp;"","　")</f>
        <v/>
      </c>
      <c r="AA290" s="18" t="str">
        <f>IFERROR(VLOOKUP($B290,DB!$H$3:$BZ$1001,47,FALSE)&amp;"","　")</f>
        <v/>
      </c>
      <c r="AB290" s="18" t="str">
        <f>IFERROR(VLOOKUP($B290,DB!$H$3:$BZ$1001,48,FALSE)&amp;"","　")</f>
        <v/>
      </c>
      <c r="AC290" s="18" t="str">
        <f>IFERROR(VLOOKUP($B290,DB!$H$3:$BZ$1001,49,FALSE)&amp;"","　")</f>
        <v/>
      </c>
      <c r="AD290" s="18" t="str">
        <f>IFERROR(VLOOKUP($B290,DB!$H$3:$BZ$1001,50,FALSE)&amp;"","　")</f>
        <v/>
      </c>
      <c r="AE290" s="18" t="str">
        <f>IFERROR(VLOOKUP($B290,DB!$H$3:$BZ$1001,51,FALSE)&amp;"","　")</f>
        <v/>
      </c>
      <c r="AF290" s="18" t="str">
        <f>IFERROR(VLOOKUP($B290,DB!$H$3:$BZ$1001,52,FALSE)&amp;"","　")</f>
        <v/>
      </c>
      <c r="AG290" s="18" t="str">
        <f>IFERROR(VLOOKUP($B290,DB!$H$3:$BZ$1001,53,FALSE)&amp;"","　")</f>
        <v/>
      </c>
      <c r="AH290" s="18" t="str">
        <f>IFERROR(VLOOKUP($B290,DB!$H$3:$BZ$1001,54,FALSE)&amp;"","　")</f>
        <v/>
      </c>
      <c r="AI290" s="25" t="str">
        <f>IFERROR(VLOOKUP($B290,DB!$H$3:$BZ$1001,55,FALSE)&amp;"","　")</f>
        <v/>
      </c>
      <c r="AJ290" s="16" t="str">
        <f>IFERROR(VLOOKUP($B290,DB!$H$3:$BZ$1001,56,FALSE)&amp;"","　")</f>
        <v/>
      </c>
      <c r="AK290" s="18" t="str">
        <f>IFERROR(VLOOKUP($B290,DB!$H$3:$BZ$1001,57,FALSE)&amp;"","　")</f>
        <v/>
      </c>
      <c r="AL290" s="18" t="str">
        <f>IFERROR(VLOOKUP($B290,DB!$H$3:$BZ$1001,58,FALSE)&amp;"","　")</f>
        <v/>
      </c>
      <c r="AM290" s="18" t="str">
        <f>IFERROR(VLOOKUP($B290,DB!$H$3:$BZ$1001,59,FALSE)&amp;"","　")</f>
        <v/>
      </c>
      <c r="AN290" s="18" t="str">
        <f>IFERROR(VLOOKUP($B290,DB!$H$3:$BZ$1001,60,FALSE)&amp;"","　")</f>
        <v/>
      </c>
      <c r="AO290" s="18" t="str">
        <f>IFERROR(VLOOKUP($B290,DB!$H$3:$BZ$1001,61,FALSE)&amp;"","　")</f>
        <v/>
      </c>
      <c r="AP290" s="18" t="str">
        <f>IFERROR(VLOOKUP($B290,DB!$H$3:$BZ$1001,62,FALSE)&amp;"","　")</f>
        <v/>
      </c>
      <c r="AQ290" s="21" t="str">
        <f>IFERROR(VLOOKUP($B290,DB!$H$3:$BZ$1001,63,FALSE)&amp;"","　")</f>
        <v/>
      </c>
      <c r="AR290" s="23" t="str">
        <f>IFERROR(VLOOKUP($B290,DB!$H$3:$BZ$1001,64,FALSE)&amp;"","　")</f>
        <v/>
      </c>
      <c r="AS290" s="18" t="str">
        <f>IFERROR(VLOOKUP($B290,DB!$H$3:$BZ$1001,65,FALSE)&amp;"","　")</f>
        <v/>
      </c>
      <c r="AT290" s="18" t="str">
        <f>IFERROR(VLOOKUP($B290,DB!$H$3:$BZ$1001,66,FALSE)&amp;"","　")</f>
        <v/>
      </c>
      <c r="AU290" s="18" t="str">
        <f>IFERROR(VLOOKUP($B290,DB!$H$3:$BZ$1001,67,FALSE)&amp;"","　")</f>
        <v/>
      </c>
      <c r="AV290" s="18" t="str">
        <f>IFERROR(VLOOKUP($B290,DB!$H$3:$BZ$1001,68,FALSE)&amp;"","　")</f>
        <v/>
      </c>
      <c r="AW290" s="18" t="str">
        <f>IFERROR(VLOOKUP($B290,DB!$H$3:$BZ$1001,69,FALSE)&amp;"","　")</f>
        <v/>
      </c>
      <c r="AX290" s="18" t="str">
        <f>IFERROR(VLOOKUP($B290,DB!$H$3:$BZ$1001,70,FALSE)&amp;"","　")</f>
        <v/>
      </c>
      <c r="AY290" s="21" t="str">
        <f>IFERROR(VLOOKUP($B290,DB!$H$3:$BZ$1001,71,FALSE)&amp;"","　")</f>
        <v/>
      </c>
      <c r="AZ290" s="29"/>
    </row>
    <row r="291" spans="2:52" ht="20.100000000000001" customHeight="1">
      <c r="B291" s="6">
        <v>2806</v>
      </c>
      <c r="C291" s="8" t="str">
        <f>IFERROR(VLOOKUP(B291,DB!$H$3:$Y$1001,4,FALSE)&amp;"","")</f>
        <v>ユニオンデーターシステム株式会社</v>
      </c>
      <c r="D291" s="10" t="str">
        <f>IFERROR(VLOOKUP(B291,DB!$H$2:$CC$1001,7,FALSE)&amp;"","")</f>
        <v>北海道</v>
      </c>
      <c r="E291" s="11" t="str">
        <f>IFERROR(VLOOKUP(B291,DB!$H$2:$CC$1001,8,FALSE)&amp;"","")</f>
        <v>札幌市白石区</v>
      </c>
      <c r="F291" s="12" t="str">
        <f>IFERROR(VLOOKUP(B291,DB!$H$2:$CC$1001,10,FALSE)&amp;"","")</f>
        <v>代表取締役</v>
      </c>
      <c r="G291" s="11" t="str">
        <f>IFERROR(VLOOKUP(B291,DB!$H$2:$CC$1001,11,FALSE)&amp;"","")</f>
        <v>前澤　央所</v>
      </c>
      <c r="H291" s="14" t="str">
        <f>IFERROR(IF(VLOOKUP(B291,DB!$H$2:$CC$1001,20,FALSE)&amp;""="","","○"),"")</f>
        <v>○</v>
      </c>
      <c r="I291" s="16" t="str">
        <f>IFERROR(VLOOKUP($B291,DB!$H$3:$BZ$1001,29,FALSE)&amp;"","　")</f>
        <v>◯</v>
      </c>
      <c r="J291" s="18" t="str">
        <f>IFERROR(VLOOKUP($B291,DB!$H$3:$BZ$1001,30,FALSE)&amp;"","　")</f>
        <v/>
      </c>
      <c r="K291" s="18" t="str">
        <f>IFERROR(VLOOKUP($B291,DB!$H$3:$BZ$1001,31,FALSE)&amp;"","　")</f>
        <v>◯</v>
      </c>
      <c r="L291" s="18" t="str">
        <f>IFERROR(VLOOKUP($B291,DB!$H$3:$BZ$1001,32,FALSE)&amp;"","　")</f>
        <v/>
      </c>
      <c r="M291" s="18" t="str">
        <f>IFERROR(VLOOKUP($B291,DB!$H$3:$BZ$1001,33,FALSE)&amp;"","　")</f>
        <v>◯</v>
      </c>
      <c r="N291" s="21" t="str">
        <f>IFERROR(VLOOKUP($B291,DB!$H$3:$BZ$1001,34,FALSE)&amp;"","　")</f>
        <v/>
      </c>
      <c r="O291" s="23" t="str">
        <f>IFERROR(VLOOKUP($B291,DB!$H$3:$BZ$1001,35,FALSE)&amp;"","　")</f>
        <v/>
      </c>
      <c r="P291" s="18" t="str">
        <f>IFERROR(VLOOKUP($B291,DB!$H$3:$BZ$1001,36,FALSE)&amp;"","　")</f>
        <v/>
      </c>
      <c r="Q291" s="18" t="str">
        <f>IFERROR(VLOOKUP($B291,DB!$H$3:$BZ$1001,37,FALSE)&amp;"","　")</f>
        <v/>
      </c>
      <c r="R291" s="18" t="str">
        <f>IFERROR(VLOOKUP($B291,DB!$H$3:$BZ$1001,38,FALSE)&amp;"","　")</f>
        <v/>
      </c>
      <c r="S291" s="18" t="str">
        <f>IFERROR(VLOOKUP($B291,DB!$H$3:$BZ$1001,39,FALSE)&amp;"","　")</f>
        <v/>
      </c>
      <c r="T291" s="18" t="str">
        <f>IFERROR(VLOOKUP($B291,DB!$H$3:$BZ$1001,40,FALSE)&amp;"","　")</f>
        <v/>
      </c>
      <c r="U291" s="18" t="str">
        <f>IFERROR(VLOOKUP($B291,DB!$H$3:$BZ$1001,41,FALSE)&amp;"","　")</f>
        <v/>
      </c>
      <c r="V291" s="18" t="str">
        <f>IFERROR(VLOOKUP($B291,DB!$H$3:$BZ$1001,42,FALSE)&amp;"","　")</f>
        <v/>
      </c>
      <c r="W291" s="18" t="str">
        <f>IFERROR(VLOOKUP($B291,DB!$H$3:$BZ$1001,43,FALSE)&amp;"","　")</f>
        <v/>
      </c>
      <c r="X291" s="18" t="str">
        <f>IFERROR(VLOOKUP($B291,DB!$H$3:$BZ$1001,44,FALSE)&amp;"","　")</f>
        <v/>
      </c>
      <c r="Y291" s="18" t="str">
        <f>IFERROR(VLOOKUP($B291,DB!$H$3:$BZ$1001,45,FALSE)&amp;"","　")</f>
        <v/>
      </c>
      <c r="Z291" s="18" t="str">
        <f>IFERROR(VLOOKUP($B291,DB!$H$3:$BZ$1001,46,FALSE)&amp;"","　")</f>
        <v/>
      </c>
      <c r="AA291" s="18" t="str">
        <f>IFERROR(VLOOKUP($B291,DB!$H$3:$BZ$1001,47,FALSE)&amp;"","　")</f>
        <v/>
      </c>
      <c r="AB291" s="18" t="str">
        <f>IFERROR(VLOOKUP($B291,DB!$H$3:$BZ$1001,48,FALSE)&amp;"","　")</f>
        <v/>
      </c>
      <c r="AC291" s="18" t="str">
        <f>IFERROR(VLOOKUP($B291,DB!$H$3:$BZ$1001,49,FALSE)&amp;"","　")</f>
        <v/>
      </c>
      <c r="AD291" s="18" t="str">
        <f>IFERROR(VLOOKUP($B291,DB!$H$3:$BZ$1001,50,FALSE)&amp;"","　")</f>
        <v/>
      </c>
      <c r="AE291" s="18" t="str">
        <f>IFERROR(VLOOKUP($B291,DB!$H$3:$BZ$1001,51,FALSE)&amp;"","　")</f>
        <v/>
      </c>
      <c r="AF291" s="18" t="str">
        <f>IFERROR(VLOOKUP($B291,DB!$H$3:$BZ$1001,52,FALSE)&amp;"","　")</f>
        <v/>
      </c>
      <c r="AG291" s="18" t="str">
        <f>IFERROR(VLOOKUP($B291,DB!$H$3:$BZ$1001,53,FALSE)&amp;"","　")</f>
        <v>◯</v>
      </c>
      <c r="AH291" s="18" t="str">
        <f>IFERROR(VLOOKUP($B291,DB!$H$3:$BZ$1001,54,FALSE)&amp;"","　")</f>
        <v/>
      </c>
      <c r="AI291" s="25" t="str">
        <f>IFERROR(VLOOKUP($B291,DB!$H$3:$BZ$1001,55,FALSE)&amp;"","　")</f>
        <v/>
      </c>
      <c r="AJ291" s="16" t="str">
        <f>IFERROR(VLOOKUP($B291,DB!$H$3:$BZ$1001,56,FALSE)&amp;"","　")</f>
        <v/>
      </c>
      <c r="AK291" s="18" t="str">
        <f>IFERROR(VLOOKUP($B291,DB!$H$3:$BZ$1001,57,FALSE)&amp;"","　")</f>
        <v/>
      </c>
      <c r="AL291" s="18" t="str">
        <f>IFERROR(VLOOKUP($B291,DB!$H$3:$BZ$1001,58,FALSE)&amp;"","　")</f>
        <v/>
      </c>
      <c r="AM291" s="18" t="str">
        <f>IFERROR(VLOOKUP($B291,DB!$H$3:$BZ$1001,59,FALSE)&amp;"","　")</f>
        <v/>
      </c>
      <c r="AN291" s="18" t="str">
        <f>IFERROR(VLOOKUP($B291,DB!$H$3:$BZ$1001,60,FALSE)&amp;"","　")</f>
        <v/>
      </c>
      <c r="AO291" s="18" t="str">
        <f>IFERROR(VLOOKUP($B291,DB!$H$3:$BZ$1001,61,FALSE)&amp;"","　")</f>
        <v/>
      </c>
      <c r="AP291" s="18" t="str">
        <f>IFERROR(VLOOKUP($B291,DB!$H$3:$BZ$1001,62,FALSE)&amp;"","　")</f>
        <v/>
      </c>
      <c r="AQ291" s="21" t="str">
        <f>IFERROR(VLOOKUP($B291,DB!$H$3:$BZ$1001,63,FALSE)&amp;"","　")</f>
        <v/>
      </c>
      <c r="AR291" s="23" t="str">
        <f>IFERROR(VLOOKUP($B291,DB!$H$3:$BZ$1001,64,FALSE)&amp;"","　")</f>
        <v/>
      </c>
      <c r="AS291" s="18" t="str">
        <f>IFERROR(VLOOKUP($B291,DB!$H$3:$BZ$1001,65,FALSE)&amp;"","　")</f>
        <v/>
      </c>
      <c r="AT291" s="18" t="str">
        <f>IFERROR(VLOOKUP($B291,DB!$H$3:$BZ$1001,66,FALSE)&amp;"","　")</f>
        <v/>
      </c>
      <c r="AU291" s="18" t="str">
        <f>IFERROR(VLOOKUP($B291,DB!$H$3:$BZ$1001,67,FALSE)&amp;"","　")</f>
        <v/>
      </c>
      <c r="AV291" s="18" t="str">
        <f>IFERROR(VLOOKUP($B291,DB!$H$3:$BZ$1001,68,FALSE)&amp;"","　")</f>
        <v/>
      </c>
      <c r="AW291" s="18" t="str">
        <f>IFERROR(VLOOKUP($B291,DB!$H$3:$BZ$1001,69,FALSE)&amp;"","　")</f>
        <v/>
      </c>
      <c r="AX291" s="18" t="str">
        <f>IFERROR(VLOOKUP($B291,DB!$H$3:$BZ$1001,70,FALSE)&amp;"","　")</f>
        <v/>
      </c>
      <c r="AY291" s="21" t="str">
        <f>IFERROR(VLOOKUP($B291,DB!$H$3:$BZ$1001,71,FALSE)&amp;"","　")</f>
        <v/>
      </c>
      <c r="AZ291" s="29"/>
    </row>
    <row r="292" spans="2:52" ht="20.100000000000001" customHeight="1">
      <c r="B292" s="6">
        <v>2807</v>
      </c>
      <c r="C292" s="8" t="str">
        <f>IFERROR(VLOOKUP(B292,DB!$H$3:$Y$1001,4,FALSE)&amp;"","")</f>
        <v>株式会社ユニオン・コンサルタント</v>
      </c>
      <c r="D292" s="10" t="str">
        <f>IFERROR(VLOOKUP(B292,DB!$H$2:$CC$1001,7,FALSE)&amp;"","")</f>
        <v>北海道</v>
      </c>
      <c r="E292" s="11" t="str">
        <f>IFERROR(VLOOKUP(B292,DB!$H$2:$CC$1001,8,FALSE)&amp;"","")</f>
        <v>札幌市北区</v>
      </c>
      <c r="F292" s="12" t="str">
        <f>IFERROR(VLOOKUP(B292,DB!$H$2:$CC$1001,10,FALSE)&amp;"","")</f>
        <v>代表取締役社長</v>
      </c>
      <c r="G292" s="11" t="str">
        <f>IFERROR(VLOOKUP(B292,DB!$H$2:$CC$1001,11,FALSE)&amp;"","")</f>
        <v>渡辺　均</v>
      </c>
      <c r="H292" s="14" t="str">
        <f>IFERROR(IF(VLOOKUP(B292,DB!$H$2:$CC$1001,20,FALSE)&amp;""="","","○"),"")</f>
        <v/>
      </c>
      <c r="I292" s="16" t="str">
        <f>IFERROR(VLOOKUP($B292,DB!$H$3:$BZ$1001,29,FALSE)&amp;"","　")</f>
        <v>◯</v>
      </c>
      <c r="J292" s="18" t="str">
        <f>IFERROR(VLOOKUP($B292,DB!$H$3:$BZ$1001,30,FALSE)&amp;"","　")</f>
        <v>◯</v>
      </c>
      <c r="K292" s="18" t="str">
        <f>IFERROR(VLOOKUP($B292,DB!$H$3:$BZ$1001,31,FALSE)&amp;"","　")</f>
        <v>◯</v>
      </c>
      <c r="L292" s="18" t="str">
        <f>IFERROR(VLOOKUP($B292,DB!$H$3:$BZ$1001,32,FALSE)&amp;"","　")</f>
        <v/>
      </c>
      <c r="M292" s="18" t="str">
        <f>IFERROR(VLOOKUP($B292,DB!$H$3:$BZ$1001,33,FALSE)&amp;"","　")</f>
        <v/>
      </c>
      <c r="N292" s="21" t="str">
        <f>IFERROR(VLOOKUP($B292,DB!$H$3:$BZ$1001,34,FALSE)&amp;"","　")</f>
        <v/>
      </c>
      <c r="O292" s="23" t="str">
        <f>IFERROR(VLOOKUP($B292,DB!$H$3:$BZ$1001,35,FALSE)&amp;"","　")</f>
        <v>◯</v>
      </c>
      <c r="P292" s="18" t="str">
        <f>IFERROR(VLOOKUP($B292,DB!$H$3:$BZ$1001,36,FALSE)&amp;"","　")</f>
        <v/>
      </c>
      <c r="Q292" s="18" t="str">
        <f>IFERROR(VLOOKUP($B292,DB!$H$3:$BZ$1001,37,FALSE)&amp;"","　")</f>
        <v/>
      </c>
      <c r="R292" s="18" t="str">
        <f>IFERROR(VLOOKUP($B292,DB!$H$3:$BZ$1001,38,FALSE)&amp;"","　")</f>
        <v/>
      </c>
      <c r="S292" s="18" t="str">
        <f>IFERROR(VLOOKUP($B292,DB!$H$3:$BZ$1001,39,FALSE)&amp;"","　")</f>
        <v/>
      </c>
      <c r="T292" s="18" t="str">
        <f>IFERROR(VLOOKUP($B292,DB!$H$3:$BZ$1001,40,FALSE)&amp;"","　")</f>
        <v/>
      </c>
      <c r="U292" s="18" t="str">
        <f>IFERROR(VLOOKUP($B292,DB!$H$3:$BZ$1001,41,FALSE)&amp;"","　")</f>
        <v/>
      </c>
      <c r="V292" s="18" t="str">
        <f>IFERROR(VLOOKUP($B292,DB!$H$3:$BZ$1001,42,FALSE)&amp;"","　")</f>
        <v/>
      </c>
      <c r="W292" s="18" t="str">
        <f>IFERROR(VLOOKUP($B292,DB!$H$3:$BZ$1001,43,FALSE)&amp;"","　")</f>
        <v/>
      </c>
      <c r="X292" s="18" t="str">
        <f>IFERROR(VLOOKUP($B292,DB!$H$3:$BZ$1001,44,FALSE)&amp;"","　")</f>
        <v/>
      </c>
      <c r="Y292" s="18" t="str">
        <f>IFERROR(VLOOKUP($B292,DB!$H$3:$BZ$1001,45,FALSE)&amp;"","　")</f>
        <v/>
      </c>
      <c r="Z292" s="18" t="str">
        <f>IFERROR(VLOOKUP($B292,DB!$H$3:$BZ$1001,46,FALSE)&amp;"","　")</f>
        <v/>
      </c>
      <c r="AA292" s="18" t="str">
        <f>IFERROR(VLOOKUP($B292,DB!$H$3:$BZ$1001,47,FALSE)&amp;"","　")</f>
        <v/>
      </c>
      <c r="AB292" s="18" t="str">
        <f>IFERROR(VLOOKUP($B292,DB!$H$3:$BZ$1001,48,FALSE)&amp;"","　")</f>
        <v>◯</v>
      </c>
      <c r="AC292" s="18" t="str">
        <f>IFERROR(VLOOKUP($B292,DB!$H$3:$BZ$1001,49,FALSE)&amp;"","　")</f>
        <v>◯</v>
      </c>
      <c r="AD292" s="18" t="str">
        <f>IFERROR(VLOOKUP($B292,DB!$H$3:$BZ$1001,50,FALSE)&amp;"","　")</f>
        <v/>
      </c>
      <c r="AE292" s="18" t="str">
        <f>IFERROR(VLOOKUP($B292,DB!$H$3:$BZ$1001,51,FALSE)&amp;"","　")</f>
        <v/>
      </c>
      <c r="AF292" s="18" t="str">
        <f>IFERROR(VLOOKUP($B292,DB!$H$3:$BZ$1001,52,FALSE)&amp;"","　")</f>
        <v/>
      </c>
      <c r="AG292" s="18" t="str">
        <f>IFERROR(VLOOKUP($B292,DB!$H$3:$BZ$1001,53,FALSE)&amp;"","　")</f>
        <v/>
      </c>
      <c r="AH292" s="18" t="str">
        <f>IFERROR(VLOOKUP($B292,DB!$H$3:$BZ$1001,54,FALSE)&amp;"","　")</f>
        <v/>
      </c>
      <c r="AI292" s="25" t="str">
        <f>IFERROR(VLOOKUP($B292,DB!$H$3:$BZ$1001,55,FALSE)&amp;"","　")</f>
        <v/>
      </c>
      <c r="AJ292" s="16" t="str">
        <f>IFERROR(VLOOKUP($B292,DB!$H$3:$BZ$1001,56,FALSE)&amp;"","　")</f>
        <v/>
      </c>
      <c r="AK292" s="18" t="str">
        <f>IFERROR(VLOOKUP($B292,DB!$H$3:$BZ$1001,57,FALSE)&amp;"","　")</f>
        <v/>
      </c>
      <c r="AL292" s="18" t="str">
        <f>IFERROR(VLOOKUP($B292,DB!$H$3:$BZ$1001,58,FALSE)&amp;"","　")</f>
        <v/>
      </c>
      <c r="AM292" s="18" t="str">
        <f>IFERROR(VLOOKUP($B292,DB!$H$3:$BZ$1001,59,FALSE)&amp;"","　")</f>
        <v/>
      </c>
      <c r="AN292" s="18" t="str">
        <f>IFERROR(VLOOKUP($B292,DB!$H$3:$BZ$1001,60,FALSE)&amp;"","　")</f>
        <v/>
      </c>
      <c r="AO292" s="18" t="str">
        <f>IFERROR(VLOOKUP($B292,DB!$H$3:$BZ$1001,61,FALSE)&amp;"","　")</f>
        <v/>
      </c>
      <c r="AP292" s="18" t="str">
        <f>IFERROR(VLOOKUP($B292,DB!$H$3:$BZ$1001,62,FALSE)&amp;"","　")</f>
        <v/>
      </c>
      <c r="AQ292" s="21" t="str">
        <f>IFERROR(VLOOKUP($B292,DB!$H$3:$BZ$1001,63,FALSE)&amp;"","　")</f>
        <v/>
      </c>
      <c r="AR292" s="23" t="str">
        <f>IFERROR(VLOOKUP($B292,DB!$H$3:$BZ$1001,64,FALSE)&amp;"","　")</f>
        <v/>
      </c>
      <c r="AS292" s="18" t="str">
        <f>IFERROR(VLOOKUP($B292,DB!$H$3:$BZ$1001,65,FALSE)&amp;"","　")</f>
        <v/>
      </c>
      <c r="AT292" s="18" t="str">
        <f>IFERROR(VLOOKUP($B292,DB!$H$3:$BZ$1001,66,FALSE)&amp;"","　")</f>
        <v/>
      </c>
      <c r="AU292" s="18" t="str">
        <f>IFERROR(VLOOKUP($B292,DB!$H$3:$BZ$1001,67,FALSE)&amp;"","　")</f>
        <v/>
      </c>
      <c r="AV292" s="18" t="str">
        <f>IFERROR(VLOOKUP($B292,DB!$H$3:$BZ$1001,68,FALSE)&amp;"","　")</f>
        <v/>
      </c>
      <c r="AW292" s="18" t="str">
        <f>IFERROR(VLOOKUP($B292,DB!$H$3:$BZ$1001,69,FALSE)&amp;"","　")</f>
        <v/>
      </c>
      <c r="AX292" s="18" t="str">
        <f>IFERROR(VLOOKUP($B292,DB!$H$3:$BZ$1001,70,FALSE)&amp;"","　")</f>
        <v/>
      </c>
      <c r="AY292" s="21" t="str">
        <f>IFERROR(VLOOKUP($B292,DB!$H$3:$BZ$1001,71,FALSE)&amp;"","　")</f>
        <v/>
      </c>
      <c r="AZ292" s="29"/>
    </row>
    <row r="293" spans="2:52" ht="20.100000000000001" customHeight="1">
      <c r="B293" s="6">
        <v>2808</v>
      </c>
      <c r="C293" s="8" t="str">
        <f>IFERROR(VLOOKUP(B293,DB!$H$3:$Y$1001,4,FALSE)&amp;"","")</f>
        <v>ユーロフィン日本環境株式会社</v>
      </c>
      <c r="D293" s="10" t="str">
        <f>IFERROR(VLOOKUP(B293,DB!$H$2:$CC$1001,7,FALSE)&amp;"","")</f>
        <v>神奈川県</v>
      </c>
      <c r="E293" s="11" t="str">
        <f>IFERROR(VLOOKUP(B293,DB!$H$2:$CC$1001,8,FALSE)&amp;"","")</f>
        <v>横浜市金沢区</v>
      </c>
      <c r="F293" s="12" t="str">
        <f>IFERROR(VLOOKUP(B293,DB!$H$2:$CC$1001,10,FALSE)&amp;"","")</f>
        <v>代表取締役</v>
      </c>
      <c r="G293" s="11" t="str">
        <f>IFERROR(VLOOKUP(B293,DB!$H$2:$CC$1001,11,FALSE)&amp;"","")</f>
        <v>木村　克年</v>
      </c>
      <c r="H293" s="14" t="str">
        <f>IFERROR(IF(VLOOKUP(B293,DB!$H$2:$CC$1001,20,FALSE)&amp;""="","","○"),"")</f>
        <v/>
      </c>
      <c r="I293" s="16" t="str">
        <f>IFERROR(VLOOKUP($B293,DB!$H$3:$BZ$1001,29,FALSE)&amp;"","　")</f>
        <v/>
      </c>
      <c r="J293" s="18" t="str">
        <f>IFERROR(VLOOKUP($B293,DB!$H$3:$BZ$1001,30,FALSE)&amp;"","　")</f>
        <v/>
      </c>
      <c r="K293" s="18" t="str">
        <f>IFERROR(VLOOKUP($B293,DB!$H$3:$BZ$1001,31,FALSE)&amp;"","　")</f>
        <v>◯</v>
      </c>
      <c r="L293" s="18" t="str">
        <f>IFERROR(VLOOKUP($B293,DB!$H$3:$BZ$1001,32,FALSE)&amp;"","　")</f>
        <v/>
      </c>
      <c r="M293" s="18" t="str">
        <f>IFERROR(VLOOKUP($B293,DB!$H$3:$BZ$1001,33,FALSE)&amp;"","　")</f>
        <v>◯</v>
      </c>
      <c r="N293" s="21" t="str">
        <f>IFERROR(VLOOKUP($B293,DB!$H$3:$BZ$1001,34,FALSE)&amp;"","　")</f>
        <v/>
      </c>
      <c r="O293" s="23" t="str">
        <f>IFERROR(VLOOKUP($B293,DB!$H$3:$BZ$1001,35,FALSE)&amp;"","　")</f>
        <v/>
      </c>
      <c r="P293" s="18" t="str">
        <f>IFERROR(VLOOKUP($B293,DB!$H$3:$BZ$1001,36,FALSE)&amp;"","　")</f>
        <v/>
      </c>
      <c r="Q293" s="18" t="str">
        <f>IFERROR(VLOOKUP($B293,DB!$H$3:$BZ$1001,37,FALSE)&amp;"","　")</f>
        <v/>
      </c>
      <c r="R293" s="18" t="str">
        <f>IFERROR(VLOOKUP($B293,DB!$H$3:$BZ$1001,38,FALSE)&amp;"","　")</f>
        <v/>
      </c>
      <c r="S293" s="18" t="str">
        <f>IFERROR(VLOOKUP($B293,DB!$H$3:$BZ$1001,39,FALSE)&amp;"","　")</f>
        <v/>
      </c>
      <c r="T293" s="18" t="str">
        <f>IFERROR(VLOOKUP($B293,DB!$H$3:$BZ$1001,40,FALSE)&amp;"","　")</f>
        <v/>
      </c>
      <c r="U293" s="18" t="str">
        <f>IFERROR(VLOOKUP($B293,DB!$H$3:$BZ$1001,41,FALSE)&amp;"","　")</f>
        <v/>
      </c>
      <c r="V293" s="18" t="str">
        <f>IFERROR(VLOOKUP($B293,DB!$H$3:$BZ$1001,42,FALSE)&amp;"","　")</f>
        <v/>
      </c>
      <c r="W293" s="18" t="str">
        <f>IFERROR(VLOOKUP($B293,DB!$H$3:$BZ$1001,43,FALSE)&amp;"","　")</f>
        <v/>
      </c>
      <c r="X293" s="18" t="str">
        <f>IFERROR(VLOOKUP($B293,DB!$H$3:$BZ$1001,44,FALSE)&amp;"","　")</f>
        <v/>
      </c>
      <c r="Y293" s="18" t="str">
        <f>IFERROR(VLOOKUP($B293,DB!$H$3:$BZ$1001,45,FALSE)&amp;"","　")</f>
        <v/>
      </c>
      <c r="Z293" s="18" t="str">
        <f>IFERROR(VLOOKUP($B293,DB!$H$3:$BZ$1001,46,FALSE)&amp;"","　")</f>
        <v/>
      </c>
      <c r="AA293" s="18" t="str">
        <f>IFERROR(VLOOKUP($B293,DB!$H$3:$BZ$1001,47,FALSE)&amp;"","　")</f>
        <v/>
      </c>
      <c r="AB293" s="18" t="str">
        <f>IFERROR(VLOOKUP($B293,DB!$H$3:$BZ$1001,48,FALSE)&amp;"","　")</f>
        <v/>
      </c>
      <c r="AC293" s="18" t="str">
        <f>IFERROR(VLOOKUP($B293,DB!$H$3:$BZ$1001,49,FALSE)&amp;"","　")</f>
        <v/>
      </c>
      <c r="AD293" s="18" t="str">
        <f>IFERROR(VLOOKUP($B293,DB!$H$3:$BZ$1001,50,FALSE)&amp;"","　")</f>
        <v/>
      </c>
      <c r="AE293" s="18" t="str">
        <f>IFERROR(VLOOKUP($B293,DB!$H$3:$BZ$1001,51,FALSE)&amp;"","　")</f>
        <v/>
      </c>
      <c r="AF293" s="18" t="str">
        <f>IFERROR(VLOOKUP($B293,DB!$H$3:$BZ$1001,52,FALSE)&amp;"","　")</f>
        <v/>
      </c>
      <c r="AG293" s="18" t="str">
        <f>IFERROR(VLOOKUP($B293,DB!$H$3:$BZ$1001,53,FALSE)&amp;"","　")</f>
        <v>◯</v>
      </c>
      <c r="AH293" s="18" t="str">
        <f>IFERROR(VLOOKUP($B293,DB!$H$3:$BZ$1001,54,FALSE)&amp;"","　")</f>
        <v/>
      </c>
      <c r="AI293" s="25" t="str">
        <f>IFERROR(VLOOKUP($B293,DB!$H$3:$BZ$1001,55,FALSE)&amp;"","　")</f>
        <v/>
      </c>
      <c r="AJ293" s="16" t="str">
        <f>IFERROR(VLOOKUP($B293,DB!$H$3:$BZ$1001,56,FALSE)&amp;"","　")</f>
        <v/>
      </c>
      <c r="AK293" s="18" t="str">
        <f>IFERROR(VLOOKUP($B293,DB!$H$3:$BZ$1001,57,FALSE)&amp;"","　")</f>
        <v/>
      </c>
      <c r="AL293" s="18" t="str">
        <f>IFERROR(VLOOKUP($B293,DB!$H$3:$BZ$1001,58,FALSE)&amp;"","　")</f>
        <v/>
      </c>
      <c r="AM293" s="18" t="str">
        <f>IFERROR(VLOOKUP($B293,DB!$H$3:$BZ$1001,59,FALSE)&amp;"","　")</f>
        <v/>
      </c>
      <c r="AN293" s="18" t="str">
        <f>IFERROR(VLOOKUP($B293,DB!$H$3:$BZ$1001,60,FALSE)&amp;"","　")</f>
        <v/>
      </c>
      <c r="AO293" s="18" t="str">
        <f>IFERROR(VLOOKUP($B293,DB!$H$3:$BZ$1001,61,FALSE)&amp;"","　")</f>
        <v/>
      </c>
      <c r="AP293" s="18" t="str">
        <f>IFERROR(VLOOKUP($B293,DB!$H$3:$BZ$1001,62,FALSE)&amp;"","　")</f>
        <v/>
      </c>
      <c r="AQ293" s="21" t="str">
        <f>IFERROR(VLOOKUP($B293,DB!$H$3:$BZ$1001,63,FALSE)&amp;"","　")</f>
        <v/>
      </c>
      <c r="AR293" s="23" t="str">
        <f>IFERROR(VLOOKUP($B293,DB!$H$3:$BZ$1001,64,FALSE)&amp;"","　")</f>
        <v/>
      </c>
      <c r="AS293" s="18" t="str">
        <f>IFERROR(VLOOKUP($B293,DB!$H$3:$BZ$1001,65,FALSE)&amp;"","　")</f>
        <v/>
      </c>
      <c r="AT293" s="18" t="str">
        <f>IFERROR(VLOOKUP($B293,DB!$H$3:$BZ$1001,66,FALSE)&amp;"","　")</f>
        <v/>
      </c>
      <c r="AU293" s="18" t="str">
        <f>IFERROR(VLOOKUP($B293,DB!$H$3:$BZ$1001,67,FALSE)&amp;"","　")</f>
        <v/>
      </c>
      <c r="AV293" s="18" t="str">
        <f>IFERROR(VLOOKUP($B293,DB!$H$3:$BZ$1001,68,FALSE)&amp;"","　")</f>
        <v/>
      </c>
      <c r="AW293" s="18" t="str">
        <f>IFERROR(VLOOKUP($B293,DB!$H$3:$BZ$1001,69,FALSE)&amp;"","　")</f>
        <v>◯</v>
      </c>
      <c r="AX293" s="18" t="str">
        <f>IFERROR(VLOOKUP($B293,DB!$H$3:$BZ$1001,70,FALSE)&amp;"","　")</f>
        <v>◯</v>
      </c>
      <c r="AY293" s="21" t="str">
        <f>IFERROR(VLOOKUP($B293,DB!$H$3:$BZ$1001,71,FALSE)&amp;"","　")</f>
        <v>◯</v>
      </c>
      <c r="AZ293" s="29"/>
    </row>
    <row r="294" spans="2:52" ht="20.100000000000001" customHeight="1">
      <c r="B294" s="6">
        <v>2809</v>
      </c>
      <c r="C294" s="8" t="str">
        <f>IFERROR(VLOOKUP(B294,DB!$H$3:$Y$1001,4,FALSE)&amp;"","")</f>
        <v>株式会社横河建築設計事務所</v>
      </c>
      <c r="D294" s="10" t="str">
        <f>IFERROR(VLOOKUP(B294,DB!$H$2:$CC$1001,7,FALSE)&amp;"","")</f>
        <v>東京都</v>
      </c>
      <c r="E294" s="11" t="str">
        <f>IFERROR(VLOOKUP(B294,DB!$H$2:$CC$1001,8,FALSE)&amp;"","")</f>
        <v>品川区</v>
      </c>
      <c r="F294" s="12" t="str">
        <f>IFERROR(VLOOKUP(B294,DB!$H$2:$CC$1001,10,FALSE)&amp;"","")</f>
        <v>代表取締役社長</v>
      </c>
      <c r="G294" s="11" t="str">
        <f>IFERROR(VLOOKUP(B294,DB!$H$2:$CC$1001,11,FALSE)&amp;"","")</f>
        <v>鈴木　良典</v>
      </c>
      <c r="H294" s="14" t="str">
        <f>IFERROR(IF(VLOOKUP(B294,DB!$H$2:$CC$1001,20,FALSE)&amp;""="","","○"),"")</f>
        <v>○</v>
      </c>
      <c r="I294" s="16" t="str">
        <f>IFERROR(VLOOKUP($B294,DB!$H$3:$BZ$1001,29,FALSE)&amp;"","　")</f>
        <v/>
      </c>
      <c r="J294" s="18" t="str">
        <f>IFERROR(VLOOKUP($B294,DB!$H$3:$BZ$1001,30,FALSE)&amp;"","　")</f>
        <v/>
      </c>
      <c r="K294" s="18" t="str">
        <f>IFERROR(VLOOKUP($B294,DB!$H$3:$BZ$1001,31,FALSE)&amp;"","　")</f>
        <v/>
      </c>
      <c r="L294" s="18" t="str">
        <f>IFERROR(VLOOKUP($B294,DB!$H$3:$BZ$1001,32,FALSE)&amp;"","　")</f>
        <v>◯</v>
      </c>
      <c r="M294" s="18" t="str">
        <f>IFERROR(VLOOKUP($B294,DB!$H$3:$BZ$1001,33,FALSE)&amp;"","　")</f>
        <v/>
      </c>
      <c r="N294" s="21" t="str">
        <f>IFERROR(VLOOKUP($B294,DB!$H$3:$BZ$1001,34,FALSE)&amp;"","　")</f>
        <v/>
      </c>
      <c r="O294" s="23" t="str">
        <f>IFERROR(VLOOKUP($B294,DB!$H$3:$BZ$1001,35,FALSE)&amp;"","　")</f>
        <v/>
      </c>
      <c r="P294" s="18" t="str">
        <f>IFERROR(VLOOKUP($B294,DB!$H$3:$BZ$1001,36,FALSE)&amp;"","　")</f>
        <v/>
      </c>
      <c r="Q294" s="18" t="str">
        <f>IFERROR(VLOOKUP($B294,DB!$H$3:$BZ$1001,37,FALSE)&amp;"","　")</f>
        <v/>
      </c>
      <c r="R294" s="18" t="str">
        <f>IFERROR(VLOOKUP($B294,DB!$H$3:$BZ$1001,38,FALSE)&amp;"","　")</f>
        <v/>
      </c>
      <c r="S294" s="18" t="str">
        <f>IFERROR(VLOOKUP($B294,DB!$H$3:$BZ$1001,39,FALSE)&amp;"","　")</f>
        <v/>
      </c>
      <c r="T294" s="18" t="str">
        <f>IFERROR(VLOOKUP($B294,DB!$H$3:$BZ$1001,40,FALSE)&amp;"","　")</f>
        <v/>
      </c>
      <c r="U294" s="18" t="str">
        <f>IFERROR(VLOOKUP($B294,DB!$H$3:$BZ$1001,41,FALSE)&amp;"","　")</f>
        <v/>
      </c>
      <c r="V294" s="18" t="str">
        <f>IFERROR(VLOOKUP($B294,DB!$H$3:$BZ$1001,42,FALSE)&amp;"","　")</f>
        <v/>
      </c>
      <c r="W294" s="18" t="str">
        <f>IFERROR(VLOOKUP($B294,DB!$H$3:$BZ$1001,43,FALSE)&amp;"","　")</f>
        <v/>
      </c>
      <c r="X294" s="18" t="str">
        <f>IFERROR(VLOOKUP($B294,DB!$H$3:$BZ$1001,44,FALSE)&amp;"","　")</f>
        <v/>
      </c>
      <c r="Y294" s="18" t="str">
        <f>IFERROR(VLOOKUP($B294,DB!$H$3:$BZ$1001,45,FALSE)&amp;"","　")</f>
        <v/>
      </c>
      <c r="Z294" s="18" t="str">
        <f>IFERROR(VLOOKUP($B294,DB!$H$3:$BZ$1001,46,FALSE)&amp;"","　")</f>
        <v/>
      </c>
      <c r="AA294" s="18" t="str">
        <f>IFERROR(VLOOKUP($B294,DB!$H$3:$BZ$1001,47,FALSE)&amp;"","　")</f>
        <v/>
      </c>
      <c r="AB294" s="18" t="str">
        <f>IFERROR(VLOOKUP($B294,DB!$H$3:$BZ$1001,48,FALSE)&amp;"","　")</f>
        <v/>
      </c>
      <c r="AC294" s="18" t="str">
        <f>IFERROR(VLOOKUP($B294,DB!$H$3:$BZ$1001,49,FALSE)&amp;"","　")</f>
        <v/>
      </c>
      <c r="AD294" s="18" t="str">
        <f>IFERROR(VLOOKUP($B294,DB!$H$3:$BZ$1001,50,FALSE)&amp;"","　")</f>
        <v/>
      </c>
      <c r="AE294" s="18" t="str">
        <f>IFERROR(VLOOKUP($B294,DB!$H$3:$BZ$1001,51,FALSE)&amp;"","　")</f>
        <v/>
      </c>
      <c r="AF294" s="18" t="str">
        <f>IFERROR(VLOOKUP($B294,DB!$H$3:$BZ$1001,52,FALSE)&amp;"","　")</f>
        <v/>
      </c>
      <c r="AG294" s="18" t="str">
        <f>IFERROR(VLOOKUP($B294,DB!$H$3:$BZ$1001,53,FALSE)&amp;"","　")</f>
        <v/>
      </c>
      <c r="AH294" s="18" t="str">
        <f>IFERROR(VLOOKUP($B294,DB!$H$3:$BZ$1001,54,FALSE)&amp;"","　")</f>
        <v/>
      </c>
      <c r="AI294" s="25" t="str">
        <f>IFERROR(VLOOKUP($B294,DB!$H$3:$BZ$1001,55,FALSE)&amp;"","　")</f>
        <v/>
      </c>
      <c r="AJ294" s="16" t="str">
        <f>IFERROR(VLOOKUP($B294,DB!$H$3:$BZ$1001,56,FALSE)&amp;"","　")</f>
        <v/>
      </c>
      <c r="AK294" s="18" t="str">
        <f>IFERROR(VLOOKUP($B294,DB!$H$3:$BZ$1001,57,FALSE)&amp;"","　")</f>
        <v/>
      </c>
      <c r="AL294" s="18" t="str">
        <f>IFERROR(VLOOKUP($B294,DB!$H$3:$BZ$1001,58,FALSE)&amp;"","　")</f>
        <v/>
      </c>
      <c r="AM294" s="18" t="str">
        <f>IFERROR(VLOOKUP($B294,DB!$H$3:$BZ$1001,59,FALSE)&amp;"","　")</f>
        <v/>
      </c>
      <c r="AN294" s="18" t="str">
        <f>IFERROR(VLOOKUP($B294,DB!$H$3:$BZ$1001,60,FALSE)&amp;"","　")</f>
        <v/>
      </c>
      <c r="AO294" s="18" t="str">
        <f>IFERROR(VLOOKUP($B294,DB!$H$3:$BZ$1001,61,FALSE)&amp;"","　")</f>
        <v/>
      </c>
      <c r="AP294" s="18" t="str">
        <f>IFERROR(VLOOKUP($B294,DB!$H$3:$BZ$1001,62,FALSE)&amp;"","　")</f>
        <v/>
      </c>
      <c r="AQ294" s="21" t="str">
        <f>IFERROR(VLOOKUP($B294,DB!$H$3:$BZ$1001,63,FALSE)&amp;"","　")</f>
        <v/>
      </c>
      <c r="AR294" s="23" t="str">
        <f>IFERROR(VLOOKUP($B294,DB!$H$3:$BZ$1001,64,FALSE)&amp;"","　")</f>
        <v/>
      </c>
      <c r="AS294" s="18" t="str">
        <f>IFERROR(VLOOKUP($B294,DB!$H$3:$BZ$1001,65,FALSE)&amp;"","　")</f>
        <v/>
      </c>
      <c r="AT294" s="18" t="str">
        <f>IFERROR(VLOOKUP($B294,DB!$H$3:$BZ$1001,66,FALSE)&amp;"","　")</f>
        <v/>
      </c>
      <c r="AU294" s="18" t="str">
        <f>IFERROR(VLOOKUP($B294,DB!$H$3:$BZ$1001,67,FALSE)&amp;"","　")</f>
        <v/>
      </c>
      <c r="AV294" s="18" t="str">
        <f>IFERROR(VLOOKUP($B294,DB!$H$3:$BZ$1001,68,FALSE)&amp;"","　")</f>
        <v/>
      </c>
      <c r="AW294" s="18" t="str">
        <f>IFERROR(VLOOKUP($B294,DB!$H$3:$BZ$1001,69,FALSE)&amp;"","　")</f>
        <v/>
      </c>
      <c r="AX294" s="18" t="str">
        <f>IFERROR(VLOOKUP($B294,DB!$H$3:$BZ$1001,70,FALSE)&amp;"","　")</f>
        <v/>
      </c>
      <c r="AY294" s="21" t="str">
        <f>IFERROR(VLOOKUP($B294,DB!$H$3:$BZ$1001,71,FALSE)&amp;"","　")</f>
        <v/>
      </c>
      <c r="AZ294" s="29"/>
    </row>
    <row r="295" spans="2:52" ht="20.100000000000001" customHeight="1">
      <c r="B295" s="6">
        <v>2900</v>
      </c>
      <c r="C295" s="8" t="str">
        <f>IFERROR(VLOOKUP(B295,DB!$H$3:$Y$1001,4,FALSE)&amp;"","")</f>
        <v>株式会社ランド・サーベィ</v>
      </c>
      <c r="D295" s="10" t="str">
        <f>IFERROR(VLOOKUP(B295,DB!$H$2:$CC$1001,7,FALSE)&amp;"","")</f>
        <v>北海道</v>
      </c>
      <c r="E295" s="11" t="str">
        <f>IFERROR(VLOOKUP(B295,DB!$H$2:$CC$1001,8,FALSE)&amp;"","")</f>
        <v>札幌市西区</v>
      </c>
      <c r="F295" s="12" t="str">
        <f>IFERROR(VLOOKUP(B295,DB!$H$2:$CC$1001,10,FALSE)&amp;"","")</f>
        <v>代表取締役</v>
      </c>
      <c r="G295" s="11" t="str">
        <f>IFERROR(VLOOKUP(B295,DB!$H$2:$CC$1001,11,FALSE)&amp;"","")</f>
        <v>中野　達矢</v>
      </c>
      <c r="H295" s="14" t="str">
        <f>IFERROR(IF(VLOOKUP(B295,DB!$H$2:$CC$1001,20,FALSE)&amp;""="","","○"),"")</f>
        <v/>
      </c>
      <c r="I295" s="16" t="str">
        <f>IFERROR(VLOOKUP($B295,DB!$H$3:$BZ$1001,29,FALSE)&amp;"","　")</f>
        <v>◯</v>
      </c>
      <c r="J295" s="18" t="str">
        <f>IFERROR(VLOOKUP($B295,DB!$H$3:$BZ$1001,30,FALSE)&amp;"","　")</f>
        <v/>
      </c>
      <c r="K295" s="18" t="str">
        <f>IFERROR(VLOOKUP($B295,DB!$H$3:$BZ$1001,31,FALSE)&amp;"","　")</f>
        <v/>
      </c>
      <c r="L295" s="18" t="str">
        <f>IFERROR(VLOOKUP($B295,DB!$H$3:$BZ$1001,32,FALSE)&amp;"","　")</f>
        <v/>
      </c>
      <c r="M295" s="18" t="str">
        <f>IFERROR(VLOOKUP($B295,DB!$H$3:$BZ$1001,33,FALSE)&amp;"","　")</f>
        <v>◯</v>
      </c>
      <c r="N295" s="21" t="str">
        <f>IFERROR(VLOOKUP($B295,DB!$H$3:$BZ$1001,34,FALSE)&amp;"","　")</f>
        <v/>
      </c>
      <c r="O295" s="23" t="str">
        <f>IFERROR(VLOOKUP($B295,DB!$H$3:$BZ$1001,35,FALSE)&amp;"","　")</f>
        <v/>
      </c>
      <c r="P295" s="18" t="str">
        <f>IFERROR(VLOOKUP($B295,DB!$H$3:$BZ$1001,36,FALSE)&amp;"","　")</f>
        <v/>
      </c>
      <c r="Q295" s="18" t="str">
        <f>IFERROR(VLOOKUP($B295,DB!$H$3:$BZ$1001,37,FALSE)&amp;"","　")</f>
        <v/>
      </c>
      <c r="R295" s="18" t="str">
        <f>IFERROR(VLOOKUP($B295,DB!$H$3:$BZ$1001,38,FALSE)&amp;"","　")</f>
        <v/>
      </c>
      <c r="S295" s="18" t="str">
        <f>IFERROR(VLOOKUP($B295,DB!$H$3:$BZ$1001,39,FALSE)&amp;"","　")</f>
        <v/>
      </c>
      <c r="T295" s="18" t="str">
        <f>IFERROR(VLOOKUP($B295,DB!$H$3:$BZ$1001,40,FALSE)&amp;"","　")</f>
        <v/>
      </c>
      <c r="U295" s="18" t="str">
        <f>IFERROR(VLOOKUP($B295,DB!$H$3:$BZ$1001,41,FALSE)&amp;"","　")</f>
        <v/>
      </c>
      <c r="V295" s="18" t="str">
        <f>IFERROR(VLOOKUP($B295,DB!$H$3:$BZ$1001,42,FALSE)&amp;"","　")</f>
        <v/>
      </c>
      <c r="W295" s="18" t="str">
        <f>IFERROR(VLOOKUP($B295,DB!$H$3:$BZ$1001,43,FALSE)&amp;"","　")</f>
        <v/>
      </c>
      <c r="X295" s="18" t="str">
        <f>IFERROR(VLOOKUP($B295,DB!$H$3:$BZ$1001,44,FALSE)&amp;"","　")</f>
        <v/>
      </c>
      <c r="Y295" s="18" t="str">
        <f>IFERROR(VLOOKUP($B295,DB!$H$3:$BZ$1001,45,FALSE)&amp;"","　")</f>
        <v/>
      </c>
      <c r="Z295" s="18" t="str">
        <f>IFERROR(VLOOKUP($B295,DB!$H$3:$BZ$1001,46,FALSE)&amp;"","　")</f>
        <v/>
      </c>
      <c r="AA295" s="18" t="str">
        <f>IFERROR(VLOOKUP($B295,DB!$H$3:$BZ$1001,47,FALSE)&amp;"","　")</f>
        <v/>
      </c>
      <c r="AB295" s="18" t="str">
        <f>IFERROR(VLOOKUP($B295,DB!$H$3:$BZ$1001,48,FALSE)&amp;"","　")</f>
        <v/>
      </c>
      <c r="AC295" s="18" t="str">
        <f>IFERROR(VLOOKUP($B295,DB!$H$3:$BZ$1001,49,FALSE)&amp;"","　")</f>
        <v/>
      </c>
      <c r="AD295" s="18" t="str">
        <f>IFERROR(VLOOKUP($B295,DB!$H$3:$BZ$1001,50,FALSE)&amp;"","　")</f>
        <v/>
      </c>
      <c r="AE295" s="18" t="str">
        <f>IFERROR(VLOOKUP($B295,DB!$H$3:$BZ$1001,51,FALSE)&amp;"","　")</f>
        <v/>
      </c>
      <c r="AF295" s="18" t="str">
        <f>IFERROR(VLOOKUP($B295,DB!$H$3:$BZ$1001,52,FALSE)&amp;"","　")</f>
        <v/>
      </c>
      <c r="AG295" s="18" t="str">
        <f>IFERROR(VLOOKUP($B295,DB!$H$3:$BZ$1001,53,FALSE)&amp;"","　")</f>
        <v/>
      </c>
      <c r="AH295" s="18" t="str">
        <f>IFERROR(VLOOKUP($B295,DB!$H$3:$BZ$1001,54,FALSE)&amp;"","　")</f>
        <v/>
      </c>
      <c r="AI295" s="25" t="str">
        <f>IFERROR(VLOOKUP($B295,DB!$H$3:$BZ$1001,55,FALSE)&amp;"","　")</f>
        <v/>
      </c>
      <c r="AJ295" s="16" t="str">
        <f>IFERROR(VLOOKUP($B295,DB!$H$3:$BZ$1001,56,FALSE)&amp;"","　")</f>
        <v/>
      </c>
      <c r="AK295" s="18" t="str">
        <f>IFERROR(VLOOKUP($B295,DB!$H$3:$BZ$1001,57,FALSE)&amp;"","　")</f>
        <v/>
      </c>
      <c r="AL295" s="18" t="str">
        <f>IFERROR(VLOOKUP($B295,DB!$H$3:$BZ$1001,58,FALSE)&amp;"","　")</f>
        <v/>
      </c>
      <c r="AM295" s="18" t="str">
        <f>IFERROR(VLOOKUP($B295,DB!$H$3:$BZ$1001,59,FALSE)&amp;"","　")</f>
        <v/>
      </c>
      <c r="AN295" s="18" t="str">
        <f>IFERROR(VLOOKUP($B295,DB!$H$3:$BZ$1001,60,FALSE)&amp;"","　")</f>
        <v/>
      </c>
      <c r="AO295" s="18" t="str">
        <f>IFERROR(VLOOKUP($B295,DB!$H$3:$BZ$1001,61,FALSE)&amp;"","　")</f>
        <v/>
      </c>
      <c r="AP295" s="18" t="str">
        <f>IFERROR(VLOOKUP($B295,DB!$H$3:$BZ$1001,62,FALSE)&amp;"","　")</f>
        <v/>
      </c>
      <c r="AQ295" s="21" t="str">
        <f>IFERROR(VLOOKUP($B295,DB!$H$3:$BZ$1001,63,FALSE)&amp;"","　")</f>
        <v/>
      </c>
      <c r="AR295" s="23" t="str">
        <f>IFERROR(VLOOKUP($B295,DB!$H$3:$BZ$1001,64,FALSE)&amp;"","　")</f>
        <v/>
      </c>
      <c r="AS295" s="18" t="str">
        <f>IFERROR(VLOOKUP($B295,DB!$H$3:$BZ$1001,65,FALSE)&amp;"","　")</f>
        <v/>
      </c>
      <c r="AT295" s="18" t="str">
        <f>IFERROR(VLOOKUP($B295,DB!$H$3:$BZ$1001,66,FALSE)&amp;"","　")</f>
        <v/>
      </c>
      <c r="AU295" s="18" t="str">
        <f>IFERROR(VLOOKUP($B295,DB!$H$3:$BZ$1001,67,FALSE)&amp;"","　")</f>
        <v/>
      </c>
      <c r="AV295" s="18" t="str">
        <f>IFERROR(VLOOKUP($B295,DB!$H$3:$BZ$1001,68,FALSE)&amp;"","　")</f>
        <v/>
      </c>
      <c r="AW295" s="18" t="str">
        <f>IFERROR(VLOOKUP($B295,DB!$H$3:$BZ$1001,69,FALSE)&amp;"","　")</f>
        <v/>
      </c>
      <c r="AX295" s="18" t="str">
        <f>IFERROR(VLOOKUP($B295,DB!$H$3:$BZ$1001,70,FALSE)&amp;"","　")</f>
        <v/>
      </c>
      <c r="AY295" s="21" t="str">
        <f>IFERROR(VLOOKUP($B295,DB!$H$3:$BZ$1001,71,FALSE)&amp;"","　")</f>
        <v/>
      </c>
      <c r="AZ295" s="29"/>
    </row>
    <row r="296" spans="2:52" ht="20.100000000000001" customHeight="1">
      <c r="B296" s="6">
        <v>2901</v>
      </c>
      <c r="C296" s="8" t="str">
        <f>IFERROR(VLOOKUP(B296,DB!$H$3:$Y$1001,4,FALSE)&amp;"","")</f>
        <v>ランドブレイン株式会社</v>
      </c>
      <c r="D296" s="10" t="str">
        <f>IFERROR(VLOOKUP(B296,DB!$H$2:$CC$1001,7,FALSE)&amp;"","")</f>
        <v>東京都</v>
      </c>
      <c r="E296" s="11" t="str">
        <f>IFERROR(VLOOKUP(B296,DB!$H$2:$CC$1001,8,FALSE)&amp;"","")</f>
        <v>千代田区</v>
      </c>
      <c r="F296" s="12" t="str">
        <f>IFERROR(VLOOKUP(B296,DB!$H$2:$CC$1001,10,FALSE)&amp;"","")</f>
        <v>代表取締役</v>
      </c>
      <c r="G296" s="11" t="str">
        <f>IFERROR(VLOOKUP(B296,DB!$H$2:$CC$1001,11,FALSE)&amp;"","")</f>
        <v>吉武　祐一</v>
      </c>
      <c r="H296" s="14" t="str">
        <f>IFERROR(IF(VLOOKUP(B296,DB!$H$2:$CC$1001,20,FALSE)&amp;""="","","○"),"")</f>
        <v>○</v>
      </c>
      <c r="I296" s="16" t="str">
        <f>IFERROR(VLOOKUP($B296,DB!$H$3:$BZ$1001,29,FALSE)&amp;"","　")</f>
        <v/>
      </c>
      <c r="J296" s="18" t="str">
        <f>IFERROR(VLOOKUP($B296,DB!$H$3:$BZ$1001,30,FALSE)&amp;"","　")</f>
        <v/>
      </c>
      <c r="K296" s="18" t="str">
        <f>IFERROR(VLOOKUP($B296,DB!$H$3:$BZ$1001,31,FALSE)&amp;"","　")</f>
        <v>◯</v>
      </c>
      <c r="L296" s="18" t="str">
        <f>IFERROR(VLOOKUP($B296,DB!$H$3:$BZ$1001,32,FALSE)&amp;"","　")</f>
        <v/>
      </c>
      <c r="M296" s="18" t="str">
        <f>IFERROR(VLOOKUP($B296,DB!$H$3:$BZ$1001,33,FALSE)&amp;"","　")</f>
        <v/>
      </c>
      <c r="N296" s="21" t="str">
        <f>IFERROR(VLOOKUP($B296,DB!$H$3:$BZ$1001,34,FALSE)&amp;"","　")</f>
        <v/>
      </c>
      <c r="O296" s="23" t="str">
        <f>IFERROR(VLOOKUP($B296,DB!$H$3:$BZ$1001,35,FALSE)&amp;"","　")</f>
        <v/>
      </c>
      <c r="P296" s="18" t="str">
        <f>IFERROR(VLOOKUP($B296,DB!$H$3:$BZ$1001,36,FALSE)&amp;"","　")</f>
        <v/>
      </c>
      <c r="Q296" s="18" t="str">
        <f>IFERROR(VLOOKUP($B296,DB!$H$3:$BZ$1001,37,FALSE)&amp;"","　")</f>
        <v/>
      </c>
      <c r="R296" s="18" t="str">
        <f>IFERROR(VLOOKUP($B296,DB!$H$3:$BZ$1001,38,FALSE)&amp;"","　")</f>
        <v>◯</v>
      </c>
      <c r="S296" s="18" t="str">
        <f>IFERROR(VLOOKUP($B296,DB!$H$3:$BZ$1001,39,FALSE)&amp;"","　")</f>
        <v/>
      </c>
      <c r="T296" s="18" t="str">
        <f>IFERROR(VLOOKUP($B296,DB!$H$3:$BZ$1001,40,FALSE)&amp;"","　")</f>
        <v/>
      </c>
      <c r="U296" s="18" t="str">
        <f>IFERROR(VLOOKUP($B296,DB!$H$3:$BZ$1001,41,FALSE)&amp;"","　")</f>
        <v/>
      </c>
      <c r="V296" s="18" t="str">
        <f>IFERROR(VLOOKUP($B296,DB!$H$3:$BZ$1001,42,FALSE)&amp;"","　")</f>
        <v/>
      </c>
      <c r="W296" s="18" t="str">
        <f>IFERROR(VLOOKUP($B296,DB!$H$3:$BZ$1001,43,FALSE)&amp;"","　")</f>
        <v/>
      </c>
      <c r="X296" s="18" t="str">
        <f>IFERROR(VLOOKUP($B296,DB!$H$3:$BZ$1001,44,FALSE)&amp;"","　")</f>
        <v/>
      </c>
      <c r="Y296" s="18" t="str">
        <f>IFERROR(VLOOKUP($B296,DB!$H$3:$BZ$1001,45,FALSE)&amp;"","　")</f>
        <v/>
      </c>
      <c r="Z296" s="18" t="str">
        <f>IFERROR(VLOOKUP($B296,DB!$H$3:$BZ$1001,46,FALSE)&amp;"","　")</f>
        <v>◯</v>
      </c>
      <c r="AA296" s="18" t="str">
        <f>IFERROR(VLOOKUP($B296,DB!$H$3:$BZ$1001,47,FALSE)&amp;"","　")</f>
        <v>◯</v>
      </c>
      <c r="AB296" s="18" t="str">
        <f>IFERROR(VLOOKUP($B296,DB!$H$3:$BZ$1001,48,FALSE)&amp;"","　")</f>
        <v/>
      </c>
      <c r="AC296" s="18" t="str">
        <f>IFERROR(VLOOKUP($B296,DB!$H$3:$BZ$1001,49,FALSE)&amp;"","　")</f>
        <v/>
      </c>
      <c r="AD296" s="18" t="str">
        <f>IFERROR(VLOOKUP($B296,DB!$H$3:$BZ$1001,50,FALSE)&amp;"","　")</f>
        <v/>
      </c>
      <c r="AE296" s="18" t="str">
        <f>IFERROR(VLOOKUP($B296,DB!$H$3:$BZ$1001,51,FALSE)&amp;"","　")</f>
        <v/>
      </c>
      <c r="AF296" s="18" t="str">
        <f>IFERROR(VLOOKUP($B296,DB!$H$3:$BZ$1001,52,FALSE)&amp;"","　")</f>
        <v/>
      </c>
      <c r="AG296" s="18" t="str">
        <f>IFERROR(VLOOKUP($B296,DB!$H$3:$BZ$1001,53,FALSE)&amp;"","　")</f>
        <v/>
      </c>
      <c r="AH296" s="18" t="str">
        <f>IFERROR(VLOOKUP($B296,DB!$H$3:$BZ$1001,54,FALSE)&amp;"","　")</f>
        <v/>
      </c>
      <c r="AI296" s="25" t="str">
        <f>IFERROR(VLOOKUP($B296,DB!$H$3:$BZ$1001,55,FALSE)&amp;"","　")</f>
        <v/>
      </c>
      <c r="AJ296" s="16" t="str">
        <f>IFERROR(VLOOKUP($B296,DB!$H$3:$BZ$1001,56,FALSE)&amp;"","　")</f>
        <v/>
      </c>
      <c r="AK296" s="18" t="str">
        <f>IFERROR(VLOOKUP($B296,DB!$H$3:$BZ$1001,57,FALSE)&amp;"","　")</f>
        <v/>
      </c>
      <c r="AL296" s="18" t="str">
        <f>IFERROR(VLOOKUP($B296,DB!$H$3:$BZ$1001,58,FALSE)&amp;"","　")</f>
        <v/>
      </c>
      <c r="AM296" s="18" t="str">
        <f>IFERROR(VLOOKUP($B296,DB!$H$3:$BZ$1001,59,FALSE)&amp;"","　")</f>
        <v/>
      </c>
      <c r="AN296" s="18" t="str">
        <f>IFERROR(VLOOKUP($B296,DB!$H$3:$BZ$1001,60,FALSE)&amp;"","　")</f>
        <v/>
      </c>
      <c r="AO296" s="18" t="str">
        <f>IFERROR(VLOOKUP($B296,DB!$H$3:$BZ$1001,61,FALSE)&amp;"","　")</f>
        <v/>
      </c>
      <c r="AP296" s="18" t="str">
        <f>IFERROR(VLOOKUP($B296,DB!$H$3:$BZ$1001,62,FALSE)&amp;"","　")</f>
        <v/>
      </c>
      <c r="AQ296" s="21" t="str">
        <f>IFERROR(VLOOKUP($B296,DB!$H$3:$BZ$1001,63,FALSE)&amp;"","　")</f>
        <v/>
      </c>
      <c r="AR296" s="23" t="str">
        <f>IFERROR(VLOOKUP($B296,DB!$H$3:$BZ$1001,64,FALSE)&amp;"","　")</f>
        <v/>
      </c>
      <c r="AS296" s="18" t="str">
        <f>IFERROR(VLOOKUP($B296,DB!$H$3:$BZ$1001,65,FALSE)&amp;"","　")</f>
        <v/>
      </c>
      <c r="AT296" s="18" t="str">
        <f>IFERROR(VLOOKUP($B296,DB!$H$3:$BZ$1001,66,FALSE)&amp;"","　")</f>
        <v/>
      </c>
      <c r="AU296" s="18" t="str">
        <f>IFERROR(VLOOKUP($B296,DB!$H$3:$BZ$1001,67,FALSE)&amp;"","　")</f>
        <v/>
      </c>
      <c r="AV296" s="18" t="str">
        <f>IFERROR(VLOOKUP($B296,DB!$H$3:$BZ$1001,68,FALSE)&amp;"","　")</f>
        <v/>
      </c>
      <c r="AW296" s="18" t="str">
        <f>IFERROR(VLOOKUP($B296,DB!$H$3:$BZ$1001,69,FALSE)&amp;"","　")</f>
        <v/>
      </c>
      <c r="AX296" s="18" t="str">
        <f>IFERROR(VLOOKUP($B296,DB!$H$3:$BZ$1001,70,FALSE)&amp;"","　")</f>
        <v/>
      </c>
      <c r="AY296" s="21" t="str">
        <f>IFERROR(VLOOKUP($B296,DB!$H$3:$BZ$1001,71,FALSE)&amp;"","　")</f>
        <v/>
      </c>
      <c r="AZ296" s="29"/>
    </row>
    <row r="297" spans="2:52" ht="20.100000000000001" customHeight="1">
      <c r="B297" s="6">
        <v>2902</v>
      </c>
      <c r="C297" s="8" t="str">
        <f>IFERROR(VLOOKUP(B297,DB!$H$3:$Y$1001,4,FALSE)&amp;"","")</f>
        <v>ランドシステム有限会社</v>
      </c>
      <c r="D297" s="10" t="str">
        <f>IFERROR(VLOOKUP(B297,DB!$H$2:$CC$1001,7,FALSE)&amp;"","")</f>
        <v>北海道</v>
      </c>
      <c r="E297" s="11" t="str">
        <f>IFERROR(VLOOKUP(B297,DB!$H$2:$CC$1001,8,FALSE)&amp;"","")</f>
        <v>北見市</v>
      </c>
      <c r="F297" s="12" t="str">
        <f>IFERROR(VLOOKUP(B297,DB!$H$2:$CC$1001,10,FALSE)&amp;"","")</f>
        <v>代表取締役</v>
      </c>
      <c r="G297" s="11" t="str">
        <f>IFERROR(VLOOKUP(B297,DB!$H$2:$CC$1001,11,FALSE)&amp;"","")</f>
        <v>秋吉　誉治</v>
      </c>
      <c r="H297" s="14" t="str">
        <f>IFERROR(IF(VLOOKUP(B297,DB!$H$2:$CC$1001,20,FALSE)&amp;""="","","○"),"")</f>
        <v/>
      </c>
      <c r="I297" s="16" t="str">
        <f>IFERROR(VLOOKUP($B297,DB!$H$3:$BZ$1001,29,FALSE)&amp;"","　")</f>
        <v>◯</v>
      </c>
      <c r="J297" s="18" t="str">
        <f>IFERROR(VLOOKUP($B297,DB!$H$3:$BZ$1001,30,FALSE)&amp;"","　")</f>
        <v/>
      </c>
      <c r="K297" s="18" t="str">
        <f>IFERROR(VLOOKUP($B297,DB!$H$3:$BZ$1001,31,FALSE)&amp;"","　")</f>
        <v>◯</v>
      </c>
      <c r="L297" s="18" t="str">
        <f>IFERROR(VLOOKUP($B297,DB!$H$3:$BZ$1001,32,FALSE)&amp;"","　")</f>
        <v/>
      </c>
      <c r="M297" s="18" t="str">
        <f>IFERROR(VLOOKUP($B297,DB!$H$3:$BZ$1001,33,FALSE)&amp;"","　")</f>
        <v>◯</v>
      </c>
      <c r="N297" s="21" t="str">
        <f>IFERROR(VLOOKUP($B297,DB!$H$3:$BZ$1001,34,FALSE)&amp;"","　")</f>
        <v/>
      </c>
      <c r="O297" s="23" t="str">
        <f>IFERROR(VLOOKUP($B297,DB!$H$3:$BZ$1001,35,FALSE)&amp;"","　")</f>
        <v/>
      </c>
      <c r="P297" s="18" t="str">
        <f>IFERROR(VLOOKUP($B297,DB!$H$3:$BZ$1001,36,FALSE)&amp;"","　")</f>
        <v/>
      </c>
      <c r="Q297" s="18" t="str">
        <f>IFERROR(VLOOKUP($B297,DB!$H$3:$BZ$1001,37,FALSE)&amp;"","　")</f>
        <v/>
      </c>
      <c r="R297" s="18" t="str">
        <f>IFERROR(VLOOKUP($B297,DB!$H$3:$BZ$1001,38,FALSE)&amp;"","　")</f>
        <v/>
      </c>
      <c r="S297" s="18" t="str">
        <f>IFERROR(VLOOKUP($B297,DB!$H$3:$BZ$1001,39,FALSE)&amp;"","　")</f>
        <v/>
      </c>
      <c r="T297" s="18" t="str">
        <f>IFERROR(VLOOKUP($B297,DB!$H$3:$BZ$1001,40,FALSE)&amp;"","　")</f>
        <v/>
      </c>
      <c r="U297" s="18" t="str">
        <f>IFERROR(VLOOKUP($B297,DB!$H$3:$BZ$1001,41,FALSE)&amp;"","　")</f>
        <v/>
      </c>
      <c r="V297" s="18" t="str">
        <f>IFERROR(VLOOKUP($B297,DB!$H$3:$BZ$1001,42,FALSE)&amp;"","　")</f>
        <v/>
      </c>
      <c r="W297" s="18" t="str">
        <f>IFERROR(VLOOKUP($B297,DB!$H$3:$BZ$1001,43,FALSE)&amp;"","　")</f>
        <v/>
      </c>
      <c r="X297" s="18" t="str">
        <f>IFERROR(VLOOKUP($B297,DB!$H$3:$BZ$1001,44,FALSE)&amp;"","　")</f>
        <v/>
      </c>
      <c r="Y297" s="18" t="str">
        <f>IFERROR(VLOOKUP($B297,DB!$H$3:$BZ$1001,45,FALSE)&amp;"","　")</f>
        <v/>
      </c>
      <c r="Z297" s="18" t="str">
        <f>IFERROR(VLOOKUP($B297,DB!$H$3:$BZ$1001,46,FALSE)&amp;"","　")</f>
        <v/>
      </c>
      <c r="AA297" s="18" t="str">
        <f>IFERROR(VLOOKUP($B297,DB!$H$3:$BZ$1001,47,FALSE)&amp;"","　")</f>
        <v/>
      </c>
      <c r="AB297" s="18" t="str">
        <f>IFERROR(VLOOKUP($B297,DB!$H$3:$BZ$1001,48,FALSE)&amp;"","　")</f>
        <v/>
      </c>
      <c r="AC297" s="18" t="str">
        <f>IFERROR(VLOOKUP($B297,DB!$H$3:$BZ$1001,49,FALSE)&amp;"","　")</f>
        <v/>
      </c>
      <c r="AD297" s="18" t="str">
        <f>IFERROR(VLOOKUP($B297,DB!$H$3:$BZ$1001,50,FALSE)&amp;"","　")</f>
        <v/>
      </c>
      <c r="AE297" s="18" t="str">
        <f>IFERROR(VLOOKUP($B297,DB!$H$3:$BZ$1001,51,FALSE)&amp;"","　")</f>
        <v/>
      </c>
      <c r="AF297" s="18" t="str">
        <f>IFERROR(VLOOKUP($B297,DB!$H$3:$BZ$1001,52,FALSE)&amp;"","　")</f>
        <v/>
      </c>
      <c r="AG297" s="18" t="str">
        <f>IFERROR(VLOOKUP($B297,DB!$H$3:$BZ$1001,53,FALSE)&amp;"","　")</f>
        <v/>
      </c>
      <c r="AH297" s="18" t="str">
        <f>IFERROR(VLOOKUP($B297,DB!$H$3:$BZ$1001,54,FALSE)&amp;"","　")</f>
        <v/>
      </c>
      <c r="AI297" s="25" t="str">
        <f>IFERROR(VLOOKUP($B297,DB!$H$3:$BZ$1001,55,FALSE)&amp;"","　")</f>
        <v/>
      </c>
      <c r="AJ297" s="16" t="str">
        <f>IFERROR(VLOOKUP($B297,DB!$H$3:$BZ$1001,56,FALSE)&amp;"","　")</f>
        <v/>
      </c>
      <c r="AK297" s="18" t="str">
        <f>IFERROR(VLOOKUP($B297,DB!$H$3:$BZ$1001,57,FALSE)&amp;"","　")</f>
        <v/>
      </c>
      <c r="AL297" s="18" t="str">
        <f>IFERROR(VLOOKUP($B297,DB!$H$3:$BZ$1001,58,FALSE)&amp;"","　")</f>
        <v/>
      </c>
      <c r="AM297" s="18" t="str">
        <f>IFERROR(VLOOKUP($B297,DB!$H$3:$BZ$1001,59,FALSE)&amp;"","　")</f>
        <v/>
      </c>
      <c r="AN297" s="18" t="str">
        <f>IFERROR(VLOOKUP($B297,DB!$H$3:$BZ$1001,60,FALSE)&amp;"","　")</f>
        <v/>
      </c>
      <c r="AO297" s="18" t="str">
        <f>IFERROR(VLOOKUP($B297,DB!$H$3:$BZ$1001,61,FALSE)&amp;"","　")</f>
        <v/>
      </c>
      <c r="AP297" s="18" t="str">
        <f>IFERROR(VLOOKUP($B297,DB!$H$3:$BZ$1001,62,FALSE)&amp;"","　")</f>
        <v/>
      </c>
      <c r="AQ297" s="21" t="str">
        <f>IFERROR(VLOOKUP($B297,DB!$H$3:$BZ$1001,63,FALSE)&amp;"","　")</f>
        <v/>
      </c>
      <c r="AR297" s="23" t="str">
        <f>IFERROR(VLOOKUP($B297,DB!$H$3:$BZ$1001,64,FALSE)&amp;"","　")</f>
        <v/>
      </c>
      <c r="AS297" s="18" t="str">
        <f>IFERROR(VLOOKUP($B297,DB!$H$3:$BZ$1001,65,FALSE)&amp;"","　")</f>
        <v/>
      </c>
      <c r="AT297" s="18" t="str">
        <f>IFERROR(VLOOKUP($B297,DB!$H$3:$BZ$1001,66,FALSE)&amp;"","　")</f>
        <v/>
      </c>
      <c r="AU297" s="18" t="str">
        <f>IFERROR(VLOOKUP($B297,DB!$H$3:$BZ$1001,67,FALSE)&amp;"","　")</f>
        <v/>
      </c>
      <c r="AV297" s="18" t="str">
        <f>IFERROR(VLOOKUP($B297,DB!$H$3:$BZ$1001,68,FALSE)&amp;"","　")</f>
        <v/>
      </c>
      <c r="AW297" s="18" t="str">
        <f>IFERROR(VLOOKUP($B297,DB!$H$3:$BZ$1001,69,FALSE)&amp;"","　")</f>
        <v/>
      </c>
      <c r="AX297" s="18" t="str">
        <f>IFERROR(VLOOKUP($B297,DB!$H$3:$BZ$1001,70,FALSE)&amp;"","　")</f>
        <v/>
      </c>
      <c r="AY297" s="21" t="str">
        <f>IFERROR(VLOOKUP($B297,DB!$H$3:$BZ$1001,71,FALSE)&amp;"","　")</f>
        <v/>
      </c>
      <c r="AZ297" s="29"/>
    </row>
    <row r="298" spans="2:52" ht="20.100000000000001" customHeight="1">
      <c r="B298" s="6">
        <v>2903</v>
      </c>
      <c r="C298" s="8" t="str">
        <f>IFERROR(VLOOKUP(B298,DB!$H$3:$Y$1001,4,FALSE)&amp;"","")</f>
        <v>株式会社リウムアーキテクツ</v>
      </c>
      <c r="D298" s="10" t="str">
        <f>IFERROR(VLOOKUP(B298,DB!$H$2:$CC$1001,7,FALSE)&amp;"","")</f>
        <v>北海道</v>
      </c>
      <c r="E298" s="11" t="str">
        <f>IFERROR(VLOOKUP(B298,DB!$H$2:$CC$1001,8,FALSE)&amp;"","")</f>
        <v>札幌市白石区</v>
      </c>
      <c r="F298" s="12" t="str">
        <f>IFERROR(VLOOKUP(B298,DB!$H$2:$CC$1001,10,FALSE)&amp;"","")</f>
        <v>代表取締役</v>
      </c>
      <c r="G298" s="11" t="str">
        <f>IFERROR(VLOOKUP(B298,DB!$H$2:$CC$1001,11,FALSE)&amp;"","")</f>
        <v>今谷　誠希</v>
      </c>
      <c r="H298" s="14" t="str">
        <f>IFERROR(IF(VLOOKUP(B298,DB!$H$2:$CC$1001,20,FALSE)&amp;""="","","○"),"")</f>
        <v/>
      </c>
      <c r="I298" s="16" t="str">
        <f>IFERROR(VLOOKUP($B298,DB!$H$3:$BZ$1001,29,FALSE)&amp;"","　")</f>
        <v/>
      </c>
      <c r="J298" s="18" t="str">
        <f>IFERROR(VLOOKUP($B298,DB!$H$3:$BZ$1001,30,FALSE)&amp;"","　")</f>
        <v/>
      </c>
      <c r="K298" s="18" t="str">
        <f>IFERROR(VLOOKUP($B298,DB!$H$3:$BZ$1001,31,FALSE)&amp;"","　")</f>
        <v/>
      </c>
      <c r="L298" s="18" t="str">
        <f>IFERROR(VLOOKUP($B298,DB!$H$3:$BZ$1001,32,FALSE)&amp;"","　")</f>
        <v>◯</v>
      </c>
      <c r="M298" s="18" t="str">
        <f>IFERROR(VLOOKUP($B298,DB!$H$3:$BZ$1001,33,FALSE)&amp;"","　")</f>
        <v/>
      </c>
      <c r="N298" s="21" t="str">
        <f>IFERROR(VLOOKUP($B298,DB!$H$3:$BZ$1001,34,FALSE)&amp;"","　")</f>
        <v/>
      </c>
      <c r="O298" s="23" t="str">
        <f>IFERROR(VLOOKUP($B298,DB!$H$3:$BZ$1001,35,FALSE)&amp;"","　")</f>
        <v/>
      </c>
      <c r="P298" s="18" t="str">
        <f>IFERROR(VLOOKUP($B298,DB!$H$3:$BZ$1001,36,FALSE)&amp;"","　")</f>
        <v/>
      </c>
      <c r="Q298" s="18" t="str">
        <f>IFERROR(VLOOKUP($B298,DB!$H$3:$BZ$1001,37,FALSE)&amp;"","　")</f>
        <v/>
      </c>
      <c r="R298" s="18" t="str">
        <f>IFERROR(VLOOKUP($B298,DB!$H$3:$BZ$1001,38,FALSE)&amp;"","　")</f>
        <v/>
      </c>
      <c r="S298" s="18" t="str">
        <f>IFERROR(VLOOKUP($B298,DB!$H$3:$BZ$1001,39,FALSE)&amp;"","　")</f>
        <v/>
      </c>
      <c r="T298" s="18" t="str">
        <f>IFERROR(VLOOKUP($B298,DB!$H$3:$BZ$1001,40,FALSE)&amp;"","　")</f>
        <v/>
      </c>
      <c r="U298" s="18" t="str">
        <f>IFERROR(VLOOKUP($B298,DB!$H$3:$BZ$1001,41,FALSE)&amp;"","　")</f>
        <v/>
      </c>
      <c r="V298" s="18" t="str">
        <f>IFERROR(VLOOKUP($B298,DB!$H$3:$BZ$1001,42,FALSE)&amp;"","　")</f>
        <v/>
      </c>
      <c r="W298" s="18" t="str">
        <f>IFERROR(VLOOKUP($B298,DB!$H$3:$BZ$1001,43,FALSE)&amp;"","　")</f>
        <v/>
      </c>
      <c r="X298" s="18" t="str">
        <f>IFERROR(VLOOKUP($B298,DB!$H$3:$BZ$1001,44,FALSE)&amp;"","　")</f>
        <v/>
      </c>
      <c r="Y298" s="18" t="str">
        <f>IFERROR(VLOOKUP($B298,DB!$H$3:$BZ$1001,45,FALSE)&amp;"","　")</f>
        <v/>
      </c>
      <c r="Z298" s="18" t="str">
        <f>IFERROR(VLOOKUP($B298,DB!$H$3:$BZ$1001,46,FALSE)&amp;"","　")</f>
        <v/>
      </c>
      <c r="AA298" s="18" t="str">
        <f>IFERROR(VLOOKUP($B298,DB!$H$3:$BZ$1001,47,FALSE)&amp;"","　")</f>
        <v/>
      </c>
      <c r="AB298" s="18" t="str">
        <f>IFERROR(VLOOKUP($B298,DB!$H$3:$BZ$1001,48,FALSE)&amp;"","　")</f>
        <v/>
      </c>
      <c r="AC298" s="18" t="str">
        <f>IFERROR(VLOOKUP($B298,DB!$H$3:$BZ$1001,49,FALSE)&amp;"","　")</f>
        <v/>
      </c>
      <c r="AD298" s="18" t="str">
        <f>IFERROR(VLOOKUP($B298,DB!$H$3:$BZ$1001,50,FALSE)&amp;"","　")</f>
        <v/>
      </c>
      <c r="AE298" s="18" t="str">
        <f>IFERROR(VLOOKUP($B298,DB!$H$3:$BZ$1001,51,FALSE)&amp;"","　")</f>
        <v/>
      </c>
      <c r="AF298" s="18" t="str">
        <f>IFERROR(VLOOKUP($B298,DB!$H$3:$BZ$1001,52,FALSE)&amp;"","　")</f>
        <v/>
      </c>
      <c r="AG298" s="18" t="str">
        <f>IFERROR(VLOOKUP($B298,DB!$H$3:$BZ$1001,53,FALSE)&amp;"","　")</f>
        <v/>
      </c>
      <c r="AH298" s="18" t="str">
        <f>IFERROR(VLOOKUP($B298,DB!$H$3:$BZ$1001,54,FALSE)&amp;"","　")</f>
        <v/>
      </c>
      <c r="AI298" s="25" t="str">
        <f>IFERROR(VLOOKUP($B298,DB!$H$3:$BZ$1001,55,FALSE)&amp;"","　")</f>
        <v/>
      </c>
      <c r="AJ298" s="16" t="str">
        <f>IFERROR(VLOOKUP($B298,DB!$H$3:$BZ$1001,56,FALSE)&amp;"","　")</f>
        <v/>
      </c>
      <c r="AK298" s="18" t="str">
        <f>IFERROR(VLOOKUP($B298,DB!$H$3:$BZ$1001,57,FALSE)&amp;"","　")</f>
        <v/>
      </c>
      <c r="AL298" s="18" t="str">
        <f>IFERROR(VLOOKUP($B298,DB!$H$3:$BZ$1001,58,FALSE)&amp;"","　")</f>
        <v/>
      </c>
      <c r="AM298" s="18" t="str">
        <f>IFERROR(VLOOKUP($B298,DB!$H$3:$BZ$1001,59,FALSE)&amp;"","　")</f>
        <v/>
      </c>
      <c r="AN298" s="18" t="str">
        <f>IFERROR(VLOOKUP($B298,DB!$H$3:$BZ$1001,60,FALSE)&amp;"","　")</f>
        <v/>
      </c>
      <c r="AO298" s="18" t="str">
        <f>IFERROR(VLOOKUP($B298,DB!$H$3:$BZ$1001,61,FALSE)&amp;"","　")</f>
        <v/>
      </c>
      <c r="AP298" s="18" t="str">
        <f>IFERROR(VLOOKUP($B298,DB!$H$3:$BZ$1001,62,FALSE)&amp;"","　")</f>
        <v/>
      </c>
      <c r="AQ298" s="21" t="str">
        <f>IFERROR(VLOOKUP($B298,DB!$H$3:$BZ$1001,63,FALSE)&amp;"","　")</f>
        <v/>
      </c>
      <c r="AR298" s="23" t="str">
        <f>IFERROR(VLOOKUP($B298,DB!$H$3:$BZ$1001,64,FALSE)&amp;"","　")</f>
        <v/>
      </c>
      <c r="AS298" s="18" t="str">
        <f>IFERROR(VLOOKUP($B298,DB!$H$3:$BZ$1001,65,FALSE)&amp;"","　")</f>
        <v/>
      </c>
      <c r="AT298" s="18" t="str">
        <f>IFERROR(VLOOKUP($B298,DB!$H$3:$BZ$1001,66,FALSE)&amp;"","　")</f>
        <v/>
      </c>
      <c r="AU298" s="18" t="str">
        <f>IFERROR(VLOOKUP($B298,DB!$H$3:$BZ$1001,67,FALSE)&amp;"","　")</f>
        <v/>
      </c>
      <c r="AV298" s="18" t="str">
        <f>IFERROR(VLOOKUP($B298,DB!$H$3:$BZ$1001,68,FALSE)&amp;"","　")</f>
        <v/>
      </c>
      <c r="AW298" s="18" t="str">
        <f>IFERROR(VLOOKUP($B298,DB!$H$3:$BZ$1001,69,FALSE)&amp;"","　")</f>
        <v/>
      </c>
      <c r="AX298" s="18" t="str">
        <f>IFERROR(VLOOKUP($B298,DB!$H$3:$BZ$1001,70,FALSE)&amp;"","　")</f>
        <v/>
      </c>
      <c r="AY298" s="21" t="str">
        <f>IFERROR(VLOOKUP($B298,DB!$H$3:$BZ$1001,71,FALSE)&amp;"","　")</f>
        <v/>
      </c>
      <c r="AZ298" s="29"/>
    </row>
    <row r="299" spans="2:52" ht="20.100000000000001" customHeight="1">
      <c r="B299" s="6">
        <v>2904</v>
      </c>
      <c r="C299" s="8" t="str">
        <f>IFERROR(VLOOKUP(B299,DB!$H$3:$Y$1001,4,FALSE)&amp;"","")</f>
        <v>株式会社ルーラルエンジニア</v>
      </c>
      <c r="D299" s="10" t="str">
        <f>IFERROR(VLOOKUP(B299,DB!$H$2:$CC$1001,7,FALSE)&amp;"","")</f>
        <v>北海道</v>
      </c>
      <c r="E299" s="11" t="str">
        <f>IFERROR(VLOOKUP(B299,DB!$H$2:$CC$1001,8,FALSE)&amp;"","")</f>
        <v>深川市</v>
      </c>
      <c r="F299" s="12" t="str">
        <f>IFERROR(VLOOKUP(B299,DB!$H$2:$CC$1001,10,FALSE)&amp;"","")</f>
        <v>代表取締役</v>
      </c>
      <c r="G299" s="11" t="str">
        <f>IFERROR(VLOOKUP(B299,DB!$H$2:$CC$1001,11,FALSE)&amp;"","")</f>
        <v>関藤　博臣</v>
      </c>
      <c r="H299" s="14" t="str">
        <f>IFERROR(IF(VLOOKUP(B299,DB!$H$2:$CC$1001,20,FALSE)&amp;""="","","○"),"")</f>
        <v/>
      </c>
      <c r="I299" s="16" t="str">
        <f>IFERROR(VLOOKUP($B299,DB!$H$3:$BZ$1001,29,FALSE)&amp;"","　")</f>
        <v>◯</v>
      </c>
      <c r="J299" s="18" t="str">
        <f>IFERROR(VLOOKUP($B299,DB!$H$3:$BZ$1001,30,FALSE)&amp;"","　")</f>
        <v>◯</v>
      </c>
      <c r="K299" s="18" t="str">
        <f>IFERROR(VLOOKUP($B299,DB!$H$3:$BZ$1001,31,FALSE)&amp;"","　")</f>
        <v>◯</v>
      </c>
      <c r="L299" s="18" t="str">
        <f>IFERROR(VLOOKUP($B299,DB!$H$3:$BZ$1001,32,FALSE)&amp;"","　")</f>
        <v/>
      </c>
      <c r="M299" s="18" t="str">
        <f>IFERROR(VLOOKUP($B299,DB!$H$3:$BZ$1001,33,FALSE)&amp;"","　")</f>
        <v>◯</v>
      </c>
      <c r="N299" s="21" t="str">
        <f>IFERROR(VLOOKUP($B299,DB!$H$3:$BZ$1001,34,FALSE)&amp;"","　")</f>
        <v/>
      </c>
      <c r="O299" s="23" t="str">
        <f>IFERROR(VLOOKUP($B299,DB!$H$3:$BZ$1001,35,FALSE)&amp;"","　")</f>
        <v/>
      </c>
      <c r="P299" s="18" t="str">
        <f>IFERROR(VLOOKUP($B299,DB!$H$3:$BZ$1001,36,FALSE)&amp;"","　")</f>
        <v/>
      </c>
      <c r="Q299" s="18" t="str">
        <f>IFERROR(VLOOKUP($B299,DB!$H$3:$BZ$1001,37,FALSE)&amp;"","　")</f>
        <v/>
      </c>
      <c r="R299" s="18" t="str">
        <f>IFERROR(VLOOKUP($B299,DB!$H$3:$BZ$1001,38,FALSE)&amp;"","　")</f>
        <v/>
      </c>
      <c r="S299" s="18" t="str">
        <f>IFERROR(VLOOKUP($B299,DB!$H$3:$BZ$1001,39,FALSE)&amp;"","　")</f>
        <v/>
      </c>
      <c r="T299" s="18" t="str">
        <f>IFERROR(VLOOKUP($B299,DB!$H$3:$BZ$1001,40,FALSE)&amp;"","　")</f>
        <v/>
      </c>
      <c r="U299" s="18" t="str">
        <f>IFERROR(VLOOKUP($B299,DB!$H$3:$BZ$1001,41,FALSE)&amp;"","　")</f>
        <v/>
      </c>
      <c r="V299" s="18" t="str">
        <f>IFERROR(VLOOKUP($B299,DB!$H$3:$BZ$1001,42,FALSE)&amp;"","　")</f>
        <v>◯</v>
      </c>
      <c r="W299" s="18" t="str">
        <f>IFERROR(VLOOKUP($B299,DB!$H$3:$BZ$1001,43,FALSE)&amp;"","　")</f>
        <v/>
      </c>
      <c r="X299" s="18" t="str">
        <f>IFERROR(VLOOKUP($B299,DB!$H$3:$BZ$1001,44,FALSE)&amp;"","　")</f>
        <v/>
      </c>
      <c r="Y299" s="18" t="str">
        <f>IFERROR(VLOOKUP($B299,DB!$H$3:$BZ$1001,45,FALSE)&amp;"","　")</f>
        <v/>
      </c>
      <c r="Z299" s="18" t="str">
        <f>IFERROR(VLOOKUP($B299,DB!$H$3:$BZ$1001,46,FALSE)&amp;"","　")</f>
        <v/>
      </c>
      <c r="AA299" s="18" t="str">
        <f>IFERROR(VLOOKUP($B299,DB!$H$3:$BZ$1001,47,FALSE)&amp;"","　")</f>
        <v/>
      </c>
      <c r="AB299" s="18" t="str">
        <f>IFERROR(VLOOKUP($B299,DB!$H$3:$BZ$1001,48,FALSE)&amp;"","　")</f>
        <v/>
      </c>
      <c r="AC299" s="18" t="str">
        <f>IFERROR(VLOOKUP($B299,DB!$H$3:$BZ$1001,49,FALSE)&amp;"","　")</f>
        <v>◯</v>
      </c>
      <c r="AD299" s="18" t="str">
        <f>IFERROR(VLOOKUP($B299,DB!$H$3:$BZ$1001,50,FALSE)&amp;"","　")</f>
        <v>◯</v>
      </c>
      <c r="AE299" s="18" t="str">
        <f>IFERROR(VLOOKUP($B299,DB!$H$3:$BZ$1001,51,FALSE)&amp;"","　")</f>
        <v/>
      </c>
      <c r="AF299" s="18" t="str">
        <f>IFERROR(VLOOKUP($B299,DB!$H$3:$BZ$1001,52,FALSE)&amp;"","　")</f>
        <v/>
      </c>
      <c r="AG299" s="18" t="str">
        <f>IFERROR(VLOOKUP($B299,DB!$H$3:$BZ$1001,53,FALSE)&amp;"","　")</f>
        <v/>
      </c>
      <c r="AH299" s="18" t="str">
        <f>IFERROR(VLOOKUP($B299,DB!$H$3:$BZ$1001,54,FALSE)&amp;"","　")</f>
        <v/>
      </c>
      <c r="AI299" s="25" t="str">
        <f>IFERROR(VLOOKUP($B299,DB!$H$3:$BZ$1001,55,FALSE)&amp;"","　")</f>
        <v/>
      </c>
      <c r="AJ299" s="16" t="str">
        <f>IFERROR(VLOOKUP($B299,DB!$H$3:$BZ$1001,56,FALSE)&amp;"","　")</f>
        <v/>
      </c>
      <c r="AK299" s="18" t="str">
        <f>IFERROR(VLOOKUP($B299,DB!$H$3:$BZ$1001,57,FALSE)&amp;"","　")</f>
        <v/>
      </c>
      <c r="AL299" s="18" t="str">
        <f>IFERROR(VLOOKUP($B299,DB!$H$3:$BZ$1001,58,FALSE)&amp;"","　")</f>
        <v/>
      </c>
      <c r="AM299" s="18" t="str">
        <f>IFERROR(VLOOKUP($B299,DB!$H$3:$BZ$1001,59,FALSE)&amp;"","　")</f>
        <v/>
      </c>
      <c r="AN299" s="18" t="str">
        <f>IFERROR(VLOOKUP($B299,DB!$H$3:$BZ$1001,60,FALSE)&amp;"","　")</f>
        <v/>
      </c>
      <c r="AO299" s="18" t="str">
        <f>IFERROR(VLOOKUP($B299,DB!$H$3:$BZ$1001,61,FALSE)&amp;"","　")</f>
        <v/>
      </c>
      <c r="AP299" s="18" t="str">
        <f>IFERROR(VLOOKUP($B299,DB!$H$3:$BZ$1001,62,FALSE)&amp;"","　")</f>
        <v/>
      </c>
      <c r="AQ299" s="21" t="str">
        <f>IFERROR(VLOOKUP($B299,DB!$H$3:$BZ$1001,63,FALSE)&amp;"","　")</f>
        <v/>
      </c>
      <c r="AR299" s="23" t="str">
        <f>IFERROR(VLOOKUP($B299,DB!$H$3:$BZ$1001,64,FALSE)&amp;"","　")</f>
        <v/>
      </c>
      <c r="AS299" s="18" t="str">
        <f>IFERROR(VLOOKUP($B299,DB!$H$3:$BZ$1001,65,FALSE)&amp;"","　")</f>
        <v/>
      </c>
      <c r="AT299" s="18" t="str">
        <f>IFERROR(VLOOKUP($B299,DB!$H$3:$BZ$1001,66,FALSE)&amp;"","　")</f>
        <v/>
      </c>
      <c r="AU299" s="18" t="str">
        <f>IFERROR(VLOOKUP($B299,DB!$H$3:$BZ$1001,67,FALSE)&amp;"","　")</f>
        <v/>
      </c>
      <c r="AV299" s="18" t="str">
        <f>IFERROR(VLOOKUP($B299,DB!$H$3:$BZ$1001,68,FALSE)&amp;"","　")</f>
        <v/>
      </c>
      <c r="AW299" s="18" t="str">
        <f>IFERROR(VLOOKUP($B299,DB!$H$3:$BZ$1001,69,FALSE)&amp;"","　")</f>
        <v/>
      </c>
      <c r="AX299" s="18" t="str">
        <f>IFERROR(VLOOKUP($B299,DB!$H$3:$BZ$1001,70,FALSE)&amp;"","　")</f>
        <v/>
      </c>
      <c r="AY299" s="21" t="str">
        <f>IFERROR(VLOOKUP($B299,DB!$H$3:$BZ$1001,71,FALSE)&amp;"","　")</f>
        <v/>
      </c>
      <c r="AZ299" s="29"/>
    </row>
    <row r="300" spans="2:52" ht="20.100000000000001" customHeight="1">
      <c r="B300" s="6">
        <v>2905</v>
      </c>
      <c r="C300" s="8" t="str">
        <f>IFERROR(VLOOKUP(B300,DB!$H$3:$Y$1001,4,FALSE)&amp;"","")</f>
        <v>その他歴史地域未来創造株式会社やまチ</v>
      </c>
      <c r="D300" s="10" t="str">
        <f>IFERROR(VLOOKUP(B300,DB!$H$2:$CC$1001,7,FALSE)&amp;"","")</f>
        <v>北海道</v>
      </c>
      <c r="E300" s="11" t="str">
        <f>IFERROR(VLOOKUP(B300,DB!$H$2:$CC$1001,8,FALSE)&amp;"","")</f>
        <v>札幌市東区</v>
      </c>
      <c r="F300" s="12" t="str">
        <f>IFERROR(VLOOKUP(B300,DB!$H$2:$CC$1001,10,FALSE)&amp;"","")</f>
        <v>代表取締役</v>
      </c>
      <c r="G300" s="11" t="str">
        <f>IFERROR(VLOOKUP(B300,DB!$H$2:$CC$1001,11,FALSE)&amp;"","")</f>
        <v>神長　敬</v>
      </c>
      <c r="H300" s="14" t="str">
        <f>IFERROR(IF(VLOOKUP(B300,DB!$H$2:$CC$1001,20,FALSE)&amp;""="","","○"),"")</f>
        <v/>
      </c>
      <c r="I300" s="16" t="str">
        <f>IFERROR(VLOOKUP($B300,DB!$H$3:$BZ$1001,29,FALSE)&amp;"","　")</f>
        <v/>
      </c>
      <c r="J300" s="18" t="str">
        <f>IFERROR(VLOOKUP($B300,DB!$H$3:$BZ$1001,30,FALSE)&amp;"","　")</f>
        <v/>
      </c>
      <c r="K300" s="18" t="str">
        <f>IFERROR(VLOOKUP($B300,DB!$H$3:$BZ$1001,31,FALSE)&amp;"","　")</f>
        <v/>
      </c>
      <c r="L300" s="18" t="str">
        <f>IFERROR(VLOOKUP($B300,DB!$H$3:$BZ$1001,32,FALSE)&amp;"","　")</f>
        <v/>
      </c>
      <c r="M300" s="18" t="str">
        <f>IFERROR(VLOOKUP($B300,DB!$H$3:$BZ$1001,33,FALSE)&amp;"","　")</f>
        <v>◯</v>
      </c>
      <c r="N300" s="21" t="str">
        <f>IFERROR(VLOOKUP($B300,DB!$H$3:$BZ$1001,34,FALSE)&amp;"","　")</f>
        <v/>
      </c>
      <c r="O300" s="23" t="str">
        <f>IFERROR(VLOOKUP($B300,DB!$H$3:$BZ$1001,35,FALSE)&amp;"","　")</f>
        <v/>
      </c>
      <c r="P300" s="18" t="str">
        <f>IFERROR(VLOOKUP($B300,DB!$H$3:$BZ$1001,36,FALSE)&amp;"","　")</f>
        <v/>
      </c>
      <c r="Q300" s="18" t="str">
        <f>IFERROR(VLOOKUP($B300,DB!$H$3:$BZ$1001,37,FALSE)&amp;"","　")</f>
        <v/>
      </c>
      <c r="R300" s="18" t="str">
        <f>IFERROR(VLOOKUP($B300,DB!$H$3:$BZ$1001,38,FALSE)&amp;"","　")</f>
        <v/>
      </c>
      <c r="S300" s="18" t="str">
        <f>IFERROR(VLOOKUP($B300,DB!$H$3:$BZ$1001,39,FALSE)&amp;"","　")</f>
        <v/>
      </c>
      <c r="T300" s="18" t="str">
        <f>IFERROR(VLOOKUP($B300,DB!$H$3:$BZ$1001,40,FALSE)&amp;"","　")</f>
        <v/>
      </c>
      <c r="U300" s="18" t="str">
        <f>IFERROR(VLOOKUP($B300,DB!$H$3:$BZ$1001,41,FALSE)&amp;"","　")</f>
        <v/>
      </c>
      <c r="V300" s="18" t="str">
        <f>IFERROR(VLOOKUP($B300,DB!$H$3:$BZ$1001,42,FALSE)&amp;"","　")</f>
        <v/>
      </c>
      <c r="W300" s="18" t="str">
        <f>IFERROR(VLOOKUP($B300,DB!$H$3:$BZ$1001,43,FALSE)&amp;"","　")</f>
        <v/>
      </c>
      <c r="X300" s="18" t="str">
        <f>IFERROR(VLOOKUP($B300,DB!$H$3:$BZ$1001,44,FALSE)&amp;"","　")</f>
        <v/>
      </c>
      <c r="Y300" s="18" t="str">
        <f>IFERROR(VLOOKUP($B300,DB!$H$3:$BZ$1001,45,FALSE)&amp;"","　")</f>
        <v/>
      </c>
      <c r="Z300" s="18" t="str">
        <f>IFERROR(VLOOKUP($B300,DB!$H$3:$BZ$1001,46,FALSE)&amp;"","　")</f>
        <v/>
      </c>
      <c r="AA300" s="18" t="str">
        <f>IFERROR(VLOOKUP($B300,DB!$H$3:$BZ$1001,47,FALSE)&amp;"","　")</f>
        <v/>
      </c>
      <c r="AB300" s="18" t="str">
        <f>IFERROR(VLOOKUP($B300,DB!$H$3:$BZ$1001,48,FALSE)&amp;"","　")</f>
        <v/>
      </c>
      <c r="AC300" s="18" t="str">
        <f>IFERROR(VLOOKUP($B300,DB!$H$3:$BZ$1001,49,FALSE)&amp;"","　")</f>
        <v/>
      </c>
      <c r="AD300" s="18" t="str">
        <f>IFERROR(VLOOKUP($B300,DB!$H$3:$BZ$1001,50,FALSE)&amp;"","　")</f>
        <v/>
      </c>
      <c r="AE300" s="18" t="str">
        <f>IFERROR(VLOOKUP($B300,DB!$H$3:$BZ$1001,51,FALSE)&amp;"","　")</f>
        <v/>
      </c>
      <c r="AF300" s="18" t="str">
        <f>IFERROR(VLOOKUP($B300,DB!$H$3:$BZ$1001,52,FALSE)&amp;"","　")</f>
        <v/>
      </c>
      <c r="AG300" s="18" t="str">
        <f>IFERROR(VLOOKUP($B300,DB!$H$3:$BZ$1001,53,FALSE)&amp;"","　")</f>
        <v/>
      </c>
      <c r="AH300" s="18" t="str">
        <f>IFERROR(VLOOKUP($B300,DB!$H$3:$BZ$1001,54,FALSE)&amp;"","　")</f>
        <v/>
      </c>
      <c r="AI300" s="25" t="str">
        <f>IFERROR(VLOOKUP($B300,DB!$H$3:$BZ$1001,55,FALSE)&amp;"","　")</f>
        <v/>
      </c>
      <c r="AJ300" s="16" t="str">
        <f>IFERROR(VLOOKUP($B300,DB!$H$3:$BZ$1001,56,FALSE)&amp;"","　")</f>
        <v/>
      </c>
      <c r="AK300" s="18" t="str">
        <f>IFERROR(VLOOKUP($B300,DB!$H$3:$BZ$1001,57,FALSE)&amp;"","　")</f>
        <v/>
      </c>
      <c r="AL300" s="18" t="str">
        <f>IFERROR(VLOOKUP($B300,DB!$H$3:$BZ$1001,58,FALSE)&amp;"","　")</f>
        <v/>
      </c>
      <c r="AM300" s="18" t="str">
        <f>IFERROR(VLOOKUP($B300,DB!$H$3:$BZ$1001,59,FALSE)&amp;"","　")</f>
        <v/>
      </c>
      <c r="AN300" s="18" t="str">
        <f>IFERROR(VLOOKUP($B300,DB!$H$3:$BZ$1001,60,FALSE)&amp;"","　")</f>
        <v/>
      </c>
      <c r="AO300" s="18" t="str">
        <f>IFERROR(VLOOKUP($B300,DB!$H$3:$BZ$1001,61,FALSE)&amp;"","　")</f>
        <v/>
      </c>
      <c r="AP300" s="18" t="str">
        <f>IFERROR(VLOOKUP($B300,DB!$H$3:$BZ$1001,62,FALSE)&amp;"","　")</f>
        <v/>
      </c>
      <c r="AQ300" s="21" t="str">
        <f>IFERROR(VLOOKUP($B300,DB!$H$3:$BZ$1001,63,FALSE)&amp;"","　")</f>
        <v/>
      </c>
      <c r="AR300" s="23" t="str">
        <f>IFERROR(VLOOKUP($B300,DB!$H$3:$BZ$1001,64,FALSE)&amp;"","　")</f>
        <v/>
      </c>
      <c r="AS300" s="18" t="str">
        <f>IFERROR(VLOOKUP($B300,DB!$H$3:$BZ$1001,65,FALSE)&amp;"","　")</f>
        <v/>
      </c>
      <c r="AT300" s="18" t="str">
        <f>IFERROR(VLOOKUP($B300,DB!$H$3:$BZ$1001,66,FALSE)&amp;"","　")</f>
        <v/>
      </c>
      <c r="AU300" s="18" t="str">
        <f>IFERROR(VLOOKUP($B300,DB!$H$3:$BZ$1001,67,FALSE)&amp;"","　")</f>
        <v/>
      </c>
      <c r="AV300" s="18" t="str">
        <f>IFERROR(VLOOKUP($B300,DB!$H$3:$BZ$1001,68,FALSE)&amp;"","　")</f>
        <v/>
      </c>
      <c r="AW300" s="18" t="str">
        <f>IFERROR(VLOOKUP($B300,DB!$H$3:$BZ$1001,69,FALSE)&amp;"","　")</f>
        <v/>
      </c>
      <c r="AX300" s="18" t="str">
        <f>IFERROR(VLOOKUP($B300,DB!$H$3:$BZ$1001,70,FALSE)&amp;"","　")</f>
        <v/>
      </c>
      <c r="AY300" s="21" t="str">
        <f>IFERROR(VLOOKUP($B300,DB!$H$3:$BZ$1001,71,FALSE)&amp;"","　")</f>
        <v/>
      </c>
      <c r="AZ300" s="29"/>
    </row>
    <row r="301" spans="2:52" ht="20.100000000000001" customHeight="1">
      <c r="B301" s="6">
        <v>2906</v>
      </c>
      <c r="C301" s="8" t="str">
        <f>IFERROR(VLOOKUP(B301,DB!$H$3:$Y$1001,4,FALSE)&amp;"","")</f>
        <v>株式会社レアックス</v>
      </c>
      <c r="D301" s="10" t="str">
        <f>IFERROR(VLOOKUP(B301,DB!$H$2:$CC$1001,7,FALSE)&amp;"","")</f>
        <v>北海道</v>
      </c>
      <c r="E301" s="11" t="str">
        <f>IFERROR(VLOOKUP(B301,DB!$H$2:$CC$1001,8,FALSE)&amp;"","")</f>
        <v>札幌市東区</v>
      </c>
      <c r="F301" s="12" t="str">
        <f>IFERROR(VLOOKUP(B301,DB!$H$2:$CC$1001,10,FALSE)&amp;"","")</f>
        <v>代表取締役</v>
      </c>
      <c r="G301" s="11" t="str">
        <f>IFERROR(VLOOKUP(B301,DB!$H$2:$CC$1001,11,FALSE)&amp;"","")</f>
        <v>成田　昌幸</v>
      </c>
      <c r="H301" s="14" t="str">
        <f>IFERROR(IF(VLOOKUP(B301,DB!$H$2:$CC$1001,20,FALSE)&amp;""="","","○"),"")</f>
        <v/>
      </c>
      <c r="I301" s="16" t="str">
        <f>IFERROR(VLOOKUP($B301,DB!$H$3:$BZ$1001,29,FALSE)&amp;"","　")</f>
        <v/>
      </c>
      <c r="J301" s="18" t="str">
        <f>IFERROR(VLOOKUP($B301,DB!$H$3:$BZ$1001,30,FALSE)&amp;"","　")</f>
        <v>◯</v>
      </c>
      <c r="K301" s="18" t="str">
        <f>IFERROR(VLOOKUP($B301,DB!$H$3:$BZ$1001,31,FALSE)&amp;"","　")</f>
        <v>◯</v>
      </c>
      <c r="L301" s="18" t="str">
        <f>IFERROR(VLOOKUP($B301,DB!$H$3:$BZ$1001,32,FALSE)&amp;"","　")</f>
        <v/>
      </c>
      <c r="M301" s="18" t="str">
        <f>IFERROR(VLOOKUP($B301,DB!$H$3:$BZ$1001,33,FALSE)&amp;"","　")</f>
        <v>◯</v>
      </c>
      <c r="N301" s="21" t="str">
        <f>IFERROR(VLOOKUP($B301,DB!$H$3:$BZ$1001,34,FALSE)&amp;"","　")</f>
        <v/>
      </c>
      <c r="O301" s="23" t="str">
        <f>IFERROR(VLOOKUP($B301,DB!$H$3:$BZ$1001,35,FALSE)&amp;"","　")</f>
        <v/>
      </c>
      <c r="P301" s="18" t="str">
        <f>IFERROR(VLOOKUP($B301,DB!$H$3:$BZ$1001,36,FALSE)&amp;"","　")</f>
        <v/>
      </c>
      <c r="Q301" s="18" t="str">
        <f>IFERROR(VLOOKUP($B301,DB!$H$3:$BZ$1001,37,FALSE)&amp;"","　")</f>
        <v/>
      </c>
      <c r="R301" s="18" t="str">
        <f>IFERROR(VLOOKUP($B301,DB!$H$3:$BZ$1001,38,FALSE)&amp;"","　")</f>
        <v/>
      </c>
      <c r="S301" s="18" t="str">
        <f>IFERROR(VLOOKUP($B301,DB!$H$3:$BZ$1001,39,FALSE)&amp;"","　")</f>
        <v/>
      </c>
      <c r="T301" s="18" t="str">
        <f>IFERROR(VLOOKUP($B301,DB!$H$3:$BZ$1001,40,FALSE)&amp;"","　")</f>
        <v/>
      </c>
      <c r="U301" s="18" t="str">
        <f>IFERROR(VLOOKUP($B301,DB!$H$3:$BZ$1001,41,FALSE)&amp;"","　")</f>
        <v/>
      </c>
      <c r="V301" s="18" t="str">
        <f>IFERROR(VLOOKUP($B301,DB!$H$3:$BZ$1001,42,FALSE)&amp;"","　")</f>
        <v/>
      </c>
      <c r="W301" s="18" t="str">
        <f>IFERROR(VLOOKUP($B301,DB!$H$3:$BZ$1001,43,FALSE)&amp;"","　")</f>
        <v/>
      </c>
      <c r="X301" s="18" t="str">
        <f>IFERROR(VLOOKUP($B301,DB!$H$3:$BZ$1001,44,FALSE)&amp;"","　")</f>
        <v/>
      </c>
      <c r="Y301" s="18" t="str">
        <f>IFERROR(VLOOKUP($B301,DB!$H$3:$BZ$1001,45,FALSE)&amp;"","　")</f>
        <v/>
      </c>
      <c r="Z301" s="18" t="str">
        <f>IFERROR(VLOOKUP($B301,DB!$H$3:$BZ$1001,46,FALSE)&amp;"","　")</f>
        <v/>
      </c>
      <c r="AA301" s="18" t="str">
        <f>IFERROR(VLOOKUP($B301,DB!$H$3:$BZ$1001,47,FALSE)&amp;"","　")</f>
        <v/>
      </c>
      <c r="AB301" s="18" t="str">
        <f>IFERROR(VLOOKUP($B301,DB!$H$3:$BZ$1001,48,FALSE)&amp;"","　")</f>
        <v>◯</v>
      </c>
      <c r="AC301" s="18" t="str">
        <f>IFERROR(VLOOKUP($B301,DB!$H$3:$BZ$1001,49,FALSE)&amp;"","　")</f>
        <v>◯</v>
      </c>
      <c r="AD301" s="18" t="str">
        <f>IFERROR(VLOOKUP($B301,DB!$H$3:$BZ$1001,50,FALSE)&amp;"","　")</f>
        <v/>
      </c>
      <c r="AE301" s="18" t="str">
        <f>IFERROR(VLOOKUP($B301,DB!$H$3:$BZ$1001,51,FALSE)&amp;"","　")</f>
        <v/>
      </c>
      <c r="AF301" s="18" t="str">
        <f>IFERROR(VLOOKUP($B301,DB!$H$3:$BZ$1001,52,FALSE)&amp;"","　")</f>
        <v/>
      </c>
      <c r="AG301" s="18" t="str">
        <f>IFERROR(VLOOKUP($B301,DB!$H$3:$BZ$1001,53,FALSE)&amp;"","　")</f>
        <v>◯</v>
      </c>
      <c r="AH301" s="18" t="str">
        <f>IFERROR(VLOOKUP($B301,DB!$H$3:$BZ$1001,54,FALSE)&amp;"","　")</f>
        <v/>
      </c>
      <c r="AI301" s="25" t="str">
        <f>IFERROR(VLOOKUP($B301,DB!$H$3:$BZ$1001,55,FALSE)&amp;"","　")</f>
        <v/>
      </c>
      <c r="AJ301" s="16" t="str">
        <f>IFERROR(VLOOKUP($B301,DB!$H$3:$BZ$1001,56,FALSE)&amp;"","　")</f>
        <v/>
      </c>
      <c r="AK301" s="18" t="str">
        <f>IFERROR(VLOOKUP($B301,DB!$H$3:$BZ$1001,57,FALSE)&amp;"","　")</f>
        <v/>
      </c>
      <c r="AL301" s="18" t="str">
        <f>IFERROR(VLOOKUP($B301,DB!$H$3:$BZ$1001,58,FALSE)&amp;"","　")</f>
        <v/>
      </c>
      <c r="AM301" s="18" t="str">
        <f>IFERROR(VLOOKUP($B301,DB!$H$3:$BZ$1001,59,FALSE)&amp;"","　")</f>
        <v/>
      </c>
      <c r="AN301" s="18" t="str">
        <f>IFERROR(VLOOKUP($B301,DB!$H$3:$BZ$1001,60,FALSE)&amp;"","　")</f>
        <v/>
      </c>
      <c r="AO301" s="18" t="str">
        <f>IFERROR(VLOOKUP($B301,DB!$H$3:$BZ$1001,61,FALSE)&amp;"","　")</f>
        <v/>
      </c>
      <c r="AP301" s="18" t="str">
        <f>IFERROR(VLOOKUP($B301,DB!$H$3:$BZ$1001,62,FALSE)&amp;"","　")</f>
        <v/>
      </c>
      <c r="AQ301" s="21" t="str">
        <f>IFERROR(VLOOKUP($B301,DB!$H$3:$BZ$1001,63,FALSE)&amp;"","　")</f>
        <v/>
      </c>
      <c r="AR301" s="23" t="str">
        <f>IFERROR(VLOOKUP($B301,DB!$H$3:$BZ$1001,64,FALSE)&amp;"","　")</f>
        <v/>
      </c>
      <c r="AS301" s="18" t="str">
        <f>IFERROR(VLOOKUP($B301,DB!$H$3:$BZ$1001,65,FALSE)&amp;"","　")</f>
        <v/>
      </c>
      <c r="AT301" s="18" t="str">
        <f>IFERROR(VLOOKUP($B301,DB!$H$3:$BZ$1001,66,FALSE)&amp;"","　")</f>
        <v/>
      </c>
      <c r="AU301" s="18" t="str">
        <f>IFERROR(VLOOKUP($B301,DB!$H$3:$BZ$1001,67,FALSE)&amp;"","　")</f>
        <v/>
      </c>
      <c r="AV301" s="18" t="str">
        <f>IFERROR(VLOOKUP($B301,DB!$H$3:$BZ$1001,68,FALSE)&amp;"","　")</f>
        <v/>
      </c>
      <c r="AW301" s="18" t="str">
        <f>IFERROR(VLOOKUP($B301,DB!$H$3:$BZ$1001,69,FALSE)&amp;"","　")</f>
        <v>◯</v>
      </c>
      <c r="AX301" s="18" t="str">
        <f>IFERROR(VLOOKUP($B301,DB!$H$3:$BZ$1001,70,FALSE)&amp;"","　")</f>
        <v/>
      </c>
      <c r="AY301" s="21" t="str">
        <f>IFERROR(VLOOKUP($B301,DB!$H$3:$BZ$1001,71,FALSE)&amp;"","　")</f>
        <v/>
      </c>
      <c r="AZ301" s="29"/>
    </row>
    <row r="302" spans="2:52" ht="20.100000000000001" customHeight="1">
      <c r="B302" s="6">
        <v>3000</v>
      </c>
      <c r="C302" s="8" t="str">
        <f>IFERROR(VLOOKUP(B302,DB!$H$3:$Y$1001,4,FALSE)&amp;"","")</f>
        <v>株式会社渡辺建築設計</v>
      </c>
      <c r="D302" s="10" t="str">
        <f>IFERROR(VLOOKUP(B302,DB!$H$2:$CC$1001,7,FALSE)&amp;"","")</f>
        <v>北海道</v>
      </c>
      <c r="E302" s="11" t="str">
        <f>IFERROR(VLOOKUP(B302,DB!$H$2:$CC$1001,8,FALSE)&amp;"","")</f>
        <v>札幌市厚別区</v>
      </c>
      <c r="F302" s="12" t="str">
        <f>IFERROR(VLOOKUP(B302,DB!$H$2:$CC$1001,10,FALSE)&amp;"","")</f>
        <v>代表取締役</v>
      </c>
      <c r="G302" s="11" t="str">
        <f>IFERROR(VLOOKUP(B302,DB!$H$2:$CC$1001,11,FALSE)&amp;"","")</f>
        <v>中原　茂人</v>
      </c>
      <c r="H302" s="14" t="str">
        <f>IFERROR(IF(VLOOKUP(B302,DB!$H$2:$CC$1001,20,FALSE)&amp;""="","","○"),"")</f>
        <v/>
      </c>
      <c r="I302" s="16" t="str">
        <f>IFERROR(VLOOKUP($B302,DB!$H$3:$BZ$1001,29,FALSE)&amp;"","　")</f>
        <v/>
      </c>
      <c r="J302" s="18" t="str">
        <f>IFERROR(VLOOKUP($B302,DB!$H$3:$BZ$1001,30,FALSE)&amp;"","　")</f>
        <v/>
      </c>
      <c r="K302" s="18" t="str">
        <f>IFERROR(VLOOKUP($B302,DB!$H$3:$BZ$1001,31,FALSE)&amp;"","　")</f>
        <v/>
      </c>
      <c r="L302" s="18" t="str">
        <f>IFERROR(VLOOKUP($B302,DB!$H$3:$BZ$1001,32,FALSE)&amp;"","　")</f>
        <v>◯</v>
      </c>
      <c r="M302" s="18" t="str">
        <f>IFERROR(VLOOKUP($B302,DB!$H$3:$BZ$1001,33,FALSE)&amp;"","　")</f>
        <v/>
      </c>
      <c r="N302" s="21" t="str">
        <f>IFERROR(VLOOKUP($B302,DB!$H$3:$BZ$1001,34,FALSE)&amp;"","　")</f>
        <v/>
      </c>
      <c r="O302" s="23" t="str">
        <f>IFERROR(VLOOKUP($B302,DB!$H$3:$BZ$1001,35,FALSE)&amp;"","　")</f>
        <v/>
      </c>
      <c r="P302" s="18" t="str">
        <f>IFERROR(VLOOKUP($B302,DB!$H$3:$BZ$1001,36,FALSE)&amp;"","　")</f>
        <v/>
      </c>
      <c r="Q302" s="18" t="str">
        <f>IFERROR(VLOOKUP($B302,DB!$H$3:$BZ$1001,37,FALSE)&amp;"","　")</f>
        <v/>
      </c>
      <c r="R302" s="18" t="str">
        <f>IFERROR(VLOOKUP($B302,DB!$H$3:$BZ$1001,38,FALSE)&amp;"","　")</f>
        <v/>
      </c>
      <c r="S302" s="18" t="str">
        <f>IFERROR(VLOOKUP($B302,DB!$H$3:$BZ$1001,39,FALSE)&amp;"","　")</f>
        <v/>
      </c>
      <c r="T302" s="18" t="str">
        <f>IFERROR(VLOOKUP($B302,DB!$H$3:$BZ$1001,40,FALSE)&amp;"","　")</f>
        <v/>
      </c>
      <c r="U302" s="18" t="str">
        <f>IFERROR(VLOOKUP($B302,DB!$H$3:$BZ$1001,41,FALSE)&amp;"","　")</f>
        <v/>
      </c>
      <c r="V302" s="18" t="str">
        <f>IFERROR(VLOOKUP($B302,DB!$H$3:$BZ$1001,42,FALSE)&amp;"","　")</f>
        <v/>
      </c>
      <c r="W302" s="18" t="str">
        <f>IFERROR(VLOOKUP($B302,DB!$H$3:$BZ$1001,43,FALSE)&amp;"","　")</f>
        <v/>
      </c>
      <c r="X302" s="18" t="str">
        <f>IFERROR(VLOOKUP($B302,DB!$H$3:$BZ$1001,44,FALSE)&amp;"","　")</f>
        <v/>
      </c>
      <c r="Y302" s="18" t="str">
        <f>IFERROR(VLOOKUP($B302,DB!$H$3:$BZ$1001,45,FALSE)&amp;"","　")</f>
        <v/>
      </c>
      <c r="Z302" s="18" t="str">
        <f>IFERROR(VLOOKUP($B302,DB!$H$3:$BZ$1001,46,FALSE)&amp;"","　")</f>
        <v/>
      </c>
      <c r="AA302" s="18" t="str">
        <f>IFERROR(VLOOKUP($B302,DB!$H$3:$BZ$1001,47,FALSE)&amp;"","　")</f>
        <v/>
      </c>
      <c r="AB302" s="18" t="str">
        <f>IFERROR(VLOOKUP($B302,DB!$H$3:$BZ$1001,48,FALSE)&amp;"","　")</f>
        <v/>
      </c>
      <c r="AC302" s="18" t="str">
        <f>IFERROR(VLOOKUP($B302,DB!$H$3:$BZ$1001,49,FALSE)&amp;"","　")</f>
        <v/>
      </c>
      <c r="AD302" s="18" t="str">
        <f>IFERROR(VLOOKUP($B302,DB!$H$3:$BZ$1001,50,FALSE)&amp;"","　")</f>
        <v/>
      </c>
      <c r="AE302" s="18" t="str">
        <f>IFERROR(VLOOKUP($B302,DB!$H$3:$BZ$1001,51,FALSE)&amp;"","　")</f>
        <v/>
      </c>
      <c r="AF302" s="18" t="str">
        <f>IFERROR(VLOOKUP($B302,DB!$H$3:$BZ$1001,52,FALSE)&amp;"","　")</f>
        <v/>
      </c>
      <c r="AG302" s="18" t="str">
        <f>IFERROR(VLOOKUP($B302,DB!$H$3:$BZ$1001,53,FALSE)&amp;"","　")</f>
        <v/>
      </c>
      <c r="AH302" s="18" t="str">
        <f>IFERROR(VLOOKUP($B302,DB!$H$3:$BZ$1001,54,FALSE)&amp;"","　")</f>
        <v/>
      </c>
      <c r="AI302" s="25" t="str">
        <f>IFERROR(VLOOKUP($B302,DB!$H$3:$BZ$1001,55,FALSE)&amp;"","　")</f>
        <v/>
      </c>
      <c r="AJ302" s="16" t="str">
        <f>IFERROR(VLOOKUP($B302,DB!$H$3:$BZ$1001,56,FALSE)&amp;"","　")</f>
        <v/>
      </c>
      <c r="AK302" s="18" t="str">
        <f>IFERROR(VLOOKUP($B302,DB!$H$3:$BZ$1001,57,FALSE)&amp;"","　")</f>
        <v/>
      </c>
      <c r="AL302" s="18" t="str">
        <f>IFERROR(VLOOKUP($B302,DB!$H$3:$BZ$1001,58,FALSE)&amp;"","　")</f>
        <v/>
      </c>
      <c r="AM302" s="18" t="str">
        <f>IFERROR(VLOOKUP($B302,DB!$H$3:$BZ$1001,59,FALSE)&amp;"","　")</f>
        <v/>
      </c>
      <c r="AN302" s="18" t="str">
        <f>IFERROR(VLOOKUP($B302,DB!$H$3:$BZ$1001,60,FALSE)&amp;"","　")</f>
        <v/>
      </c>
      <c r="AO302" s="18" t="str">
        <f>IFERROR(VLOOKUP($B302,DB!$H$3:$BZ$1001,61,FALSE)&amp;"","　")</f>
        <v/>
      </c>
      <c r="AP302" s="18" t="str">
        <f>IFERROR(VLOOKUP($B302,DB!$H$3:$BZ$1001,62,FALSE)&amp;"","　")</f>
        <v/>
      </c>
      <c r="AQ302" s="21" t="str">
        <f>IFERROR(VLOOKUP($B302,DB!$H$3:$BZ$1001,63,FALSE)&amp;"","　")</f>
        <v/>
      </c>
      <c r="AR302" s="23" t="str">
        <f>IFERROR(VLOOKUP($B302,DB!$H$3:$BZ$1001,64,FALSE)&amp;"","　")</f>
        <v/>
      </c>
      <c r="AS302" s="18" t="str">
        <f>IFERROR(VLOOKUP($B302,DB!$H$3:$BZ$1001,65,FALSE)&amp;"","　")</f>
        <v/>
      </c>
      <c r="AT302" s="18" t="str">
        <f>IFERROR(VLOOKUP($B302,DB!$H$3:$BZ$1001,66,FALSE)&amp;"","　")</f>
        <v/>
      </c>
      <c r="AU302" s="18" t="str">
        <f>IFERROR(VLOOKUP($B302,DB!$H$3:$BZ$1001,67,FALSE)&amp;"","　")</f>
        <v/>
      </c>
      <c r="AV302" s="18" t="str">
        <f>IFERROR(VLOOKUP($B302,DB!$H$3:$BZ$1001,68,FALSE)&amp;"","　")</f>
        <v/>
      </c>
      <c r="AW302" s="18" t="str">
        <f>IFERROR(VLOOKUP($B302,DB!$H$3:$BZ$1001,69,FALSE)&amp;"","　")</f>
        <v/>
      </c>
      <c r="AX302" s="18" t="str">
        <f>IFERROR(VLOOKUP($B302,DB!$H$3:$BZ$1001,70,FALSE)&amp;"","　")</f>
        <v/>
      </c>
      <c r="AY302" s="21" t="str">
        <f>IFERROR(VLOOKUP($B302,DB!$H$3:$BZ$1001,71,FALSE)&amp;"","　")</f>
        <v/>
      </c>
      <c r="AZ302" s="29"/>
    </row>
    <row r="303" spans="2:52" ht="20.100000000000001" customHeight="1">
      <c r="B303" s="45">
        <v>3001</v>
      </c>
      <c r="C303" s="8" t="str">
        <f>IFERROR(VLOOKUP(B303,DB!$H$3:$Y$1001,4,FALSE)&amp;"","")</f>
        <v>和光技研株式会社</v>
      </c>
      <c r="D303" s="10" t="str">
        <f>IFERROR(VLOOKUP(B303,DB!$H$2:$CC$1001,7,FALSE)&amp;"","")</f>
        <v>北海道</v>
      </c>
      <c r="E303" s="11" t="str">
        <f>IFERROR(VLOOKUP(B303,DB!$H$2:$CC$1001,8,FALSE)&amp;"","")</f>
        <v>札幌市西区</v>
      </c>
      <c r="F303" s="12" t="str">
        <f>IFERROR(VLOOKUP(B303,DB!$H$2:$CC$1001,10,FALSE)&amp;"","")</f>
        <v>代表取締役</v>
      </c>
      <c r="G303" s="11" t="str">
        <f>IFERROR(VLOOKUP(B303,DB!$H$2:$CC$1001,11,FALSE)&amp;"","")</f>
        <v>坂井　敦行</v>
      </c>
      <c r="H303" s="14" t="str">
        <f>IFERROR(IF(VLOOKUP(B303,DB!$H$2:$CC$1001,20,FALSE)&amp;""="","","○"),"")</f>
        <v/>
      </c>
      <c r="I303" s="16" t="str">
        <f>IFERROR(VLOOKUP($B303,DB!$H$3:$BZ$1001,29,FALSE)&amp;"","　")</f>
        <v>◯</v>
      </c>
      <c r="J303" s="18" t="str">
        <f>IFERROR(VLOOKUP($B303,DB!$H$3:$BZ$1001,30,FALSE)&amp;"","　")</f>
        <v>◯</v>
      </c>
      <c r="K303" s="18" t="str">
        <f>IFERROR(VLOOKUP($B303,DB!$H$3:$BZ$1001,31,FALSE)&amp;"","　")</f>
        <v>◯</v>
      </c>
      <c r="L303" s="18" t="str">
        <f>IFERROR(VLOOKUP($B303,DB!$H$3:$BZ$1001,32,FALSE)&amp;"","　")</f>
        <v/>
      </c>
      <c r="M303" s="18" t="str">
        <f>IFERROR(VLOOKUP($B303,DB!$H$3:$BZ$1001,33,FALSE)&amp;"","　")</f>
        <v>◯</v>
      </c>
      <c r="N303" s="21" t="str">
        <f>IFERROR(VLOOKUP($B303,DB!$H$3:$BZ$1001,34,FALSE)&amp;"","　")</f>
        <v/>
      </c>
      <c r="O303" s="23" t="str">
        <f>IFERROR(VLOOKUP($B303,DB!$H$3:$BZ$1001,35,FALSE)&amp;"","　")</f>
        <v>◯</v>
      </c>
      <c r="P303" s="18" t="str">
        <f>IFERROR(VLOOKUP($B303,DB!$H$3:$BZ$1001,36,FALSE)&amp;"","　")</f>
        <v/>
      </c>
      <c r="Q303" s="18" t="str">
        <f>IFERROR(VLOOKUP($B303,DB!$H$3:$BZ$1001,37,FALSE)&amp;"","　")</f>
        <v/>
      </c>
      <c r="R303" s="18" t="str">
        <f>IFERROR(VLOOKUP($B303,DB!$H$3:$BZ$1001,38,FALSE)&amp;"","　")</f>
        <v>◯</v>
      </c>
      <c r="S303" s="18" t="str">
        <f>IFERROR(VLOOKUP($B303,DB!$H$3:$BZ$1001,39,FALSE)&amp;"","　")</f>
        <v/>
      </c>
      <c r="T303" s="18" t="str">
        <f>IFERROR(VLOOKUP($B303,DB!$H$3:$BZ$1001,40,FALSE)&amp;"","　")</f>
        <v/>
      </c>
      <c r="U303" s="18" t="str">
        <f>IFERROR(VLOOKUP($B303,DB!$H$3:$BZ$1001,41,FALSE)&amp;"","　")</f>
        <v>◯</v>
      </c>
      <c r="V303" s="18" t="str">
        <f>IFERROR(VLOOKUP($B303,DB!$H$3:$BZ$1001,42,FALSE)&amp;"","　")</f>
        <v/>
      </c>
      <c r="W303" s="18" t="str">
        <f>IFERROR(VLOOKUP($B303,DB!$H$3:$BZ$1001,43,FALSE)&amp;"","　")</f>
        <v/>
      </c>
      <c r="X303" s="18" t="str">
        <f>IFERROR(VLOOKUP($B303,DB!$H$3:$BZ$1001,44,FALSE)&amp;"","　")</f>
        <v/>
      </c>
      <c r="Y303" s="18" t="str">
        <f>IFERROR(VLOOKUP($B303,DB!$H$3:$BZ$1001,45,FALSE)&amp;"","　")</f>
        <v/>
      </c>
      <c r="Z303" s="18" t="str">
        <f>IFERROR(VLOOKUP($B303,DB!$H$3:$BZ$1001,46,FALSE)&amp;"","　")</f>
        <v/>
      </c>
      <c r="AA303" s="18" t="str">
        <f>IFERROR(VLOOKUP($B303,DB!$H$3:$BZ$1001,47,FALSE)&amp;"","　")</f>
        <v/>
      </c>
      <c r="AB303" s="18" t="str">
        <f>IFERROR(VLOOKUP($B303,DB!$H$3:$BZ$1001,48,FALSE)&amp;"","　")</f>
        <v/>
      </c>
      <c r="AC303" s="18" t="str">
        <f>IFERROR(VLOOKUP($B303,DB!$H$3:$BZ$1001,49,FALSE)&amp;"","　")</f>
        <v>◯</v>
      </c>
      <c r="AD303" s="18" t="str">
        <f>IFERROR(VLOOKUP($B303,DB!$H$3:$BZ$1001,50,FALSE)&amp;"","　")</f>
        <v>◯</v>
      </c>
      <c r="AE303" s="18" t="str">
        <f>IFERROR(VLOOKUP($B303,DB!$H$3:$BZ$1001,51,FALSE)&amp;"","　")</f>
        <v/>
      </c>
      <c r="AF303" s="18" t="str">
        <f>IFERROR(VLOOKUP($B303,DB!$H$3:$BZ$1001,52,FALSE)&amp;"","　")</f>
        <v/>
      </c>
      <c r="AG303" s="18" t="str">
        <f>IFERROR(VLOOKUP($B303,DB!$H$3:$BZ$1001,53,FALSE)&amp;"","　")</f>
        <v>◯</v>
      </c>
      <c r="AH303" s="18" t="str">
        <f>IFERROR(VLOOKUP($B303,DB!$H$3:$BZ$1001,54,FALSE)&amp;"","　")</f>
        <v/>
      </c>
      <c r="AI303" s="25" t="str">
        <f>IFERROR(VLOOKUP($B303,DB!$H$3:$BZ$1001,55,FALSE)&amp;"","　")</f>
        <v/>
      </c>
      <c r="AJ303" s="16" t="str">
        <f>IFERROR(VLOOKUP($B303,DB!$H$3:$BZ$1001,56,FALSE)&amp;"","　")</f>
        <v/>
      </c>
      <c r="AK303" s="18" t="str">
        <f>IFERROR(VLOOKUP($B303,DB!$H$3:$BZ$1001,57,FALSE)&amp;"","　")</f>
        <v/>
      </c>
      <c r="AL303" s="18" t="str">
        <f>IFERROR(VLOOKUP($B303,DB!$H$3:$BZ$1001,58,FALSE)&amp;"","　")</f>
        <v>◯</v>
      </c>
      <c r="AM303" s="18" t="str">
        <f>IFERROR(VLOOKUP($B303,DB!$H$3:$BZ$1001,59,FALSE)&amp;"","　")</f>
        <v/>
      </c>
      <c r="AN303" s="18" t="str">
        <f>IFERROR(VLOOKUP($B303,DB!$H$3:$BZ$1001,60,FALSE)&amp;"","　")</f>
        <v/>
      </c>
      <c r="AO303" s="18" t="str">
        <f>IFERROR(VLOOKUP($B303,DB!$H$3:$BZ$1001,61,FALSE)&amp;"","　")</f>
        <v>◯</v>
      </c>
      <c r="AP303" s="18" t="str">
        <f>IFERROR(VLOOKUP($B303,DB!$H$3:$BZ$1001,62,FALSE)&amp;"","　")</f>
        <v/>
      </c>
      <c r="AQ303" s="21" t="str">
        <f>IFERROR(VLOOKUP($B303,DB!$H$3:$BZ$1001,63,FALSE)&amp;"","　")</f>
        <v/>
      </c>
      <c r="AR303" s="23" t="str">
        <f>IFERROR(VLOOKUP($B303,DB!$H$3:$BZ$1001,64,FALSE)&amp;"","　")</f>
        <v/>
      </c>
      <c r="AS303" s="18" t="str">
        <f>IFERROR(VLOOKUP($B303,DB!$H$3:$BZ$1001,65,FALSE)&amp;"","　")</f>
        <v/>
      </c>
      <c r="AT303" s="18" t="str">
        <f>IFERROR(VLOOKUP($B303,DB!$H$3:$BZ$1001,66,FALSE)&amp;"","　")</f>
        <v/>
      </c>
      <c r="AU303" s="18" t="str">
        <f>IFERROR(VLOOKUP($B303,DB!$H$3:$BZ$1001,67,FALSE)&amp;"","　")</f>
        <v/>
      </c>
      <c r="AV303" s="18" t="str">
        <f>IFERROR(VLOOKUP($B303,DB!$H$3:$BZ$1001,68,FALSE)&amp;"","　")</f>
        <v/>
      </c>
      <c r="AW303" s="18" t="str">
        <f>IFERROR(VLOOKUP($B303,DB!$H$3:$BZ$1001,69,FALSE)&amp;"","　")</f>
        <v/>
      </c>
      <c r="AX303" s="18" t="str">
        <f>IFERROR(VLOOKUP($B303,DB!$H$3:$BZ$1001,70,FALSE)&amp;"","　")</f>
        <v/>
      </c>
      <c r="AY303" s="21" t="str">
        <f>IFERROR(VLOOKUP($B303,DB!$H$3:$BZ$1001,71,FALSE)&amp;"","　")</f>
        <v/>
      </c>
      <c r="AZ303" s="29"/>
    </row>
    <row r="304" spans="2:52" ht="20.100000000000001" customHeight="1">
      <c r="B304" s="45">
        <v>3010</v>
      </c>
      <c r="C304" s="8" t="str">
        <f>IFERROR(VLOOKUP(B304,DB!$H$3:$Y$1001,4,FALSE)&amp;"","")</f>
        <v>株式会社ボンアーキテクツ</v>
      </c>
      <c r="D304" s="10" t="str">
        <f>IFERROR(VLOOKUP(B304,DB!$H$2:$CC$1001,7,FALSE)&amp;"","")</f>
        <v>北海道</v>
      </c>
      <c r="E304" s="11" t="str">
        <f>IFERROR(VLOOKUP(B304,DB!$H$2:$CC$1001,8,FALSE)&amp;"","")</f>
        <v>札幌市中央区</v>
      </c>
      <c r="F304" s="12" t="str">
        <f>IFERROR(VLOOKUP(B304,DB!$H$2:$CC$1001,10,FALSE)&amp;"","")</f>
        <v>代表取締役</v>
      </c>
      <c r="G304" s="11" t="str">
        <f>IFERROR(VLOOKUP(B304,DB!$H$2:$CC$1001,11,FALSE)&amp;"","")</f>
        <v>森　徳彦</v>
      </c>
      <c r="H304" s="14" t="str">
        <f>IFERROR(IF(VLOOKUP(B304,DB!$H$2:$CC$1001,20,FALSE)&amp;""="","","○"),"")</f>
        <v/>
      </c>
      <c r="I304" s="16" t="str">
        <f>IFERROR(VLOOKUP($B304,DB!$H$3:$BZ$1001,29,FALSE)&amp;"","　")</f>
        <v/>
      </c>
      <c r="J304" s="18" t="str">
        <f>IFERROR(VLOOKUP($B304,DB!$H$3:$BZ$1001,30,FALSE)&amp;"","　")</f>
        <v/>
      </c>
      <c r="K304" s="18" t="str">
        <f>IFERROR(VLOOKUP($B304,DB!$H$3:$BZ$1001,31,FALSE)&amp;"","　")</f>
        <v/>
      </c>
      <c r="L304" s="18" t="str">
        <f>IFERROR(VLOOKUP($B304,DB!$H$3:$BZ$1001,32,FALSE)&amp;"","　")</f>
        <v>◯</v>
      </c>
      <c r="M304" s="18" t="str">
        <f>IFERROR(VLOOKUP($B304,DB!$H$3:$BZ$1001,33,FALSE)&amp;"","　")</f>
        <v/>
      </c>
      <c r="N304" s="21" t="str">
        <f>IFERROR(VLOOKUP($B304,DB!$H$3:$BZ$1001,34,FALSE)&amp;"","　")</f>
        <v/>
      </c>
      <c r="O304" s="23" t="str">
        <f>IFERROR(VLOOKUP($B304,DB!$H$3:$BZ$1001,35,FALSE)&amp;"","　")</f>
        <v/>
      </c>
      <c r="P304" s="18" t="str">
        <f>IFERROR(VLOOKUP($B304,DB!$H$3:$BZ$1001,36,FALSE)&amp;"","　")</f>
        <v/>
      </c>
      <c r="Q304" s="18" t="str">
        <f>IFERROR(VLOOKUP($B304,DB!$H$3:$BZ$1001,37,FALSE)&amp;"","　")</f>
        <v/>
      </c>
      <c r="R304" s="18" t="str">
        <f>IFERROR(VLOOKUP($B304,DB!$H$3:$BZ$1001,38,FALSE)&amp;"","　")</f>
        <v/>
      </c>
      <c r="S304" s="18" t="str">
        <f>IFERROR(VLOOKUP($B304,DB!$H$3:$BZ$1001,39,FALSE)&amp;"","　")</f>
        <v/>
      </c>
      <c r="T304" s="18" t="str">
        <f>IFERROR(VLOOKUP($B304,DB!$H$3:$BZ$1001,40,FALSE)&amp;"","　")</f>
        <v/>
      </c>
      <c r="U304" s="18" t="str">
        <f>IFERROR(VLOOKUP($B304,DB!$H$3:$BZ$1001,41,FALSE)&amp;"","　")</f>
        <v/>
      </c>
      <c r="V304" s="18" t="str">
        <f>IFERROR(VLOOKUP($B304,DB!$H$3:$BZ$1001,42,FALSE)&amp;"","　")</f>
        <v/>
      </c>
      <c r="W304" s="18" t="str">
        <f>IFERROR(VLOOKUP($B304,DB!$H$3:$BZ$1001,43,FALSE)&amp;"","　")</f>
        <v/>
      </c>
      <c r="X304" s="18" t="str">
        <f>IFERROR(VLOOKUP($B304,DB!$H$3:$BZ$1001,44,FALSE)&amp;"","　")</f>
        <v/>
      </c>
      <c r="Y304" s="18" t="str">
        <f>IFERROR(VLOOKUP($B304,DB!$H$3:$BZ$1001,45,FALSE)&amp;"","　")</f>
        <v/>
      </c>
      <c r="Z304" s="18" t="str">
        <f>IFERROR(VLOOKUP($B304,DB!$H$3:$BZ$1001,46,FALSE)&amp;"","　")</f>
        <v/>
      </c>
      <c r="AA304" s="18" t="str">
        <f>IFERROR(VLOOKUP($B304,DB!$H$3:$BZ$1001,47,FALSE)&amp;"","　")</f>
        <v/>
      </c>
      <c r="AB304" s="18" t="str">
        <f>IFERROR(VLOOKUP($B304,DB!$H$3:$BZ$1001,48,FALSE)&amp;"","　")</f>
        <v/>
      </c>
      <c r="AC304" s="18" t="str">
        <f>IFERROR(VLOOKUP($B304,DB!$H$3:$BZ$1001,49,FALSE)&amp;"","　")</f>
        <v/>
      </c>
      <c r="AD304" s="18" t="str">
        <f>IFERROR(VLOOKUP($B304,DB!$H$3:$BZ$1001,50,FALSE)&amp;"","　")</f>
        <v/>
      </c>
      <c r="AE304" s="18" t="str">
        <f>IFERROR(VLOOKUP($B304,DB!$H$3:$BZ$1001,51,FALSE)&amp;"","　")</f>
        <v/>
      </c>
      <c r="AF304" s="18" t="str">
        <f>IFERROR(VLOOKUP($B304,DB!$H$3:$BZ$1001,52,FALSE)&amp;"","　")</f>
        <v/>
      </c>
      <c r="AG304" s="18" t="str">
        <f>IFERROR(VLOOKUP($B304,DB!$H$3:$BZ$1001,53,FALSE)&amp;"","　")</f>
        <v/>
      </c>
      <c r="AH304" s="18" t="str">
        <f>IFERROR(VLOOKUP($B304,DB!$H$3:$BZ$1001,54,FALSE)&amp;"","　")</f>
        <v/>
      </c>
      <c r="AI304" s="25" t="str">
        <f>IFERROR(VLOOKUP($B304,DB!$H$3:$BZ$1001,55,FALSE)&amp;"","　")</f>
        <v/>
      </c>
      <c r="AJ304" s="16" t="str">
        <f>IFERROR(VLOOKUP($B304,DB!$H$3:$BZ$1001,56,FALSE)&amp;"","　")</f>
        <v/>
      </c>
      <c r="AK304" s="18" t="str">
        <f>IFERROR(VLOOKUP($B304,DB!$H$3:$BZ$1001,57,FALSE)&amp;"","　")</f>
        <v/>
      </c>
      <c r="AL304" s="18" t="str">
        <f>IFERROR(VLOOKUP($B304,DB!$H$3:$BZ$1001,58,FALSE)&amp;"","　")</f>
        <v/>
      </c>
      <c r="AM304" s="18" t="str">
        <f>IFERROR(VLOOKUP($B304,DB!$H$3:$BZ$1001,59,FALSE)&amp;"","　")</f>
        <v/>
      </c>
      <c r="AN304" s="18" t="str">
        <f>IFERROR(VLOOKUP($B304,DB!$H$3:$BZ$1001,60,FALSE)&amp;"","　")</f>
        <v/>
      </c>
      <c r="AO304" s="18" t="str">
        <f>IFERROR(VLOOKUP($B304,DB!$H$3:$BZ$1001,61,FALSE)&amp;"","　")</f>
        <v/>
      </c>
      <c r="AP304" s="18" t="str">
        <f>IFERROR(VLOOKUP($B304,DB!$H$3:$BZ$1001,62,FALSE)&amp;"","　")</f>
        <v/>
      </c>
      <c r="AQ304" s="21" t="str">
        <f>IFERROR(VLOOKUP($B304,DB!$H$3:$BZ$1001,63,FALSE)&amp;"","　")</f>
        <v/>
      </c>
      <c r="AR304" s="23" t="str">
        <f>IFERROR(VLOOKUP($B304,DB!$H$3:$BZ$1001,64,FALSE)&amp;"","　")</f>
        <v/>
      </c>
      <c r="AS304" s="18" t="str">
        <f>IFERROR(VLOOKUP($B304,DB!$H$3:$BZ$1001,65,FALSE)&amp;"","　")</f>
        <v/>
      </c>
      <c r="AT304" s="18" t="str">
        <f>IFERROR(VLOOKUP($B304,DB!$H$3:$BZ$1001,66,FALSE)&amp;"","　")</f>
        <v/>
      </c>
      <c r="AU304" s="18" t="str">
        <f>IFERROR(VLOOKUP($B304,DB!$H$3:$BZ$1001,67,FALSE)&amp;"","　")</f>
        <v/>
      </c>
      <c r="AV304" s="18" t="str">
        <f>IFERROR(VLOOKUP($B304,DB!$H$3:$BZ$1001,68,FALSE)&amp;"","　")</f>
        <v/>
      </c>
      <c r="AW304" s="18" t="str">
        <f>IFERROR(VLOOKUP($B304,DB!$H$3:$BZ$1001,69,FALSE)&amp;"","　")</f>
        <v/>
      </c>
      <c r="AX304" s="18" t="str">
        <f>IFERROR(VLOOKUP($B304,DB!$H$3:$BZ$1001,70,FALSE)&amp;"","　")</f>
        <v/>
      </c>
      <c r="AY304" s="21" t="str">
        <f>IFERROR(VLOOKUP($B304,DB!$H$3:$BZ$1001,71,FALSE)&amp;"","　")</f>
        <v/>
      </c>
      <c r="AZ304" s="29"/>
    </row>
    <row r="305" spans="2:52" ht="20.100000000000001" customHeight="1">
      <c r="B305" s="45">
        <v>3011</v>
      </c>
      <c r="C305" s="8" t="str">
        <f>IFERROR(VLOOKUP(B305,DB!$H$3:$Y$1001,4,FALSE)&amp;"","")</f>
        <v>株式会社ストラクト</v>
      </c>
      <c r="D305" s="10" t="str">
        <f>IFERROR(VLOOKUP(B305,DB!$H$2:$CC$1001,7,FALSE)&amp;"","")</f>
        <v>東京都</v>
      </c>
      <c r="E305" s="11" t="str">
        <f>IFERROR(VLOOKUP(B305,DB!$H$2:$CC$1001,8,FALSE)&amp;"","")</f>
        <v>東京都千代田区</v>
      </c>
      <c r="F305" s="12" t="str">
        <f>IFERROR(VLOOKUP(B305,DB!$H$2:$CC$1001,10,FALSE)&amp;"","")</f>
        <v>代表取締役</v>
      </c>
      <c r="G305" s="11" t="str">
        <f>IFERROR(VLOOKUP(B305,DB!$H$2:$CC$1001,11,FALSE)&amp;"","")</f>
        <v>古川　淳</v>
      </c>
      <c r="H305" s="14" t="str">
        <f>IFERROR(IF(VLOOKUP(B305,DB!$H$2:$CC$1001,20,FALSE)&amp;""="","","○"),"")</f>
        <v/>
      </c>
      <c r="I305" s="16" t="str">
        <f>IFERROR(VLOOKUP($B305,DB!$H$3:$BZ$1001,29,FALSE)&amp;"","　")</f>
        <v/>
      </c>
      <c r="J305" s="18" t="str">
        <f>IFERROR(VLOOKUP($B305,DB!$H$3:$BZ$1001,30,FALSE)&amp;"","　")</f>
        <v/>
      </c>
      <c r="K305" s="18" t="str">
        <f>IFERROR(VLOOKUP($B305,DB!$H$3:$BZ$1001,31,FALSE)&amp;"","　")</f>
        <v/>
      </c>
      <c r="L305" s="18" t="str">
        <f>IFERROR(VLOOKUP($B305,DB!$H$3:$BZ$1001,32,FALSE)&amp;"","　")</f>
        <v>◯</v>
      </c>
      <c r="M305" s="18" t="str">
        <f>IFERROR(VLOOKUP($B305,DB!$H$3:$BZ$1001,33,FALSE)&amp;"","　")</f>
        <v>◯</v>
      </c>
      <c r="N305" s="21" t="str">
        <f>IFERROR(VLOOKUP($B305,DB!$H$3:$BZ$1001,34,FALSE)&amp;"","　")</f>
        <v/>
      </c>
      <c r="O305" s="23" t="str">
        <f>IFERROR(VLOOKUP($B305,DB!$H$3:$BZ$1001,35,FALSE)&amp;"","　")</f>
        <v/>
      </c>
      <c r="P305" s="18" t="str">
        <f>IFERROR(VLOOKUP($B305,DB!$H$3:$BZ$1001,36,FALSE)&amp;"","　")</f>
        <v/>
      </c>
      <c r="Q305" s="18" t="str">
        <f>IFERROR(VLOOKUP($B305,DB!$H$3:$BZ$1001,37,FALSE)&amp;"","　")</f>
        <v/>
      </c>
      <c r="R305" s="18" t="str">
        <f>IFERROR(VLOOKUP($B305,DB!$H$3:$BZ$1001,38,FALSE)&amp;"","　")</f>
        <v/>
      </c>
      <c r="S305" s="18" t="str">
        <f>IFERROR(VLOOKUP($B305,DB!$H$3:$BZ$1001,39,FALSE)&amp;"","　")</f>
        <v/>
      </c>
      <c r="T305" s="18" t="str">
        <f>IFERROR(VLOOKUP($B305,DB!$H$3:$BZ$1001,40,FALSE)&amp;"","　")</f>
        <v/>
      </c>
      <c r="U305" s="18" t="str">
        <f>IFERROR(VLOOKUP($B305,DB!$H$3:$BZ$1001,41,FALSE)&amp;"","　")</f>
        <v/>
      </c>
      <c r="V305" s="18" t="str">
        <f>IFERROR(VLOOKUP($B305,DB!$H$3:$BZ$1001,42,FALSE)&amp;"","　")</f>
        <v/>
      </c>
      <c r="W305" s="18" t="str">
        <f>IFERROR(VLOOKUP($B305,DB!$H$3:$BZ$1001,43,FALSE)&amp;"","　")</f>
        <v/>
      </c>
      <c r="X305" s="18" t="str">
        <f>IFERROR(VLOOKUP($B305,DB!$H$3:$BZ$1001,44,FALSE)&amp;"","　")</f>
        <v/>
      </c>
      <c r="Y305" s="18" t="str">
        <f>IFERROR(VLOOKUP($B305,DB!$H$3:$BZ$1001,45,FALSE)&amp;"","　")</f>
        <v/>
      </c>
      <c r="Z305" s="18" t="str">
        <f>IFERROR(VLOOKUP($B305,DB!$H$3:$BZ$1001,46,FALSE)&amp;"","　")</f>
        <v/>
      </c>
      <c r="AA305" s="18" t="str">
        <f>IFERROR(VLOOKUP($B305,DB!$H$3:$BZ$1001,47,FALSE)&amp;"","　")</f>
        <v/>
      </c>
      <c r="AB305" s="18" t="str">
        <f>IFERROR(VLOOKUP($B305,DB!$H$3:$BZ$1001,48,FALSE)&amp;"","　")</f>
        <v/>
      </c>
      <c r="AC305" s="18" t="str">
        <f>IFERROR(VLOOKUP($B305,DB!$H$3:$BZ$1001,49,FALSE)&amp;"","　")</f>
        <v/>
      </c>
      <c r="AD305" s="18" t="str">
        <f>IFERROR(VLOOKUP($B305,DB!$H$3:$BZ$1001,50,FALSE)&amp;"","　")</f>
        <v/>
      </c>
      <c r="AE305" s="18" t="str">
        <f>IFERROR(VLOOKUP($B305,DB!$H$3:$BZ$1001,51,FALSE)&amp;"","　")</f>
        <v/>
      </c>
      <c r="AF305" s="18" t="str">
        <f>IFERROR(VLOOKUP($B305,DB!$H$3:$BZ$1001,52,FALSE)&amp;"","　")</f>
        <v/>
      </c>
      <c r="AG305" s="18" t="str">
        <f>IFERROR(VLOOKUP($B305,DB!$H$3:$BZ$1001,53,FALSE)&amp;"","　")</f>
        <v/>
      </c>
      <c r="AH305" s="18" t="str">
        <f>IFERROR(VLOOKUP($B305,DB!$H$3:$BZ$1001,54,FALSE)&amp;"","　")</f>
        <v/>
      </c>
      <c r="AI305" s="25" t="str">
        <f>IFERROR(VLOOKUP($B305,DB!$H$3:$BZ$1001,55,FALSE)&amp;"","　")</f>
        <v/>
      </c>
      <c r="AJ305" s="16" t="str">
        <f>IFERROR(VLOOKUP($B305,DB!$H$3:$BZ$1001,56,FALSE)&amp;"","　")</f>
        <v/>
      </c>
      <c r="AK305" s="18" t="str">
        <f>IFERROR(VLOOKUP($B305,DB!$H$3:$BZ$1001,57,FALSE)&amp;"","　")</f>
        <v/>
      </c>
      <c r="AL305" s="18" t="str">
        <f>IFERROR(VLOOKUP($B305,DB!$H$3:$BZ$1001,58,FALSE)&amp;"","　")</f>
        <v/>
      </c>
      <c r="AM305" s="18" t="str">
        <f>IFERROR(VLOOKUP($B305,DB!$H$3:$BZ$1001,59,FALSE)&amp;"","　")</f>
        <v/>
      </c>
      <c r="AN305" s="18" t="str">
        <f>IFERROR(VLOOKUP($B305,DB!$H$3:$BZ$1001,60,FALSE)&amp;"","　")</f>
        <v/>
      </c>
      <c r="AO305" s="18" t="str">
        <f>IFERROR(VLOOKUP($B305,DB!$H$3:$BZ$1001,61,FALSE)&amp;"","　")</f>
        <v/>
      </c>
      <c r="AP305" s="18" t="str">
        <f>IFERROR(VLOOKUP($B305,DB!$H$3:$BZ$1001,62,FALSE)&amp;"","　")</f>
        <v/>
      </c>
      <c r="AQ305" s="21" t="str">
        <f>IFERROR(VLOOKUP($B305,DB!$H$3:$BZ$1001,63,FALSE)&amp;"","　")</f>
        <v/>
      </c>
      <c r="AR305" s="23" t="str">
        <f>IFERROR(VLOOKUP($B305,DB!$H$3:$BZ$1001,64,FALSE)&amp;"","　")</f>
        <v/>
      </c>
      <c r="AS305" s="18" t="str">
        <f>IFERROR(VLOOKUP($B305,DB!$H$3:$BZ$1001,65,FALSE)&amp;"","　")</f>
        <v/>
      </c>
      <c r="AT305" s="18" t="str">
        <f>IFERROR(VLOOKUP($B305,DB!$H$3:$BZ$1001,66,FALSE)&amp;"","　")</f>
        <v/>
      </c>
      <c r="AU305" s="18" t="str">
        <f>IFERROR(VLOOKUP($B305,DB!$H$3:$BZ$1001,67,FALSE)&amp;"","　")</f>
        <v/>
      </c>
      <c r="AV305" s="18" t="str">
        <f>IFERROR(VLOOKUP($B305,DB!$H$3:$BZ$1001,68,FALSE)&amp;"","　")</f>
        <v/>
      </c>
      <c r="AW305" s="18" t="str">
        <f>IFERROR(VLOOKUP($B305,DB!$H$3:$BZ$1001,69,FALSE)&amp;"","　")</f>
        <v/>
      </c>
      <c r="AX305" s="18" t="str">
        <f>IFERROR(VLOOKUP($B305,DB!$H$3:$BZ$1001,70,FALSE)&amp;"","　")</f>
        <v/>
      </c>
      <c r="AY305" s="21" t="str">
        <f>IFERROR(VLOOKUP($B305,DB!$H$3:$BZ$1001,71,FALSE)&amp;"","　")</f>
        <v/>
      </c>
      <c r="AZ305" s="29"/>
    </row>
    <row r="306" spans="2:52" ht="20.100000000000001" customHeight="1">
      <c r="B306" s="6">
        <v>3012</v>
      </c>
      <c r="C306" s="8" t="str">
        <f>IFERROR(VLOOKUP(B306,DB!$H$3:$Y$1001,4,FALSE)&amp;"","")</f>
        <v>株式会社ぎょうせい</v>
      </c>
      <c r="D306" s="10" t="str">
        <f>IFERROR(VLOOKUP(B306,DB!$H$2:$CC$1001,7,FALSE)&amp;"","")</f>
        <v>東京都</v>
      </c>
      <c r="E306" s="11" t="str">
        <f>IFERROR(VLOOKUP(B306,DB!$H$2:$CC$1001,8,FALSE)&amp;"","")</f>
        <v>東京都江東区</v>
      </c>
      <c r="F306" s="12" t="str">
        <f>IFERROR(VLOOKUP(B306,DB!$H$2:$CC$1001,10,FALSE)&amp;"","")</f>
        <v>代表取締役社長</v>
      </c>
      <c r="G306" s="11" t="str">
        <f>IFERROR(VLOOKUP(B306,DB!$H$2:$CC$1001,11,FALSE)&amp;"","")</f>
        <v>西本　功二</v>
      </c>
      <c r="H306" s="14" t="str">
        <f>IFERROR(IF(VLOOKUP(B306,DB!$H$2:$CC$1001,20,FALSE)&amp;""="","","○"),"")</f>
        <v>○</v>
      </c>
      <c r="I306" s="16" t="str">
        <f>IFERROR(VLOOKUP($B306,DB!$H$3:$BZ$1001,29,FALSE)&amp;"","　")</f>
        <v/>
      </c>
      <c r="J306" s="18" t="str">
        <f>IFERROR(VLOOKUP($B306,DB!$H$3:$BZ$1001,30,FALSE)&amp;"","　")</f>
        <v/>
      </c>
      <c r="K306" s="18" t="str">
        <f>IFERROR(VLOOKUP($B306,DB!$H$3:$BZ$1001,31,FALSE)&amp;"","　")</f>
        <v/>
      </c>
      <c r="L306" s="18" t="str">
        <f>IFERROR(VLOOKUP($B306,DB!$H$3:$BZ$1001,32,FALSE)&amp;"","　")</f>
        <v/>
      </c>
      <c r="M306" s="18" t="str">
        <f>IFERROR(VLOOKUP($B306,DB!$H$3:$BZ$1001,33,FALSE)&amp;"","　")</f>
        <v>◯</v>
      </c>
      <c r="N306" s="21" t="str">
        <f>IFERROR(VLOOKUP($B306,DB!$H$3:$BZ$1001,34,FALSE)&amp;"","　")</f>
        <v/>
      </c>
      <c r="O306" s="23" t="str">
        <f>IFERROR(VLOOKUP($B306,DB!$H$3:$BZ$1001,35,FALSE)&amp;"","　")</f>
        <v/>
      </c>
      <c r="P306" s="18" t="str">
        <f>IFERROR(VLOOKUP($B306,DB!$H$3:$BZ$1001,36,FALSE)&amp;"","　")</f>
        <v/>
      </c>
      <c r="Q306" s="18" t="str">
        <f>IFERROR(VLOOKUP($B306,DB!$H$3:$BZ$1001,37,FALSE)&amp;"","　")</f>
        <v/>
      </c>
      <c r="R306" s="18" t="str">
        <f>IFERROR(VLOOKUP($B306,DB!$H$3:$BZ$1001,38,FALSE)&amp;"","　")</f>
        <v/>
      </c>
      <c r="S306" s="18" t="str">
        <f>IFERROR(VLOOKUP($B306,DB!$H$3:$BZ$1001,39,FALSE)&amp;"","　")</f>
        <v/>
      </c>
      <c r="T306" s="18" t="str">
        <f>IFERROR(VLOOKUP($B306,DB!$H$3:$BZ$1001,40,FALSE)&amp;"","　")</f>
        <v/>
      </c>
      <c r="U306" s="18" t="str">
        <f>IFERROR(VLOOKUP($B306,DB!$H$3:$BZ$1001,41,FALSE)&amp;"","　")</f>
        <v/>
      </c>
      <c r="V306" s="18" t="str">
        <f>IFERROR(VLOOKUP($B306,DB!$H$3:$BZ$1001,42,FALSE)&amp;"","　")</f>
        <v/>
      </c>
      <c r="W306" s="18" t="str">
        <f>IFERROR(VLOOKUP($B306,DB!$H$3:$BZ$1001,43,FALSE)&amp;"","　")</f>
        <v/>
      </c>
      <c r="X306" s="18" t="str">
        <f>IFERROR(VLOOKUP($B306,DB!$H$3:$BZ$1001,44,FALSE)&amp;"","　")</f>
        <v/>
      </c>
      <c r="Y306" s="18" t="str">
        <f>IFERROR(VLOOKUP($B306,DB!$H$3:$BZ$1001,45,FALSE)&amp;"","　")</f>
        <v/>
      </c>
      <c r="Z306" s="18" t="str">
        <f>IFERROR(VLOOKUP($B306,DB!$H$3:$BZ$1001,46,FALSE)&amp;"","　")</f>
        <v/>
      </c>
      <c r="AA306" s="18" t="str">
        <f>IFERROR(VLOOKUP($B306,DB!$H$3:$BZ$1001,47,FALSE)&amp;"","　")</f>
        <v/>
      </c>
      <c r="AB306" s="18" t="str">
        <f>IFERROR(VLOOKUP($B306,DB!$H$3:$BZ$1001,48,FALSE)&amp;"","　")</f>
        <v/>
      </c>
      <c r="AC306" s="18" t="str">
        <f>IFERROR(VLOOKUP($B306,DB!$H$3:$BZ$1001,49,FALSE)&amp;"","　")</f>
        <v/>
      </c>
      <c r="AD306" s="18" t="str">
        <f>IFERROR(VLOOKUP($B306,DB!$H$3:$BZ$1001,50,FALSE)&amp;"","　")</f>
        <v/>
      </c>
      <c r="AE306" s="18" t="str">
        <f>IFERROR(VLOOKUP($B306,DB!$H$3:$BZ$1001,51,FALSE)&amp;"","　")</f>
        <v/>
      </c>
      <c r="AF306" s="18" t="str">
        <f>IFERROR(VLOOKUP($B306,DB!$H$3:$BZ$1001,52,FALSE)&amp;"","　")</f>
        <v/>
      </c>
      <c r="AG306" s="18" t="str">
        <f>IFERROR(VLOOKUP($B306,DB!$H$3:$BZ$1001,53,FALSE)&amp;"","　")</f>
        <v/>
      </c>
      <c r="AH306" s="18" t="str">
        <f>IFERROR(VLOOKUP($B306,DB!$H$3:$BZ$1001,54,FALSE)&amp;"","　")</f>
        <v/>
      </c>
      <c r="AI306" s="25" t="str">
        <f>IFERROR(VLOOKUP($B306,DB!$H$3:$BZ$1001,55,FALSE)&amp;"","　")</f>
        <v/>
      </c>
      <c r="AJ306" s="16" t="str">
        <f>IFERROR(VLOOKUP($B306,DB!$H$3:$BZ$1001,56,FALSE)&amp;"","　")</f>
        <v/>
      </c>
      <c r="AK306" s="18" t="str">
        <f>IFERROR(VLOOKUP($B306,DB!$H$3:$BZ$1001,57,FALSE)&amp;"","　")</f>
        <v/>
      </c>
      <c r="AL306" s="18" t="str">
        <f>IFERROR(VLOOKUP($B306,DB!$H$3:$BZ$1001,58,FALSE)&amp;"","　")</f>
        <v/>
      </c>
      <c r="AM306" s="18" t="str">
        <f>IFERROR(VLOOKUP($B306,DB!$H$3:$BZ$1001,59,FALSE)&amp;"","　")</f>
        <v/>
      </c>
      <c r="AN306" s="18" t="str">
        <f>IFERROR(VLOOKUP($B306,DB!$H$3:$BZ$1001,60,FALSE)&amp;"","　")</f>
        <v/>
      </c>
      <c r="AO306" s="18" t="str">
        <f>IFERROR(VLOOKUP($B306,DB!$H$3:$BZ$1001,61,FALSE)&amp;"","　")</f>
        <v/>
      </c>
      <c r="AP306" s="18" t="str">
        <f>IFERROR(VLOOKUP($B306,DB!$H$3:$BZ$1001,62,FALSE)&amp;"","　")</f>
        <v/>
      </c>
      <c r="AQ306" s="21" t="str">
        <f>IFERROR(VLOOKUP($B306,DB!$H$3:$BZ$1001,63,FALSE)&amp;"","　")</f>
        <v/>
      </c>
      <c r="AR306" s="23" t="str">
        <f>IFERROR(VLOOKUP($B306,DB!$H$3:$BZ$1001,64,FALSE)&amp;"","　")</f>
        <v/>
      </c>
      <c r="AS306" s="18" t="str">
        <f>IFERROR(VLOOKUP($B306,DB!$H$3:$BZ$1001,65,FALSE)&amp;"","　")</f>
        <v/>
      </c>
      <c r="AT306" s="18" t="str">
        <f>IFERROR(VLOOKUP($B306,DB!$H$3:$BZ$1001,66,FALSE)&amp;"","　")</f>
        <v/>
      </c>
      <c r="AU306" s="18" t="str">
        <f>IFERROR(VLOOKUP($B306,DB!$H$3:$BZ$1001,67,FALSE)&amp;"","　")</f>
        <v/>
      </c>
      <c r="AV306" s="18" t="str">
        <f>IFERROR(VLOOKUP($B306,DB!$H$3:$BZ$1001,68,FALSE)&amp;"","　")</f>
        <v/>
      </c>
      <c r="AW306" s="18" t="str">
        <f>IFERROR(VLOOKUP($B306,DB!$H$3:$BZ$1001,69,FALSE)&amp;"","　")</f>
        <v/>
      </c>
      <c r="AX306" s="18" t="str">
        <f>IFERROR(VLOOKUP($B306,DB!$H$3:$BZ$1001,70,FALSE)&amp;"","　")</f>
        <v/>
      </c>
      <c r="AY306" s="21" t="str">
        <f>IFERROR(VLOOKUP($B306,DB!$H$3:$BZ$1001,71,FALSE)&amp;"","　")</f>
        <v/>
      </c>
      <c r="AZ306" s="29"/>
    </row>
    <row r="307" spans="2:52" ht="20.100000000000001" customHeight="1">
      <c r="B307" s="6"/>
      <c r="C307" s="8" t="str">
        <f>IFERROR(VLOOKUP(B307,DB!$H$3:$Y$1001,4,FALSE)&amp;"","")</f>
        <v/>
      </c>
      <c r="D307" s="10" t="str">
        <f>IFERROR(VLOOKUP(B307,DB!$H$2:$CC$1001,7,FALSE)&amp;"","")</f>
        <v/>
      </c>
      <c r="E307" s="11" t="str">
        <f>IFERROR(VLOOKUP(B307,DB!$H$2:$CC$1001,8,FALSE)&amp;"","")</f>
        <v/>
      </c>
      <c r="F307" s="12" t="str">
        <f>IFERROR(VLOOKUP(B307,DB!$H$2:$CC$1001,10,FALSE)&amp;"","")</f>
        <v/>
      </c>
      <c r="G307" s="11" t="str">
        <f>IFERROR(VLOOKUP(B307,DB!$H$2:$CC$1001,11,FALSE)&amp;"","")</f>
        <v/>
      </c>
      <c r="H307" s="14" t="str">
        <f>IFERROR(IF(VLOOKUP(B307,DB!$H$2:$CC$1001,20,FALSE)&amp;""="","","○"),"")</f>
        <v/>
      </c>
      <c r="I307" s="16" t="str">
        <f>IFERROR(VLOOKUP($B307,DB!$H$3:$BZ$1001,29,FALSE)&amp;"","　")</f>
        <v>　</v>
      </c>
      <c r="J307" s="18" t="str">
        <f>IFERROR(VLOOKUP($B307,DB!$H$3:$BZ$1001,30,FALSE)&amp;"","　")</f>
        <v>　</v>
      </c>
      <c r="K307" s="18" t="str">
        <f>IFERROR(VLOOKUP($B307,DB!$H$3:$BZ$1001,31,FALSE)&amp;"","　")</f>
        <v>　</v>
      </c>
      <c r="L307" s="18" t="str">
        <f>IFERROR(VLOOKUP($B307,DB!$H$3:$BZ$1001,32,FALSE)&amp;"","　")</f>
        <v>　</v>
      </c>
      <c r="M307" s="18" t="str">
        <f>IFERROR(VLOOKUP($B307,DB!$H$3:$BZ$1001,33,FALSE)&amp;"","　")</f>
        <v>　</v>
      </c>
      <c r="N307" s="21" t="str">
        <f>IFERROR(VLOOKUP($B307,DB!$H$3:$BZ$1001,34,FALSE)&amp;"","　")</f>
        <v>　</v>
      </c>
      <c r="O307" s="23" t="str">
        <f>IFERROR(VLOOKUP($B307,DB!$H$3:$BZ$1001,35,FALSE)&amp;"","　")</f>
        <v>　</v>
      </c>
      <c r="P307" s="18" t="str">
        <f>IFERROR(VLOOKUP($B307,DB!$H$3:$BZ$1001,36,FALSE)&amp;"","　")</f>
        <v>　</v>
      </c>
      <c r="Q307" s="18" t="str">
        <f>IFERROR(VLOOKUP($B307,DB!$H$3:$BZ$1001,37,FALSE)&amp;"","　")</f>
        <v>　</v>
      </c>
      <c r="R307" s="18" t="str">
        <f>IFERROR(VLOOKUP($B307,DB!$H$3:$BZ$1001,38,FALSE)&amp;"","　")</f>
        <v>　</v>
      </c>
      <c r="S307" s="18" t="str">
        <f>IFERROR(VLOOKUP($B307,DB!$H$3:$BZ$1001,39,FALSE)&amp;"","　")</f>
        <v>　</v>
      </c>
      <c r="T307" s="18" t="str">
        <f>IFERROR(VLOOKUP($B307,DB!$H$3:$BZ$1001,40,FALSE)&amp;"","　")</f>
        <v>　</v>
      </c>
      <c r="U307" s="18" t="str">
        <f>IFERROR(VLOOKUP($B307,DB!$H$3:$BZ$1001,41,FALSE)&amp;"","　")</f>
        <v>　</v>
      </c>
      <c r="V307" s="18" t="str">
        <f>IFERROR(VLOOKUP($B307,DB!$H$3:$BZ$1001,42,FALSE)&amp;"","　")</f>
        <v>　</v>
      </c>
      <c r="W307" s="18" t="str">
        <f>IFERROR(VLOOKUP($B307,DB!$H$3:$BZ$1001,43,FALSE)&amp;"","　")</f>
        <v>　</v>
      </c>
      <c r="X307" s="18" t="str">
        <f>IFERROR(VLOOKUP($B307,DB!$H$3:$BZ$1001,44,FALSE)&amp;"","　")</f>
        <v>　</v>
      </c>
      <c r="Y307" s="18" t="str">
        <f>IFERROR(VLOOKUP($B307,DB!$H$3:$BZ$1001,45,FALSE)&amp;"","　")</f>
        <v>　</v>
      </c>
      <c r="Z307" s="18" t="str">
        <f>IFERROR(VLOOKUP($B307,DB!$H$3:$BZ$1001,46,FALSE)&amp;"","　")</f>
        <v>　</v>
      </c>
      <c r="AA307" s="18" t="str">
        <f>IFERROR(VLOOKUP($B307,DB!$H$3:$BZ$1001,47,FALSE)&amp;"","　")</f>
        <v>　</v>
      </c>
      <c r="AB307" s="18" t="str">
        <f>IFERROR(VLOOKUP($B307,DB!$H$3:$BZ$1001,48,FALSE)&amp;"","　")</f>
        <v>　</v>
      </c>
      <c r="AC307" s="18" t="str">
        <f>IFERROR(VLOOKUP($B307,DB!$H$3:$BZ$1001,49,FALSE)&amp;"","　")</f>
        <v>　</v>
      </c>
      <c r="AD307" s="18" t="str">
        <f>IFERROR(VLOOKUP($B307,DB!$H$3:$BZ$1001,50,FALSE)&amp;"","　")</f>
        <v>　</v>
      </c>
      <c r="AE307" s="18" t="str">
        <f>IFERROR(VLOOKUP($B307,DB!$H$3:$BZ$1001,51,FALSE)&amp;"","　")</f>
        <v>　</v>
      </c>
      <c r="AF307" s="18" t="str">
        <f>IFERROR(VLOOKUP($B307,DB!$H$3:$BZ$1001,52,FALSE)&amp;"","　")</f>
        <v>　</v>
      </c>
      <c r="AG307" s="18" t="str">
        <f>IFERROR(VLOOKUP($B307,DB!$H$3:$BZ$1001,53,FALSE)&amp;"","　")</f>
        <v>　</v>
      </c>
      <c r="AH307" s="18" t="str">
        <f>IFERROR(VLOOKUP($B307,DB!$H$3:$BZ$1001,54,FALSE)&amp;"","　")</f>
        <v>　</v>
      </c>
      <c r="AI307" s="25" t="str">
        <f>IFERROR(VLOOKUP($B307,DB!$H$3:$BZ$1001,55,FALSE)&amp;"","　")</f>
        <v>　</v>
      </c>
      <c r="AJ307" s="16" t="str">
        <f>IFERROR(VLOOKUP($B307,DB!$H$3:$BZ$1001,56,FALSE)&amp;"","　")</f>
        <v>　</v>
      </c>
      <c r="AK307" s="18" t="str">
        <f>IFERROR(VLOOKUP($B307,DB!$H$3:$BZ$1001,57,FALSE)&amp;"","　")</f>
        <v>　</v>
      </c>
      <c r="AL307" s="18" t="str">
        <f>IFERROR(VLOOKUP($B307,DB!$H$3:$BZ$1001,58,FALSE)&amp;"","　")</f>
        <v>　</v>
      </c>
      <c r="AM307" s="18" t="str">
        <f>IFERROR(VLOOKUP($B307,DB!$H$3:$BZ$1001,59,FALSE)&amp;"","　")</f>
        <v>　</v>
      </c>
      <c r="AN307" s="18" t="str">
        <f>IFERROR(VLOOKUP($B307,DB!$H$3:$BZ$1001,60,FALSE)&amp;"","　")</f>
        <v>　</v>
      </c>
      <c r="AO307" s="18" t="str">
        <f>IFERROR(VLOOKUP($B307,DB!$H$3:$BZ$1001,61,FALSE)&amp;"","　")</f>
        <v>　</v>
      </c>
      <c r="AP307" s="18" t="str">
        <f>IFERROR(VLOOKUP($B307,DB!$H$3:$BZ$1001,62,FALSE)&amp;"","　")</f>
        <v>　</v>
      </c>
      <c r="AQ307" s="21" t="str">
        <f>IFERROR(VLOOKUP($B307,DB!$H$3:$BZ$1001,63,FALSE)&amp;"","　")</f>
        <v>　</v>
      </c>
      <c r="AR307" s="23" t="str">
        <f>IFERROR(VLOOKUP($B307,DB!$H$3:$BZ$1001,64,FALSE)&amp;"","　")</f>
        <v>　</v>
      </c>
      <c r="AS307" s="18" t="str">
        <f>IFERROR(VLOOKUP($B307,DB!$H$3:$BZ$1001,65,FALSE)&amp;"","　")</f>
        <v>　</v>
      </c>
      <c r="AT307" s="18" t="str">
        <f>IFERROR(VLOOKUP($B307,DB!$H$3:$BZ$1001,66,FALSE)&amp;"","　")</f>
        <v>　</v>
      </c>
      <c r="AU307" s="18" t="str">
        <f>IFERROR(VLOOKUP($B307,DB!$H$3:$BZ$1001,67,FALSE)&amp;"","　")</f>
        <v>　</v>
      </c>
      <c r="AV307" s="18" t="str">
        <f>IFERROR(VLOOKUP($B307,DB!$H$3:$BZ$1001,68,FALSE)&amp;"","　")</f>
        <v>　</v>
      </c>
      <c r="AW307" s="18" t="str">
        <f>IFERROR(VLOOKUP($B307,DB!$H$3:$BZ$1001,69,FALSE)&amp;"","　")</f>
        <v>　</v>
      </c>
      <c r="AX307" s="18" t="str">
        <f>IFERROR(VLOOKUP($B307,DB!$H$3:$BZ$1001,70,FALSE)&amp;"","　")</f>
        <v>　</v>
      </c>
      <c r="AY307" s="21" t="str">
        <f>IFERROR(VLOOKUP($B307,DB!$H$3:$BZ$1001,71,FALSE)&amp;"","　")</f>
        <v>　</v>
      </c>
      <c r="AZ307" s="29"/>
    </row>
    <row r="308" spans="2:52" ht="20.100000000000001" customHeight="1">
      <c r="B308" s="6"/>
      <c r="C308" s="8" t="str">
        <f>IFERROR(VLOOKUP(B308,DB!$H$3:$Y$1001,4,FALSE)&amp;"","")</f>
        <v/>
      </c>
      <c r="D308" s="10" t="str">
        <f>IFERROR(VLOOKUP(B308,DB!$H$2:$CC$1001,7,FALSE)&amp;"","")</f>
        <v/>
      </c>
      <c r="E308" s="11" t="str">
        <f>IFERROR(VLOOKUP(B308,DB!$H$2:$CC$1001,8,FALSE)&amp;"","")</f>
        <v/>
      </c>
      <c r="F308" s="12" t="str">
        <f>IFERROR(VLOOKUP(B308,DB!$H$2:$CC$1001,10,FALSE)&amp;"","")</f>
        <v/>
      </c>
      <c r="G308" s="11" t="str">
        <f>IFERROR(VLOOKUP(B308,DB!$H$2:$CC$1001,11,FALSE)&amp;"","")</f>
        <v/>
      </c>
      <c r="H308" s="14" t="str">
        <f>IFERROR(IF(VLOOKUP(B308,DB!$H$2:$CC$1001,20,FALSE)&amp;""="","","○"),"")</f>
        <v/>
      </c>
      <c r="I308" s="16" t="str">
        <f>IFERROR(VLOOKUP($B308,DB!$H$3:$BZ$1001,29,FALSE)&amp;"","　")</f>
        <v>　</v>
      </c>
      <c r="J308" s="18" t="str">
        <f>IFERROR(VLOOKUP($B308,DB!$H$3:$BZ$1001,30,FALSE)&amp;"","　")</f>
        <v>　</v>
      </c>
      <c r="K308" s="18" t="str">
        <f>IFERROR(VLOOKUP($B308,DB!$H$3:$BZ$1001,31,FALSE)&amp;"","　")</f>
        <v>　</v>
      </c>
      <c r="L308" s="18" t="str">
        <f>IFERROR(VLOOKUP($B308,DB!$H$3:$BZ$1001,32,FALSE)&amp;"","　")</f>
        <v>　</v>
      </c>
      <c r="M308" s="18" t="str">
        <f>IFERROR(VLOOKUP($B308,DB!$H$3:$BZ$1001,33,FALSE)&amp;"","　")</f>
        <v>　</v>
      </c>
      <c r="N308" s="21" t="str">
        <f>IFERROR(VLOOKUP($B308,DB!$H$3:$BZ$1001,34,FALSE)&amp;"","　")</f>
        <v>　</v>
      </c>
      <c r="O308" s="23" t="str">
        <f>IFERROR(VLOOKUP($B308,DB!$H$3:$BZ$1001,35,FALSE)&amp;"","　")</f>
        <v>　</v>
      </c>
      <c r="P308" s="18" t="str">
        <f>IFERROR(VLOOKUP($B308,DB!$H$3:$BZ$1001,36,FALSE)&amp;"","　")</f>
        <v>　</v>
      </c>
      <c r="Q308" s="18" t="str">
        <f>IFERROR(VLOOKUP($B308,DB!$H$3:$BZ$1001,37,FALSE)&amp;"","　")</f>
        <v>　</v>
      </c>
      <c r="R308" s="18" t="str">
        <f>IFERROR(VLOOKUP($B308,DB!$H$3:$BZ$1001,38,FALSE)&amp;"","　")</f>
        <v>　</v>
      </c>
      <c r="S308" s="18" t="str">
        <f>IFERROR(VLOOKUP($B308,DB!$H$3:$BZ$1001,39,FALSE)&amp;"","　")</f>
        <v>　</v>
      </c>
      <c r="T308" s="18" t="str">
        <f>IFERROR(VLOOKUP($B308,DB!$H$3:$BZ$1001,40,FALSE)&amp;"","　")</f>
        <v>　</v>
      </c>
      <c r="U308" s="18" t="str">
        <f>IFERROR(VLOOKUP($B308,DB!$H$3:$BZ$1001,41,FALSE)&amp;"","　")</f>
        <v>　</v>
      </c>
      <c r="V308" s="18" t="str">
        <f>IFERROR(VLOOKUP($B308,DB!$H$3:$BZ$1001,42,FALSE)&amp;"","　")</f>
        <v>　</v>
      </c>
      <c r="W308" s="18" t="str">
        <f>IFERROR(VLOOKUP($B308,DB!$H$3:$BZ$1001,43,FALSE)&amp;"","　")</f>
        <v>　</v>
      </c>
      <c r="X308" s="18" t="str">
        <f>IFERROR(VLOOKUP($B308,DB!$H$3:$BZ$1001,44,FALSE)&amp;"","　")</f>
        <v>　</v>
      </c>
      <c r="Y308" s="18" t="str">
        <f>IFERROR(VLOOKUP($B308,DB!$H$3:$BZ$1001,45,FALSE)&amp;"","　")</f>
        <v>　</v>
      </c>
      <c r="Z308" s="18" t="str">
        <f>IFERROR(VLOOKUP($B308,DB!$H$3:$BZ$1001,46,FALSE)&amp;"","　")</f>
        <v>　</v>
      </c>
      <c r="AA308" s="18" t="str">
        <f>IFERROR(VLOOKUP($B308,DB!$H$3:$BZ$1001,47,FALSE)&amp;"","　")</f>
        <v>　</v>
      </c>
      <c r="AB308" s="18" t="str">
        <f>IFERROR(VLOOKUP($B308,DB!$H$3:$BZ$1001,48,FALSE)&amp;"","　")</f>
        <v>　</v>
      </c>
      <c r="AC308" s="18" t="str">
        <f>IFERROR(VLOOKUP($B308,DB!$H$3:$BZ$1001,49,FALSE)&amp;"","　")</f>
        <v>　</v>
      </c>
      <c r="AD308" s="18" t="str">
        <f>IFERROR(VLOOKUP($B308,DB!$H$3:$BZ$1001,50,FALSE)&amp;"","　")</f>
        <v>　</v>
      </c>
      <c r="AE308" s="18" t="str">
        <f>IFERROR(VLOOKUP($B308,DB!$H$3:$BZ$1001,51,FALSE)&amp;"","　")</f>
        <v>　</v>
      </c>
      <c r="AF308" s="18" t="str">
        <f>IFERROR(VLOOKUP($B308,DB!$H$3:$BZ$1001,52,FALSE)&amp;"","　")</f>
        <v>　</v>
      </c>
      <c r="AG308" s="18" t="str">
        <f>IFERROR(VLOOKUP($B308,DB!$H$3:$BZ$1001,53,FALSE)&amp;"","　")</f>
        <v>　</v>
      </c>
      <c r="AH308" s="18" t="str">
        <f>IFERROR(VLOOKUP($B308,DB!$H$3:$BZ$1001,54,FALSE)&amp;"","　")</f>
        <v>　</v>
      </c>
      <c r="AI308" s="25" t="str">
        <f>IFERROR(VLOOKUP($B308,DB!$H$3:$BZ$1001,55,FALSE)&amp;"","　")</f>
        <v>　</v>
      </c>
      <c r="AJ308" s="16" t="str">
        <f>IFERROR(VLOOKUP($B308,DB!$H$3:$BZ$1001,56,FALSE)&amp;"","　")</f>
        <v>　</v>
      </c>
      <c r="AK308" s="18" t="str">
        <f>IFERROR(VLOOKUP($B308,DB!$H$3:$BZ$1001,57,FALSE)&amp;"","　")</f>
        <v>　</v>
      </c>
      <c r="AL308" s="18" t="str">
        <f>IFERROR(VLOOKUP($B308,DB!$H$3:$BZ$1001,58,FALSE)&amp;"","　")</f>
        <v>　</v>
      </c>
      <c r="AM308" s="18" t="str">
        <f>IFERROR(VLOOKUP($B308,DB!$H$3:$BZ$1001,59,FALSE)&amp;"","　")</f>
        <v>　</v>
      </c>
      <c r="AN308" s="18" t="str">
        <f>IFERROR(VLOOKUP($B308,DB!$H$3:$BZ$1001,60,FALSE)&amp;"","　")</f>
        <v>　</v>
      </c>
      <c r="AO308" s="18" t="str">
        <f>IFERROR(VLOOKUP($B308,DB!$H$3:$BZ$1001,61,FALSE)&amp;"","　")</f>
        <v>　</v>
      </c>
      <c r="AP308" s="18" t="str">
        <f>IFERROR(VLOOKUP($B308,DB!$H$3:$BZ$1001,62,FALSE)&amp;"","　")</f>
        <v>　</v>
      </c>
      <c r="AQ308" s="21" t="str">
        <f>IFERROR(VLOOKUP($B308,DB!$H$3:$BZ$1001,63,FALSE)&amp;"","　")</f>
        <v>　</v>
      </c>
      <c r="AR308" s="23" t="str">
        <f>IFERROR(VLOOKUP($B308,DB!$H$3:$BZ$1001,64,FALSE)&amp;"","　")</f>
        <v>　</v>
      </c>
      <c r="AS308" s="18" t="str">
        <f>IFERROR(VLOOKUP($B308,DB!$H$3:$BZ$1001,65,FALSE)&amp;"","　")</f>
        <v>　</v>
      </c>
      <c r="AT308" s="18" t="str">
        <f>IFERROR(VLOOKUP($B308,DB!$H$3:$BZ$1001,66,FALSE)&amp;"","　")</f>
        <v>　</v>
      </c>
      <c r="AU308" s="18" t="str">
        <f>IFERROR(VLOOKUP($B308,DB!$H$3:$BZ$1001,67,FALSE)&amp;"","　")</f>
        <v>　</v>
      </c>
      <c r="AV308" s="18" t="str">
        <f>IFERROR(VLOOKUP($B308,DB!$H$3:$BZ$1001,68,FALSE)&amp;"","　")</f>
        <v>　</v>
      </c>
      <c r="AW308" s="18" t="str">
        <f>IFERROR(VLOOKUP($B308,DB!$H$3:$BZ$1001,69,FALSE)&amp;"","　")</f>
        <v>　</v>
      </c>
      <c r="AX308" s="18" t="str">
        <f>IFERROR(VLOOKUP($B308,DB!$H$3:$BZ$1001,70,FALSE)&amp;"","　")</f>
        <v>　</v>
      </c>
      <c r="AY308" s="21" t="str">
        <f>IFERROR(VLOOKUP($B308,DB!$H$3:$BZ$1001,71,FALSE)&amp;"","　")</f>
        <v>　</v>
      </c>
      <c r="AZ308" s="29"/>
    </row>
    <row r="309" spans="2:52" ht="20.100000000000001" customHeight="1">
      <c r="B309" s="6"/>
      <c r="C309" s="8" t="str">
        <f>IFERROR(VLOOKUP(B309,DB!$H$3:$Y$1001,4,FALSE)&amp;"","")</f>
        <v/>
      </c>
      <c r="D309" s="10" t="str">
        <f>IFERROR(VLOOKUP(B309,DB!$H$2:$CC$1001,7,FALSE)&amp;"","")</f>
        <v/>
      </c>
      <c r="E309" s="11" t="str">
        <f>IFERROR(VLOOKUP(B309,DB!$H$2:$CC$1001,8,FALSE)&amp;"","")</f>
        <v/>
      </c>
      <c r="F309" s="12" t="str">
        <f>IFERROR(VLOOKUP(B309,DB!$H$2:$CC$1001,10,FALSE)&amp;"","")</f>
        <v/>
      </c>
      <c r="G309" s="11" t="str">
        <f>IFERROR(VLOOKUP(B309,DB!$H$2:$CC$1001,11,FALSE)&amp;"","")</f>
        <v/>
      </c>
      <c r="H309" s="14" t="str">
        <f>IFERROR(IF(VLOOKUP(B309,DB!$H$2:$CC$1001,20,FALSE)&amp;""="","","○"),"")</f>
        <v/>
      </c>
      <c r="I309" s="16" t="str">
        <f>IFERROR(VLOOKUP($B309,DB!$H$3:$BZ$1001,29,FALSE)&amp;"","　")</f>
        <v>　</v>
      </c>
      <c r="J309" s="18" t="str">
        <f>IFERROR(VLOOKUP($B309,DB!$H$3:$BZ$1001,30,FALSE)&amp;"","　")</f>
        <v>　</v>
      </c>
      <c r="K309" s="18" t="str">
        <f>IFERROR(VLOOKUP($B309,DB!$H$3:$BZ$1001,31,FALSE)&amp;"","　")</f>
        <v>　</v>
      </c>
      <c r="L309" s="18" t="str">
        <f>IFERROR(VLOOKUP($B309,DB!$H$3:$BZ$1001,32,FALSE)&amp;"","　")</f>
        <v>　</v>
      </c>
      <c r="M309" s="18" t="str">
        <f>IFERROR(VLOOKUP($B309,DB!$H$3:$BZ$1001,33,FALSE)&amp;"","　")</f>
        <v>　</v>
      </c>
      <c r="N309" s="21" t="str">
        <f>IFERROR(VLOOKUP($B309,DB!$H$3:$BZ$1001,34,FALSE)&amp;"","　")</f>
        <v>　</v>
      </c>
      <c r="O309" s="23" t="str">
        <f>IFERROR(VLOOKUP($B309,DB!$H$3:$BZ$1001,35,FALSE)&amp;"","　")</f>
        <v>　</v>
      </c>
      <c r="P309" s="18" t="str">
        <f>IFERROR(VLOOKUP($B309,DB!$H$3:$BZ$1001,36,FALSE)&amp;"","　")</f>
        <v>　</v>
      </c>
      <c r="Q309" s="18" t="str">
        <f>IFERROR(VLOOKUP($B309,DB!$H$3:$BZ$1001,37,FALSE)&amp;"","　")</f>
        <v>　</v>
      </c>
      <c r="R309" s="18" t="str">
        <f>IFERROR(VLOOKUP($B309,DB!$H$3:$BZ$1001,38,FALSE)&amp;"","　")</f>
        <v>　</v>
      </c>
      <c r="S309" s="18" t="str">
        <f>IFERROR(VLOOKUP($B309,DB!$H$3:$BZ$1001,39,FALSE)&amp;"","　")</f>
        <v>　</v>
      </c>
      <c r="T309" s="18" t="str">
        <f>IFERROR(VLOOKUP($B309,DB!$H$3:$BZ$1001,40,FALSE)&amp;"","　")</f>
        <v>　</v>
      </c>
      <c r="U309" s="18" t="str">
        <f>IFERROR(VLOOKUP($B309,DB!$H$3:$BZ$1001,41,FALSE)&amp;"","　")</f>
        <v>　</v>
      </c>
      <c r="V309" s="18" t="str">
        <f>IFERROR(VLOOKUP($B309,DB!$H$3:$BZ$1001,42,FALSE)&amp;"","　")</f>
        <v>　</v>
      </c>
      <c r="W309" s="18" t="str">
        <f>IFERROR(VLOOKUP($B309,DB!$H$3:$BZ$1001,43,FALSE)&amp;"","　")</f>
        <v>　</v>
      </c>
      <c r="X309" s="18" t="str">
        <f>IFERROR(VLOOKUP($B309,DB!$H$3:$BZ$1001,44,FALSE)&amp;"","　")</f>
        <v>　</v>
      </c>
      <c r="Y309" s="18" t="str">
        <f>IFERROR(VLOOKUP($B309,DB!$H$3:$BZ$1001,45,FALSE)&amp;"","　")</f>
        <v>　</v>
      </c>
      <c r="Z309" s="18" t="str">
        <f>IFERROR(VLOOKUP($B309,DB!$H$3:$BZ$1001,46,FALSE)&amp;"","　")</f>
        <v>　</v>
      </c>
      <c r="AA309" s="18" t="str">
        <f>IFERROR(VLOOKUP($B309,DB!$H$3:$BZ$1001,47,FALSE)&amp;"","　")</f>
        <v>　</v>
      </c>
      <c r="AB309" s="18" t="str">
        <f>IFERROR(VLOOKUP($B309,DB!$H$3:$BZ$1001,48,FALSE)&amp;"","　")</f>
        <v>　</v>
      </c>
      <c r="AC309" s="18" t="str">
        <f>IFERROR(VLOOKUP($B309,DB!$H$3:$BZ$1001,49,FALSE)&amp;"","　")</f>
        <v>　</v>
      </c>
      <c r="AD309" s="18" t="str">
        <f>IFERROR(VLOOKUP($B309,DB!$H$3:$BZ$1001,50,FALSE)&amp;"","　")</f>
        <v>　</v>
      </c>
      <c r="AE309" s="18" t="str">
        <f>IFERROR(VLOOKUP($B309,DB!$H$3:$BZ$1001,51,FALSE)&amp;"","　")</f>
        <v>　</v>
      </c>
      <c r="AF309" s="18" t="str">
        <f>IFERROR(VLOOKUP($B309,DB!$H$3:$BZ$1001,52,FALSE)&amp;"","　")</f>
        <v>　</v>
      </c>
      <c r="AG309" s="18" t="str">
        <f>IFERROR(VLOOKUP($B309,DB!$H$3:$BZ$1001,53,FALSE)&amp;"","　")</f>
        <v>　</v>
      </c>
      <c r="AH309" s="18" t="str">
        <f>IFERROR(VLOOKUP($B309,DB!$H$3:$BZ$1001,54,FALSE)&amp;"","　")</f>
        <v>　</v>
      </c>
      <c r="AI309" s="25" t="str">
        <f>IFERROR(VLOOKUP($B309,DB!$H$3:$BZ$1001,55,FALSE)&amp;"","　")</f>
        <v>　</v>
      </c>
      <c r="AJ309" s="16" t="str">
        <f>IFERROR(VLOOKUP($B309,DB!$H$3:$BZ$1001,56,FALSE)&amp;"","　")</f>
        <v>　</v>
      </c>
      <c r="AK309" s="18" t="str">
        <f>IFERROR(VLOOKUP($B309,DB!$H$3:$BZ$1001,57,FALSE)&amp;"","　")</f>
        <v>　</v>
      </c>
      <c r="AL309" s="18" t="str">
        <f>IFERROR(VLOOKUP($B309,DB!$H$3:$BZ$1001,58,FALSE)&amp;"","　")</f>
        <v>　</v>
      </c>
      <c r="AM309" s="18" t="str">
        <f>IFERROR(VLOOKUP($B309,DB!$H$3:$BZ$1001,59,FALSE)&amp;"","　")</f>
        <v>　</v>
      </c>
      <c r="AN309" s="18" t="str">
        <f>IFERROR(VLOOKUP($B309,DB!$H$3:$BZ$1001,60,FALSE)&amp;"","　")</f>
        <v>　</v>
      </c>
      <c r="AO309" s="18" t="str">
        <f>IFERROR(VLOOKUP($B309,DB!$H$3:$BZ$1001,61,FALSE)&amp;"","　")</f>
        <v>　</v>
      </c>
      <c r="AP309" s="18" t="str">
        <f>IFERROR(VLOOKUP($B309,DB!$H$3:$BZ$1001,62,FALSE)&amp;"","　")</f>
        <v>　</v>
      </c>
      <c r="AQ309" s="21" t="str">
        <f>IFERROR(VLOOKUP($B309,DB!$H$3:$BZ$1001,63,FALSE)&amp;"","　")</f>
        <v>　</v>
      </c>
      <c r="AR309" s="23" t="str">
        <f>IFERROR(VLOOKUP($B309,DB!$H$3:$BZ$1001,64,FALSE)&amp;"","　")</f>
        <v>　</v>
      </c>
      <c r="AS309" s="18" t="str">
        <f>IFERROR(VLOOKUP($B309,DB!$H$3:$BZ$1001,65,FALSE)&amp;"","　")</f>
        <v>　</v>
      </c>
      <c r="AT309" s="18" t="str">
        <f>IFERROR(VLOOKUP($B309,DB!$H$3:$BZ$1001,66,FALSE)&amp;"","　")</f>
        <v>　</v>
      </c>
      <c r="AU309" s="18" t="str">
        <f>IFERROR(VLOOKUP($B309,DB!$H$3:$BZ$1001,67,FALSE)&amp;"","　")</f>
        <v>　</v>
      </c>
      <c r="AV309" s="18" t="str">
        <f>IFERROR(VLOOKUP($B309,DB!$H$3:$BZ$1001,68,FALSE)&amp;"","　")</f>
        <v>　</v>
      </c>
      <c r="AW309" s="18" t="str">
        <f>IFERROR(VLOOKUP($B309,DB!$H$3:$BZ$1001,69,FALSE)&amp;"","　")</f>
        <v>　</v>
      </c>
      <c r="AX309" s="18" t="str">
        <f>IFERROR(VLOOKUP($B309,DB!$H$3:$BZ$1001,70,FALSE)&amp;"","　")</f>
        <v>　</v>
      </c>
      <c r="AY309" s="21" t="str">
        <f>IFERROR(VLOOKUP($B309,DB!$H$3:$BZ$1001,71,FALSE)&amp;"","　")</f>
        <v>　</v>
      </c>
      <c r="AZ309" s="29"/>
    </row>
    <row r="310" spans="2:52" ht="20.100000000000001" customHeight="1">
      <c r="B310" s="6"/>
      <c r="C310" s="8" t="str">
        <f>IFERROR(VLOOKUP(B310,DB!$H$3:$Y$1001,4,FALSE)&amp;"","")</f>
        <v/>
      </c>
      <c r="D310" s="10" t="str">
        <f>IFERROR(VLOOKUP(B310,DB!$H$2:$CC$1001,7,FALSE)&amp;"","")</f>
        <v/>
      </c>
      <c r="E310" s="11" t="str">
        <f>IFERROR(VLOOKUP(B310,DB!$H$2:$CC$1001,8,FALSE)&amp;"","")</f>
        <v/>
      </c>
      <c r="F310" s="12" t="str">
        <f>IFERROR(VLOOKUP(B310,DB!$H$2:$CC$1001,10,FALSE)&amp;"","")</f>
        <v/>
      </c>
      <c r="G310" s="11" t="str">
        <f>IFERROR(VLOOKUP(B310,DB!$H$2:$CC$1001,11,FALSE)&amp;"","")</f>
        <v/>
      </c>
      <c r="H310" s="14" t="str">
        <f>IFERROR(IF(VLOOKUP(B310,DB!$H$2:$CC$1001,20,FALSE)&amp;""="","","○"),"")</f>
        <v/>
      </c>
      <c r="I310" s="16" t="str">
        <f>IFERROR(VLOOKUP($B310,DB!$H$3:$BZ$1001,29,FALSE)&amp;"","　")</f>
        <v>　</v>
      </c>
      <c r="J310" s="18" t="str">
        <f>IFERROR(VLOOKUP($B310,DB!$H$3:$BZ$1001,30,FALSE)&amp;"","　")</f>
        <v>　</v>
      </c>
      <c r="K310" s="18" t="str">
        <f>IFERROR(VLOOKUP($B310,DB!$H$3:$BZ$1001,31,FALSE)&amp;"","　")</f>
        <v>　</v>
      </c>
      <c r="L310" s="18" t="str">
        <f>IFERROR(VLOOKUP($B310,DB!$H$3:$BZ$1001,32,FALSE)&amp;"","　")</f>
        <v>　</v>
      </c>
      <c r="M310" s="18" t="str">
        <f>IFERROR(VLOOKUP($B310,DB!$H$3:$BZ$1001,33,FALSE)&amp;"","　")</f>
        <v>　</v>
      </c>
      <c r="N310" s="21" t="str">
        <f>IFERROR(VLOOKUP($B310,DB!$H$3:$BZ$1001,34,FALSE)&amp;"","　")</f>
        <v>　</v>
      </c>
      <c r="O310" s="23" t="str">
        <f>IFERROR(VLOOKUP($B310,DB!$H$3:$BZ$1001,35,FALSE)&amp;"","　")</f>
        <v>　</v>
      </c>
      <c r="P310" s="18" t="str">
        <f>IFERROR(VLOOKUP($B310,DB!$H$3:$BZ$1001,36,FALSE)&amp;"","　")</f>
        <v>　</v>
      </c>
      <c r="Q310" s="18" t="str">
        <f>IFERROR(VLOOKUP($B310,DB!$H$3:$BZ$1001,37,FALSE)&amp;"","　")</f>
        <v>　</v>
      </c>
      <c r="R310" s="18" t="str">
        <f>IFERROR(VLOOKUP($B310,DB!$H$3:$BZ$1001,38,FALSE)&amp;"","　")</f>
        <v>　</v>
      </c>
      <c r="S310" s="18" t="str">
        <f>IFERROR(VLOOKUP($B310,DB!$H$3:$BZ$1001,39,FALSE)&amp;"","　")</f>
        <v>　</v>
      </c>
      <c r="T310" s="18" t="str">
        <f>IFERROR(VLOOKUP($B310,DB!$H$3:$BZ$1001,40,FALSE)&amp;"","　")</f>
        <v>　</v>
      </c>
      <c r="U310" s="18" t="str">
        <f>IFERROR(VLOOKUP($B310,DB!$H$3:$BZ$1001,41,FALSE)&amp;"","　")</f>
        <v>　</v>
      </c>
      <c r="V310" s="18" t="str">
        <f>IFERROR(VLOOKUP($B310,DB!$H$3:$BZ$1001,42,FALSE)&amp;"","　")</f>
        <v>　</v>
      </c>
      <c r="W310" s="18" t="str">
        <f>IFERROR(VLOOKUP($B310,DB!$H$3:$BZ$1001,43,FALSE)&amp;"","　")</f>
        <v>　</v>
      </c>
      <c r="X310" s="18" t="str">
        <f>IFERROR(VLOOKUP($B310,DB!$H$3:$BZ$1001,44,FALSE)&amp;"","　")</f>
        <v>　</v>
      </c>
      <c r="Y310" s="18" t="str">
        <f>IFERROR(VLOOKUP($B310,DB!$H$3:$BZ$1001,45,FALSE)&amp;"","　")</f>
        <v>　</v>
      </c>
      <c r="Z310" s="18" t="str">
        <f>IFERROR(VLOOKUP($B310,DB!$H$3:$BZ$1001,46,FALSE)&amp;"","　")</f>
        <v>　</v>
      </c>
      <c r="AA310" s="18" t="str">
        <f>IFERROR(VLOOKUP($B310,DB!$H$3:$BZ$1001,47,FALSE)&amp;"","　")</f>
        <v>　</v>
      </c>
      <c r="AB310" s="18" t="str">
        <f>IFERROR(VLOOKUP($B310,DB!$H$3:$BZ$1001,48,FALSE)&amp;"","　")</f>
        <v>　</v>
      </c>
      <c r="AC310" s="18" t="str">
        <f>IFERROR(VLOOKUP($B310,DB!$H$3:$BZ$1001,49,FALSE)&amp;"","　")</f>
        <v>　</v>
      </c>
      <c r="AD310" s="18" t="str">
        <f>IFERROR(VLOOKUP($B310,DB!$H$3:$BZ$1001,50,FALSE)&amp;"","　")</f>
        <v>　</v>
      </c>
      <c r="AE310" s="18" t="str">
        <f>IFERROR(VLOOKUP($B310,DB!$H$3:$BZ$1001,51,FALSE)&amp;"","　")</f>
        <v>　</v>
      </c>
      <c r="AF310" s="18" t="str">
        <f>IFERROR(VLOOKUP($B310,DB!$H$3:$BZ$1001,52,FALSE)&amp;"","　")</f>
        <v>　</v>
      </c>
      <c r="AG310" s="18" t="str">
        <f>IFERROR(VLOOKUP($B310,DB!$H$3:$BZ$1001,53,FALSE)&amp;"","　")</f>
        <v>　</v>
      </c>
      <c r="AH310" s="18" t="str">
        <f>IFERROR(VLOOKUP($B310,DB!$H$3:$BZ$1001,54,FALSE)&amp;"","　")</f>
        <v>　</v>
      </c>
      <c r="AI310" s="25" t="str">
        <f>IFERROR(VLOOKUP($B310,DB!$H$3:$BZ$1001,55,FALSE)&amp;"","　")</f>
        <v>　</v>
      </c>
      <c r="AJ310" s="16" t="str">
        <f>IFERROR(VLOOKUP($B310,DB!$H$3:$BZ$1001,56,FALSE)&amp;"","　")</f>
        <v>　</v>
      </c>
      <c r="AK310" s="18" t="str">
        <f>IFERROR(VLOOKUP($B310,DB!$H$3:$BZ$1001,57,FALSE)&amp;"","　")</f>
        <v>　</v>
      </c>
      <c r="AL310" s="18" t="str">
        <f>IFERROR(VLOOKUP($B310,DB!$H$3:$BZ$1001,58,FALSE)&amp;"","　")</f>
        <v>　</v>
      </c>
      <c r="AM310" s="18" t="str">
        <f>IFERROR(VLOOKUP($B310,DB!$H$3:$BZ$1001,59,FALSE)&amp;"","　")</f>
        <v>　</v>
      </c>
      <c r="AN310" s="18" t="str">
        <f>IFERROR(VLOOKUP($B310,DB!$H$3:$BZ$1001,60,FALSE)&amp;"","　")</f>
        <v>　</v>
      </c>
      <c r="AO310" s="18" t="str">
        <f>IFERROR(VLOOKUP($B310,DB!$H$3:$BZ$1001,61,FALSE)&amp;"","　")</f>
        <v>　</v>
      </c>
      <c r="AP310" s="18" t="str">
        <f>IFERROR(VLOOKUP($B310,DB!$H$3:$BZ$1001,62,FALSE)&amp;"","　")</f>
        <v>　</v>
      </c>
      <c r="AQ310" s="21" t="str">
        <f>IFERROR(VLOOKUP($B310,DB!$H$3:$BZ$1001,63,FALSE)&amp;"","　")</f>
        <v>　</v>
      </c>
      <c r="AR310" s="23" t="str">
        <f>IFERROR(VLOOKUP($B310,DB!$H$3:$BZ$1001,64,FALSE)&amp;"","　")</f>
        <v>　</v>
      </c>
      <c r="AS310" s="18" t="str">
        <f>IFERROR(VLOOKUP($B310,DB!$H$3:$BZ$1001,65,FALSE)&amp;"","　")</f>
        <v>　</v>
      </c>
      <c r="AT310" s="18" t="str">
        <f>IFERROR(VLOOKUP($B310,DB!$H$3:$BZ$1001,66,FALSE)&amp;"","　")</f>
        <v>　</v>
      </c>
      <c r="AU310" s="18" t="str">
        <f>IFERROR(VLOOKUP($B310,DB!$H$3:$BZ$1001,67,FALSE)&amp;"","　")</f>
        <v>　</v>
      </c>
      <c r="AV310" s="18" t="str">
        <f>IFERROR(VLOOKUP($B310,DB!$H$3:$BZ$1001,68,FALSE)&amp;"","　")</f>
        <v>　</v>
      </c>
      <c r="AW310" s="18" t="str">
        <f>IFERROR(VLOOKUP($B310,DB!$H$3:$BZ$1001,69,FALSE)&amp;"","　")</f>
        <v>　</v>
      </c>
      <c r="AX310" s="18" t="str">
        <f>IFERROR(VLOOKUP($B310,DB!$H$3:$BZ$1001,70,FALSE)&amp;"","　")</f>
        <v>　</v>
      </c>
      <c r="AY310" s="21" t="str">
        <f>IFERROR(VLOOKUP($B310,DB!$H$3:$BZ$1001,71,FALSE)&amp;"","　")</f>
        <v>　</v>
      </c>
      <c r="AZ310" s="29"/>
    </row>
    <row r="311" spans="2:52" ht="20.100000000000001" customHeight="1">
      <c r="B311" s="6"/>
      <c r="C311" s="8" t="str">
        <f>IFERROR(VLOOKUP(B311,DB!$H$3:$Y$1001,4,FALSE)&amp;"","")</f>
        <v/>
      </c>
      <c r="D311" s="10" t="str">
        <f>IFERROR(VLOOKUP(B311,DB!$H$2:$CC$1001,7,FALSE)&amp;"","")</f>
        <v/>
      </c>
      <c r="E311" s="11" t="str">
        <f>IFERROR(VLOOKUP(B311,DB!$H$2:$CC$1001,8,FALSE)&amp;"","")</f>
        <v/>
      </c>
      <c r="F311" s="12" t="str">
        <f>IFERROR(VLOOKUP(B311,DB!$H$2:$CC$1001,10,FALSE)&amp;"","")</f>
        <v/>
      </c>
      <c r="G311" s="11" t="str">
        <f>IFERROR(VLOOKUP(B311,DB!$H$2:$CC$1001,11,FALSE)&amp;"","")</f>
        <v/>
      </c>
      <c r="H311" s="14" t="str">
        <f>IFERROR(IF(VLOOKUP(B311,DB!$H$2:$CC$1001,20,FALSE)&amp;""="","","○"),"")</f>
        <v/>
      </c>
      <c r="I311" s="16" t="str">
        <f>IFERROR(VLOOKUP($B311,DB!$H$3:$BZ$1001,29,FALSE)&amp;"","　")</f>
        <v>　</v>
      </c>
      <c r="J311" s="18" t="str">
        <f>IFERROR(VLOOKUP($B311,DB!$H$3:$BZ$1001,30,FALSE)&amp;"","　")</f>
        <v>　</v>
      </c>
      <c r="K311" s="18" t="str">
        <f>IFERROR(VLOOKUP($B311,DB!$H$3:$BZ$1001,31,FALSE)&amp;"","　")</f>
        <v>　</v>
      </c>
      <c r="L311" s="18" t="str">
        <f>IFERROR(VLOOKUP($B311,DB!$H$3:$BZ$1001,32,FALSE)&amp;"","　")</f>
        <v>　</v>
      </c>
      <c r="M311" s="18" t="str">
        <f>IFERROR(VLOOKUP($B311,DB!$H$3:$BZ$1001,33,FALSE)&amp;"","　")</f>
        <v>　</v>
      </c>
      <c r="N311" s="21" t="str">
        <f>IFERROR(VLOOKUP($B311,DB!$H$3:$BZ$1001,34,FALSE)&amp;"","　")</f>
        <v>　</v>
      </c>
      <c r="O311" s="23" t="str">
        <f>IFERROR(VLOOKUP($B311,DB!$H$3:$BZ$1001,35,FALSE)&amp;"","　")</f>
        <v>　</v>
      </c>
      <c r="P311" s="18" t="str">
        <f>IFERROR(VLOOKUP($B311,DB!$H$3:$BZ$1001,36,FALSE)&amp;"","　")</f>
        <v>　</v>
      </c>
      <c r="Q311" s="18" t="str">
        <f>IFERROR(VLOOKUP($B311,DB!$H$3:$BZ$1001,37,FALSE)&amp;"","　")</f>
        <v>　</v>
      </c>
      <c r="R311" s="18" t="str">
        <f>IFERROR(VLOOKUP($B311,DB!$H$3:$BZ$1001,38,FALSE)&amp;"","　")</f>
        <v>　</v>
      </c>
      <c r="S311" s="18" t="str">
        <f>IFERROR(VLOOKUP($B311,DB!$H$3:$BZ$1001,39,FALSE)&amp;"","　")</f>
        <v>　</v>
      </c>
      <c r="T311" s="18" t="str">
        <f>IFERROR(VLOOKUP($B311,DB!$H$3:$BZ$1001,40,FALSE)&amp;"","　")</f>
        <v>　</v>
      </c>
      <c r="U311" s="18" t="str">
        <f>IFERROR(VLOOKUP($B311,DB!$H$3:$BZ$1001,41,FALSE)&amp;"","　")</f>
        <v>　</v>
      </c>
      <c r="V311" s="18" t="str">
        <f>IFERROR(VLOOKUP($B311,DB!$H$3:$BZ$1001,42,FALSE)&amp;"","　")</f>
        <v>　</v>
      </c>
      <c r="W311" s="18" t="str">
        <f>IFERROR(VLOOKUP($B311,DB!$H$3:$BZ$1001,43,FALSE)&amp;"","　")</f>
        <v>　</v>
      </c>
      <c r="X311" s="18" t="str">
        <f>IFERROR(VLOOKUP($B311,DB!$H$3:$BZ$1001,44,FALSE)&amp;"","　")</f>
        <v>　</v>
      </c>
      <c r="Y311" s="18" t="str">
        <f>IFERROR(VLOOKUP($B311,DB!$H$3:$BZ$1001,45,FALSE)&amp;"","　")</f>
        <v>　</v>
      </c>
      <c r="Z311" s="18" t="str">
        <f>IFERROR(VLOOKUP($B311,DB!$H$3:$BZ$1001,46,FALSE)&amp;"","　")</f>
        <v>　</v>
      </c>
      <c r="AA311" s="18" t="str">
        <f>IFERROR(VLOOKUP($B311,DB!$H$3:$BZ$1001,47,FALSE)&amp;"","　")</f>
        <v>　</v>
      </c>
      <c r="AB311" s="18" t="str">
        <f>IFERROR(VLOOKUP($B311,DB!$H$3:$BZ$1001,48,FALSE)&amp;"","　")</f>
        <v>　</v>
      </c>
      <c r="AC311" s="18" t="str">
        <f>IFERROR(VLOOKUP($B311,DB!$H$3:$BZ$1001,49,FALSE)&amp;"","　")</f>
        <v>　</v>
      </c>
      <c r="AD311" s="18" t="str">
        <f>IFERROR(VLOOKUP($B311,DB!$H$3:$BZ$1001,50,FALSE)&amp;"","　")</f>
        <v>　</v>
      </c>
      <c r="AE311" s="18" t="str">
        <f>IFERROR(VLOOKUP($B311,DB!$H$3:$BZ$1001,51,FALSE)&amp;"","　")</f>
        <v>　</v>
      </c>
      <c r="AF311" s="18" t="str">
        <f>IFERROR(VLOOKUP($B311,DB!$H$3:$BZ$1001,52,FALSE)&amp;"","　")</f>
        <v>　</v>
      </c>
      <c r="AG311" s="18" t="str">
        <f>IFERROR(VLOOKUP($B311,DB!$H$3:$BZ$1001,53,FALSE)&amp;"","　")</f>
        <v>　</v>
      </c>
      <c r="AH311" s="18" t="str">
        <f>IFERROR(VLOOKUP($B311,DB!$H$3:$BZ$1001,54,FALSE)&amp;"","　")</f>
        <v>　</v>
      </c>
      <c r="AI311" s="25" t="str">
        <f>IFERROR(VLOOKUP($B311,DB!$H$3:$BZ$1001,55,FALSE)&amp;"","　")</f>
        <v>　</v>
      </c>
      <c r="AJ311" s="16" t="str">
        <f>IFERROR(VLOOKUP($B311,DB!$H$3:$BZ$1001,56,FALSE)&amp;"","　")</f>
        <v>　</v>
      </c>
      <c r="AK311" s="18" t="str">
        <f>IFERROR(VLOOKUP($B311,DB!$H$3:$BZ$1001,57,FALSE)&amp;"","　")</f>
        <v>　</v>
      </c>
      <c r="AL311" s="18" t="str">
        <f>IFERROR(VLOOKUP($B311,DB!$H$3:$BZ$1001,58,FALSE)&amp;"","　")</f>
        <v>　</v>
      </c>
      <c r="AM311" s="18" t="str">
        <f>IFERROR(VLOOKUP($B311,DB!$H$3:$BZ$1001,59,FALSE)&amp;"","　")</f>
        <v>　</v>
      </c>
      <c r="AN311" s="18" t="str">
        <f>IFERROR(VLOOKUP($B311,DB!$H$3:$BZ$1001,60,FALSE)&amp;"","　")</f>
        <v>　</v>
      </c>
      <c r="AO311" s="18" t="str">
        <f>IFERROR(VLOOKUP($B311,DB!$H$3:$BZ$1001,61,FALSE)&amp;"","　")</f>
        <v>　</v>
      </c>
      <c r="AP311" s="18" t="str">
        <f>IFERROR(VLOOKUP($B311,DB!$H$3:$BZ$1001,62,FALSE)&amp;"","　")</f>
        <v>　</v>
      </c>
      <c r="AQ311" s="21" t="str">
        <f>IFERROR(VLOOKUP($B311,DB!$H$3:$BZ$1001,63,FALSE)&amp;"","　")</f>
        <v>　</v>
      </c>
      <c r="AR311" s="23" t="str">
        <f>IFERROR(VLOOKUP($B311,DB!$H$3:$BZ$1001,64,FALSE)&amp;"","　")</f>
        <v>　</v>
      </c>
      <c r="AS311" s="18" t="str">
        <f>IFERROR(VLOOKUP($B311,DB!$H$3:$BZ$1001,65,FALSE)&amp;"","　")</f>
        <v>　</v>
      </c>
      <c r="AT311" s="18" t="str">
        <f>IFERROR(VLOOKUP($B311,DB!$H$3:$BZ$1001,66,FALSE)&amp;"","　")</f>
        <v>　</v>
      </c>
      <c r="AU311" s="18" t="str">
        <f>IFERROR(VLOOKUP($B311,DB!$H$3:$BZ$1001,67,FALSE)&amp;"","　")</f>
        <v>　</v>
      </c>
      <c r="AV311" s="18" t="str">
        <f>IFERROR(VLOOKUP($B311,DB!$H$3:$BZ$1001,68,FALSE)&amp;"","　")</f>
        <v>　</v>
      </c>
      <c r="AW311" s="18" t="str">
        <f>IFERROR(VLOOKUP($B311,DB!$H$3:$BZ$1001,69,FALSE)&amp;"","　")</f>
        <v>　</v>
      </c>
      <c r="AX311" s="18" t="str">
        <f>IFERROR(VLOOKUP($B311,DB!$H$3:$BZ$1001,70,FALSE)&amp;"","　")</f>
        <v>　</v>
      </c>
      <c r="AY311" s="21" t="str">
        <f>IFERROR(VLOOKUP($B311,DB!$H$3:$BZ$1001,71,FALSE)&amp;"","　")</f>
        <v>　</v>
      </c>
      <c r="AZ311" s="29"/>
    </row>
    <row r="312" spans="2:52" ht="20.100000000000001" customHeight="1">
      <c r="B312" s="6"/>
      <c r="C312" s="8" t="str">
        <f>IFERROR(VLOOKUP(B312,DB!$H$3:$Y$1001,4,FALSE)&amp;"","")</f>
        <v/>
      </c>
      <c r="D312" s="10" t="str">
        <f>IFERROR(VLOOKUP(B312,DB!$H$2:$CC$1001,7,FALSE)&amp;"","")</f>
        <v/>
      </c>
      <c r="E312" s="11" t="str">
        <f>IFERROR(VLOOKUP(B312,DB!$H$2:$CC$1001,8,FALSE)&amp;"","")</f>
        <v/>
      </c>
      <c r="F312" s="12" t="str">
        <f>IFERROR(VLOOKUP(B312,DB!$H$2:$CC$1001,10,FALSE)&amp;"","")</f>
        <v/>
      </c>
      <c r="G312" s="11" t="str">
        <f>IFERROR(VLOOKUP(B312,DB!$H$2:$CC$1001,11,FALSE)&amp;"","")</f>
        <v/>
      </c>
      <c r="H312" s="14" t="str">
        <f>IFERROR(IF(VLOOKUP(B312,DB!$H$2:$CC$1001,20,FALSE)&amp;""="","","○"),"")</f>
        <v/>
      </c>
      <c r="I312" s="16" t="str">
        <f>IFERROR(VLOOKUP($B312,DB!$H$3:$BZ$1001,29,FALSE)&amp;"","　")</f>
        <v>　</v>
      </c>
      <c r="J312" s="18" t="str">
        <f>IFERROR(VLOOKUP($B312,DB!$H$3:$BZ$1001,30,FALSE)&amp;"","　")</f>
        <v>　</v>
      </c>
      <c r="K312" s="18" t="str">
        <f>IFERROR(VLOOKUP($B312,DB!$H$3:$BZ$1001,31,FALSE)&amp;"","　")</f>
        <v>　</v>
      </c>
      <c r="L312" s="18" t="str">
        <f>IFERROR(VLOOKUP($B312,DB!$H$3:$BZ$1001,32,FALSE)&amp;"","　")</f>
        <v>　</v>
      </c>
      <c r="M312" s="18" t="str">
        <f>IFERROR(VLOOKUP($B312,DB!$H$3:$BZ$1001,33,FALSE)&amp;"","　")</f>
        <v>　</v>
      </c>
      <c r="N312" s="21" t="str">
        <f>IFERROR(VLOOKUP($B312,DB!$H$3:$BZ$1001,34,FALSE)&amp;"","　")</f>
        <v>　</v>
      </c>
      <c r="O312" s="23" t="str">
        <f>IFERROR(VLOOKUP($B312,DB!$H$3:$BZ$1001,35,FALSE)&amp;"","　")</f>
        <v>　</v>
      </c>
      <c r="P312" s="18" t="str">
        <f>IFERROR(VLOOKUP($B312,DB!$H$3:$BZ$1001,36,FALSE)&amp;"","　")</f>
        <v>　</v>
      </c>
      <c r="Q312" s="18" t="str">
        <f>IFERROR(VLOOKUP($B312,DB!$H$3:$BZ$1001,37,FALSE)&amp;"","　")</f>
        <v>　</v>
      </c>
      <c r="R312" s="18" t="str">
        <f>IFERROR(VLOOKUP($B312,DB!$H$3:$BZ$1001,38,FALSE)&amp;"","　")</f>
        <v>　</v>
      </c>
      <c r="S312" s="18" t="str">
        <f>IFERROR(VLOOKUP($B312,DB!$H$3:$BZ$1001,39,FALSE)&amp;"","　")</f>
        <v>　</v>
      </c>
      <c r="T312" s="18" t="str">
        <f>IFERROR(VLOOKUP($B312,DB!$H$3:$BZ$1001,40,FALSE)&amp;"","　")</f>
        <v>　</v>
      </c>
      <c r="U312" s="18" t="str">
        <f>IFERROR(VLOOKUP($B312,DB!$H$3:$BZ$1001,41,FALSE)&amp;"","　")</f>
        <v>　</v>
      </c>
      <c r="V312" s="18" t="str">
        <f>IFERROR(VLOOKUP($B312,DB!$H$3:$BZ$1001,42,FALSE)&amp;"","　")</f>
        <v>　</v>
      </c>
      <c r="W312" s="18" t="str">
        <f>IFERROR(VLOOKUP($B312,DB!$H$3:$BZ$1001,43,FALSE)&amp;"","　")</f>
        <v>　</v>
      </c>
      <c r="X312" s="18" t="str">
        <f>IFERROR(VLOOKUP($B312,DB!$H$3:$BZ$1001,44,FALSE)&amp;"","　")</f>
        <v>　</v>
      </c>
      <c r="Y312" s="18" t="str">
        <f>IFERROR(VLOOKUP($B312,DB!$H$3:$BZ$1001,45,FALSE)&amp;"","　")</f>
        <v>　</v>
      </c>
      <c r="Z312" s="18" t="str">
        <f>IFERROR(VLOOKUP($B312,DB!$H$3:$BZ$1001,46,FALSE)&amp;"","　")</f>
        <v>　</v>
      </c>
      <c r="AA312" s="18" t="str">
        <f>IFERROR(VLOOKUP($B312,DB!$H$3:$BZ$1001,47,FALSE)&amp;"","　")</f>
        <v>　</v>
      </c>
      <c r="AB312" s="18" t="str">
        <f>IFERROR(VLOOKUP($B312,DB!$H$3:$BZ$1001,48,FALSE)&amp;"","　")</f>
        <v>　</v>
      </c>
      <c r="AC312" s="18" t="str">
        <f>IFERROR(VLOOKUP($B312,DB!$H$3:$BZ$1001,49,FALSE)&amp;"","　")</f>
        <v>　</v>
      </c>
      <c r="AD312" s="18" t="str">
        <f>IFERROR(VLOOKUP($B312,DB!$H$3:$BZ$1001,50,FALSE)&amp;"","　")</f>
        <v>　</v>
      </c>
      <c r="AE312" s="18" t="str">
        <f>IFERROR(VLOOKUP($B312,DB!$H$3:$BZ$1001,51,FALSE)&amp;"","　")</f>
        <v>　</v>
      </c>
      <c r="AF312" s="18" t="str">
        <f>IFERROR(VLOOKUP($B312,DB!$H$3:$BZ$1001,52,FALSE)&amp;"","　")</f>
        <v>　</v>
      </c>
      <c r="AG312" s="18" t="str">
        <f>IFERROR(VLOOKUP($B312,DB!$H$3:$BZ$1001,53,FALSE)&amp;"","　")</f>
        <v>　</v>
      </c>
      <c r="AH312" s="18" t="str">
        <f>IFERROR(VLOOKUP($B312,DB!$H$3:$BZ$1001,54,FALSE)&amp;"","　")</f>
        <v>　</v>
      </c>
      <c r="AI312" s="25" t="str">
        <f>IFERROR(VLOOKUP($B312,DB!$H$3:$BZ$1001,55,FALSE)&amp;"","　")</f>
        <v>　</v>
      </c>
      <c r="AJ312" s="16" t="str">
        <f>IFERROR(VLOOKUP($B312,DB!$H$3:$BZ$1001,56,FALSE)&amp;"","　")</f>
        <v>　</v>
      </c>
      <c r="AK312" s="18" t="str">
        <f>IFERROR(VLOOKUP($B312,DB!$H$3:$BZ$1001,57,FALSE)&amp;"","　")</f>
        <v>　</v>
      </c>
      <c r="AL312" s="18" t="str">
        <f>IFERROR(VLOOKUP($B312,DB!$H$3:$BZ$1001,58,FALSE)&amp;"","　")</f>
        <v>　</v>
      </c>
      <c r="AM312" s="18" t="str">
        <f>IFERROR(VLOOKUP($B312,DB!$H$3:$BZ$1001,59,FALSE)&amp;"","　")</f>
        <v>　</v>
      </c>
      <c r="AN312" s="18" t="str">
        <f>IFERROR(VLOOKUP($B312,DB!$H$3:$BZ$1001,60,FALSE)&amp;"","　")</f>
        <v>　</v>
      </c>
      <c r="AO312" s="18" t="str">
        <f>IFERROR(VLOOKUP($B312,DB!$H$3:$BZ$1001,61,FALSE)&amp;"","　")</f>
        <v>　</v>
      </c>
      <c r="AP312" s="18" t="str">
        <f>IFERROR(VLOOKUP($B312,DB!$H$3:$BZ$1001,62,FALSE)&amp;"","　")</f>
        <v>　</v>
      </c>
      <c r="AQ312" s="21" t="str">
        <f>IFERROR(VLOOKUP($B312,DB!$H$3:$BZ$1001,63,FALSE)&amp;"","　")</f>
        <v>　</v>
      </c>
      <c r="AR312" s="23" t="str">
        <f>IFERROR(VLOOKUP($B312,DB!$H$3:$BZ$1001,64,FALSE)&amp;"","　")</f>
        <v>　</v>
      </c>
      <c r="AS312" s="18" t="str">
        <f>IFERROR(VLOOKUP($B312,DB!$H$3:$BZ$1001,65,FALSE)&amp;"","　")</f>
        <v>　</v>
      </c>
      <c r="AT312" s="18" t="str">
        <f>IFERROR(VLOOKUP($B312,DB!$H$3:$BZ$1001,66,FALSE)&amp;"","　")</f>
        <v>　</v>
      </c>
      <c r="AU312" s="18" t="str">
        <f>IFERROR(VLOOKUP($B312,DB!$H$3:$BZ$1001,67,FALSE)&amp;"","　")</f>
        <v>　</v>
      </c>
      <c r="AV312" s="18" t="str">
        <f>IFERROR(VLOOKUP($B312,DB!$H$3:$BZ$1001,68,FALSE)&amp;"","　")</f>
        <v>　</v>
      </c>
      <c r="AW312" s="18" t="str">
        <f>IFERROR(VLOOKUP($B312,DB!$H$3:$BZ$1001,69,FALSE)&amp;"","　")</f>
        <v>　</v>
      </c>
      <c r="AX312" s="18" t="str">
        <f>IFERROR(VLOOKUP($B312,DB!$H$3:$BZ$1001,70,FALSE)&amp;"","　")</f>
        <v>　</v>
      </c>
      <c r="AY312" s="21" t="str">
        <f>IFERROR(VLOOKUP($B312,DB!$H$3:$BZ$1001,71,FALSE)&amp;"","　")</f>
        <v>　</v>
      </c>
      <c r="AZ312" s="29"/>
    </row>
    <row r="313" spans="2:52" ht="20.100000000000001" customHeight="1">
      <c r="B313" s="6"/>
      <c r="C313" s="8" t="str">
        <f>IFERROR(VLOOKUP(B313,DB!$H$3:$Y$1001,4,FALSE)&amp;"","")</f>
        <v/>
      </c>
      <c r="D313" s="10" t="str">
        <f>IFERROR(VLOOKUP(B313,DB!$H$2:$CC$1001,7,FALSE)&amp;"","")</f>
        <v/>
      </c>
      <c r="E313" s="11" t="str">
        <f>IFERROR(VLOOKUP(B313,DB!$H$2:$CC$1001,8,FALSE)&amp;"","")</f>
        <v/>
      </c>
      <c r="F313" s="12" t="str">
        <f>IFERROR(VLOOKUP(B313,DB!$H$2:$CC$1001,10,FALSE)&amp;"","")</f>
        <v/>
      </c>
      <c r="G313" s="11" t="str">
        <f>IFERROR(VLOOKUP(B313,DB!$H$2:$CC$1001,11,FALSE)&amp;"","")</f>
        <v/>
      </c>
      <c r="H313" s="14" t="str">
        <f>IFERROR(IF(VLOOKUP(B313,DB!$H$2:$CC$1001,20,FALSE)&amp;""="","","○"),"")</f>
        <v/>
      </c>
      <c r="I313" s="16" t="str">
        <f>IFERROR(VLOOKUP($B313,DB!$H$3:$BZ$1001,29,FALSE)&amp;"","　")</f>
        <v>　</v>
      </c>
      <c r="J313" s="18" t="str">
        <f>IFERROR(VLOOKUP($B313,DB!$H$3:$BZ$1001,30,FALSE)&amp;"","　")</f>
        <v>　</v>
      </c>
      <c r="K313" s="18" t="str">
        <f>IFERROR(VLOOKUP($B313,DB!$H$3:$BZ$1001,31,FALSE)&amp;"","　")</f>
        <v>　</v>
      </c>
      <c r="L313" s="18" t="str">
        <f>IFERROR(VLOOKUP($B313,DB!$H$3:$BZ$1001,32,FALSE)&amp;"","　")</f>
        <v>　</v>
      </c>
      <c r="M313" s="18" t="str">
        <f>IFERROR(VLOOKUP($B313,DB!$H$3:$BZ$1001,33,FALSE)&amp;"","　")</f>
        <v>　</v>
      </c>
      <c r="N313" s="21" t="str">
        <f>IFERROR(VLOOKUP($B313,DB!$H$3:$BZ$1001,34,FALSE)&amp;"","　")</f>
        <v>　</v>
      </c>
      <c r="O313" s="23" t="str">
        <f>IFERROR(VLOOKUP($B313,DB!$H$3:$BZ$1001,35,FALSE)&amp;"","　")</f>
        <v>　</v>
      </c>
      <c r="P313" s="18" t="str">
        <f>IFERROR(VLOOKUP($B313,DB!$H$3:$BZ$1001,36,FALSE)&amp;"","　")</f>
        <v>　</v>
      </c>
      <c r="Q313" s="18" t="str">
        <f>IFERROR(VLOOKUP($B313,DB!$H$3:$BZ$1001,37,FALSE)&amp;"","　")</f>
        <v>　</v>
      </c>
      <c r="R313" s="18" t="str">
        <f>IFERROR(VLOOKUP($B313,DB!$H$3:$BZ$1001,38,FALSE)&amp;"","　")</f>
        <v>　</v>
      </c>
      <c r="S313" s="18" t="str">
        <f>IFERROR(VLOOKUP($B313,DB!$H$3:$BZ$1001,39,FALSE)&amp;"","　")</f>
        <v>　</v>
      </c>
      <c r="T313" s="18" t="str">
        <f>IFERROR(VLOOKUP($B313,DB!$H$3:$BZ$1001,40,FALSE)&amp;"","　")</f>
        <v>　</v>
      </c>
      <c r="U313" s="18" t="str">
        <f>IFERROR(VLOOKUP($B313,DB!$H$3:$BZ$1001,41,FALSE)&amp;"","　")</f>
        <v>　</v>
      </c>
      <c r="V313" s="18" t="str">
        <f>IFERROR(VLOOKUP($B313,DB!$H$3:$BZ$1001,42,FALSE)&amp;"","　")</f>
        <v>　</v>
      </c>
      <c r="W313" s="18" t="str">
        <f>IFERROR(VLOOKUP($B313,DB!$H$3:$BZ$1001,43,FALSE)&amp;"","　")</f>
        <v>　</v>
      </c>
      <c r="X313" s="18" t="str">
        <f>IFERROR(VLOOKUP($B313,DB!$H$3:$BZ$1001,44,FALSE)&amp;"","　")</f>
        <v>　</v>
      </c>
      <c r="Y313" s="18" t="str">
        <f>IFERROR(VLOOKUP($B313,DB!$H$3:$BZ$1001,45,FALSE)&amp;"","　")</f>
        <v>　</v>
      </c>
      <c r="Z313" s="18" t="str">
        <f>IFERROR(VLOOKUP($B313,DB!$H$3:$BZ$1001,46,FALSE)&amp;"","　")</f>
        <v>　</v>
      </c>
      <c r="AA313" s="18" t="str">
        <f>IFERROR(VLOOKUP($B313,DB!$H$3:$BZ$1001,47,FALSE)&amp;"","　")</f>
        <v>　</v>
      </c>
      <c r="AB313" s="18" t="str">
        <f>IFERROR(VLOOKUP($B313,DB!$H$3:$BZ$1001,48,FALSE)&amp;"","　")</f>
        <v>　</v>
      </c>
      <c r="AC313" s="18" t="str">
        <f>IFERROR(VLOOKUP($B313,DB!$H$3:$BZ$1001,49,FALSE)&amp;"","　")</f>
        <v>　</v>
      </c>
      <c r="AD313" s="18" t="str">
        <f>IFERROR(VLOOKUP($B313,DB!$H$3:$BZ$1001,50,FALSE)&amp;"","　")</f>
        <v>　</v>
      </c>
      <c r="AE313" s="18" t="str">
        <f>IFERROR(VLOOKUP($B313,DB!$H$3:$BZ$1001,51,FALSE)&amp;"","　")</f>
        <v>　</v>
      </c>
      <c r="AF313" s="18" t="str">
        <f>IFERROR(VLOOKUP($B313,DB!$H$3:$BZ$1001,52,FALSE)&amp;"","　")</f>
        <v>　</v>
      </c>
      <c r="AG313" s="18" t="str">
        <f>IFERROR(VLOOKUP($B313,DB!$H$3:$BZ$1001,53,FALSE)&amp;"","　")</f>
        <v>　</v>
      </c>
      <c r="AH313" s="18" t="str">
        <f>IFERROR(VLOOKUP($B313,DB!$H$3:$BZ$1001,54,FALSE)&amp;"","　")</f>
        <v>　</v>
      </c>
      <c r="AI313" s="25" t="str">
        <f>IFERROR(VLOOKUP($B313,DB!$H$3:$BZ$1001,55,FALSE)&amp;"","　")</f>
        <v>　</v>
      </c>
      <c r="AJ313" s="16" t="str">
        <f>IFERROR(VLOOKUP($B313,DB!$H$3:$BZ$1001,56,FALSE)&amp;"","　")</f>
        <v>　</v>
      </c>
      <c r="AK313" s="18" t="str">
        <f>IFERROR(VLOOKUP($B313,DB!$H$3:$BZ$1001,57,FALSE)&amp;"","　")</f>
        <v>　</v>
      </c>
      <c r="AL313" s="18" t="str">
        <f>IFERROR(VLOOKUP($B313,DB!$H$3:$BZ$1001,58,FALSE)&amp;"","　")</f>
        <v>　</v>
      </c>
      <c r="AM313" s="18" t="str">
        <f>IFERROR(VLOOKUP($B313,DB!$H$3:$BZ$1001,59,FALSE)&amp;"","　")</f>
        <v>　</v>
      </c>
      <c r="AN313" s="18" t="str">
        <f>IFERROR(VLOOKUP($B313,DB!$H$3:$BZ$1001,60,FALSE)&amp;"","　")</f>
        <v>　</v>
      </c>
      <c r="AO313" s="18" t="str">
        <f>IFERROR(VLOOKUP($B313,DB!$H$3:$BZ$1001,61,FALSE)&amp;"","　")</f>
        <v>　</v>
      </c>
      <c r="AP313" s="18" t="str">
        <f>IFERROR(VLOOKUP($B313,DB!$H$3:$BZ$1001,62,FALSE)&amp;"","　")</f>
        <v>　</v>
      </c>
      <c r="AQ313" s="21" t="str">
        <f>IFERROR(VLOOKUP($B313,DB!$H$3:$BZ$1001,63,FALSE)&amp;"","　")</f>
        <v>　</v>
      </c>
      <c r="AR313" s="23" t="str">
        <f>IFERROR(VLOOKUP($B313,DB!$H$3:$BZ$1001,64,FALSE)&amp;"","　")</f>
        <v>　</v>
      </c>
      <c r="AS313" s="18" t="str">
        <f>IFERROR(VLOOKUP($B313,DB!$H$3:$BZ$1001,65,FALSE)&amp;"","　")</f>
        <v>　</v>
      </c>
      <c r="AT313" s="18" t="str">
        <f>IFERROR(VLOOKUP($B313,DB!$H$3:$BZ$1001,66,FALSE)&amp;"","　")</f>
        <v>　</v>
      </c>
      <c r="AU313" s="18" t="str">
        <f>IFERROR(VLOOKUP($B313,DB!$H$3:$BZ$1001,67,FALSE)&amp;"","　")</f>
        <v>　</v>
      </c>
      <c r="AV313" s="18" t="str">
        <f>IFERROR(VLOOKUP($B313,DB!$H$3:$BZ$1001,68,FALSE)&amp;"","　")</f>
        <v>　</v>
      </c>
      <c r="AW313" s="18" t="str">
        <f>IFERROR(VLOOKUP($B313,DB!$H$3:$BZ$1001,69,FALSE)&amp;"","　")</f>
        <v>　</v>
      </c>
      <c r="AX313" s="18" t="str">
        <f>IFERROR(VLOOKUP($B313,DB!$H$3:$BZ$1001,70,FALSE)&amp;"","　")</f>
        <v>　</v>
      </c>
      <c r="AY313" s="21" t="str">
        <f>IFERROR(VLOOKUP($B313,DB!$H$3:$BZ$1001,71,FALSE)&amp;"","　")</f>
        <v>　</v>
      </c>
      <c r="AZ313" s="29"/>
    </row>
    <row r="314" spans="2:52" ht="20.100000000000001" customHeight="1">
      <c r="B314" s="6"/>
      <c r="C314" s="8" t="str">
        <f>IFERROR(VLOOKUP(B314,DB!$H$3:$Y$1001,4,FALSE)&amp;"","")</f>
        <v/>
      </c>
      <c r="D314" s="10" t="str">
        <f>IFERROR(VLOOKUP(B314,DB!$H$2:$CC$1001,7,FALSE)&amp;"","")</f>
        <v/>
      </c>
      <c r="E314" s="11" t="str">
        <f>IFERROR(VLOOKUP(B314,DB!$H$2:$CC$1001,8,FALSE)&amp;"","")</f>
        <v/>
      </c>
      <c r="F314" s="12" t="str">
        <f>IFERROR(VLOOKUP(B314,DB!$H$2:$CC$1001,10,FALSE)&amp;"","")</f>
        <v/>
      </c>
      <c r="G314" s="11" t="str">
        <f>IFERROR(VLOOKUP(B314,DB!$H$2:$CC$1001,11,FALSE)&amp;"","")</f>
        <v/>
      </c>
      <c r="H314" s="14" t="str">
        <f>IFERROR(IF(VLOOKUP(B314,DB!$H$2:$CC$1001,20,FALSE)&amp;""="","","○"),"")</f>
        <v/>
      </c>
      <c r="I314" s="16" t="str">
        <f>IFERROR(VLOOKUP($B314,DB!$H$3:$BZ$1001,29,FALSE)&amp;"","　")</f>
        <v>　</v>
      </c>
      <c r="J314" s="18" t="str">
        <f>IFERROR(VLOOKUP($B314,DB!$H$3:$BZ$1001,30,FALSE)&amp;"","　")</f>
        <v>　</v>
      </c>
      <c r="K314" s="18" t="str">
        <f>IFERROR(VLOOKUP($B314,DB!$H$3:$BZ$1001,31,FALSE)&amp;"","　")</f>
        <v>　</v>
      </c>
      <c r="L314" s="18" t="str">
        <f>IFERROR(VLOOKUP($B314,DB!$H$3:$BZ$1001,32,FALSE)&amp;"","　")</f>
        <v>　</v>
      </c>
      <c r="M314" s="18" t="str">
        <f>IFERROR(VLOOKUP($B314,DB!$H$3:$BZ$1001,33,FALSE)&amp;"","　")</f>
        <v>　</v>
      </c>
      <c r="N314" s="21" t="str">
        <f>IFERROR(VLOOKUP($B314,DB!$H$3:$BZ$1001,34,FALSE)&amp;"","　")</f>
        <v>　</v>
      </c>
      <c r="O314" s="23" t="str">
        <f>IFERROR(VLOOKUP($B314,DB!$H$3:$BZ$1001,35,FALSE)&amp;"","　")</f>
        <v>　</v>
      </c>
      <c r="P314" s="18" t="str">
        <f>IFERROR(VLOOKUP($B314,DB!$H$3:$BZ$1001,36,FALSE)&amp;"","　")</f>
        <v>　</v>
      </c>
      <c r="Q314" s="18" t="str">
        <f>IFERROR(VLOOKUP($B314,DB!$H$3:$BZ$1001,37,FALSE)&amp;"","　")</f>
        <v>　</v>
      </c>
      <c r="R314" s="18" t="str">
        <f>IFERROR(VLOOKUP($B314,DB!$H$3:$BZ$1001,38,FALSE)&amp;"","　")</f>
        <v>　</v>
      </c>
      <c r="S314" s="18" t="str">
        <f>IFERROR(VLOOKUP($B314,DB!$H$3:$BZ$1001,39,FALSE)&amp;"","　")</f>
        <v>　</v>
      </c>
      <c r="T314" s="18" t="str">
        <f>IFERROR(VLOOKUP($B314,DB!$H$3:$BZ$1001,40,FALSE)&amp;"","　")</f>
        <v>　</v>
      </c>
      <c r="U314" s="18" t="str">
        <f>IFERROR(VLOOKUP($B314,DB!$H$3:$BZ$1001,41,FALSE)&amp;"","　")</f>
        <v>　</v>
      </c>
      <c r="V314" s="18" t="str">
        <f>IFERROR(VLOOKUP($B314,DB!$H$3:$BZ$1001,42,FALSE)&amp;"","　")</f>
        <v>　</v>
      </c>
      <c r="W314" s="18" t="str">
        <f>IFERROR(VLOOKUP($B314,DB!$H$3:$BZ$1001,43,FALSE)&amp;"","　")</f>
        <v>　</v>
      </c>
      <c r="X314" s="18" t="str">
        <f>IFERROR(VLOOKUP($B314,DB!$H$3:$BZ$1001,44,FALSE)&amp;"","　")</f>
        <v>　</v>
      </c>
      <c r="Y314" s="18" t="str">
        <f>IFERROR(VLOOKUP($B314,DB!$H$3:$BZ$1001,45,FALSE)&amp;"","　")</f>
        <v>　</v>
      </c>
      <c r="Z314" s="18" t="str">
        <f>IFERROR(VLOOKUP($B314,DB!$H$3:$BZ$1001,46,FALSE)&amp;"","　")</f>
        <v>　</v>
      </c>
      <c r="AA314" s="18" t="str">
        <f>IFERROR(VLOOKUP($B314,DB!$H$3:$BZ$1001,47,FALSE)&amp;"","　")</f>
        <v>　</v>
      </c>
      <c r="AB314" s="18" t="str">
        <f>IFERROR(VLOOKUP($B314,DB!$H$3:$BZ$1001,48,FALSE)&amp;"","　")</f>
        <v>　</v>
      </c>
      <c r="AC314" s="18" t="str">
        <f>IFERROR(VLOOKUP($B314,DB!$H$3:$BZ$1001,49,FALSE)&amp;"","　")</f>
        <v>　</v>
      </c>
      <c r="AD314" s="18" t="str">
        <f>IFERROR(VLOOKUP($B314,DB!$H$3:$BZ$1001,50,FALSE)&amp;"","　")</f>
        <v>　</v>
      </c>
      <c r="AE314" s="18" t="str">
        <f>IFERROR(VLOOKUP($B314,DB!$H$3:$BZ$1001,51,FALSE)&amp;"","　")</f>
        <v>　</v>
      </c>
      <c r="AF314" s="18" t="str">
        <f>IFERROR(VLOOKUP($B314,DB!$H$3:$BZ$1001,52,FALSE)&amp;"","　")</f>
        <v>　</v>
      </c>
      <c r="AG314" s="18" t="str">
        <f>IFERROR(VLOOKUP($B314,DB!$H$3:$BZ$1001,53,FALSE)&amp;"","　")</f>
        <v>　</v>
      </c>
      <c r="AH314" s="18" t="str">
        <f>IFERROR(VLOOKUP($B314,DB!$H$3:$BZ$1001,54,FALSE)&amp;"","　")</f>
        <v>　</v>
      </c>
      <c r="AI314" s="25" t="str">
        <f>IFERROR(VLOOKUP($B314,DB!$H$3:$BZ$1001,55,FALSE)&amp;"","　")</f>
        <v>　</v>
      </c>
      <c r="AJ314" s="16" t="str">
        <f>IFERROR(VLOOKUP($B314,DB!$H$3:$BZ$1001,56,FALSE)&amp;"","　")</f>
        <v>　</v>
      </c>
      <c r="AK314" s="18" t="str">
        <f>IFERROR(VLOOKUP($B314,DB!$H$3:$BZ$1001,57,FALSE)&amp;"","　")</f>
        <v>　</v>
      </c>
      <c r="AL314" s="18" t="str">
        <f>IFERROR(VLOOKUP($B314,DB!$H$3:$BZ$1001,58,FALSE)&amp;"","　")</f>
        <v>　</v>
      </c>
      <c r="AM314" s="18" t="str">
        <f>IFERROR(VLOOKUP($B314,DB!$H$3:$BZ$1001,59,FALSE)&amp;"","　")</f>
        <v>　</v>
      </c>
      <c r="AN314" s="18" t="str">
        <f>IFERROR(VLOOKUP($B314,DB!$H$3:$BZ$1001,60,FALSE)&amp;"","　")</f>
        <v>　</v>
      </c>
      <c r="AO314" s="18" t="str">
        <f>IFERROR(VLOOKUP($B314,DB!$H$3:$BZ$1001,61,FALSE)&amp;"","　")</f>
        <v>　</v>
      </c>
      <c r="AP314" s="18" t="str">
        <f>IFERROR(VLOOKUP($B314,DB!$H$3:$BZ$1001,62,FALSE)&amp;"","　")</f>
        <v>　</v>
      </c>
      <c r="AQ314" s="21" t="str">
        <f>IFERROR(VLOOKUP($B314,DB!$H$3:$BZ$1001,63,FALSE)&amp;"","　")</f>
        <v>　</v>
      </c>
      <c r="AR314" s="23" t="str">
        <f>IFERROR(VLOOKUP($B314,DB!$H$3:$BZ$1001,64,FALSE)&amp;"","　")</f>
        <v>　</v>
      </c>
      <c r="AS314" s="18" t="str">
        <f>IFERROR(VLOOKUP($B314,DB!$H$3:$BZ$1001,65,FALSE)&amp;"","　")</f>
        <v>　</v>
      </c>
      <c r="AT314" s="18" t="str">
        <f>IFERROR(VLOOKUP($B314,DB!$H$3:$BZ$1001,66,FALSE)&amp;"","　")</f>
        <v>　</v>
      </c>
      <c r="AU314" s="18" t="str">
        <f>IFERROR(VLOOKUP($B314,DB!$H$3:$BZ$1001,67,FALSE)&amp;"","　")</f>
        <v>　</v>
      </c>
      <c r="AV314" s="18" t="str">
        <f>IFERROR(VLOOKUP($B314,DB!$H$3:$BZ$1001,68,FALSE)&amp;"","　")</f>
        <v>　</v>
      </c>
      <c r="AW314" s="18" t="str">
        <f>IFERROR(VLOOKUP($B314,DB!$H$3:$BZ$1001,69,FALSE)&amp;"","　")</f>
        <v>　</v>
      </c>
      <c r="AX314" s="18" t="str">
        <f>IFERROR(VLOOKUP($B314,DB!$H$3:$BZ$1001,70,FALSE)&amp;"","　")</f>
        <v>　</v>
      </c>
      <c r="AY314" s="21" t="str">
        <f>IFERROR(VLOOKUP($B314,DB!$H$3:$BZ$1001,71,FALSE)&amp;"","　")</f>
        <v>　</v>
      </c>
      <c r="AZ314" s="29"/>
    </row>
    <row r="315" spans="2:52" ht="20.100000000000001" customHeight="1">
      <c r="B315" s="6"/>
      <c r="C315" s="8" t="str">
        <f>IFERROR(VLOOKUP(B315,DB!$H$3:$Y$1001,4,FALSE)&amp;"","")</f>
        <v/>
      </c>
      <c r="D315" s="10" t="str">
        <f>IFERROR(VLOOKUP(B315,DB!$H$2:$CC$1001,7,FALSE)&amp;"","")</f>
        <v/>
      </c>
      <c r="E315" s="11" t="str">
        <f>IFERROR(VLOOKUP(B315,DB!$H$2:$CC$1001,8,FALSE)&amp;"","")</f>
        <v/>
      </c>
      <c r="F315" s="12" t="str">
        <f>IFERROR(VLOOKUP(B315,DB!$H$2:$CC$1001,10,FALSE)&amp;"","")</f>
        <v/>
      </c>
      <c r="G315" s="11" t="str">
        <f>IFERROR(VLOOKUP(B315,DB!$H$2:$CC$1001,11,FALSE)&amp;"","")</f>
        <v/>
      </c>
      <c r="H315" s="14" t="str">
        <f>IFERROR(IF(VLOOKUP(B315,DB!$H$2:$CC$1001,20,FALSE)&amp;""="","","○"),"")</f>
        <v/>
      </c>
      <c r="I315" s="16" t="str">
        <f>IFERROR(VLOOKUP($B315,DB!$H$3:$BZ$1001,29,FALSE)&amp;"","　")</f>
        <v>　</v>
      </c>
      <c r="J315" s="18" t="str">
        <f>IFERROR(VLOOKUP($B315,DB!$H$3:$BZ$1001,30,FALSE)&amp;"","　")</f>
        <v>　</v>
      </c>
      <c r="K315" s="18" t="str">
        <f>IFERROR(VLOOKUP($B315,DB!$H$3:$BZ$1001,31,FALSE)&amp;"","　")</f>
        <v>　</v>
      </c>
      <c r="L315" s="18" t="str">
        <f>IFERROR(VLOOKUP($B315,DB!$H$3:$BZ$1001,32,FALSE)&amp;"","　")</f>
        <v>　</v>
      </c>
      <c r="M315" s="18" t="str">
        <f>IFERROR(VLOOKUP($B315,DB!$H$3:$BZ$1001,33,FALSE)&amp;"","　")</f>
        <v>　</v>
      </c>
      <c r="N315" s="21" t="str">
        <f>IFERROR(VLOOKUP($B315,DB!$H$3:$BZ$1001,34,FALSE)&amp;"","　")</f>
        <v>　</v>
      </c>
      <c r="O315" s="23" t="str">
        <f>IFERROR(VLOOKUP($B315,DB!$H$3:$BZ$1001,35,FALSE)&amp;"","　")</f>
        <v>　</v>
      </c>
      <c r="P315" s="18" t="str">
        <f>IFERROR(VLOOKUP($B315,DB!$H$3:$BZ$1001,36,FALSE)&amp;"","　")</f>
        <v>　</v>
      </c>
      <c r="Q315" s="18" t="str">
        <f>IFERROR(VLOOKUP($B315,DB!$H$3:$BZ$1001,37,FALSE)&amp;"","　")</f>
        <v>　</v>
      </c>
      <c r="R315" s="18" t="str">
        <f>IFERROR(VLOOKUP($B315,DB!$H$3:$BZ$1001,38,FALSE)&amp;"","　")</f>
        <v>　</v>
      </c>
      <c r="S315" s="18" t="str">
        <f>IFERROR(VLOOKUP($B315,DB!$H$3:$BZ$1001,39,FALSE)&amp;"","　")</f>
        <v>　</v>
      </c>
      <c r="T315" s="18" t="str">
        <f>IFERROR(VLOOKUP($B315,DB!$H$3:$BZ$1001,40,FALSE)&amp;"","　")</f>
        <v>　</v>
      </c>
      <c r="U315" s="18" t="str">
        <f>IFERROR(VLOOKUP($B315,DB!$H$3:$BZ$1001,41,FALSE)&amp;"","　")</f>
        <v>　</v>
      </c>
      <c r="V315" s="18" t="str">
        <f>IFERROR(VLOOKUP($B315,DB!$H$3:$BZ$1001,42,FALSE)&amp;"","　")</f>
        <v>　</v>
      </c>
      <c r="W315" s="18" t="str">
        <f>IFERROR(VLOOKUP($B315,DB!$H$3:$BZ$1001,43,FALSE)&amp;"","　")</f>
        <v>　</v>
      </c>
      <c r="X315" s="18" t="str">
        <f>IFERROR(VLOOKUP($B315,DB!$H$3:$BZ$1001,44,FALSE)&amp;"","　")</f>
        <v>　</v>
      </c>
      <c r="Y315" s="18" t="str">
        <f>IFERROR(VLOOKUP($B315,DB!$H$3:$BZ$1001,45,FALSE)&amp;"","　")</f>
        <v>　</v>
      </c>
      <c r="Z315" s="18" t="str">
        <f>IFERROR(VLOOKUP($B315,DB!$H$3:$BZ$1001,46,FALSE)&amp;"","　")</f>
        <v>　</v>
      </c>
      <c r="AA315" s="18" t="str">
        <f>IFERROR(VLOOKUP($B315,DB!$H$3:$BZ$1001,47,FALSE)&amp;"","　")</f>
        <v>　</v>
      </c>
      <c r="AB315" s="18" t="str">
        <f>IFERROR(VLOOKUP($B315,DB!$H$3:$BZ$1001,48,FALSE)&amp;"","　")</f>
        <v>　</v>
      </c>
      <c r="AC315" s="18" t="str">
        <f>IFERROR(VLOOKUP($B315,DB!$H$3:$BZ$1001,49,FALSE)&amp;"","　")</f>
        <v>　</v>
      </c>
      <c r="AD315" s="18" t="str">
        <f>IFERROR(VLOOKUP($B315,DB!$H$3:$BZ$1001,50,FALSE)&amp;"","　")</f>
        <v>　</v>
      </c>
      <c r="AE315" s="18" t="str">
        <f>IFERROR(VLOOKUP($B315,DB!$H$3:$BZ$1001,51,FALSE)&amp;"","　")</f>
        <v>　</v>
      </c>
      <c r="AF315" s="18" t="str">
        <f>IFERROR(VLOOKUP($B315,DB!$H$3:$BZ$1001,52,FALSE)&amp;"","　")</f>
        <v>　</v>
      </c>
      <c r="AG315" s="18" t="str">
        <f>IFERROR(VLOOKUP($B315,DB!$H$3:$BZ$1001,53,FALSE)&amp;"","　")</f>
        <v>　</v>
      </c>
      <c r="AH315" s="18" t="str">
        <f>IFERROR(VLOOKUP($B315,DB!$H$3:$BZ$1001,54,FALSE)&amp;"","　")</f>
        <v>　</v>
      </c>
      <c r="AI315" s="25" t="str">
        <f>IFERROR(VLOOKUP($B315,DB!$H$3:$BZ$1001,55,FALSE)&amp;"","　")</f>
        <v>　</v>
      </c>
      <c r="AJ315" s="16" t="str">
        <f>IFERROR(VLOOKUP($B315,DB!$H$3:$BZ$1001,56,FALSE)&amp;"","　")</f>
        <v>　</v>
      </c>
      <c r="AK315" s="18" t="str">
        <f>IFERROR(VLOOKUP($B315,DB!$H$3:$BZ$1001,57,FALSE)&amp;"","　")</f>
        <v>　</v>
      </c>
      <c r="AL315" s="18" t="str">
        <f>IFERROR(VLOOKUP($B315,DB!$H$3:$BZ$1001,58,FALSE)&amp;"","　")</f>
        <v>　</v>
      </c>
      <c r="AM315" s="18" t="str">
        <f>IFERROR(VLOOKUP($B315,DB!$H$3:$BZ$1001,59,FALSE)&amp;"","　")</f>
        <v>　</v>
      </c>
      <c r="AN315" s="18" t="str">
        <f>IFERROR(VLOOKUP($B315,DB!$H$3:$BZ$1001,60,FALSE)&amp;"","　")</f>
        <v>　</v>
      </c>
      <c r="AO315" s="18" t="str">
        <f>IFERROR(VLOOKUP($B315,DB!$H$3:$BZ$1001,61,FALSE)&amp;"","　")</f>
        <v>　</v>
      </c>
      <c r="AP315" s="18" t="str">
        <f>IFERROR(VLOOKUP($B315,DB!$H$3:$BZ$1001,62,FALSE)&amp;"","　")</f>
        <v>　</v>
      </c>
      <c r="AQ315" s="21" t="str">
        <f>IFERROR(VLOOKUP($B315,DB!$H$3:$BZ$1001,63,FALSE)&amp;"","　")</f>
        <v>　</v>
      </c>
      <c r="AR315" s="23" t="str">
        <f>IFERROR(VLOOKUP($B315,DB!$H$3:$BZ$1001,64,FALSE)&amp;"","　")</f>
        <v>　</v>
      </c>
      <c r="AS315" s="18" t="str">
        <f>IFERROR(VLOOKUP($B315,DB!$H$3:$BZ$1001,65,FALSE)&amp;"","　")</f>
        <v>　</v>
      </c>
      <c r="AT315" s="18" t="str">
        <f>IFERROR(VLOOKUP($B315,DB!$H$3:$BZ$1001,66,FALSE)&amp;"","　")</f>
        <v>　</v>
      </c>
      <c r="AU315" s="18" t="str">
        <f>IFERROR(VLOOKUP($B315,DB!$H$3:$BZ$1001,67,FALSE)&amp;"","　")</f>
        <v>　</v>
      </c>
      <c r="AV315" s="18" t="str">
        <f>IFERROR(VLOOKUP($B315,DB!$H$3:$BZ$1001,68,FALSE)&amp;"","　")</f>
        <v>　</v>
      </c>
      <c r="AW315" s="18" t="str">
        <f>IFERROR(VLOOKUP($B315,DB!$H$3:$BZ$1001,69,FALSE)&amp;"","　")</f>
        <v>　</v>
      </c>
      <c r="AX315" s="18" t="str">
        <f>IFERROR(VLOOKUP($B315,DB!$H$3:$BZ$1001,70,FALSE)&amp;"","　")</f>
        <v>　</v>
      </c>
      <c r="AY315" s="21" t="str">
        <f>IFERROR(VLOOKUP($B315,DB!$H$3:$BZ$1001,71,FALSE)&amp;"","　")</f>
        <v>　</v>
      </c>
      <c r="AZ315" s="29"/>
    </row>
    <row r="316" spans="2:52" ht="20.100000000000001" customHeight="1">
      <c r="B316" s="6"/>
      <c r="C316" s="8" t="str">
        <f>IFERROR(VLOOKUP(B316,DB!$H$3:$Y$1001,4,FALSE)&amp;"","")</f>
        <v/>
      </c>
      <c r="D316" s="10" t="str">
        <f>IFERROR(VLOOKUP(B316,DB!$H$2:$CC$1001,7,FALSE)&amp;"","")</f>
        <v/>
      </c>
      <c r="E316" s="11" t="str">
        <f>IFERROR(VLOOKUP(B316,DB!$H$2:$CC$1001,8,FALSE)&amp;"","")</f>
        <v/>
      </c>
      <c r="F316" s="12" t="str">
        <f>IFERROR(VLOOKUP(B316,DB!$H$2:$CC$1001,10,FALSE)&amp;"","")</f>
        <v/>
      </c>
      <c r="G316" s="11" t="str">
        <f>IFERROR(VLOOKUP(B316,DB!$H$2:$CC$1001,11,FALSE)&amp;"","")</f>
        <v/>
      </c>
      <c r="H316" s="14" t="str">
        <f>IFERROR(IF(VLOOKUP(B316,DB!$H$2:$CC$1001,20,FALSE)&amp;""="","","○"),"")</f>
        <v/>
      </c>
      <c r="I316" s="16" t="str">
        <f>IFERROR(VLOOKUP($B316,DB!$H$3:$BZ$1001,29,FALSE)&amp;"","　")</f>
        <v>　</v>
      </c>
      <c r="J316" s="18" t="str">
        <f>IFERROR(VLOOKUP($B316,DB!$H$3:$BZ$1001,30,FALSE)&amp;"","　")</f>
        <v>　</v>
      </c>
      <c r="K316" s="18" t="str">
        <f>IFERROR(VLOOKUP($B316,DB!$H$3:$BZ$1001,31,FALSE)&amp;"","　")</f>
        <v>　</v>
      </c>
      <c r="L316" s="18" t="str">
        <f>IFERROR(VLOOKUP($B316,DB!$H$3:$BZ$1001,32,FALSE)&amp;"","　")</f>
        <v>　</v>
      </c>
      <c r="M316" s="18" t="str">
        <f>IFERROR(VLOOKUP($B316,DB!$H$3:$BZ$1001,33,FALSE)&amp;"","　")</f>
        <v>　</v>
      </c>
      <c r="N316" s="21" t="str">
        <f>IFERROR(VLOOKUP($B316,DB!$H$3:$BZ$1001,34,FALSE)&amp;"","　")</f>
        <v>　</v>
      </c>
      <c r="O316" s="23" t="str">
        <f>IFERROR(VLOOKUP($B316,DB!$H$3:$BZ$1001,35,FALSE)&amp;"","　")</f>
        <v>　</v>
      </c>
      <c r="P316" s="18" t="str">
        <f>IFERROR(VLOOKUP($B316,DB!$H$3:$BZ$1001,36,FALSE)&amp;"","　")</f>
        <v>　</v>
      </c>
      <c r="Q316" s="18" t="str">
        <f>IFERROR(VLOOKUP($B316,DB!$H$3:$BZ$1001,37,FALSE)&amp;"","　")</f>
        <v>　</v>
      </c>
      <c r="R316" s="18" t="str">
        <f>IFERROR(VLOOKUP($B316,DB!$H$3:$BZ$1001,38,FALSE)&amp;"","　")</f>
        <v>　</v>
      </c>
      <c r="S316" s="18" t="str">
        <f>IFERROR(VLOOKUP($B316,DB!$H$3:$BZ$1001,39,FALSE)&amp;"","　")</f>
        <v>　</v>
      </c>
      <c r="T316" s="18" t="str">
        <f>IFERROR(VLOOKUP($B316,DB!$H$3:$BZ$1001,40,FALSE)&amp;"","　")</f>
        <v>　</v>
      </c>
      <c r="U316" s="18" t="str">
        <f>IFERROR(VLOOKUP($B316,DB!$H$3:$BZ$1001,41,FALSE)&amp;"","　")</f>
        <v>　</v>
      </c>
      <c r="V316" s="18" t="str">
        <f>IFERROR(VLOOKUP($B316,DB!$H$3:$BZ$1001,42,FALSE)&amp;"","　")</f>
        <v>　</v>
      </c>
      <c r="W316" s="18" t="str">
        <f>IFERROR(VLOOKUP($B316,DB!$H$3:$BZ$1001,43,FALSE)&amp;"","　")</f>
        <v>　</v>
      </c>
      <c r="X316" s="18" t="str">
        <f>IFERROR(VLOOKUP($B316,DB!$H$3:$BZ$1001,44,FALSE)&amp;"","　")</f>
        <v>　</v>
      </c>
      <c r="Y316" s="18" t="str">
        <f>IFERROR(VLOOKUP($B316,DB!$H$3:$BZ$1001,45,FALSE)&amp;"","　")</f>
        <v>　</v>
      </c>
      <c r="Z316" s="18" t="str">
        <f>IFERROR(VLOOKUP($B316,DB!$H$3:$BZ$1001,46,FALSE)&amp;"","　")</f>
        <v>　</v>
      </c>
      <c r="AA316" s="18" t="str">
        <f>IFERROR(VLOOKUP($B316,DB!$H$3:$BZ$1001,47,FALSE)&amp;"","　")</f>
        <v>　</v>
      </c>
      <c r="AB316" s="18" t="str">
        <f>IFERROR(VLOOKUP($B316,DB!$H$3:$BZ$1001,48,FALSE)&amp;"","　")</f>
        <v>　</v>
      </c>
      <c r="AC316" s="18" t="str">
        <f>IFERROR(VLOOKUP($B316,DB!$H$3:$BZ$1001,49,FALSE)&amp;"","　")</f>
        <v>　</v>
      </c>
      <c r="AD316" s="18" t="str">
        <f>IFERROR(VLOOKUP($B316,DB!$H$3:$BZ$1001,50,FALSE)&amp;"","　")</f>
        <v>　</v>
      </c>
      <c r="AE316" s="18" t="str">
        <f>IFERROR(VLOOKUP($B316,DB!$H$3:$BZ$1001,51,FALSE)&amp;"","　")</f>
        <v>　</v>
      </c>
      <c r="AF316" s="18" t="str">
        <f>IFERROR(VLOOKUP($B316,DB!$H$3:$BZ$1001,52,FALSE)&amp;"","　")</f>
        <v>　</v>
      </c>
      <c r="AG316" s="18" t="str">
        <f>IFERROR(VLOOKUP($B316,DB!$H$3:$BZ$1001,53,FALSE)&amp;"","　")</f>
        <v>　</v>
      </c>
      <c r="AH316" s="18" t="str">
        <f>IFERROR(VLOOKUP($B316,DB!$H$3:$BZ$1001,54,FALSE)&amp;"","　")</f>
        <v>　</v>
      </c>
      <c r="AI316" s="25" t="str">
        <f>IFERROR(VLOOKUP($B316,DB!$H$3:$BZ$1001,55,FALSE)&amp;"","　")</f>
        <v>　</v>
      </c>
      <c r="AJ316" s="16" t="str">
        <f>IFERROR(VLOOKUP($B316,DB!$H$3:$BZ$1001,56,FALSE)&amp;"","　")</f>
        <v>　</v>
      </c>
      <c r="AK316" s="18" t="str">
        <f>IFERROR(VLOOKUP($B316,DB!$H$3:$BZ$1001,57,FALSE)&amp;"","　")</f>
        <v>　</v>
      </c>
      <c r="AL316" s="18" t="str">
        <f>IFERROR(VLOOKUP($B316,DB!$H$3:$BZ$1001,58,FALSE)&amp;"","　")</f>
        <v>　</v>
      </c>
      <c r="AM316" s="18" t="str">
        <f>IFERROR(VLOOKUP($B316,DB!$H$3:$BZ$1001,59,FALSE)&amp;"","　")</f>
        <v>　</v>
      </c>
      <c r="AN316" s="18" t="str">
        <f>IFERROR(VLOOKUP($B316,DB!$H$3:$BZ$1001,60,FALSE)&amp;"","　")</f>
        <v>　</v>
      </c>
      <c r="AO316" s="18" t="str">
        <f>IFERROR(VLOOKUP($B316,DB!$H$3:$BZ$1001,61,FALSE)&amp;"","　")</f>
        <v>　</v>
      </c>
      <c r="AP316" s="18" t="str">
        <f>IFERROR(VLOOKUP($B316,DB!$H$3:$BZ$1001,62,FALSE)&amp;"","　")</f>
        <v>　</v>
      </c>
      <c r="AQ316" s="21" t="str">
        <f>IFERROR(VLOOKUP($B316,DB!$H$3:$BZ$1001,63,FALSE)&amp;"","　")</f>
        <v>　</v>
      </c>
      <c r="AR316" s="23" t="str">
        <f>IFERROR(VLOOKUP($B316,DB!$H$3:$BZ$1001,64,FALSE)&amp;"","　")</f>
        <v>　</v>
      </c>
      <c r="AS316" s="18" t="str">
        <f>IFERROR(VLOOKUP($B316,DB!$H$3:$BZ$1001,65,FALSE)&amp;"","　")</f>
        <v>　</v>
      </c>
      <c r="AT316" s="18" t="str">
        <f>IFERROR(VLOOKUP($B316,DB!$H$3:$BZ$1001,66,FALSE)&amp;"","　")</f>
        <v>　</v>
      </c>
      <c r="AU316" s="18" t="str">
        <f>IFERROR(VLOOKUP($B316,DB!$H$3:$BZ$1001,67,FALSE)&amp;"","　")</f>
        <v>　</v>
      </c>
      <c r="AV316" s="18" t="str">
        <f>IFERROR(VLOOKUP($B316,DB!$H$3:$BZ$1001,68,FALSE)&amp;"","　")</f>
        <v>　</v>
      </c>
      <c r="AW316" s="18" t="str">
        <f>IFERROR(VLOOKUP($B316,DB!$H$3:$BZ$1001,69,FALSE)&amp;"","　")</f>
        <v>　</v>
      </c>
      <c r="AX316" s="18" t="str">
        <f>IFERROR(VLOOKUP($B316,DB!$H$3:$BZ$1001,70,FALSE)&amp;"","　")</f>
        <v>　</v>
      </c>
      <c r="AY316" s="21" t="str">
        <f>IFERROR(VLOOKUP($B316,DB!$H$3:$BZ$1001,71,FALSE)&amp;"","　")</f>
        <v>　</v>
      </c>
      <c r="AZ316" s="29"/>
    </row>
    <row r="317" spans="2:52" ht="20.100000000000001" customHeight="1">
      <c r="B317" s="6"/>
      <c r="C317" s="8" t="str">
        <f>IFERROR(VLOOKUP(B317,DB!$H$3:$Y$1001,4,FALSE)&amp;"","")</f>
        <v/>
      </c>
      <c r="D317" s="10" t="str">
        <f>IFERROR(VLOOKUP(B317,DB!$H$2:$CC$1001,7,FALSE)&amp;"","")</f>
        <v/>
      </c>
      <c r="E317" s="11" t="str">
        <f>IFERROR(VLOOKUP(B317,DB!$H$2:$CC$1001,8,FALSE)&amp;"","")</f>
        <v/>
      </c>
      <c r="F317" s="12" t="str">
        <f>IFERROR(VLOOKUP(B317,DB!$H$2:$CC$1001,10,FALSE)&amp;"","")</f>
        <v/>
      </c>
      <c r="G317" s="11" t="str">
        <f>IFERROR(VLOOKUP(B317,DB!$H$2:$CC$1001,11,FALSE)&amp;"","")</f>
        <v/>
      </c>
      <c r="H317" s="14" t="str">
        <f>IFERROR(IF(VLOOKUP(B317,DB!$H$2:$CC$1001,20,FALSE)&amp;""="","","○"),"")</f>
        <v/>
      </c>
      <c r="I317" s="16" t="str">
        <f>IFERROR(VLOOKUP($B317,DB!$H$3:$BZ$1001,29,FALSE)&amp;"","　")</f>
        <v>　</v>
      </c>
      <c r="J317" s="18" t="str">
        <f>IFERROR(VLOOKUP($B317,DB!$H$3:$BZ$1001,30,FALSE)&amp;"","　")</f>
        <v>　</v>
      </c>
      <c r="K317" s="18" t="str">
        <f>IFERROR(VLOOKUP($B317,DB!$H$3:$BZ$1001,31,FALSE)&amp;"","　")</f>
        <v>　</v>
      </c>
      <c r="L317" s="18" t="str">
        <f>IFERROR(VLOOKUP($B317,DB!$H$3:$BZ$1001,32,FALSE)&amp;"","　")</f>
        <v>　</v>
      </c>
      <c r="M317" s="18" t="str">
        <f>IFERROR(VLOOKUP($B317,DB!$H$3:$BZ$1001,33,FALSE)&amp;"","　")</f>
        <v>　</v>
      </c>
      <c r="N317" s="21" t="str">
        <f>IFERROR(VLOOKUP($B317,DB!$H$3:$BZ$1001,34,FALSE)&amp;"","　")</f>
        <v>　</v>
      </c>
      <c r="O317" s="23" t="str">
        <f>IFERROR(VLOOKUP($B317,DB!$H$3:$BZ$1001,35,FALSE)&amp;"","　")</f>
        <v>　</v>
      </c>
      <c r="P317" s="18" t="str">
        <f>IFERROR(VLOOKUP($B317,DB!$H$3:$BZ$1001,36,FALSE)&amp;"","　")</f>
        <v>　</v>
      </c>
      <c r="Q317" s="18" t="str">
        <f>IFERROR(VLOOKUP($B317,DB!$H$3:$BZ$1001,37,FALSE)&amp;"","　")</f>
        <v>　</v>
      </c>
      <c r="R317" s="18" t="str">
        <f>IFERROR(VLOOKUP($B317,DB!$H$3:$BZ$1001,38,FALSE)&amp;"","　")</f>
        <v>　</v>
      </c>
      <c r="S317" s="18" t="str">
        <f>IFERROR(VLOOKUP($B317,DB!$H$3:$BZ$1001,39,FALSE)&amp;"","　")</f>
        <v>　</v>
      </c>
      <c r="T317" s="18" t="str">
        <f>IFERROR(VLOOKUP($B317,DB!$H$3:$BZ$1001,40,FALSE)&amp;"","　")</f>
        <v>　</v>
      </c>
      <c r="U317" s="18" t="str">
        <f>IFERROR(VLOOKUP($B317,DB!$H$3:$BZ$1001,41,FALSE)&amp;"","　")</f>
        <v>　</v>
      </c>
      <c r="V317" s="18" t="str">
        <f>IFERROR(VLOOKUP($B317,DB!$H$3:$BZ$1001,42,FALSE)&amp;"","　")</f>
        <v>　</v>
      </c>
      <c r="W317" s="18" t="str">
        <f>IFERROR(VLOOKUP($B317,DB!$H$3:$BZ$1001,43,FALSE)&amp;"","　")</f>
        <v>　</v>
      </c>
      <c r="X317" s="18" t="str">
        <f>IFERROR(VLOOKUP($B317,DB!$H$3:$BZ$1001,44,FALSE)&amp;"","　")</f>
        <v>　</v>
      </c>
      <c r="Y317" s="18" t="str">
        <f>IFERROR(VLOOKUP($B317,DB!$H$3:$BZ$1001,45,FALSE)&amp;"","　")</f>
        <v>　</v>
      </c>
      <c r="Z317" s="18" t="str">
        <f>IFERROR(VLOOKUP($B317,DB!$H$3:$BZ$1001,46,FALSE)&amp;"","　")</f>
        <v>　</v>
      </c>
      <c r="AA317" s="18" t="str">
        <f>IFERROR(VLOOKUP($B317,DB!$H$3:$BZ$1001,47,FALSE)&amp;"","　")</f>
        <v>　</v>
      </c>
      <c r="AB317" s="18" t="str">
        <f>IFERROR(VLOOKUP($B317,DB!$H$3:$BZ$1001,48,FALSE)&amp;"","　")</f>
        <v>　</v>
      </c>
      <c r="AC317" s="18" t="str">
        <f>IFERROR(VLOOKUP($B317,DB!$H$3:$BZ$1001,49,FALSE)&amp;"","　")</f>
        <v>　</v>
      </c>
      <c r="AD317" s="18" t="str">
        <f>IFERROR(VLOOKUP($B317,DB!$H$3:$BZ$1001,50,FALSE)&amp;"","　")</f>
        <v>　</v>
      </c>
      <c r="AE317" s="18" t="str">
        <f>IFERROR(VLOOKUP($B317,DB!$H$3:$BZ$1001,51,FALSE)&amp;"","　")</f>
        <v>　</v>
      </c>
      <c r="AF317" s="18" t="str">
        <f>IFERROR(VLOOKUP($B317,DB!$H$3:$BZ$1001,52,FALSE)&amp;"","　")</f>
        <v>　</v>
      </c>
      <c r="AG317" s="18" t="str">
        <f>IFERROR(VLOOKUP($B317,DB!$H$3:$BZ$1001,53,FALSE)&amp;"","　")</f>
        <v>　</v>
      </c>
      <c r="AH317" s="18" t="str">
        <f>IFERROR(VLOOKUP($B317,DB!$H$3:$BZ$1001,54,FALSE)&amp;"","　")</f>
        <v>　</v>
      </c>
      <c r="AI317" s="25" t="str">
        <f>IFERROR(VLOOKUP($B317,DB!$H$3:$BZ$1001,55,FALSE)&amp;"","　")</f>
        <v>　</v>
      </c>
      <c r="AJ317" s="16" t="str">
        <f>IFERROR(VLOOKUP($B317,DB!$H$3:$BZ$1001,56,FALSE)&amp;"","　")</f>
        <v>　</v>
      </c>
      <c r="AK317" s="18" t="str">
        <f>IFERROR(VLOOKUP($B317,DB!$H$3:$BZ$1001,57,FALSE)&amp;"","　")</f>
        <v>　</v>
      </c>
      <c r="AL317" s="18" t="str">
        <f>IFERROR(VLOOKUP($B317,DB!$H$3:$BZ$1001,58,FALSE)&amp;"","　")</f>
        <v>　</v>
      </c>
      <c r="AM317" s="18" t="str">
        <f>IFERROR(VLOOKUP($B317,DB!$H$3:$BZ$1001,59,FALSE)&amp;"","　")</f>
        <v>　</v>
      </c>
      <c r="AN317" s="18" t="str">
        <f>IFERROR(VLOOKUP($B317,DB!$H$3:$BZ$1001,60,FALSE)&amp;"","　")</f>
        <v>　</v>
      </c>
      <c r="AO317" s="18" t="str">
        <f>IFERROR(VLOOKUP($B317,DB!$H$3:$BZ$1001,61,FALSE)&amp;"","　")</f>
        <v>　</v>
      </c>
      <c r="AP317" s="18" t="str">
        <f>IFERROR(VLOOKUP($B317,DB!$H$3:$BZ$1001,62,FALSE)&amp;"","　")</f>
        <v>　</v>
      </c>
      <c r="AQ317" s="21" t="str">
        <f>IFERROR(VLOOKUP($B317,DB!$H$3:$BZ$1001,63,FALSE)&amp;"","　")</f>
        <v>　</v>
      </c>
      <c r="AR317" s="23" t="str">
        <f>IFERROR(VLOOKUP($B317,DB!$H$3:$BZ$1001,64,FALSE)&amp;"","　")</f>
        <v>　</v>
      </c>
      <c r="AS317" s="18" t="str">
        <f>IFERROR(VLOOKUP($B317,DB!$H$3:$BZ$1001,65,FALSE)&amp;"","　")</f>
        <v>　</v>
      </c>
      <c r="AT317" s="18" t="str">
        <f>IFERROR(VLOOKUP($B317,DB!$H$3:$BZ$1001,66,FALSE)&amp;"","　")</f>
        <v>　</v>
      </c>
      <c r="AU317" s="18" t="str">
        <f>IFERROR(VLOOKUP($B317,DB!$H$3:$BZ$1001,67,FALSE)&amp;"","　")</f>
        <v>　</v>
      </c>
      <c r="AV317" s="18" t="str">
        <f>IFERROR(VLOOKUP($B317,DB!$H$3:$BZ$1001,68,FALSE)&amp;"","　")</f>
        <v>　</v>
      </c>
      <c r="AW317" s="18" t="str">
        <f>IFERROR(VLOOKUP($B317,DB!$H$3:$BZ$1001,69,FALSE)&amp;"","　")</f>
        <v>　</v>
      </c>
      <c r="AX317" s="18" t="str">
        <f>IFERROR(VLOOKUP($B317,DB!$H$3:$BZ$1001,70,FALSE)&amp;"","　")</f>
        <v>　</v>
      </c>
      <c r="AY317" s="21" t="str">
        <f>IFERROR(VLOOKUP($B317,DB!$H$3:$BZ$1001,71,FALSE)&amp;"","　")</f>
        <v>　</v>
      </c>
      <c r="AZ317" s="29"/>
    </row>
    <row r="318" spans="2:52" ht="20.100000000000001" customHeight="1">
      <c r="B318" s="6"/>
      <c r="C318" s="8" t="str">
        <f>IFERROR(VLOOKUP(B318,DB!$H$3:$Y$1001,4,FALSE)&amp;"","")</f>
        <v/>
      </c>
      <c r="D318" s="10" t="str">
        <f>IFERROR(VLOOKUP(B318,DB!$H$2:$CC$1001,7,FALSE)&amp;"","")</f>
        <v/>
      </c>
      <c r="E318" s="11" t="str">
        <f>IFERROR(VLOOKUP(B318,DB!$H$2:$CC$1001,8,FALSE)&amp;"","")</f>
        <v/>
      </c>
      <c r="F318" s="12" t="str">
        <f>IFERROR(VLOOKUP(B318,DB!$H$2:$CC$1001,10,FALSE)&amp;"","")</f>
        <v/>
      </c>
      <c r="G318" s="11" t="str">
        <f>IFERROR(VLOOKUP(B318,DB!$H$2:$CC$1001,11,FALSE)&amp;"","")</f>
        <v/>
      </c>
      <c r="H318" s="14" t="str">
        <f>IFERROR(IF(VLOOKUP(B318,DB!$H$2:$CC$1001,20,FALSE)&amp;""="","","○"),"")</f>
        <v/>
      </c>
      <c r="I318" s="16" t="str">
        <f>IFERROR(VLOOKUP($B318,DB!$H$3:$BZ$1001,29,FALSE)&amp;"","　")</f>
        <v>　</v>
      </c>
      <c r="J318" s="18" t="str">
        <f>IFERROR(VLOOKUP($B318,DB!$H$3:$BZ$1001,30,FALSE)&amp;"","　")</f>
        <v>　</v>
      </c>
      <c r="K318" s="18" t="str">
        <f>IFERROR(VLOOKUP($B318,DB!$H$3:$BZ$1001,31,FALSE)&amp;"","　")</f>
        <v>　</v>
      </c>
      <c r="L318" s="18" t="str">
        <f>IFERROR(VLOOKUP($B318,DB!$H$3:$BZ$1001,32,FALSE)&amp;"","　")</f>
        <v>　</v>
      </c>
      <c r="M318" s="18" t="str">
        <f>IFERROR(VLOOKUP($B318,DB!$H$3:$BZ$1001,33,FALSE)&amp;"","　")</f>
        <v>　</v>
      </c>
      <c r="N318" s="21" t="str">
        <f>IFERROR(VLOOKUP($B318,DB!$H$3:$BZ$1001,34,FALSE)&amp;"","　")</f>
        <v>　</v>
      </c>
      <c r="O318" s="23" t="str">
        <f>IFERROR(VLOOKUP($B318,DB!$H$3:$BZ$1001,35,FALSE)&amp;"","　")</f>
        <v>　</v>
      </c>
      <c r="P318" s="18" t="str">
        <f>IFERROR(VLOOKUP($B318,DB!$H$3:$BZ$1001,36,FALSE)&amp;"","　")</f>
        <v>　</v>
      </c>
      <c r="Q318" s="18" t="str">
        <f>IFERROR(VLOOKUP($B318,DB!$H$3:$BZ$1001,37,FALSE)&amp;"","　")</f>
        <v>　</v>
      </c>
      <c r="R318" s="18" t="str">
        <f>IFERROR(VLOOKUP($B318,DB!$H$3:$BZ$1001,38,FALSE)&amp;"","　")</f>
        <v>　</v>
      </c>
      <c r="S318" s="18" t="str">
        <f>IFERROR(VLOOKUP($B318,DB!$H$3:$BZ$1001,39,FALSE)&amp;"","　")</f>
        <v>　</v>
      </c>
      <c r="T318" s="18" t="str">
        <f>IFERROR(VLOOKUP($B318,DB!$H$3:$BZ$1001,40,FALSE)&amp;"","　")</f>
        <v>　</v>
      </c>
      <c r="U318" s="18" t="str">
        <f>IFERROR(VLOOKUP($B318,DB!$H$3:$BZ$1001,41,FALSE)&amp;"","　")</f>
        <v>　</v>
      </c>
      <c r="V318" s="18" t="str">
        <f>IFERROR(VLOOKUP($B318,DB!$H$3:$BZ$1001,42,FALSE)&amp;"","　")</f>
        <v>　</v>
      </c>
      <c r="W318" s="18" t="str">
        <f>IFERROR(VLOOKUP($B318,DB!$H$3:$BZ$1001,43,FALSE)&amp;"","　")</f>
        <v>　</v>
      </c>
      <c r="X318" s="18" t="str">
        <f>IFERROR(VLOOKUP($B318,DB!$H$3:$BZ$1001,44,FALSE)&amp;"","　")</f>
        <v>　</v>
      </c>
      <c r="Y318" s="18" t="str">
        <f>IFERROR(VLOOKUP($B318,DB!$H$3:$BZ$1001,45,FALSE)&amp;"","　")</f>
        <v>　</v>
      </c>
      <c r="Z318" s="18" t="str">
        <f>IFERROR(VLOOKUP($B318,DB!$H$3:$BZ$1001,46,FALSE)&amp;"","　")</f>
        <v>　</v>
      </c>
      <c r="AA318" s="18" t="str">
        <f>IFERROR(VLOOKUP($B318,DB!$H$3:$BZ$1001,47,FALSE)&amp;"","　")</f>
        <v>　</v>
      </c>
      <c r="AB318" s="18" t="str">
        <f>IFERROR(VLOOKUP($B318,DB!$H$3:$BZ$1001,48,FALSE)&amp;"","　")</f>
        <v>　</v>
      </c>
      <c r="AC318" s="18" t="str">
        <f>IFERROR(VLOOKUP($B318,DB!$H$3:$BZ$1001,49,FALSE)&amp;"","　")</f>
        <v>　</v>
      </c>
      <c r="AD318" s="18" t="str">
        <f>IFERROR(VLOOKUP($B318,DB!$H$3:$BZ$1001,50,FALSE)&amp;"","　")</f>
        <v>　</v>
      </c>
      <c r="AE318" s="18" t="str">
        <f>IFERROR(VLOOKUP($B318,DB!$H$3:$BZ$1001,51,FALSE)&amp;"","　")</f>
        <v>　</v>
      </c>
      <c r="AF318" s="18" t="str">
        <f>IFERROR(VLOOKUP($B318,DB!$H$3:$BZ$1001,52,FALSE)&amp;"","　")</f>
        <v>　</v>
      </c>
      <c r="AG318" s="18" t="str">
        <f>IFERROR(VLOOKUP($B318,DB!$H$3:$BZ$1001,53,FALSE)&amp;"","　")</f>
        <v>　</v>
      </c>
      <c r="AH318" s="18" t="str">
        <f>IFERROR(VLOOKUP($B318,DB!$H$3:$BZ$1001,54,FALSE)&amp;"","　")</f>
        <v>　</v>
      </c>
      <c r="AI318" s="25" t="str">
        <f>IFERROR(VLOOKUP($B318,DB!$H$3:$BZ$1001,55,FALSE)&amp;"","　")</f>
        <v>　</v>
      </c>
      <c r="AJ318" s="16" t="str">
        <f>IFERROR(VLOOKUP($B318,DB!$H$3:$BZ$1001,56,FALSE)&amp;"","　")</f>
        <v>　</v>
      </c>
      <c r="AK318" s="18" t="str">
        <f>IFERROR(VLOOKUP($B318,DB!$H$3:$BZ$1001,57,FALSE)&amp;"","　")</f>
        <v>　</v>
      </c>
      <c r="AL318" s="18" t="str">
        <f>IFERROR(VLOOKUP($B318,DB!$H$3:$BZ$1001,58,FALSE)&amp;"","　")</f>
        <v>　</v>
      </c>
      <c r="AM318" s="18" t="str">
        <f>IFERROR(VLOOKUP($B318,DB!$H$3:$BZ$1001,59,FALSE)&amp;"","　")</f>
        <v>　</v>
      </c>
      <c r="AN318" s="18" t="str">
        <f>IFERROR(VLOOKUP($B318,DB!$H$3:$BZ$1001,60,FALSE)&amp;"","　")</f>
        <v>　</v>
      </c>
      <c r="AO318" s="18" t="str">
        <f>IFERROR(VLOOKUP($B318,DB!$H$3:$BZ$1001,61,FALSE)&amp;"","　")</f>
        <v>　</v>
      </c>
      <c r="AP318" s="18" t="str">
        <f>IFERROR(VLOOKUP($B318,DB!$H$3:$BZ$1001,62,FALSE)&amp;"","　")</f>
        <v>　</v>
      </c>
      <c r="AQ318" s="21" t="str">
        <f>IFERROR(VLOOKUP($B318,DB!$H$3:$BZ$1001,63,FALSE)&amp;"","　")</f>
        <v>　</v>
      </c>
      <c r="AR318" s="23" t="str">
        <f>IFERROR(VLOOKUP($B318,DB!$H$3:$BZ$1001,64,FALSE)&amp;"","　")</f>
        <v>　</v>
      </c>
      <c r="AS318" s="18" t="str">
        <f>IFERROR(VLOOKUP($B318,DB!$H$3:$BZ$1001,65,FALSE)&amp;"","　")</f>
        <v>　</v>
      </c>
      <c r="AT318" s="18" t="str">
        <f>IFERROR(VLOOKUP($B318,DB!$H$3:$BZ$1001,66,FALSE)&amp;"","　")</f>
        <v>　</v>
      </c>
      <c r="AU318" s="18" t="str">
        <f>IFERROR(VLOOKUP($B318,DB!$H$3:$BZ$1001,67,FALSE)&amp;"","　")</f>
        <v>　</v>
      </c>
      <c r="AV318" s="18" t="str">
        <f>IFERROR(VLOOKUP($B318,DB!$H$3:$BZ$1001,68,FALSE)&amp;"","　")</f>
        <v>　</v>
      </c>
      <c r="AW318" s="18" t="str">
        <f>IFERROR(VLOOKUP($B318,DB!$H$3:$BZ$1001,69,FALSE)&amp;"","　")</f>
        <v>　</v>
      </c>
      <c r="AX318" s="18" t="str">
        <f>IFERROR(VLOOKUP($B318,DB!$H$3:$BZ$1001,70,FALSE)&amp;"","　")</f>
        <v>　</v>
      </c>
      <c r="AY318" s="21" t="str">
        <f>IFERROR(VLOOKUP($B318,DB!$H$3:$BZ$1001,71,FALSE)&amp;"","　")</f>
        <v>　</v>
      </c>
      <c r="AZ318" s="29"/>
    </row>
    <row r="319" spans="2:52" ht="20.100000000000001" customHeight="1">
      <c r="B319" s="6"/>
      <c r="C319" s="8" t="str">
        <f>IFERROR(VLOOKUP(B319,DB!$H$3:$Y$1001,4,FALSE)&amp;"","")</f>
        <v/>
      </c>
      <c r="D319" s="10" t="str">
        <f>IFERROR(VLOOKUP(B319,DB!$H$2:$CC$1001,7,FALSE)&amp;"","")</f>
        <v/>
      </c>
      <c r="E319" s="11" t="str">
        <f>IFERROR(VLOOKUP(B319,DB!$H$2:$CC$1001,8,FALSE)&amp;"","")</f>
        <v/>
      </c>
      <c r="F319" s="12" t="str">
        <f>IFERROR(VLOOKUP(B319,DB!$H$2:$CC$1001,10,FALSE)&amp;"","")</f>
        <v/>
      </c>
      <c r="G319" s="11" t="str">
        <f>IFERROR(VLOOKUP(B319,DB!$H$2:$CC$1001,11,FALSE)&amp;"","")</f>
        <v/>
      </c>
      <c r="H319" s="14" t="str">
        <f>IFERROR(IF(VLOOKUP(B319,DB!$H$2:$CC$1001,20,FALSE)&amp;""="","","○"),"")</f>
        <v/>
      </c>
      <c r="I319" s="16" t="str">
        <f>IFERROR(VLOOKUP($B319,DB!$H$3:$BZ$1001,29,FALSE)&amp;"","　")</f>
        <v>　</v>
      </c>
      <c r="J319" s="18" t="str">
        <f>IFERROR(VLOOKUP($B319,DB!$H$3:$BZ$1001,30,FALSE)&amp;"","　")</f>
        <v>　</v>
      </c>
      <c r="K319" s="18" t="str">
        <f>IFERROR(VLOOKUP($B319,DB!$H$3:$BZ$1001,31,FALSE)&amp;"","　")</f>
        <v>　</v>
      </c>
      <c r="L319" s="18" t="str">
        <f>IFERROR(VLOOKUP($B319,DB!$H$3:$BZ$1001,32,FALSE)&amp;"","　")</f>
        <v>　</v>
      </c>
      <c r="M319" s="18" t="str">
        <f>IFERROR(VLOOKUP($B319,DB!$H$3:$BZ$1001,33,FALSE)&amp;"","　")</f>
        <v>　</v>
      </c>
      <c r="N319" s="21" t="str">
        <f>IFERROR(VLOOKUP($B319,DB!$H$3:$BZ$1001,34,FALSE)&amp;"","　")</f>
        <v>　</v>
      </c>
      <c r="O319" s="23" t="str">
        <f>IFERROR(VLOOKUP($B319,DB!$H$3:$BZ$1001,35,FALSE)&amp;"","　")</f>
        <v>　</v>
      </c>
      <c r="P319" s="18" t="str">
        <f>IFERROR(VLOOKUP($B319,DB!$H$3:$BZ$1001,36,FALSE)&amp;"","　")</f>
        <v>　</v>
      </c>
      <c r="Q319" s="18" t="str">
        <f>IFERROR(VLOOKUP($B319,DB!$H$3:$BZ$1001,37,FALSE)&amp;"","　")</f>
        <v>　</v>
      </c>
      <c r="R319" s="18" t="str">
        <f>IFERROR(VLOOKUP($B319,DB!$H$3:$BZ$1001,38,FALSE)&amp;"","　")</f>
        <v>　</v>
      </c>
      <c r="S319" s="18" t="str">
        <f>IFERROR(VLOOKUP($B319,DB!$H$3:$BZ$1001,39,FALSE)&amp;"","　")</f>
        <v>　</v>
      </c>
      <c r="T319" s="18" t="str">
        <f>IFERROR(VLOOKUP($B319,DB!$H$3:$BZ$1001,40,FALSE)&amp;"","　")</f>
        <v>　</v>
      </c>
      <c r="U319" s="18" t="str">
        <f>IFERROR(VLOOKUP($B319,DB!$H$3:$BZ$1001,41,FALSE)&amp;"","　")</f>
        <v>　</v>
      </c>
      <c r="V319" s="18" t="str">
        <f>IFERROR(VLOOKUP($B319,DB!$H$3:$BZ$1001,42,FALSE)&amp;"","　")</f>
        <v>　</v>
      </c>
      <c r="W319" s="18" t="str">
        <f>IFERROR(VLOOKUP($B319,DB!$H$3:$BZ$1001,43,FALSE)&amp;"","　")</f>
        <v>　</v>
      </c>
      <c r="X319" s="18" t="str">
        <f>IFERROR(VLOOKUP($B319,DB!$H$3:$BZ$1001,44,FALSE)&amp;"","　")</f>
        <v>　</v>
      </c>
      <c r="Y319" s="18" t="str">
        <f>IFERROR(VLOOKUP($B319,DB!$H$3:$BZ$1001,45,FALSE)&amp;"","　")</f>
        <v>　</v>
      </c>
      <c r="Z319" s="18" t="str">
        <f>IFERROR(VLOOKUP($B319,DB!$H$3:$BZ$1001,46,FALSE)&amp;"","　")</f>
        <v>　</v>
      </c>
      <c r="AA319" s="18" t="str">
        <f>IFERROR(VLOOKUP($B319,DB!$H$3:$BZ$1001,47,FALSE)&amp;"","　")</f>
        <v>　</v>
      </c>
      <c r="AB319" s="18" t="str">
        <f>IFERROR(VLOOKUP($B319,DB!$H$3:$BZ$1001,48,FALSE)&amp;"","　")</f>
        <v>　</v>
      </c>
      <c r="AC319" s="18" t="str">
        <f>IFERROR(VLOOKUP($B319,DB!$H$3:$BZ$1001,49,FALSE)&amp;"","　")</f>
        <v>　</v>
      </c>
      <c r="AD319" s="18" t="str">
        <f>IFERROR(VLOOKUP($B319,DB!$H$3:$BZ$1001,50,FALSE)&amp;"","　")</f>
        <v>　</v>
      </c>
      <c r="AE319" s="18" t="str">
        <f>IFERROR(VLOOKUP($B319,DB!$H$3:$BZ$1001,51,FALSE)&amp;"","　")</f>
        <v>　</v>
      </c>
      <c r="AF319" s="18" t="str">
        <f>IFERROR(VLOOKUP($B319,DB!$H$3:$BZ$1001,52,FALSE)&amp;"","　")</f>
        <v>　</v>
      </c>
      <c r="AG319" s="18" t="str">
        <f>IFERROR(VLOOKUP($B319,DB!$H$3:$BZ$1001,53,FALSE)&amp;"","　")</f>
        <v>　</v>
      </c>
      <c r="AH319" s="18" t="str">
        <f>IFERROR(VLOOKUP($B319,DB!$H$3:$BZ$1001,54,FALSE)&amp;"","　")</f>
        <v>　</v>
      </c>
      <c r="AI319" s="25" t="str">
        <f>IFERROR(VLOOKUP($B319,DB!$H$3:$BZ$1001,55,FALSE)&amp;"","　")</f>
        <v>　</v>
      </c>
      <c r="AJ319" s="16" t="str">
        <f>IFERROR(VLOOKUP($B319,DB!$H$3:$BZ$1001,56,FALSE)&amp;"","　")</f>
        <v>　</v>
      </c>
      <c r="AK319" s="18" t="str">
        <f>IFERROR(VLOOKUP($B319,DB!$H$3:$BZ$1001,57,FALSE)&amp;"","　")</f>
        <v>　</v>
      </c>
      <c r="AL319" s="18" t="str">
        <f>IFERROR(VLOOKUP($B319,DB!$H$3:$BZ$1001,58,FALSE)&amp;"","　")</f>
        <v>　</v>
      </c>
      <c r="AM319" s="18" t="str">
        <f>IFERROR(VLOOKUP($B319,DB!$H$3:$BZ$1001,59,FALSE)&amp;"","　")</f>
        <v>　</v>
      </c>
      <c r="AN319" s="18" t="str">
        <f>IFERROR(VLOOKUP($B319,DB!$H$3:$BZ$1001,60,FALSE)&amp;"","　")</f>
        <v>　</v>
      </c>
      <c r="AO319" s="18" t="str">
        <f>IFERROR(VLOOKUP($B319,DB!$H$3:$BZ$1001,61,FALSE)&amp;"","　")</f>
        <v>　</v>
      </c>
      <c r="AP319" s="18" t="str">
        <f>IFERROR(VLOOKUP($B319,DB!$H$3:$BZ$1001,62,FALSE)&amp;"","　")</f>
        <v>　</v>
      </c>
      <c r="AQ319" s="21" t="str">
        <f>IFERROR(VLOOKUP($B319,DB!$H$3:$BZ$1001,63,FALSE)&amp;"","　")</f>
        <v>　</v>
      </c>
      <c r="AR319" s="23" t="str">
        <f>IFERROR(VLOOKUP($B319,DB!$H$3:$BZ$1001,64,FALSE)&amp;"","　")</f>
        <v>　</v>
      </c>
      <c r="AS319" s="18" t="str">
        <f>IFERROR(VLOOKUP($B319,DB!$H$3:$BZ$1001,65,FALSE)&amp;"","　")</f>
        <v>　</v>
      </c>
      <c r="AT319" s="18" t="str">
        <f>IFERROR(VLOOKUP($B319,DB!$H$3:$BZ$1001,66,FALSE)&amp;"","　")</f>
        <v>　</v>
      </c>
      <c r="AU319" s="18" t="str">
        <f>IFERROR(VLOOKUP($B319,DB!$H$3:$BZ$1001,67,FALSE)&amp;"","　")</f>
        <v>　</v>
      </c>
      <c r="AV319" s="18" t="str">
        <f>IFERROR(VLOOKUP($B319,DB!$H$3:$BZ$1001,68,FALSE)&amp;"","　")</f>
        <v>　</v>
      </c>
      <c r="AW319" s="18" t="str">
        <f>IFERROR(VLOOKUP($B319,DB!$H$3:$BZ$1001,69,FALSE)&amp;"","　")</f>
        <v>　</v>
      </c>
      <c r="AX319" s="18" t="str">
        <f>IFERROR(VLOOKUP($B319,DB!$H$3:$BZ$1001,70,FALSE)&amp;"","　")</f>
        <v>　</v>
      </c>
      <c r="AY319" s="21" t="str">
        <f>IFERROR(VLOOKUP($B319,DB!$H$3:$BZ$1001,71,FALSE)&amp;"","　")</f>
        <v>　</v>
      </c>
      <c r="AZ319" s="29"/>
    </row>
    <row r="320" spans="2:52" ht="20.100000000000001" customHeight="1">
      <c r="B320" s="6"/>
      <c r="C320" s="8" t="str">
        <f>IFERROR(VLOOKUP(B320,DB!$H$3:$Y$1001,4,FALSE)&amp;"","")</f>
        <v/>
      </c>
      <c r="D320" s="10" t="str">
        <f>IFERROR(VLOOKUP(B320,DB!$H$2:$CC$1001,7,FALSE)&amp;"","")</f>
        <v/>
      </c>
      <c r="E320" s="11" t="str">
        <f>IFERROR(VLOOKUP(B320,DB!$H$2:$CC$1001,8,FALSE)&amp;"","")</f>
        <v/>
      </c>
      <c r="F320" s="12" t="str">
        <f>IFERROR(VLOOKUP(B320,DB!$H$2:$CC$1001,10,FALSE)&amp;"","")</f>
        <v/>
      </c>
      <c r="G320" s="11" t="str">
        <f>IFERROR(VLOOKUP(B320,DB!$H$2:$CC$1001,11,FALSE)&amp;"","")</f>
        <v/>
      </c>
      <c r="H320" s="14" t="str">
        <f>IFERROR(IF(VLOOKUP(B320,DB!$H$2:$CC$1001,20,FALSE)&amp;""="","","○"),"")</f>
        <v/>
      </c>
      <c r="I320" s="16" t="str">
        <f>IFERROR(VLOOKUP($B320,DB!$H$3:$BZ$1001,29,FALSE)&amp;"","　")</f>
        <v>　</v>
      </c>
      <c r="J320" s="18" t="str">
        <f>IFERROR(VLOOKUP($B320,DB!$H$3:$BZ$1001,30,FALSE)&amp;"","　")</f>
        <v>　</v>
      </c>
      <c r="K320" s="18" t="str">
        <f>IFERROR(VLOOKUP($B320,DB!$H$3:$BZ$1001,31,FALSE)&amp;"","　")</f>
        <v>　</v>
      </c>
      <c r="L320" s="18" t="str">
        <f>IFERROR(VLOOKUP($B320,DB!$H$3:$BZ$1001,32,FALSE)&amp;"","　")</f>
        <v>　</v>
      </c>
      <c r="M320" s="18" t="str">
        <f>IFERROR(VLOOKUP($B320,DB!$H$3:$BZ$1001,33,FALSE)&amp;"","　")</f>
        <v>　</v>
      </c>
      <c r="N320" s="21" t="str">
        <f>IFERROR(VLOOKUP($B320,DB!$H$3:$BZ$1001,34,FALSE)&amp;"","　")</f>
        <v>　</v>
      </c>
      <c r="O320" s="23" t="str">
        <f>IFERROR(VLOOKUP($B320,DB!$H$3:$BZ$1001,35,FALSE)&amp;"","　")</f>
        <v>　</v>
      </c>
      <c r="P320" s="18" t="str">
        <f>IFERROR(VLOOKUP($B320,DB!$H$3:$BZ$1001,36,FALSE)&amp;"","　")</f>
        <v>　</v>
      </c>
      <c r="Q320" s="18" t="str">
        <f>IFERROR(VLOOKUP($B320,DB!$H$3:$BZ$1001,37,FALSE)&amp;"","　")</f>
        <v>　</v>
      </c>
      <c r="R320" s="18" t="str">
        <f>IFERROR(VLOOKUP($B320,DB!$H$3:$BZ$1001,38,FALSE)&amp;"","　")</f>
        <v>　</v>
      </c>
      <c r="S320" s="18" t="str">
        <f>IFERROR(VLOOKUP($B320,DB!$H$3:$BZ$1001,39,FALSE)&amp;"","　")</f>
        <v>　</v>
      </c>
      <c r="T320" s="18" t="str">
        <f>IFERROR(VLOOKUP($B320,DB!$H$3:$BZ$1001,40,FALSE)&amp;"","　")</f>
        <v>　</v>
      </c>
      <c r="U320" s="18" t="str">
        <f>IFERROR(VLOOKUP($B320,DB!$H$3:$BZ$1001,41,FALSE)&amp;"","　")</f>
        <v>　</v>
      </c>
      <c r="V320" s="18" t="str">
        <f>IFERROR(VLOOKUP($B320,DB!$H$3:$BZ$1001,42,FALSE)&amp;"","　")</f>
        <v>　</v>
      </c>
      <c r="W320" s="18" t="str">
        <f>IFERROR(VLOOKUP($B320,DB!$H$3:$BZ$1001,43,FALSE)&amp;"","　")</f>
        <v>　</v>
      </c>
      <c r="X320" s="18" t="str">
        <f>IFERROR(VLOOKUP($B320,DB!$H$3:$BZ$1001,44,FALSE)&amp;"","　")</f>
        <v>　</v>
      </c>
      <c r="Y320" s="18" t="str">
        <f>IFERROR(VLOOKUP($B320,DB!$H$3:$BZ$1001,45,FALSE)&amp;"","　")</f>
        <v>　</v>
      </c>
      <c r="Z320" s="18" t="str">
        <f>IFERROR(VLOOKUP($B320,DB!$H$3:$BZ$1001,46,FALSE)&amp;"","　")</f>
        <v>　</v>
      </c>
      <c r="AA320" s="18" t="str">
        <f>IFERROR(VLOOKUP($B320,DB!$H$3:$BZ$1001,47,FALSE)&amp;"","　")</f>
        <v>　</v>
      </c>
      <c r="AB320" s="18" t="str">
        <f>IFERROR(VLOOKUP($B320,DB!$H$3:$BZ$1001,48,FALSE)&amp;"","　")</f>
        <v>　</v>
      </c>
      <c r="AC320" s="18" t="str">
        <f>IFERROR(VLOOKUP($B320,DB!$H$3:$BZ$1001,49,FALSE)&amp;"","　")</f>
        <v>　</v>
      </c>
      <c r="AD320" s="18" t="str">
        <f>IFERROR(VLOOKUP($B320,DB!$H$3:$BZ$1001,50,FALSE)&amp;"","　")</f>
        <v>　</v>
      </c>
      <c r="AE320" s="18" t="str">
        <f>IFERROR(VLOOKUP($B320,DB!$H$3:$BZ$1001,51,FALSE)&amp;"","　")</f>
        <v>　</v>
      </c>
      <c r="AF320" s="18" t="str">
        <f>IFERROR(VLOOKUP($B320,DB!$H$3:$BZ$1001,52,FALSE)&amp;"","　")</f>
        <v>　</v>
      </c>
      <c r="AG320" s="18" t="str">
        <f>IFERROR(VLOOKUP($B320,DB!$H$3:$BZ$1001,53,FALSE)&amp;"","　")</f>
        <v>　</v>
      </c>
      <c r="AH320" s="18" t="str">
        <f>IFERROR(VLOOKUP($B320,DB!$H$3:$BZ$1001,54,FALSE)&amp;"","　")</f>
        <v>　</v>
      </c>
      <c r="AI320" s="25" t="str">
        <f>IFERROR(VLOOKUP($B320,DB!$H$3:$BZ$1001,55,FALSE)&amp;"","　")</f>
        <v>　</v>
      </c>
      <c r="AJ320" s="16" t="str">
        <f>IFERROR(VLOOKUP($B320,DB!$H$3:$BZ$1001,56,FALSE)&amp;"","　")</f>
        <v>　</v>
      </c>
      <c r="AK320" s="18" t="str">
        <f>IFERROR(VLOOKUP($B320,DB!$H$3:$BZ$1001,57,FALSE)&amp;"","　")</f>
        <v>　</v>
      </c>
      <c r="AL320" s="18" t="str">
        <f>IFERROR(VLOOKUP($B320,DB!$H$3:$BZ$1001,58,FALSE)&amp;"","　")</f>
        <v>　</v>
      </c>
      <c r="AM320" s="18" t="str">
        <f>IFERROR(VLOOKUP($B320,DB!$H$3:$BZ$1001,59,FALSE)&amp;"","　")</f>
        <v>　</v>
      </c>
      <c r="AN320" s="18" t="str">
        <f>IFERROR(VLOOKUP($B320,DB!$H$3:$BZ$1001,60,FALSE)&amp;"","　")</f>
        <v>　</v>
      </c>
      <c r="AO320" s="18" t="str">
        <f>IFERROR(VLOOKUP($B320,DB!$H$3:$BZ$1001,61,FALSE)&amp;"","　")</f>
        <v>　</v>
      </c>
      <c r="AP320" s="18" t="str">
        <f>IFERROR(VLOOKUP($B320,DB!$H$3:$BZ$1001,62,FALSE)&amp;"","　")</f>
        <v>　</v>
      </c>
      <c r="AQ320" s="21" t="str">
        <f>IFERROR(VLOOKUP($B320,DB!$H$3:$BZ$1001,63,FALSE)&amp;"","　")</f>
        <v>　</v>
      </c>
      <c r="AR320" s="23" t="str">
        <f>IFERROR(VLOOKUP($B320,DB!$H$3:$BZ$1001,64,FALSE)&amp;"","　")</f>
        <v>　</v>
      </c>
      <c r="AS320" s="18" t="str">
        <f>IFERROR(VLOOKUP($B320,DB!$H$3:$BZ$1001,65,FALSE)&amp;"","　")</f>
        <v>　</v>
      </c>
      <c r="AT320" s="18" t="str">
        <f>IFERROR(VLOOKUP($B320,DB!$H$3:$BZ$1001,66,FALSE)&amp;"","　")</f>
        <v>　</v>
      </c>
      <c r="AU320" s="18" t="str">
        <f>IFERROR(VLOOKUP($B320,DB!$H$3:$BZ$1001,67,FALSE)&amp;"","　")</f>
        <v>　</v>
      </c>
      <c r="AV320" s="18" t="str">
        <f>IFERROR(VLOOKUP($B320,DB!$H$3:$BZ$1001,68,FALSE)&amp;"","　")</f>
        <v>　</v>
      </c>
      <c r="AW320" s="18" t="str">
        <f>IFERROR(VLOOKUP($B320,DB!$H$3:$BZ$1001,69,FALSE)&amp;"","　")</f>
        <v>　</v>
      </c>
      <c r="AX320" s="18" t="str">
        <f>IFERROR(VLOOKUP($B320,DB!$H$3:$BZ$1001,70,FALSE)&amp;"","　")</f>
        <v>　</v>
      </c>
      <c r="AY320" s="21" t="str">
        <f>IFERROR(VLOOKUP($B320,DB!$H$3:$BZ$1001,71,FALSE)&amp;"","　")</f>
        <v>　</v>
      </c>
      <c r="AZ320" s="29"/>
    </row>
    <row r="321" spans="2:52" ht="20.100000000000001" customHeight="1">
      <c r="B321" s="6"/>
      <c r="C321" s="8" t="str">
        <f>IFERROR(VLOOKUP(B321,DB!$H$3:$Y$1001,4,FALSE)&amp;"","")</f>
        <v/>
      </c>
      <c r="D321" s="10" t="str">
        <f>IFERROR(VLOOKUP(B321,DB!$H$2:$CC$1001,7,FALSE)&amp;"","")</f>
        <v/>
      </c>
      <c r="E321" s="11" t="str">
        <f>IFERROR(VLOOKUP(B321,DB!$H$2:$CC$1001,8,FALSE)&amp;"","")</f>
        <v/>
      </c>
      <c r="F321" s="12" t="str">
        <f>IFERROR(VLOOKUP(B321,DB!$H$2:$CC$1001,10,FALSE)&amp;"","")</f>
        <v/>
      </c>
      <c r="G321" s="11" t="str">
        <f>IFERROR(VLOOKUP(B321,DB!$H$2:$CC$1001,11,FALSE)&amp;"","")</f>
        <v/>
      </c>
      <c r="H321" s="14" t="str">
        <f>IFERROR(IF(VLOOKUP(B321,DB!$H$2:$CC$1001,20,FALSE)&amp;""="","","○"),"")</f>
        <v/>
      </c>
      <c r="I321" s="16" t="str">
        <f>IFERROR(VLOOKUP($B321,DB!$H$3:$BZ$1001,29,FALSE)&amp;"","　")</f>
        <v>　</v>
      </c>
      <c r="J321" s="18" t="str">
        <f>IFERROR(VLOOKUP($B321,DB!$H$3:$BZ$1001,30,FALSE)&amp;"","　")</f>
        <v>　</v>
      </c>
      <c r="K321" s="18" t="str">
        <f>IFERROR(VLOOKUP($B321,DB!$H$3:$BZ$1001,31,FALSE)&amp;"","　")</f>
        <v>　</v>
      </c>
      <c r="L321" s="18" t="str">
        <f>IFERROR(VLOOKUP($B321,DB!$H$3:$BZ$1001,32,FALSE)&amp;"","　")</f>
        <v>　</v>
      </c>
      <c r="M321" s="18" t="str">
        <f>IFERROR(VLOOKUP($B321,DB!$H$3:$BZ$1001,33,FALSE)&amp;"","　")</f>
        <v>　</v>
      </c>
      <c r="N321" s="21" t="str">
        <f>IFERROR(VLOOKUP($B321,DB!$H$3:$BZ$1001,34,FALSE)&amp;"","　")</f>
        <v>　</v>
      </c>
      <c r="O321" s="23" t="str">
        <f>IFERROR(VLOOKUP($B321,DB!$H$3:$BZ$1001,35,FALSE)&amp;"","　")</f>
        <v>　</v>
      </c>
      <c r="P321" s="18" t="str">
        <f>IFERROR(VLOOKUP($B321,DB!$H$3:$BZ$1001,36,FALSE)&amp;"","　")</f>
        <v>　</v>
      </c>
      <c r="Q321" s="18" t="str">
        <f>IFERROR(VLOOKUP($B321,DB!$H$3:$BZ$1001,37,FALSE)&amp;"","　")</f>
        <v>　</v>
      </c>
      <c r="R321" s="18" t="str">
        <f>IFERROR(VLOOKUP($B321,DB!$H$3:$BZ$1001,38,FALSE)&amp;"","　")</f>
        <v>　</v>
      </c>
      <c r="S321" s="18" t="str">
        <f>IFERROR(VLOOKUP($B321,DB!$H$3:$BZ$1001,39,FALSE)&amp;"","　")</f>
        <v>　</v>
      </c>
      <c r="T321" s="18" t="str">
        <f>IFERROR(VLOOKUP($B321,DB!$H$3:$BZ$1001,40,FALSE)&amp;"","　")</f>
        <v>　</v>
      </c>
      <c r="U321" s="18" t="str">
        <f>IFERROR(VLOOKUP($B321,DB!$H$3:$BZ$1001,41,FALSE)&amp;"","　")</f>
        <v>　</v>
      </c>
      <c r="V321" s="18" t="str">
        <f>IFERROR(VLOOKUP($B321,DB!$H$3:$BZ$1001,42,FALSE)&amp;"","　")</f>
        <v>　</v>
      </c>
      <c r="W321" s="18" t="str">
        <f>IFERROR(VLOOKUP($B321,DB!$H$3:$BZ$1001,43,FALSE)&amp;"","　")</f>
        <v>　</v>
      </c>
      <c r="X321" s="18" t="str">
        <f>IFERROR(VLOOKUP($B321,DB!$H$3:$BZ$1001,44,FALSE)&amp;"","　")</f>
        <v>　</v>
      </c>
      <c r="Y321" s="18" t="str">
        <f>IFERROR(VLOOKUP($B321,DB!$H$3:$BZ$1001,45,FALSE)&amp;"","　")</f>
        <v>　</v>
      </c>
      <c r="Z321" s="18" t="str">
        <f>IFERROR(VLOOKUP($B321,DB!$H$3:$BZ$1001,46,FALSE)&amp;"","　")</f>
        <v>　</v>
      </c>
      <c r="AA321" s="18" t="str">
        <f>IFERROR(VLOOKUP($B321,DB!$H$3:$BZ$1001,47,FALSE)&amp;"","　")</f>
        <v>　</v>
      </c>
      <c r="AB321" s="18" t="str">
        <f>IFERROR(VLOOKUP($B321,DB!$H$3:$BZ$1001,48,FALSE)&amp;"","　")</f>
        <v>　</v>
      </c>
      <c r="AC321" s="18" t="str">
        <f>IFERROR(VLOOKUP($B321,DB!$H$3:$BZ$1001,49,FALSE)&amp;"","　")</f>
        <v>　</v>
      </c>
      <c r="AD321" s="18" t="str">
        <f>IFERROR(VLOOKUP($B321,DB!$H$3:$BZ$1001,50,FALSE)&amp;"","　")</f>
        <v>　</v>
      </c>
      <c r="AE321" s="18" t="str">
        <f>IFERROR(VLOOKUP($B321,DB!$H$3:$BZ$1001,51,FALSE)&amp;"","　")</f>
        <v>　</v>
      </c>
      <c r="AF321" s="18" t="str">
        <f>IFERROR(VLOOKUP($B321,DB!$H$3:$BZ$1001,52,FALSE)&amp;"","　")</f>
        <v>　</v>
      </c>
      <c r="AG321" s="18" t="str">
        <f>IFERROR(VLOOKUP($B321,DB!$H$3:$BZ$1001,53,FALSE)&amp;"","　")</f>
        <v>　</v>
      </c>
      <c r="AH321" s="18" t="str">
        <f>IFERROR(VLOOKUP($B321,DB!$H$3:$BZ$1001,54,FALSE)&amp;"","　")</f>
        <v>　</v>
      </c>
      <c r="AI321" s="25" t="str">
        <f>IFERROR(VLOOKUP($B321,DB!$H$3:$BZ$1001,55,FALSE)&amp;"","　")</f>
        <v>　</v>
      </c>
      <c r="AJ321" s="16" t="str">
        <f>IFERROR(VLOOKUP($B321,DB!$H$3:$BZ$1001,56,FALSE)&amp;"","　")</f>
        <v>　</v>
      </c>
      <c r="AK321" s="18" t="str">
        <f>IFERROR(VLOOKUP($B321,DB!$H$3:$BZ$1001,57,FALSE)&amp;"","　")</f>
        <v>　</v>
      </c>
      <c r="AL321" s="18" t="str">
        <f>IFERROR(VLOOKUP($B321,DB!$H$3:$BZ$1001,58,FALSE)&amp;"","　")</f>
        <v>　</v>
      </c>
      <c r="AM321" s="18" t="str">
        <f>IFERROR(VLOOKUP($B321,DB!$H$3:$BZ$1001,59,FALSE)&amp;"","　")</f>
        <v>　</v>
      </c>
      <c r="AN321" s="18" t="str">
        <f>IFERROR(VLOOKUP($B321,DB!$H$3:$BZ$1001,60,FALSE)&amp;"","　")</f>
        <v>　</v>
      </c>
      <c r="AO321" s="18" t="str">
        <f>IFERROR(VLOOKUP($B321,DB!$H$3:$BZ$1001,61,FALSE)&amp;"","　")</f>
        <v>　</v>
      </c>
      <c r="AP321" s="18" t="str">
        <f>IFERROR(VLOOKUP($B321,DB!$H$3:$BZ$1001,62,FALSE)&amp;"","　")</f>
        <v>　</v>
      </c>
      <c r="AQ321" s="21" t="str">
        <f>IFERROR(VLOOKUP($B321,DB!$H$3:$BZ$1001,63,FALSE)&amp;"","　")</f>
        <v>　</v>
      </c>
      <c r="AR321" s="23" t="str">
        <f>IFERROR(VLOOKUP($B321,DB!$H$3:$BZ$1001,64,FALSE)&amp;"","　")</f>
        <v>　</v>
      </c>
      <c r="AS321" s="18" t="str">
        <f>IFERROR(VLOOKUP($B321,DB!$H$3:$BZ$1001,65,FALSE)&amp;"","　")</f>
        <v>　</v>
      </c>
      <c r="AT321" s="18" t="str">
        <f>IFERROR(VLOOKUP($B321,DB!$H$3:$BZ$1001,66,FALSE)&amp;"","　")</f>
        <v>　</v>
      </c>
      <c r="AU321" s="18" t="str">
        <f>IFERROR(VLOOKUP($B321,DB!$H$3:$BZ$1001,67,FALSE)&amp;"","　")</f>
        <v>　</v>
      </c>
      <c r="AV321" s="18" t="str">
        <f>IFERROR(VLOOKUP($B321,DB!$H$3:$BZ$1001,68,FALSE)&amp;"","　")</f>
        <v>　</v>
      </c>
      <c r="AW321" s="18" t="str">
        <f>IFERROR(VLOOKUP($B321,DB!$H$3:$BZ$1001,69,FALSE)&amp;"","　")</f>
        <v>　</v>
      </c>
      <c r="AX321" s="18" t="str">
        <f>IFERROR(VLOOKUP($B321,DB!$H$3:$BZ$1001,70,FALSE)&amp;"","　")</f>
        <v>　</v>
      </c>
      <c r="AY321" s="21" t="str">
        <f>IFERROR(VLOOKUP($B321,DB!$H$3:$BZ$1001,71,FALSE)&amp;"","　")</f>
        <v>　</v>
      </c>
      <c r="AZ321" s="29"/>
    </row>
    <row r="322" spans="2:52" ht="20.100000000000001" customHeight="1">
      <c r="B322" s="6"/>
      <c r="C322" s="8" t="str">
        <f>IFERROR(VLOOKUP(B322,DB!$H$3:$Y$1001,4,FALSE)&amp;"","")</f>
        <v/>
      </c>
      <c r="D322" s="10" t="str">
        <f>IFERROR(VLOOKUP(B322,DB!$H$2:$CC$1001,7,FALSE)&amp;"","")</f>
        <v/>
      </c>
      <c r="E322" s="11" t="str">
        <f>IFERROR(VLOOKUP(B322,DB!$H$2:$CC$1001,8,FALSE)&amp;"","")</f>
        <v/>
      </c>
      <c r="F322" s="12" t="str">
        <f>IFERROR(VLOOKUP(B322,DB!$H$2:$CC$1001,10,FALSE)&amp;"","")</f>
        <v/>
      </c>
      <c r="G322" s="11" t="str">
        <f>IFERROR(VLOOKUP(B322,DB!$H$2:$CC$1001,11,FALSE)&amp;"","")</f>
        <v/>
      </c>
      <c r="H322" s="14" t="str">
        <f>IFERROR(IF(VLOOKUP(B322,DB!$H$2:$CC$1001,20,FALSE)&amp;""="","","○"),"")</f>
        <v/>
      </c>
      <c r="I322" s="16" t="str">
        <f>IFERROR(VLOOKUP($B322,DB!$H$3:$BZ$1001,29,FALSE)&amp;"","　")</f>
        <v>　</v>
      </c>
      <c r="J322" s="18" t="str">
        <f>IFERROR(VLOOKUP($B322,DB!$H$3:$BZ$1001,30,FALSE)&amp;"","　")</f>
        <v>　</v>
      </c>
      <c r="K322" s="18" t="str">
        <f>IFERROR(VLOOKUP($B322,DB!$H$3:$BZ$1001,31,FALSE)&amp;"","　")</f>
        <v>　</v>
      </c>
      <c r="L322" s="18" t="str">
        <f>IFERROR(VLOOKUP($B322,DB!$H$3:$BZ$1001,32,FALSE)&amp;"","　")</f>
        <v>　</v>
      </c>
      <c r="M322" s="18" t="str">
        <f>IFERROR(VLOOKUP($B322,DB!$H$3:$BZ$1001,33,FALSE)&amp;"","　")</f>
        <v>　</v>
      </c>
      <c r="N322" s="21" t="str">
        <f>IFERROR(VLOOKUP($B322,DB!$H$3:$BZ$1001,34,FALSE)&amp;"","　")</f>
        <v>　</v>
      </c>
      <c r="O322" s="23" t="str">
        <f>IFERROR(VLOOKUP($B322,DB!$H$3:$BZ$1001,35,FALSE)&amp;"","　")</f>
        <v>　</v>
      </c>
      <c r="P322" s="18" t="str">
        <f>IFERROR(VLOOKUP($B322,DB!$H$3:$BZ$1001,36,FALSE)&amp;"","　")</f>
        <v>　</v>
      </c>
      <c r="Q322" s="18" t="str">
        <f>IFERROR(VLOOKUP($B322,DB!$H$3:$BZ$1001,37,FALSE)&amp;"","　")</f>
        <v>　</v>
      </c>
      <c r="R322" s="18" t="str">
        <f>IFERROR(VLOOKUP($B322,DB!$H$3:$BZ$1001,38,FALSE)&amp;"","　")</f>
        <v>　</v>
      </c>
      <c r="S322" s="18" t="str">
        <f>IFERROR(VLOOKUP($B322,DB!$H$3:$BZ$1001,39,FALSE)&amp;"","　")</f>
        <v>　</v>
      </c>
      <c r="T322" s="18" t="str">
        <f>IFERROR(VLOOKUP($B322,DB!$H$3:$BZ$1001,40,FALSE)&amp;"","　")</f>
        <v>　</v>
      </c>
      <c r="U322" s="18" t="str">
        <f>IFERROR(VLOOKUP($B322,DB!$H$3:$BZ$1001,41,FALSE)&amp;"","　")</f>
        <v>　</v>
      </c>
      <c r="V322" s="18" t="str">
        <f>IFERROR(VLOOKUP($B322,DB!$H$3:$BZ$1001,42,FALSE)&amp;"","　")</f>
        <v>　</v>
      </c>
      <c r="W322" s="18" t="str">
        <f>IFERROR(VLOOKUP($B322,DB!$H$3:$BZ$1001,43,FALSE)&amp;"","　")</f>
        <v>　</v>
      </c>
      <c r="X322" s="18" t="str">
        <f>IFERROR(VLOOKUP($B322,DB!$H$3:$BZ$1001,44,FALSE)&amp;"","　")</f>
        <v>　</v>
      </c>
      <c r="Y322" s="18" t="str">
        <f>IFERROR(VLOOKUP($B322,DB!$H$3:$BZ$1001,45,FALSE)&amp;"","　")</f>
        <v>　</v>
      </c>
      <c r="Z322" s="18" t="str">
        <f>IFERROR(VLOOKUP($B322,DB!$H$3:$BZ$1001,46,FALSE)&amp;"","　")</f>
        <v>　</v>
      </c>
      <c r="AA322" s="18" t="str">
        <f>IFERROR(VLOOKUP($B322,DB!$H$3:$BZ$1001,47,FALSE)&amp;"","　")</f>
        <v>　</v>
      </c>
      <c r="AB322" s="18" t="str">
        <f>IFERROR(VLOOKUP($B322,DB!$H$3:$BZ$1001,48,FALSE)&amp;"","　")</f>
        <v>　</v>
      </c>
      <c r="AC322" s="18" t="str">
        <f>IFERROR(VLOOKUP($B322,DB!$H$3:$BZ$1001,49,FALSE)&amp;"","　")</f>
        <v>　</v>
      </c>
      <c r="AD322" s="18" t="str">
        <f>IFERROR(VLOOKUP($B322,DB!$H$3:$BZ$1001,50,FALSE)&amp;"","　")</f>
        <v>　</v>
      </c>
      <c r="AE322" s="18" t="str">
        <f>IFERROR(VLOOKUP($B322,DB!$H$3:$BZ$1001,51,FALSE)&amp;"","　")</f>
        <v>　</v>
      </c>
      <c r="AF322" s="18" t="str">
        <f>IFERROR(VLOOKUP($B322,DB!$H$3:$BZ$1001,52,FALSE)&amp;"","　")</f>
        <v>　</v>
      </c>
      <c r="AG322" s="18" t="str">
        <f>IFERROR(VLOOKUP($B322,DB!$H$3:$BZ$1001,53,FALSE)&amp;"","　")</f>
        <v>　</v>
      </c>
      <c r="AH322" s="18" t="str">
        <f>IFERROR(VLOOKUP($B322,DB!$H$3:$BZ$1001,54,FALSE)&amp;"","　")</f>
        <v>　</v>
      </c>
      <c r="AI322" s="25" t="str">
        <f>IFERROR(VLOOKUP($B322,DB!$H$3:$BZ$1001,55,FALSE)&amp;"","　")</f>
        <v>　</v>
      </c>
      <c r="AJ322" s="16" t="str">
        <f>IFERROR(VLOOKUP($B322,DB!$H$3:$BZ$1001,56,FALSE)&amp;"","　")</f>
        <v>　</v>
      </c>
      <c r="AK322" s="18" t="str">
        <f>IFERROR(VLOOKUP($B322,DB!$H$3:$BZ$1001,57,FALSE)&amp;"","　")</f>
        <v>　</v>
      </c>
      <c r="AL322" s="18" t="str">
        <f>IFERROR(VLOOKUP($B322,DB!$H$3:$BZ$1001,58,FALSE)&amp;"","　")</f>
        <v>　</v>
      </c>
      <c r="AM322" s="18" t="str">
        <f>IFERROR(VLOOKUP($B322,DB!$H$3:$BZ$1001,59,FALSE)&amp;"","　")</f>
        <v>　</v>
      </c>
      <c r="AN322" s="18" t="str">
        <f>IFERROR(VLOOKUP($B322,DB!$H$3:$BZ$1001,60,FALSE)&amp;"","　")</f>
        <v>　</v>
      </c>
      <c r="AO322" s="18" t="str">
        <f>IFERROR(VLOOKUP($B322,DB!$H$3:$BZ$1001,61,FALSE)&amp;"","　")</f>
        <v>　</v>
      </c>
      <c r="AP322" s="18" t="str">
        <f>IFERROR(VLOOKUP($B322,DB!$H$3:$BZ$1001,62,FALSE)&amp;"","　")</f>
        <v>　</v>
      </c>
      <c r="AQ322" s="21" t="str">
        <f>IFERROR(VLOOKUP($B322,DB!$H$3:$BZ$1001,63,FALSE)&amp;"","　")</f>
        <v>　</v>
      </c>
      <c r="AR322" s="23" t="str">
        <f>IFERROR(VLOOKUP($B322,DB!$H$3:$BZ$1001,64,FALSE)&amp;"","　")</f>
        <v>　</v>
      </c>
      <c r="AS322" s="18" t="str">
        <f>IFERROR(VLOOKUP($B322,DB!$H$3:$BZ$1001,65,FALSE)&amp;"","　")</f>
        <v>　</v>
      </c>
      <c r="AT322" s="18" t="str">
        <f>IFERROR(VLOOKUP($B322,DB!$H$3:$BZ$1001,66,FALSE)&amp;"","　")</f>
        <v>　</v>
      </c>
      <c r="AU322" s="18" t="str">
        <f>IFERROR(VLOOKUP($B322,DB!$H$3:$BZ$1001,67,FALSE)&amp;"","　")</f>
        <v>　</v>
      </c>
      <c r="AV322" s="18" t="str">
        <f>IFERROR(VLOOKUP($B322,DB!$H$3:$BZ$1001,68,FALSE)&amp;"","　")</f>
        <v>　</v>
      </c>
      <c r="AW322" s="18" t="str">
        <f>IFERROR(VLOOKUP($B322,DB!$H$3:$BZ$1001,69,FALSE)&amp;"","　")</f>
        <v>　</v>
      </c>
      <c r="AX322" s="18" t="str">
        <f>IFERROR(VLOOKUP($B322,DB!$H$3:$BZ$1001,70,FALSE)&amp;"","　")</f>
        <v>　</v>
      </c>
      <c r="AY322" s="21" t="str">
        <f>IFERROR(VLOOKUP($B322,DB!$H$3:$BZ$1001,71,FALSE)&amp;"","　")</f>
        <v>　</v>
      </c>
      <c r="AZ322" s="29"/>
    </row>
    <row r="323" spans="2:52" ht="20.100000000000001" customHeight="1">
      <c r="B323" s="6"/>
      <c r="C323" s="8" t="str">
        <f>IFERROR(VLOOKUP(B323,DB!$H$3:$Y$1001,4,FALSE)&amp;"","")</f>
        <v/>
      </c>
      <c r="D323" s="10" t="str">
        <f>IFERROR(VLOOKUP(B323,DB!$H$2:$CC$1001,7,FALSE)&amp;"","")</f>
        <v/>
      </c>
      <c r="E323" s="11" t="str">
        <f>IFERROR(VLOOKUP(B323,DB!$H$2:$CC$1001,8,FALSE)&amp;"","")</f>
        <v/>
      </c>
      <c r="F323" s="12" t="str">
        <f>IFERROR(VLOOKUP(B323,DB!$H$2:$CC$1001,10,FALSE)&amp;"","")</f>
        <v/>
      </c>
      <c r="G323" s="11" t="str">
        <f>IFERROR(VLOOKUP(B323,DB!$H$2:$CC$1001,11,FALSE)&amp;"","")</f>
        <v/>
      </c>
      <c r="H323" s="14" t="str">
        <f>IFERROR(IF(VLOOKUP(B323,DB!$H$2:$CC$1001,20,FALSE)&amp;""="","","○"),"")</f>
        <v/>
      </c>
      <c r="I323" s="16" t="str">
        <f>IFERROR(VLOOKUP($B323,DB!$H$3:$BZ$1001,29,FALSE)&amp;"","　")</f>
        <v>　</v>
      </c>
      <c r="J323" s="18" t="str">
        <f>IFERROR(VLOOKUP($B323,DB!$H$3:$BZ$1001,30,FALSE)&amp;"","　")</f>
        <v>　</v>
      </c>
      <c r="K323" s="18" t="str">
        <f>IFERROR(VLOOKUP($B323,DB!$H$3:$BZ$1001,31,FALSE)&amp;"","　")</f>
        <v>　</v>
      </c>
      <c r="L323" s="18" t="str">
        <f>IFERROR(VLOOKUP($B323,DB!$H$3:$BZ$1001,32,FALSE)&amp;"","　")</f>
        <v>　</v>
      </c>
      <c r="M323" s="18" t="str">
        <f>IFERROR(VLOOKUP($B323,DB!$H$3:$BZ$1001,33,FALSE)&amp;"","　")</f>
        <v>　</v>
      </c>
      <c r="N323" s="21" t="str">
        <f>IFERROR(VLOOKUP($B323,DB!$H$3:$BZ$1001,34,FALSE)&amp;"","　")</f>
        <v>　</v>
      </c>
      <c r="O323" s="23" t="str">
        <f>IFERROR(VLOOKUP($B323,DB!$H$3:$BZ$1001,35,FALSE)&amp;"","　")</f>
        <v>　</v>
      </c>
      <c r="P323" s="18" t="str">
        <f>IFERROR(VLOOKUP($B323,DB!$H$3:$BZ$1001,36,FALSE)&amp;"","　")</f>
        <v>　</v>
      </c>
      <c r="Q323" s="18" t="str">
        <f>IFERROR(VLOOKUP($B323,DB!$H$3:$BZ$1001,37,FALSE)&amp;"","　")</f>
        <v>　</v>
      </c>
      <c r="R323" s="18" t="str">
        <f>IFERROR(VLOOKUP($B323,DB!$H$3:$BZ$1001,38,FALSE)&amp;"","　")</f>
        <v>　</v>
      </c>
      <c r="S323" s="18" t="str">
        <f>IFERROR(VLOOKUP($B323,DB!$H$3:$BZ$1001,39,FALSE)&amp;"","　")</f>
        <v>　</v>
      </c>
      <c r="T323" s="18" t="str">
        <f>IFERROR(VLOOKUP($B323,DB!$H$3:$BZ$1001,40,FALSE)&amp;"","　")</f>
        <v>　</v>
      </c>
      <c r="U323" s="18" t="str">
        <f>IFERROR(VLOOKUP($B323,DB!$H$3:$BZ$1001,41,FALSE)&amp;"","　")</f>
        <v>　</v>
      </c>
      <c r="V323" s="18" t="str">
        <f>IFERROR(VLOOKUP($B323,DB!$H$3:$BZ$1001,42,FALSE)&amp;"","　")</f>
        <v>　</v>
      </c>
      <c r="W323" s="18" t="str">
        <f>IFERROR(VLOOKUP($B323,DB!$H$3:$BZ$1001,43,FALSE)&amp;"","　")</f>
        <v>　</v>
      </c>
      <c r="X323" s="18" t="str">
        <f>IFERROR(VLOOKUP($B323,DB!$H$3:$BZ$1001,44,FALSE)&amp;"","　")</f>
        <v>　</v>
      </c>
      <c r="Y323" s="18" t="str">
        <f>IFERROR(VLOOKUP($B323,DB!$H$3:$BZ$1001,45,FALSE)&amp;"","　")</f>
        <v>　</v>
      </c>
      <c r="Z323" s="18" t="str">
        <f>IFERROR(VLOOKUP($B323,DB!$H$3:$BZ$1001,46,FALSE)&amp;"","　")</f>
        <v>　</v>
      </c>
      <c r="AA323" s="18" t="str">
        <f>IFERROR(VLOOKUP($B323,DB!$H$3:$BZ$1001,47,FALSE)&amp;"","　")</f>
        <v>　</v>
      </c>
      <c r="AB323" s="18" t="str">
        <f>IFERROR(VLOOKUP($B323,DB!$H$3:$BZ$1001,48,FALSE)&amp;"","　")</f>
        <v>　</v>
      </c>
      <c r="AC323" s="18" t="str">
        <f>IFERROR(VLOOKUP($B323,DB!$H$3:$BZ$1001,49,FALSE)&amp;"","　")</f>
        <v>　</v>
      </c>
      <c r="AD323" s="18" t="str">
        <f>IFERROR(VLOOKUP($B323,DB!$H$3:$BZ$1001,50,FALSE)&amp;"","　")</f>
        <v>　</v>
      </c>
      <c r="AE323" s="18" t="str">
        <f>IFERROR(VLOOKUP($B323,DB!$H$3:$BZ$1001,51,FALSE)&amp;"","　")</f>
        <v>　</v>
      </c>
      <c r="AF323" s="18" t="str">
        <f>IFERROR(VLOOKUP($B323,DB!$H$3:$BZ$1001,52,FALSE)&amp;"","　")</f>
        <v>　</v>
      </c>
      <c r="AG323" s="18" t="str">
        <f>IFERROR(VLOOKUP($B323,DB!$H$3:$BZ$1001,53,FALSE)&amp;"","　")</f>
        <v>　</v>
      </c>
      <c r="AH323" s="18" t="str">
        <f>IFERROR(VLOOKUP($B323,DB!$H$3:$BZ$1001,54,FALSE)&amp;"","　")</f>
        <v>　</v>
      </c>
      <c r="AI323" s="25" t="str">
        <f>IFERROR(VLOOKUP($B323,DB!$H$3:$BZ$1001,55,FALSE)&amp;"","　")</f>
        <v>　</v>
      </c>
      <c r="AJ323" s="16" t="str">
        <f>IFERROR(VLOOKUP($B323,DB!$H$3:$BZ$1001,56,FALSE)&amp;"","　")</f>
        <v>　</v>
      </c>
      <c r="AK323" s="18" t="str">
        <f>IFERROR(VLOOKUP($B323,DB!$H$3:$BZ$1001,57,FALSE)&amp;"","　")</f>
        <v>　</v>
      </c>
      <c r="AL323" s="18" t="str">
        <f>IFERROR(VLOOKUP($B323,DB!$H$3:$BZ$1001,58,FALSE)&amp;"","　")</f>
        <v>　</v>
      </c>
      <c r="AM323" s="18" t="str">
        <f>IFERROR(VLOOKUP($B323,DB!$H$3:$BZ$1001,59,FALSE)&amp;"","　")</f>
        <v>　</v>
      </c>
      <c r="AN323" s="18" t="str">
        <f>IFERROR(VLOOKUP($B323,DB!$H$3:$BZ$1001,60,FALSE)&amp;"","　")</f>
        <v>　</v>
      </c>
      <c r="AO323" s="18" t="str">
        <f>IFERROR(VLOOKUP($B323,DB!$H$3:$BZ$1001,61,FALSE)&amp;"","　")</f>
        <v>　</v>
      </c>
      <c r="AP323" s="18" t="str">
        <f>IFERROR(VLOOKUP($B323,DB!$H$3:$BZ$1001,62,FALSE)&amp;"","　")</f>
        <v>　</v>
      </c>
      <c r="AQ323" s="21" t="str">
        <f>IFERROR(VLOOKUP($B323,DB!$H$3:$BZ$1001,63,FALSE)&amp;"","　")</f>
        <v>　</v>
      </c>
      <c r="AR323" s="23" t="str">
        <f>IFERROR(VLOOKUP($B323,DB!$H$3:$BZ$1001,64,FALSE)&amp;"","　")</f>
        <v>　</v>
      </c>
      <c r="AS323" s="18" t="str">
        <f>IFERROR(VLOOKUP($B323,DB!$H$3:$BZ$1001,65,FALSE)&amp;"","　")</f>
        <v>　</v>
      </c>
      <c r="AT323" s="18" t="str">
        <f>IFERROR(VLOOKUP($B323,DB!$H$3:$BZ$1001,66,FALSE)&amp;"","　")</f>
        <v>　</v>
      </c>
      <c r="AU323" s="18" t="str">
        <f>IFERROR(VLOOKUP($B323,DB!$H$3:$BZ$1001,67,FALSE)&amp;"","　")</f>
        <v>　</v>
      </c>
      <c r="AV323" s="18" t="str">
        <f>IFERROR(VLOOKUP($B323,DB!$H$3:$BZ$1001,68,FALSE)&amp;"","　")</f>
        <v>　</v>
      </c>
      <c r="AW323" s="18" t="str">
        <f>IFERROR(VLOOKUP($B323,DB!$H$3:$BZ$1001,69,FALSE)&amp;"","　")</f>
        <v>　</v>
      </c>
      <c r="AX323" s="18" t="str">
        <f>IFERROR(VLOOKUP($B323,DB!$H$3:$BZ$1001,70,FALSE)&amp;"","　")</f>
        <v>　</v>
      </c>
      <c r="AY323" s="21" t="str">
        <f>IFERROR(VLOOKUP($B323,DB!$H$3:$BZ$1001,71,FALSE)&amp;"","　")</f>
        <v>　</v>
      </c>
      <c r="AZ323" s="29"/>
    </row>
    <row r="324" spans="2:52" ht="20.100000000000001" customHeight="1">
      <c r="B324" s="6"/>
      <c r="C324" s="8" t="str">
        <f>IFERROR(VLOOKUP(B324,DB!$H$3:$Y$1001,4,FALSE)&amp;"","")</f>
        <v/>
      </c>
      <c r="D324" s="10" t="str">
        <f>IFERROR(VLOOKUP(B324,DB!$H$2:$CC$1001,7,FALSE)&amp;"","")</f>
        <v/>
      </c>
      <c r="E324" s="11" t="str">
        <f>IFERROR(VLOOKUP(B324,DB!$H$2:$CC$1001,8,FALSE)&amp;"","")</f>
        <v/>
      </c>
      <c r="F324" s="12" t="str">
        <f>IFERROR(VLOOKUP(B324,DB!$H$2:$CC$1001,10,FALSE)&amp;"","")</f>
        <v/>
      </c>
      <c r="G324" s="11" t="str">
        <f>IFERROR(VLOOKUP(B324,DB!$H$2:$CC$1001,11,FALSE)&amp;"","")</f>
        <v/>
      </c>
      <c r="H324" s="14" t="str">
        <f>IFERROR(IF(VLOOKUP(B324,DB!$H$2:$CC$1001,20,FALSE)&amp;""="","","○"),"")</f>
        <v/>
      </c>
      <c r="I324" s="16" t="str">
        <f>IFERROR(VLOOKUP($B324,DB!$H$3:$BZ$1001,29,FALSE)&amp;"","　")</f>
        <v>　</v>
      </c>
      <c r="J324" s="18" t="str">
        <f>IFERROR(VLOOKUP($B324,DB!$H$3:$BZ$1001,30,FALSE)&amp;"","　")</f>
        <v>　</v>
      </c>
      <c r="K324" s="18" t="str">
        <f>IFERROR(VLOOKUP($B324,DB!$H$3:$BZ$1001,31,FALSE)&amp;"","　")</f>
        <v>　</v>
      </c>
      <c r="L324" s="18" t="str">
        <f>IFERROR(VLOOKUP($B324,DB!$H$3:$BZ$1001,32,FALSE)&amp;"","　")</f>
        <v>　</v>
      </c>
      <c r="M324" s="18" t="str">
        <f>IFERROR(VLOOKUP($B324,DB!$H$3:$BZ$1001,33,FALSE)&amp;"","　")</f>
        <v>　</v>
      </c>
      <c r="N324" s="21" t="str">
        <f>IFERROR(VLOOKUP($B324,DB!$H$3:$BZ$1001,34,FALSE)&amp;"","　")</f>
        <v>　</v>
      </c>
      <c r="O324" s="23" t="str">
        <f>IFERROR(VLOOKUP($B324,DB!$H$3:$BZ$1001,35,FALSE)&amp;"","　")</f>
        <v>　</v>
      </c>
      <c r="P324" s="18" t="str">
        <f>IFERROR(VLOOKUP($B324,DB!$H$3:$BZ$1001,36,FALSE)&amp;"","　")</f>
        <v>　</v>
      </c>
      <c r="Q324" s="18" t="str">
        <f>IFERROR(VLOOKUP($B324,DB!$H$3:$BZ$1001,37,FALSE)&amp;"","　")</f>
        <v>　</v>
      </c>
      <c r="R324" s="18" t="str">
        <f>IFERROR(VLOOKUP($B324,DB!$H$3:$BZ$1001,38,FALSE)&amp;"","　")</f>
        <v>　</v>
      </c>
      <c r="S324" s="18" t="str">
        <f>IFERROR(VLOOKUP($B324,DB!$H$3:$BZ$1001,39,FALSE)&amp;"","　")</f>
        <v>　</v>
      </c>
      <c r="T324" s="18" t="str">
        <f>IFERROR(VLOOKUP($B324,DB!$H$3:$BZ$1001,40,FALSE)&amp;"","　")</f>
        <v>　</v>
      </c>
      <c r="U324" s="18" t="str">
        <f>IFERROR(VLOOKUP($B324,DB!$H$3:$BZ$1001,41,FALSE)&amp;"","　")</f>
        <v>　</v>
      </c>
      <c r="V324" s="18" t="str">
        <f>IFERROR(VLOOKUP($B324,DB!$H$3:$BZ$1001,42,FALSE)&amp;"","　")</f>
        <v>　</v>
      </c>
      <c r="W324" s="18" t="str">
        <f>IFERROR(VLOOKUP($B324,DB!$H$3:$BZ$1001,43,FALSE)&amp;"","　")</f>
        <v>　</v>
      </c>
      <c r="X324" s="18" t="str">
        <f>IFERROR(VLOOKUP($B324,DB!$H$3:$BZ$1001,44,FALSE)&amp;"","　")</f>
        <v>　</v>
      </c>
      <c r="Y324" s="18" t="str">
        <f>IFERROR(VLOOKUP($B324,DB!$H$3:$BZ$1001,45,FALSE)&amp;"","　")</f>
        <v>　</v>
      </c>
      <c r="Z324" s="18" t="str">
        <f>IFERROR(VLOOKUP($B324,DB!$H$3:$BZ$1001,46,FALSE)&amp;"","　")</f>
        <v>　</v>
      </c>
      <c r="AA324" s="18" t="str">
        <f>IFERROR(VLOOKUP($B324,DB!$H$3:$BZ$1001,47,FALSE)&amp;"","　")</f>
        <v>　</v>
      </c>
      <c r="AB324" s="18" t="str">
        <f>IFERROR(VLOOKUP($B324,DB!$H$3:$BZ$1001,48,FALSE)&amp;"","　")</f>
        <v>　</v>
      </c>
      <c r="AC324" s="18" t="str">
        <f>IFERROR(VLOOKUP($B324,DB!$H$3:$BZ$1001,49,FALSE)&amp;"","　")</f>
        <v>　</v>
      </c>
      <c r="AD324" s="18" t="str">
        <f>IFERROR(VLOOKUP($B324,DB!$H$3:$BZ$1001,50,FALSE)&amp;"","　")</f>
        <v>　</v>
      </c>
      <c r="AE324" s="18" t="str">
        <f>IFERROR(VLOOKUP($B324,DB!$H$3:$BZ$1001,51,FALSE)&amp;"","　")</f>
        <v>　</v>
      </c>
      <c r="AF324" s="18" t="str">
        <f>IFERROR(VLOOKUP($B324,DB!$H$3:$BZ$1001,52,FALSE)&amp;"","　")</f>
        <v>　</v>
      </c>
      <c r="AG324" s="18" t="str">
        <f>IFERROR(VLOOKUP($B324,DB!$H$3:$BZ$1001,53,FALSE)&amp;"","　")</f>
        <v>　</v>
      </c>
      <c r="AH324" s="18" t="str">
        <f>IFERROR(VLOOKUP($B324,DB!$H$3:$BZ$1001,54,FALSE)&amp;"","　")</f>
        <v>　</v>
      </c>
      <c r="AI324" s="25" t="str">
        <f>IFERROR(VLOOKUP($B324,DB!$H$3:$BZ$1001,55,FALSE)&amp;"","　")</f>
        <v>　</v>
      </c>
      <c r="AJ324" s="16" t="str">
        <f>IFERROR(VLOOKUP($B324,DB!$H$3:$BZ$1001,56,FALSE)&amp;"","　")</f>
        <v>　</v>
      </c>
      <c r="AK324" s="18" t="str">
        <f>IFERROR(VLOOKUP($B324,DB!$H$3:$BZ$1001,57,FALSE)&amp;"","　")</f>
        <v>　</v>
      </c>
      <c r="AL324" s="18" t="str">
        <f>IFERROR(VLOOKUP($B324,DB!$H$3:$BZ$1001,58,FALSE)&amp;"","　")</f>
        <v>　</v>
      </c>
      <c r="AM324" s="18" t="str">
        <f>IFERROR(VLOOKUP($B324,DB!$H$3:$BZ$1001,59,FALSE)&amp;"","　")</f>
        <v>　</v>
      </c>
      <c r="AN324" s="18" t="str">
        <f>IFERROR(VLOOKUP($B324,DB!$H$3:$BZ$1001,60,FALSE)&amp;"","　")</f>
        <v>　</v>
      </c>
      <c r="AO324" s="18" t="str">
        <f>IFERROR(VLOOKUP($B324,DB!$H$3:$BZ$1001,61,FALSE)&amp;"","　")</f>
        <v>　</v>
      </c>
      <c r="AP324" s="18" t="str">
        <f>IFERROR(VLOOKUP($B324,DB!$H$3:$BZ$1001,62,FALSE)&amp;"","　")</f>
        <v>　</v>
      </c>
      <c r="AQ324" s="21" t="str">
        <f>IFERROR(VLOOKUP($B324,DB!$H$3:$BZ$1001,63,FALSE)&amp;"","　")</f>
        <v>　</v>
      </c>
      <c r="AR324" s="23" t="str">
        <f>IFERROR(VLOOKUP($B324,DB!$H$3:$BZ$1001,64,FALSE)&amp;"","　")</f>
        <v>　</v>
      </c>
      <c r="AS324" s="18" t="str">
        <f>IFERROR(VLOOKUP($B324,DB!$H$3:$BZ$1001,65,FALSE)&amp;"","　")</f>
        <v>　</v>
      </c>
      <c r="AT324" s="18" t="str">
        <f>IFERROR(VLOOKUP($B324,DB!$H$3:$BZ$1001,66,FALSE)&amp;"","　")</f>
        <v>　</v>
      </c>
      <c r="AU324" s="18" t="str">
        <f>IFERROR(VLOOKUP($B324,DB!$H$3:$BZ$1001,67,FALSE)&amp;"","　")</f>
        <v>　</v>
      </c>
      <c r="AV324" s="18" t="str">
        <f>IFERROR(VLOOKUP($B324,DB!$H$3:$BZ$1001,68,FALSE)&amp;"","　")</f>
        <v>　</v>
      </c>
      <c r="AW324" s="18" t="str">
        <f>IFERROR(VLOOKUP($B324,DB!$H$3:$BZ$1001,69,FALSE)&amp;"","　")</f>
        <v>　</v>
      </c>
      <c r="AX324" s="18" t="str">
        <f>IFERROR(VLOOKUP($B324,DB!$H$3:$BZ$1001,70,FALSE)&amp;"","　")</f>
        <v>　</v>
      </c>
      <c r="AY324" s="21" t="str">
        <f>IFERROR(VLOOKUP($B324,DB!$H$3:$BZ$1001,71,FALSE)&amp;"","　")</f>
        <v>　</v>
      </c>
      <c r="AZ324" s="29"/>
    </row>
    <row r="325" spans="2:52" ht="20.100000000000001" customHeight="1">
      <c r="B325" s="6"/>
      <c r="C325" s="8" t="str">
        <f>IFERROR(VLOOKUP(B325,DB!$H$3:$Y$1001,4,FALSE)&amp;"","")</f>
        <v/>
      </c>
      <c r="D325" s="10" t="str">
        <f>IFERROR(VLOOKUP(B325,DB!$H$2:$CC$1001,7,FALSE)&amp;"","")</f>
        <v/>
      </c>
      <c r="E325" s="11" t="str">
        <f>IFERROR(VLOOKUP(B325,DB!$H$2:$CC$1001,8,FALSE)&amp;"","")</f>
        <v/>
      </c>
      <c r="F325" s="12" t="str">
        <f>IFERROR(VLOOKUP(B325,DB!$H$2:$CC$1001,10,FALSE)&amp;"","")</f>
        <v/>
      </c>
      <c r="G325" s="11" t="str">
        <f>IFERROR(VLOOKUP(B325,DB!$H$2:$CC$1001,11,FALSE)&amp;"","")</f>
        <v/>
      </c>
      <c r="H325" s="14" t="str">
        <f>IFERROR(IF(VLOOKUP(B325,DB!$H$2:$CC$1001,20,FALSE)&amp;""="","","○"),"")</f>
        <v/>
      </c>
      <c r="I325" s="16" t="str">
        <f>IFERROR(VLOOKUP($B325,DB!$H$3:$BZ$1001,29,FALSE)&amp;"","　")</f>
        <v>　</v>
      </c>
      <c r="J325" s="18" t="str">
        <f>IFERROR(VLOOKUP($B325,DB!$H$3:$BZ$1001,30,FALSE)&amp;"","　")</f>
        <v>　</v>
      </c>
      <c r="K325" s="18" t="str">
        <f>IFERROR(VLOOKUP($B325,DB!$H$3:$BZ$1001,31,FALSE)&amp;"","　")</f>
        <v>　</v>
      </c>
      <c r="L325" s="18" t="str">
        <f>IFERROR(VLOOKUP($B325,DB!$H$3:$BZ$1001,32,FALSE)&amp;"","　")</f>
        <v>　</v>
      </c>
      <c r="M325" s="18" t="str">
        <f>IFERROR(VLOOKUP($B325,DB!$H$3:$BZ$1001,33,FALSE)&amp;"","　")</f>
        <v>　</v>
      </c>
      <c r="N325" s="21" t="str">
        <f>IFERROR(VLOOKUP($B325,DB!$H$3:$BZ$1001,34,FALSE)&amp;"","　")</f>
        <v>　</v>
      </c>
      <c r="O325" s="23" t="str">
        <f>IFERROR(VLOOKUP($B325,DB!$H$3:$BZ$1001,35,FALSE)&amp;"","　")</f>
        <v>　</v>
      </c>
      <c r="P325" s="18" t="str">
        <f>IFERROR(VLOOKUP($B325,DB!$H$3:$BZ$1001,36,FALSE)&amp;"","　")</f>
        <v>　</v>
      </c>
      <c r="Q325" s="18" t="str">
        <f>IFERROR(VLOOKUP($B325,DB!$H$3:$BZ$1001,37,FALSE)&amp;"","　")</f>
        <v>　</v>
      </c>
      <c r="R325" s="18" t="str">
        <f>IFERROR(VLOOKUP($B325,DB!$H$3:$BZ$1001,38,FALSE)&amp;"","　")</f>
        <v>　</v>
      </c>
      <c r="S325" s="18" t="str">
        <f>IFERROR(VLOOKUP($B325,DB!$H$3:$BZ$1001,39,FALSE)&amp;"","　")</f>
        <v>　</v>
      </c>
      <c r="T325" s="18" t="str">
        <f>IFERROR(VLOOKUP($B325,DB!$H$3:$BZ$1001,40,FALSE)&amp;"","　")</f>
        <v>　</v>
      </c>
      <c r="U325" s="18" t="str">
        <f>IFERROR(VLOOKUP($B325,DB!$H$3:$BZ$1001,41,FALSE)&amp;"","　")</f>
        <v>　</v>
      </c>
      <c r="V325" s="18" t="str">
        <f>IFERROR(VLOOKUP($B325,DB!$H$3:$BZ$1001,42,FALSE)&amp;"","　")</f>
        <v>　</v>
      </c>
      <c r="W325" s="18" t="str">
        <f>IFERROR(VLOOKUP($B325,DB!$H$3:$BZ$1001,43,FALSE)&amp;"","　")</f>
        <v>　</v>
      </c>
      <c r="X325" s="18" t="str">
        <f>IFERROR(VLOOKUP($B325,DB!$H$3:$BZ$1001,44,FALSE)&amp;"","　")</f>
        <v>　</v>
      </c>
      <c r="Y325" s="18" t="str">
        <f>IFERROR(VLOOKUP($B325,DB!$H$3:$BZ$1001,45,FALSE)&amp;"","　")</f>
        <v>　</v>
      </c>
      <c r="Z325" s="18" t="str">
        <f>IFERROR(VLOOKUP($B325,DB!$H$3:$BZ$1001,46,FALSE)&amp;"","　")</f>
        <v>　</v>
      </c>
      <c r="AA325" s="18" t="str">
        <f>IFERROR(VLOOKUP($B325,DB!$H$3:$BZ$1001,47,FALSE)&amp;"","　")</f>
        <v>　</v>
      </c>
      <c r="AB325" s="18" t="str">
        <f>IFERROR(VLOOKUP($B325,DB!$H$3:$BZ$1001,48,FALSE)&amp;"","　")</f>
        <v>　</v>
      </c>
      <c r="AC325" s="18" t="str">
        <f>IFERROR(VLOOKUP($B325,DB!$H$3:$BZ$1001,49,FALSE)&amp;"","　")</f>
        <v>　</v>
      </c>
      <c r="AD325" s="18" t="str">
        <f>IFERROR(VLOOKUP($B325,DB!$H$3:$BZ$1001,50,FALSE)&amp;"","　")</f>
        <v>　</v>
      </c>
      <c r="AE325" s="18" t="str">
        <f>IFERROR(VLOOKUP($B325,DB!$H$3:$BZ$1001,51,FALSE)&amp;"","　")</f>
        <v>　</v>
      </c>
      <c r="AF325" s="18" t="str">
        <f>IFERROR(VLOOKUP($B325,DB!$H$3:$BZ$1001,52,FALSE)&amp;"","　")</f>
        <v>　</v>
      </c>
      <c r="AG325" s="18" t="str">
        <f>IFERROR(VLOOKUP($B325,DB!$H$3:$BZ$1001,53,FALSE)&amp;"","　")</f>
        <v>　</v>
      </c>
      <c r="AH325" s="18" t="str">
        <f>IFERROR(VLOOKUP($B325,DB!$H$3:$BZ$1001,54,FALSE)&amp;"","　")</f>
        <v>　</v>
      </c>
      <c r="AI325" s="25" t="str">
        <f>IFERROR(VLOOKUP($B325,DB!$H$3:$BZ$1001,55,FALSE)&amp;"","　")</f>
        <v>　</v>
      </c>
      <c r="AJ325" s="16" t="str">
        <f>IFERROR(VLOOKUP($B325,DB!$H$3:$BZ$1001,56,FALSE)&amp;"","　")</f>
        <v>　</v>
      </c>
      <c r="AK325" s="18" t="str">
        <f>IFERROR(VLOOKUP($B325,DB!$H$3:$BZ$1001,57,FALSE)&amp;"","　")</f>
        <v>　</v>
      </c>
      <c r="AL325" s="18" t="str">
        <f>IFERROR(VLOOKUP($B325,DB!$H$3:$BZ$1001,58,FALSE)&amp;"","　")</f>
        <v>　</v>
      </c>
      <c r="AM325" s="18" t="str">
        <f>IFERROR(VLOOKUP($B325,DB!$H$3:$BZ$1001,59,FALSE)&amp;"","　")</f>
        <v>　</v>
      </c>
      <c r="AN325" s="18" t="str">
        <f>IFERROR(VLOOKUP($B325,DB!$H$3:$BZ$1001,60,FALSE)&amp;"","　")</f>
        <v>　</v>
      </c>
      <c r="AO325" s="18" t="str">
        <f>IFERROR(VLOOKUP($B325,DB!$H$3:$BZ$1001,61,FALSE)&amp;"","　")</f>
        <v>　</v>
      </c>
      <c r="AP325" s="18" t="str">
        <f>IFERROR(VLOOKUP($B325,DB!$H$3:$BZ$1001,62,FALSE)&amp;"","　")</f>
        <v>　</v>
      </c>
      <c r="AQ325" s="21" t="str">
        <f>IFERROR(VLOOKUP($B325,DB!$H$3:$BZ$1001,63,FALSE)&amp;"","　")</f>
        <v>　</v>
      </c>
      <c r="AR325" s="23" t="str">
        <f>IFERROR(VLOOKUP($B325,DB!$H$3:$BZ$1001,64,FALSE)&amp;"","　")</f>
        <v>　</v>
      </c>
      <c r="AS325" s="18" t="str">
        <f>IFERROR(VLOOKUP($B325,DB!$H$3:$BZ$1001,65,FALSE)&amp;"","　")</f>
        <v>　</v>
      </c>
      <c r="AT325" s="18" t="str">
        <f>IFERROR(VLOOKUP($B325,DB!$H$3:$BZ$1001,66,FALSE)&amp;"","　")</f>
        <v>　</v>
      </c>
      <c r="AU325" s="18" t="str">
        <f>IFERROR(VLOOKUP($B325,DB!$H$3:$BZ$1001,67,FALSE)&amp;"","　")</f>
        <v>　</v>
      </c>
      <c r="AV325" s="18" t="str">
        <f>IFERROR(VLOOKUP($B325,DB!$H$3:$BZ$1001,68,FALSE)&amp;"","　")</f>
        <v>　</v>
      </c>
      <c r="AW325" s="18" t="str">
        <f>IFERROR(VLOOKUP($B325,DB!$H$3:$BZ$1001,69,FALSE)&amp;"","　")</f>
        <v>　</v>
      </c>
      <c r="AX325" s="18" t="str">
        <f>IFERROR(VLOOKUP($B325,DB!$H$3:$BZ$1001,70,FALSE)&amp;"","　")</f>
        <v>　</v>
      </c>
      <c r="AY325" s="21" t="str">
        <f>IFERROR(VLOOKUP($B325,DB!$H$3:$BZ$1001,71,FALSE)&amp;"","　")</f>
        <v>　</v>
      </c>
      <c r="AZ325" s="29"/>
    </row>
    <row r="326" spans="2:52" ht="20.100000000000001" customHeight="1">
      <c r="B326" s="6"/>
      <c r="C326" s="8" t="str">
        <f>IFERROR(VLOOKUP(B326,DB!$H$3:$Y$1001,4,FALSE)&amp;"","")</f>
        <v/>
      </c>
      <c r="D326" s="10" t="str">
        <f>IFERROR(VLOOKUP(B326,DB!$H$2:$CC$1001,7,FALSE)&amp;"","")</f>
        <v/>
      </c>
      <c r="E326" s="11" t="str">
        <f>IFERROR(VLOOKUP(B326,DB!$H$2:$CC$1001,8,FALSE)&amp;"","")</f>
        <v/>
      </c>
      <c r="F326" s="12" t="str">
        <f>IFERROR(VLOOKUP(B326,DB!$H$2:$CC$1001,10,FALSE)&amp;"","")</f>
        <v/>
      </c>
      <c r="G326" s="11" t="str">
        <f>IFERROR(VLOOKUP(B326,DB!$H$2:$CC$1001,11,FALSE)&amp;"","")</f>
        <v/>
      </c>
      <c r="H326" s="14" t="str">
        <f>IFERROR(IF(VLOOKUP(B326,DB!$H$2:$CC$1001,20,FALSE)&amp;""="","","○"),"")</f>
        <v/>
      </c>
      <c r="I326" s="16" t="str">
        <f>IFERROR(VLOOKUP($B326,DB!$H$3:$BZ$1001,29,FALSE)&amp;"","　")</f>
        <v>　</v>
      </c>
      <c r="J326" s="18" t="str">
        <f>IFERROR(VLOOKUP($B326,DB!$H$3:$BZ$1001,30,FALSE)&amp;"","　")</f>
        <v>　</v>
      </c>
      <c r="K326" s="18" t="str">
        <f>IFERROR(VLOOKUP($B326,DB!$H$3:$BZ$1001,31,FALSE)&amp;"","　")</f>
        <v>　</v>
      </c>
      <c r="L326" s="18" t="str">
        <f>IFERROR(VLOOKUP($B326,DB!$H$3:$BZ$1001,32,FALSE)&amp;"","　")</f>
        <v>　</v>
      </c>
      <c r="M326" s="18" t="str">
        <f>IFERROR(VLOOKUP($B326,DB!$H$3:$BZ$1001,33,FALSE)&amp;"","　")</f>
        <v>　</v>
      </c>
      <c r="N326" s="21" t="str">
        <f>IFERROR(VLOOKUP($B326,DB!$H$3:$BZ$1001,34,FALSE)&amp;"","　")</f>
        <v>　</v>
      </c>
      <c r="O326" s="23" t="str">
        <f>IFERROR(VLOOKUP($B326,DB!$H$3:$BZ$1001,35,FALSE)&amp;"","　")</f>
        <v>　</v>
      </c>
      <c r="P326" s="18" t="str">
        <f>IFERROR(VLOOKUP($B326,DB!$H$3:$BZ$1001,36,FALSE)&amp;"","　")</f>
        <v>　</v>
      </c>
      <c r="Q326" s="18" t="str">
        <f>IFERROR(VLOOKUP($B326,DB!$H$3:$BZ$1001,37,FALSE)&amp;"","　")</f>
        <v>　</v>
      </c>
      <c r="R326" s="18" t="str">
        <f>IFERROR(VLOOKUP($B326,DB!$H$3:$BZ$1001,38,FALSE)&amp;"","　")</f>
        <v>　</v>
      </c>
      <c r="S326" s="18" t="str">
        <f>IFERROR(VLOOKUP($B326,DB!$H$3:$BZ$1001,39,FALSE)&amp;"","　")</f>
        <v>　</v>
      </c>
      <c r="T326" s="18" t="str">
        <f>IFERROR(VLOOKUP($B326,DB!$H$3:$BZ$1001,40,FALSE)&amp;"","　")</f>
        <v>　</v>
      </c>
      <c r="U326" s="18" t="str">
        <f>IFERROR(VLOOKUP($B326,DB!$H$3:$BZ$1001,41,FALSE)&amp;"","　")</f>
        <v>　</v>
      </c>
      <c r="V326" s="18" t="str">
        <f>IFERROR(VLOOKUP($B326,DB!$H$3:$BZ$1001,42,FALSE)&amp;"","　")</f>
        <v>　</v>
      </c>
      <c r="W326" s="18" t="str">
        <f>IFERROR(VLOOKUP($B326,DB!$H$3:$BZ$1001,43,FALSE)&amp;"","　")</f>
        <v>　</v>
      </c>
      <c r="X326" s="18" t="str">
        <f>IFERROR(VLOOKUP($B326,DB!$H$3:$BZ$1001,44,FALSE)&amp;"","　")</f>
        <v>　</v>
      </c>
      <c r="Y326" s="18" t="str">
        <f>IFERROR(VLOOKUP($B326,DB!$H$3:$BZ$1001,45,FALSE)&amp;"","　")</f>
        <v>　</v>
      </c>
      <c r="Z326" s="18" t="str">
        <f>IFERROR(VLOOKUP($B326,DB!$H$3:$BZ$1001,46,FALSE)&amp;"","　")</f>
        <v>　</v>
      </c>
      <c r="AA326" s="18" t="str">
        <f>IFERROR(VLOOKUP($B326,DB!$H$3:$BZ$1001,47,FALSE)&amp;"","　")</f>
        <v>　</v>
      </c>
      <c r="AB326" s="18" t="str">
        <f>IFERROR(VLOOKUP($B326,DB!$H$3:$BZ$1001,48,FALSE)&amp;"","　")</f>
        <v>　</v>
      </c>
      <c r="AC326" s="18" t="str">
        <f>IFERROR(VLOOKUP($B326,DB!$H$3:$BZ$1001,49,FALSE)&amp;"","　")</f>
        <v>　</v>
      </c>
      <c r="AD326" s="18" t="str">
        <f>IFERROR(VLOOKUP($B326,DB!$H$3:$BZ$1001,50,FALSE)&amp;"","　")</f>
        <v>　</v>
      </c>
      <c r="AE326" s="18" t="str">
        <f>IFERROR(VLOOKUP($B326,DB!$H$3:$BZ$1001,51,FALSE)&amp;"","　")</f>
        <v>　</v>
      </c>
      <c r="AF326" s="18" t="str">
        <f>IFERROR(VLOOKUP($B326,DB!$H$3:$BZ$1001,52,FALSE)&amp;"","　")</f>
        <v>　</v>
      </c>
      <c r="AG326" s="18" t="str">
        <f>IFERROR(VLOOKUP($B326,DB!$H$3:$BZ$1001,53,FALSE)&amp;"","　")</f>
        <v>　</v>
      </c>
      <c r="AH326" s="18" t="str">
        <f>IFERROR(VLOOKUP($B326,DB!$H$3:$BZ$1001,54,FALSE)&amp;"","　")</f>
        <v>　</v>
      </c>
      <c r="AI326" s="25" t="str">
        <f>IFERROR(VLOOKUP($B326,DB!$H$3:$BZ$1001,55,FALSE)&amp;"","　")</f>
        <v>　</v>
      </c>
      <c r="AJ326" s="16" t="str">
        <f>IFERROR(VLOOKUP($B326,DB!$H$3:$BZ$1001,56,FALSE)&amp;"","　")</f>
        <v>　</v>
      </c>
      <c r="AK326" s="18" t="str">
        <f>IFERROR(VLOOKUP($B326,DB!$H$3:$BZ$1001,57,FALSE)&amp;"","　")</f>
        <v>　</v>
      </c>
      <c r="AL326" s="18" t="str">
        <f>IFERROR(VLOOKUP($B326,DB!$H$3:$BZ$1001,58,FALSE)&amp;"","　")</f>
        <v>　</v>
      </c>
      <c r="AM326" s="18" t="str">
        <f>IFERROR(VLOOKUP($B326,DB!$H$3:$BZ$1001,59,FALSE)&amp;"","　")</f>
        <v>　</v>
      </c>
      <c r="AN326" s="18" t="str">
        <f>IFERROR(VLOOKUP($B326,DB!$H$3:$BZ$1001,60,FALSE)&amp;"","　")</f>
        <v>　</v>
      </c>
      <c r="AO326" s="18" t="str">
        <f>IFERROR(VLOOKUP($B326,DB!$H$3:$BZ$1001,61,FALSE)&amp;"","　")</f>
        <v>　</v>
      </c>
      <c r="AP326" s="18" t="str">
        <f>IFERROR(VLOOKUP($B326,DB!$H$3:$BZ$1001,62,FALSE)&amp;"","　")</f>
        <v>　</v>
      </c>
      <c r="AQ326" s="21" t="str">
        <f>IFERROR(VLOOKUP($B326,DB!$H$3:$BZ$1001,63,FALSE)&amp;"","　")</f>
        <v>　</v>
      </c>
      <c r="AR326" s="23" t="str">
        <f>IFERROR(VLOOKUP($B326,DB!$H$3:$BZ$1001,64,FALSE)&amp;"","　")</f>
        <v>　</v>
      </c>
      <c r="AS326" s="18" t="str">
        <f>IFERROR(VLOOKUP($B326,DB!$H$3:$BZ$1001,65,FALSE)&amp;"","　")</f>
        <v>　</v>
      </c>
      <c r="AT326" s="18" t="str">
        <f>IFERROR(VLOOKUP($B326,DB!$H$3:$BZ$1001,66,FALSE)&amp;"","　")</f>
        <v>　</v>
      </c>
      <c r="AU326" s="18" t="str">
        <f>IFERROR(VLOOKUP($B326,DB!$H$3:$BZ$1001,67,FALSE)&amp;"","　")</f>
        <v>　</v>
      </c>
      <c r="AV326" s="18" t="str">
        <f>IFERROR(VLOOKUP($B326,DB!$H$3:$BZ$1001,68,FALSE)&amp;"","　")</f>
        <v>　</v>
      </c>
      <c r="AW326" s="18" t="str">
        <f>IFERROR(VLOOKUP($B326,DB!$H$3:$BZ$1001,69,FALSE)&amp;"","　")</f>
        <v>　</v>
      </c>
      <c r="AX326" s="18" t="str">
        <f>IFERROR(VLOOKUP($B326,DB!$H$3:$BZ$1001,70,FALSE)&amp;"","　")</f>
        <v>　</v>
      </c>
      <c r="AY326" s="21" t="str">
        <f>IFERROR(VLOOKUP($B326,DB!$H$3:$BZ$1001,71,FALSE)&amp;"","　")</f>
        <v>　</v>
      </c>
      <c r="AZ326" s="29"/>
    </row>
    <row r="327" spans="2:52" ht="20.100000000000001" customHeight="1">
      <c r="B327" s="6"/>
      <c r="C327" s="8" t="str">
        <f>IFERROR(VLOOKUP(B327,DB!$H$3:$Y$1001,4,FALSE)&amp;"","")</f>
        <v/>
      </c>
      <c r="D327" s="10" t="str">
        <f>IFERROR(VLOOKUP(B327,DB!$H$2:$CC$1001,7,FALSE)&amp;"","")</f>
        <v/>
      </c>
      <c r="E327" s="11" t="str">
        <f>IFERROR(VLOOKUP(B327,DB!$H$2:$CC$1001,8,FALSE)&amp;"","")</f>
        <v/>
      </c>
      <c r="F327" s="12" t="str">
        <f>IFERROR(VLOOKUP(B327,DB!$H$2:$CC$1001,10,FALSE)&amp;"","")</f>
        <v/>
      </c>
      <c r="G327" s="11" t="str">
        <f>IFERROR(VLOOKUP(B327,DB!$H$2:$CC$1001,11,FALSE)&amp;"","")</f>
        <v/>
      </c>
      <c r="H327" s="14" t="str">
        <f>IFERROR(IF(VLOOKUP(B327,DB!$H$2:$CC$1001,20,FALSE)&amp;""="","","○"),"")</f>
        <v/>
      </c>
      <c r="I327" s="16" t="str">
        <f>IFERROR(VLOOKUP($B327,DB!$H$3:$BZ$1001,29,FALSE)&amp;"","　")</f>
        <v>　</v>
      </c>
      <c r="J327" s="18" t="str">
        <f>IFERROR(VLOOKUP($B327,DB!$H$3:$BZ$1001,30,FALSE)&amp;"","　")</f>
        <v>　</v>
      </c>
      <c r="K327" s="18" t="str">
        <f>IFERROR(VLOOKUP($B327,DB!$H$3:$BZ$1001,31,FALSE)&amp;"","　")</f>
        <v>　</v>
      </c>
      <c r="L327" s="18" t="str">
        <f>IFERROR(VLOOKUP($B327,DB!$H$3:$BZ$1001,32,FALSE)&amp;"","　")</f>
        <v>　</v>
      </c>
      <c r="M327" s="18" t="str">
        <f>IFERROR(VLOOKUP($B327,DB!$H$3:$BZ$1001,33,FALSE)&amp;"","　")</f>
        <v>　</v>
      </c>
      <c r="N327" s="21" t="str">
        <f>IFERROR(VLOOKUP($B327,DB!$H$3:$BZ$1001,34,FALSE)&amp;"","　")</f>
        <v>　</v>
      </c>
      <c r="O327" s="23" t="str">
        <f>IFERROR(VLOOKUP($B327,DB!$H$3:$BZ$1001,35,FALSE)&amp;"","　")</f>
        <v>　</v>
      </c>
      <c r="P327" s="18" t="str">
        <f>IFERROR(VLOOKUP($B327,DB!$H$3:$BZ$1001,36,FALSE)&amp;"","　")</f>
        <v>　</v>
      </c>
      <c r="Q327" s="18" t="str">
        <f>IFERROR(VLOOKUP($B327,DB!$H$3:$BZ$1001,37,FALSE)&amp;"","　")</f>
        <v>　</v>
      </c>
      <c r="R327" s="18" t="str">
        <f>IFERROR(VLOOKUP($B327,DB!$H$3:$BZ$1001,38,FALSE)&amp;"","　")</f>
        <v>　</v>
      </c>
      <c r="S327" s="18" t="str">
        <f>IFERROR(VLOOKUP($B327,DB!$H$3:$BZ$1001,39,FALSE)&amp;"","　")</f>
        <v>　</v>
      </c>
      <c r="T327" s="18" t="str">
        <f>IFERROR(VLOOKUP($B327,DB!$H$3:$BZ$1001,40,FALSE)&amp;"","　")</f>
        <v>　</v>
      </c>
      <c r="U327" s="18" t="str">
        <f>IFERROR(VLOOKUP($B327,DB!$H$3:$BZ$1001,41,FALSE)&amp;"","　")</f>
        <v>　</v>
      </c>
      <c r="V327" s="18" t="str">
        <f>IFERROR(VLOOKUP($B327,DB!$H$3:$BZ$1001,42,FALSE)&amp;"","　")</f>
        <v>　</v>
      </c>
      <c r="W327" s="18" t="str">
        <f>IFERROR(VLOOKUP($B327,DB!$H$3:$BZ$1001,43,FALSE)&amp;"","　")</f>
        <v>　</v>
      </c>
      <c r="X327" s="18" t="str">
        <f>IFERROR(VLOOKUP($B327,DB!$H$3:$BZ$1001,44,FALSE)&amp;"","　")</f>
        <v>　</v>
      </c>
      <c r="Y327" s="18" t="str">
        <f>IFERROR(VLOOKUP($B327,DB!$H$3:$BZ$1001,45,FALSE)&amp;"","　")</f>
        <v>　</v>
      </c>
      <c r="Z327" s="18" t="str">
        <f>IFERROR(VLOOKUP($B327,DB!$H$3:$BZ$1001,46,FALSE)&amp;"","　")</f>
        <v>　</v>
      </c>
      <c r="AA327" s="18" t="str">
        <f>IFERROR(VLOOKUP($B327,DB!$H$3:$BZ$1001,47,FALSE)&amp;"","　")</f>
        <v>　</v>
      </c>
      <c r="AB327" s="18" t="str">
        <f>IFERROR(VLOOKUP($B327,DB!$H$3:$BZ$1001,48,FALSE)&amp;"","　")</f>
        <v>　</v>
      </c>
      <c r="AC327" s="18" t="str">
        <f>IFERROR(VLOOKUP($B327,DB!$H$3:$BZ$1001,49,FALSE)&amp;"","　")</f>
        <v>　</v>
      </c>
      <c r="AD327" s="18" t="str">
        <f>IFERROR(VLOOKUP($B327,DB!$H$3:$BZ$1001,50,FALSE)&amp;"","　")</f>
        <v>　</v>
      </c>
      <c r="AE327" s="18" t="str">
        <f>IFERROR(VLOOKUP($B327,DB!$H$3:$BZ$1001,51,FALSE)&amp;"","　")</f>
        <v>　</v>
      </c>
      <c r="AF327" s="18" t="str">
        <f>IFERROR(VLOOKUP($B327,DB!$H$3:$BZ$1001,52,FALSE)&amp;"","　")</f>
        <v>　</v>
      </c>
      <c r="AG327" s="18" t="str">
        <f>IFERROR(VLOOKUP($B327,DB!$H$3:$BZ$1001,53,FALSE)&amp;"","　")</f>
        <v>　</v>
      </c>
      <c r="AH327" s="18" t="str">
        <f>IFERROR(VLOOKUP($B327,DB!$H$3:$BZ$1001,54,FALSE)&amp;"","　")</f>
        <v>　</v>
      </c>
      <c r="AI327" s="25" t="str">
        <f>IFERROR(VLOOKUP($B327,DB!$H$3:$BZ$1001,55,FALSE)&amp;"","　")</f>
        <v>　</v>
      </c>
      <c r="AJ327" s="16" t="str">
        <f>IFERROR(VLOOKUP($B327,DB!$H$3:$BZ$1001,56,FALSE)&amp;"","　")</f>
        <v>　</v>
      </c>
      <c r="AK327" s="18" t="str">
        <f>IFERROR(VLOOKUP($B327,DB!$H$3:$BZ$1001,57,FALSE)&amp;"","　")</f>
        <v>　</v>
      </c>
      <c r="AL327" s="18" t="str">
        <f>IFERROR(VLOOKUP($B327,DB!$H$3:$BZ$1001,58,FALSE)&amp;"","　")</f>
        <v>　</v>
      </c>
      <c r="AM327" s="18" t="str">
        <f>IFERROR(VLOOKUP($B327,DB!$H$3:$BZ$1001,59,FALSE)&amp;"","　")</f>
        <v>　</v>
      </c>
      <c r="AN327" s="18" t="str">
        <f>IFERROR(VLOOKUP($B327,DB!$H$3:$BZ$1001,60,FALSE)&amp;"","　")</f>
        <v>　</v>
      </c>
      <c r="AO327" s="18" t="str">
        <f>IFERROR(VLOOKUP($B327,DB!$H$3:$BZ$1001,61,FALSE)&amp;"","　")</f>
        <v>　</v>
      </c>
      <c r="AP327" s="18" t="str">
        <f>IFERROR(VLOOKUP($B327,DB!$H$3:$BZ$1001,62,FALSE)&amp;"","　")</f>
        <v>　</v>
      </c>
      <c r="AQ327" s="21" t="str">
        <f>IFERROR(VLOOKUP($B327,DB!$H$3:$BZ$1001,63,FALSE)&amp;"","　")</f>
        <v>　</v>
      </c>
      <c r="AR327" s="23" t="str">
        <f>IFERROR(VLOOKUP($B327,DB!$H$3:$BZ$1001,64,FALSE)&amp;"","　")</f>
        <v>　</v>
      </c>
      <c r="AS327" s="18" t="str">
        <f>IFERROR(VLOOKUP($B327,DB!$H$3:$BZ$1001,65,FALSE)&amp;"","　")</f>
        <v>　</v>
      </c>
      <c r="AT327" s="18" t="str">
        <f>IFERROR(VLOOKUP($B327,DB!$H$3:$BZ$1001,66,FALSE)&amp;"","　")</f>
        <v>　</v>
      </c>
      <c r="AU327" s="18" t="str">
        <f>IFERROR(VLOOKUP($B327,DB!$H$3:$BZ$1001,67,FALSE)&amp;"","　")</f>
        <v>　</v>
      </c>
      <c r="AV327" s="18" t="str">
        <f>IFERROR(VLOOKUP($B327,DB!$H$3:$BZ$1001,68,FALSE)&amp;"","　")</f>
        <v>　</v>
      </c>
      <c r="AW327" s="18" t="str">
        <f>IFERROR(VLOOKUP($B327,DB!$H$3:$BZ$1001,69,FALSE)&amp;"","　")</f>
        <v>　</v>
      </c>
      <c r="AX327" s="18" t="str">
        <f>IFERROR(VLOOKUP($B327,DB!$H$3:$BZ$1001,70,FALSE)&amp;"","　")</f>
        <v>　</v>
      </c>
      <c r="AY327" s="21" t="str">
        <f>IFERROR(VLOOKUP($B327,DB!$H$3:$BZ$1001,71,FALSE)&amp;"","　")</f>
        <v>　</v>
      </c>
      <c r="AZ327" s="29"/>
    </row>
    <row r="328" spans="2:52" ht="20.100000000000001" customHeight="1">
      <c r="B328" s="6"/>
      <c r="C328" s="8" t="str">
        <f>IFERROR(VLOOKUP(B328,DB!$H$3:$Y$1001,4,FALSE)&amp;"","")</f>
        <v/>
      </c>
      <c r="D328" s="10" t="str">
        <f>IFERROR(VLOOKUP(B328,DB!$H$2:$CC$1001,7,FALSE)&amp;"","")</f>
        <v/>
      </c>
      <c r="E328" s="11" t="str">
        <f>IFERROR(VLOOKUP(B328,DB!$H$2:$CC$1001,8,FALSE)&amp;"","")</f>
        <v/>
      </c>
      <c r="F328" s="12" t="str">
        <f>IFERROR(VLOOKUP(B328,DB!$H$2:$CC$1001,10,FALSE)&amp;"","")</f>
        <v/>
      </c>
      <c r="G328" s="11" t="str">
        <f>IFERROR(VLOOKUP(B328,DB!$H$2:$CC$1001,11,FALSE)&amp;"","")</f>
        <v/>
      </c>
      <c r="H328" s="14" t="str">
        <f>IFERROR(IF(VLOOKUP(B328,DB!$H$2:$CC$1001,20,FALSE)&amp;""="","","○"),"")</f>
        <v/>
      </c>
      <c r="I328" s="16" t="str">
        <f>IFERROR(VLOOKUP($B328,DB!$H$3:$BZ$1001,29,FALSE)&amp;"","　")</f>
        <v>　</v>
      </c>
      <c r="J328" s="18" t="str">
        <f>IFERROR(VLOOKUP($B328,DB!$H$3:$BZ$1001,30,FALSE)&amp;"","　")</f>
        <v>　</v>
      </c>
      <c r="K328" s="18" t="str">
        <f>IFERROR(VLOOKUP($B328,DB!$H$3:$BZ$1001,31,FALSE)&amp;"","　")</f>
        <v>　</v>
      </c>
      <c r="L328" s="18" t="str">
        <f>IFERROR(VLOOKUP($B328,DB!$H$3:$BZ$1001,32,FALSE)&amp;"","　")</f>
        <v>　</v>
      </c>
      <c r="M328" s="18" t="str">
        <f>IFERROR(VLOOKUP($B328,DB!$H$3:$BZ$1001,33,FALSE)&amp;"","　")</f>
        <v>　</v>
      </c>
      <c r="N328" s="21" t="str">
        <f>IFERROR(VLOOKUP($B328,DB!$H$3:$BZ$1001,34,FALSE)&amp;"","　")</f>
        <v>　</v>
      </c>
      <c r="O328" s="23" t="str">
        <f>IFERROR(VLOOKUP($B328,DB!$H$3:$BZ$1001,35,FALSE)&amp;"","　")</f>
        <v>　</v>
      </c>
      <c r="P328" s="18" t="str">
        <f>IFERROR(VLOOKUP($B328,DB!$H$3:$BZ$1001,36,FALSE)&amp;"","　")</f>
        <v>　</v>
      </c>
      <c r="Q328" s="18" t="str">
        <f>IFERROR(VLOOKUP($B328,DB!$H$3:$BZ$1001,37,FALSE)&amp;"","　")</f>
        <v>　</v>
      </c>
      <c r="R328" s="18" t="str">
        <f>IFERROR(VLOOKUP($B328,DB!$H$3:$BZ$1001,38,FALSE)&amp;"","　")</f>
        <v>　</v>
      </c>
      <c r="S328" s="18" t="str">
        <f>IFERROR(VLOOKUP($B328,DB!$H$3:$BZ$1001,39,FALSE)&amp;"","　")</f>
        <v>　</v>
      </c>
      <c r="T328" s="18" t="str">
        <f>IFERROR(VLOOKUP($B328,DB!$H$3:$BZ$1001,40,FALSE)&amp;"","　")</f>
        <v>　</v>
      </c>
      <c r="U328" s="18" t="str">
        <f>IFERROR(VLOOKUP($B328,DB!$H$3:$BZ$1001,41,FALSE)&amp;"","　")</f>
        <v>　</v>
      </c>
      <c r="V328" s="18" t="str">
        <f>IFERROR(VLOOKUP($B328,DB!$H$3:$BZ$1001,42,FALSE)&amp;"","　")</f>
        <v>　</v>
      </c>
      <c r="W328" s="18" t="str">
        <f>IFERROR(VLOOKUP($B328,DB!$H$3:$BZ$1001,43,FALSE)&amp;"","　")</f>
        <v>　</v>
      </c>
      <c r="X328" s="18" t="str">
        <f>IFERROR(VLOOKUP($B328,DB!$H$3:$BZ$1001,44,FALSE)&amp;"","　")</f>
        <v>　</v>
      </c>
      <c r="Y328" s="18" t="str">
        <f>IFERROR(VLOOKUP($B328,DB!$H$3:$BZ$1001,45,FALSE)&amp;"","　")</f>
        <v>　</v>
      </c>
      <c r="Z328" s="18" t="str">
        <f>IFERROR(VLOOKUP($B328,DB!$H$3:$BZ$1001,46,FALSE)&amp;"","　")</f>
        <v>　</v>
      </c>
      <c r="AA328" s="18" t="str">
        <f>IFERROR(VLOOKUP($B328,DB!$H$3:$BZ$1001,47,FALSE)&amp;"","　")</f>
        <v>　</v>
      </c>
      <c r="AB328" s="18" t="str">
        <f>IFERROR(VLOOKUP($B328,DB!$H$3:$BZ$1001,48,FALSE)&amp;"","　")</f>
        <v>　</v>
      </c>
      <c r="AC328" s="18" t="str">
        <f>IFERROR(VLOOKUP($B328,DB!$H$3:$BZ$1001,49,FALSE)&amp;"","　")</f>
        <v>　</v>
      </c>
      <c r="AD328" s="18" t="str">
        <f>IFERROR(VLOOKUP($B328,DB!$H$3:$BZ$1001,50,FALSE)&amp;"","　")</f>
        <v>　</v>
      </c>
      <c r="AE328" s="18" t="str">
        <f>IFERROR(VLOOKUP($B328,DB!$H$3:$BZ$1001,51,FALSE)&amp;"","　")</f>
        <v>　</v>
      </c>
      <c r="AF328" s="18" t="str">
        <f>IFERROR(VLOOKUP($B328,DB!$H$3:$BZ$1001,52,FALSE)&amp;"","　")</f>
        <v>　</v>
      </c>
      <c r="AG328" s="18" t="str">
        <f>IFERROR(VLOOKUP($B328,DB!$H$3:$BZ$1001,53,FALSE)&amp;"","　")</f>
        <v>　</v>
      </c>
      <c r="AH328" s="18" t="str">
        <f>IFERROR(VLOOKUP($B328,DB!$H$3:$BZ$1001,54,FALSE)&amp;"","　")</f>
        <v>　</v>
      </c>
      <c r="AI328" s="25" t="str">
        <f>IFERROR(VLOOKUP($B328,DB!$H$3:$BZ$1001,55,FALSE)&amp;"","　")</f>
        <v>　</v>
      </c>
      <c r="AJ328" s="16" t="str">
        <f>IFERROR(VLOOKUP($B328,DB!$H$3:$BZ$1001,56,FALSE)&amp;"","　")</f>
        <v>　</v>
      </c>
      <c r="AK328" s="18" t="str">
        <f>IFERROR(VLOOKUP($B328,DB!$H$3:$BZ$1001,57,FALSE)&amp;"","　")</f>
        <v>　</v>
      </c>
      <c r="AL328" s="18" t="str">
        <f>IFERROR(VLOOKUP($B328,DB!$H$3:$BZ$1001,58,FALSE)&amp;"","　")</f>
        <v>　</v>
      </c>
      <c r="AM328" s="18" t="str">
        <f>IFERROR(VLOOKUP($B328,DB!$H$3:$BZ$1001,59,FALSE)&amp;"","　")</f>
        <v>　</v>
      </c>
      <c r="AN328" s="18" t="str">
        <f>IFERROR(VLOOKUP($B328,DB!$H$3:$BZ$1001,60,FALSE)&amp;"","　")</f>
        <v>　</v>
      </c>
      <c r="AO328" s="18" t="str">
        <f>IFERROR(VLOOKUP($B328,DB!$H$3:$BZ$1001,61,FALSE)&amp;"","　")</f>
        <v>　</v>
      </c>
      <c r="AP328" s="18" t="str">
        <f>IFERROR(VLOOKUP($B328,DB!$H$3:$BZ$1001,62,FALSE)&amp;"","　")</f>
        <v>　</v>
      </c>
      <c r="AQ328" s="21" t="str">
        <f>IFERROR(VLOOKUP($B328,DB!$H$3:$BZ$1001,63,FALSE)&amp;"","　")</f>
        <v>　</v>
      </c>
      <c r="AR328" s="23" t="str">
        <f>IFERROR(VLOOKUP($B328,DB!$H$3:$BZ$1001,64,FALSE)&amp;"","　")</f>
        <v>　</v>
      </c>
      <c r="AS328" s="18" t="str">
        <f>IFERROR(VLOOKUP($B328,DB!$H$3:$BZ$1001,65,FALSE)&amp;"","　")</f>
        <v>　</v>
      </c>
      <c r="AT328" s="18" t="str">
        <f>IFERROR(VLOOKUP($B328,DB!$H$3:$BZ$1001,66,FALSE)&amp;"","　")</f>
        <v>　</v>
      </c>
      <c r="AU328" s="18" t="str">
        <f>IFERROR(VLOOKUP($B328,DB!$H$3:$BZ$1001,67,FALSE)&amp;"","　")</f>
        <v>　</v>
      </c>
      <c r="AV328" s="18" t="str">
        <f>IFERROR(VLOOKUP($B328,DB!$H$3:$BZ$1001,68,FALSE)&amp;"","　")</f>
        <v>　</v>
      </c>
      <c r="AW328" s="18" t="str">
        <f>IFERROR(VLOOKUP($B328,DB!$H$3:$BZ$1001,69,FALSE)&amp;"","　")</f>
        <v>　</v>
      </c>
      <c r="AX328" s="18" t="str">
        <f>IFERROR(VLOOKUP($B328,DB!$H$3:$BZ$1001,70,FALSE)&amp;"","　")</f>
        <v>　</v>
      </c>
      <c r="AY328" s="21" t="str">
        <f>IFERROR(VLOOKUP($B328,DB!$H$3:$BZ$1001,71,FALSE)&amp;"","　")</f>
        <v>　</v>
      </c>
      <c r="AZ328" s="29"/>
    </row>
    <row r="329" spans="2:52" ht="20.100000000000001" customHeight="1">
      <c r="B329" s="6"/>
      <c r="C329" s="8" t="str">
        <f>IFERROR(VLOOKUP(B329,DB!$H$3:$Y$1001,4,FALSE)&amp;"","")</f>
        <v/>
      </c>
      <c r="D329" s="10" t="str">
        <f>IFERROR(VLOOKUP(B329,DB!$H$2:$CC$1001,7,FALSE)&amp;"","")</f>
        <v/>
      </c>
      <c r="E329" s="11" t="str">
        <f>IFERROR(VLOOKUP(B329,DB!$H$2:$CC$1001,8,FALSE)&amp;"","")</f>
        <v/>
      </c>
      <c r="F329" s="12" t="str">
        <f>IFERROR(VLOOKUP(B329,DB!$H$2:$CC$1001,10,FALSE)&amp;"","")</f>
        <v/>
      </c>
      <c r="G329" s="11" t="str">
        <f>IFERROR(VLOOKUP(B329,DB!$H$2:$CC$1001,11,FALSE)&amp;"","")</f>
        <v/>
      </c>
      <c r="H329" s="14" t="str">
        <f>IFERROR(IF(VLOOKUP(B329,DB!$H$2:$CC$1001,20,FALSE)&amp;""="","","○"),"")</f>
        <v/>
      </c>
      <c r="I329" s="16" t="str">
        <f>IFERROR(VLOOKUP($B329,DB!$H$3:$BZ$1001,29,FALSE)&amp;"","　")</f>
        <v>　</v>
      </c>
      <c r="J329" s="18" t="str">
        <f>IFERROR(VLOOKUP($B329,DB!$H$3:$BZ$1001,30,FALSE)&amp;"","　")</f>
        <v>　</v>
      </c>
      <c r="K329" s="18" t="str">
        <f>IFERROR(VLOOKUP($B329,DB!$H$3:$BZ$1001,31,FALSE)&amp;"","　")</f>
        <v>　</v>
      </c>
      <c r="L329" s="18" t="str">
        <f>IFERROR(VLOOKUP($B329,DB!$H$3:$BZ$1001,32,FALSE)&amp;"","　")</f>
        <v>　</v>
      </c>
      <c r="M329" s="18" t="str">
        <f>IFERROR(VLOOKUP($B329,DB!$H$3:$BZ$1001,33,FALSE)&amp;"","　")</f>
        <v>　</v>
      </c>
      <c r="N329" s="21" t="str">
        <f>IFERROR(VLOOKUP($B329,DB!$H$3:$BZ$1001,34,FALSE)&amp;"","　")</f>
        <v>　</v>
      </c>
      <c r="O329" s="23" t="str">
        <f>IFERROR(VLOOKUP($B329,DB!$H$3:$BZ$1001,35,FALSE)&amp;"","　")</f>
        <v>　</v>
      </c>
      <c r="P329" s="18" t="str">
        <f>IFERROR(VLOOKUP($B329,DB!$H$3:$BZ$1001,36,FALSE)&amp;"","　")</f>
        <v>　</v>
      </c>
      <c r="Q329" s="18" t="str">
        <f>IFERROR(VLOOKUP($B329,DB!$H$3:$BZ$1001,37,FALSE)&amp;"","　")</f>
        <v>　</v>
      </c>
      <c r="R329" s="18" t="str">
        <f>IFERROR(VLOOKUP($B329,DB!$H$3:$BZ$1001,38,FALSE)&amp;"","　")</f>
        <v>　</v>
      </c>
      <c r="S329" s="18" t="str">
        <f>IFERROR(VLOOKUP($B329,DB!$H$3:$BZ$1001,39,FALSE)&amp;"","　")</f>
        <v>　</v>
      </c>
      <c r="T329" s="18" t="str">
        <f>IFERROR(VLOOKUP($B329,DB!$H$3:$BZ$1001,40,FALSE)&amp;"","　")</f>
        <v>　</v>
      </c>
      <c r="U329" s="18" t="str">
        <f>IFERROR(VLOOKUP($B329,DB!$H$3:$BZ$1001,41,FALSE)&amp;"","　")</f>
        <v>　</v>
      </c>
      <c r="V329" s="18" t="str">
        <f>IFERROR(VLOOKUP($B329,DB!$H$3:$BZ$1001,42,FALSE)&amp;"","　")</f>
        <v>　</v>
      </c>
      <c r="W329" s="18" t="str">
        <f>IFERROR(VLOOKUP($B329,DB!$H$3:$BZ$1001,43,FALSE)&amp;"","　")</f>
        <v>　</v>
      </c>
      <c r="X329" s="18" t="str">
        <f>IFERROR(VLOOKUP($B329,DB!$H$3:$BZ$1001,44,FALSE)&amp;"","　")</f>
        <v>　</v>
      </c>
      <c r="Y329" s="18" t="str">
        <f>IFERROR(VLOOKUP($B329,DB!$H$3:$BZ$1001,45,FALSE)&amp;"","　")</f>
        <v>　</v>
      </c>
      <c r="Z329" s="18" t="str">
        <f>IFERROR(VLOOKUP($B329,DB!$H$3:$BZ$1001,46,FALSE)&amp;"","　")</f>
        <v>　</v>
      </c>
      <c r="AA329" s="18" t="str">
        <f>IFERROR(VLOOKUP($B329,DB!$H$3:$BZ$1001,47,FALSE)&amp;"","　")</f>
        <v>　</v>
      </c>
      <c r="AB329" s="18" t="str">
        <f>IFERROR(VLOOKUP($B329,DB!$H$3:$BZ$1001,48,FALSE)&amp;"","　")</f>
        <v>　</v>
      </c>
      <c r="AC329" s="18" t="str">
        <f>IFERROR(VLOOKUP($B329,DB!$H$3:$BZ$1001,49,FALSE)&amp;"","　")</f>
        <v>　</v>
      </c>
      <c r="AD329" s="18" t="str">
        <f>IFERROR(VLOOKUP($B329,DB!$H$3:$BZ$1001,50,FALSE)&amp;"","　")</f>
        <v>　</v>
      </c>
      <c r="AE329" s="18" t="str">
        <f>IFERROR(VLOOKUP($B329,DB!$H$3:$BZ$1001,51,FALSE)&amp;"","　")</f>
        <v>　</v>
      </c>
      <c r="AF329" s="18" t="str">
        <f>IFERROR(VLOOKUP($B329,DB!$H$3:$BZ$1001,52,FALSE)&amp;"","　")</f>
        <v>　</v>
      </c>
      <c r="AG329" s="18" t="str">
        <f>IFERROR(VLOOKUP($B329,DB!$H$3:$BZ$1001,53,FALSE)&amp;"","　")</f>
        <v>　</v>
      </c>
      <c r="AH329" s="18" t="str">
        <f>IFERROR(VLOOKUP($B329,DB!$H$3:$BZ$1001,54,FALSE)&amp;"","　")</f>
        <v>　</v>
      </c>
      <c r="AI329" s="25" t="str">
        <f>IFERROR(VLOOKUP($B329,DB!$H$3:$BZ$1001,55,FALSE)&amp;"","　")</f>
        <v>　</v>
      </c>
      <c r="AJ329" s="16" t="str">
        <f>IFERROR(VLOOKUP($B329,DB!$H$3:$BZ$1001,56,FALSE)&amp;"","　")</f>
        <v>　</v>
      </c>
      <c r="AK329" s="18" t="str">
        <f>IFERROR(VLOOKUP($B329,DB!$H$3:$BZ$1001,57,FALSE)&amp;"","　")</f>
        <v>　</v>
      </c>
      <c r="AL329" s="18" t="str">
        <f>IFERROR(VLOOKUP($B329,DB!$H$3:$BZ$1001,58,FALSE)&amp;"","　")</f>
        <v>　</v>
      </c>
      <c r="AM329" s="18" t="str">
        <f>IFERROR(VLOOKUP($B329,DB!$H$3:$BZ$1001,59,FALSE)&amp;"","　")</f>
        <v>　</v>
      </c>
      <c r="AN329" s="18" t="str">
        <f>IFERROR(VLOOKUP($B329,DB!$H$3:$BZ$1001,60,FALSE)&amp;"","　")</f>
        <v>　</v>
      </c>
      <c r="AO329" s="18" t="str">
        <f>IFERROR(VLOOKUP($B329,DB!$H$3:$BZ$1001,61,FALSE)&amp;"","　")</f>
        <v>　</v>
      </c>
      <c r="AP329" s="18" t="str">
        <f>IFERROR(VLOOKUP($B329,DB!$H$3:$BZ$1001,62,FALSE)&amp;"","　")</f>
        <v>　</v>
      </c>
      <c r="AQ329" s="21" t="str">
        <f>IFERROR(VLOOKUP($B329,DB!$H$3:$BZ$1001,63,FALSE)&amp;"","　")</f>
        <v>　</v>
      </c>
      <c r="AR329" s="23" t="str">
        <f>IFERROR(VLOOKUP($B329,DB!$H$3:$BZ$1001,64,FALSE)&amp;"","　")</f>
        <v>　</v>
      </c>
      <c r="AS329" s="18" t="str">
        <f>IFERROR(VLOOKUP($B329,DB!$H$3:$BZ$1001,65,FALSE)&amp;"","　")</f>
        <v>　</v>
      </c>
      <c r="AT329" s="18" t="str">
        <f>IFERROR(VLOOKUP($B329,DB!$H$3:$BZ$1001,66,FALSE)&amp;"","　")</f>
        <v>　</v>
      </c>
      <c r="AU329" s="18" t="str">
        <f>IFERROR(VLOOKUP($B329,DB!$H$3:$BZ$1001,67,FALSE)&amp;"","　")</f>
        <v>　</v>
      </c>
      <c r="AV329" s="18" t="str">
        <f>IFERROR(VLOOKUP($B329,DB!$H$3:$BZ$1001,68,FALSE)&amp;"","　")</f>
        <v>　</v>
      </c>
      <c r="AW329" s="18" t="str">
        <f>IFERROR(VLOOKUP($B329,DB!$H$3:$BZ$1001,69,FALSE)&amp;"","　")</f>
        <v>　</v>
      </c>
      <c r="AX329" s="18" t="str">
        <f>IFERROR(VLOOKUP($B329,DB!$H$3:$BZ$1001,70,FALSE)&amp;"","　")</f>
        <v>　</v>
      </c>
      <c r="AY329" s="21" t="str">
        <f>IFERROR(VLOOKUP($B329,DB!$H$3:$BZ$1001,71,FALSE)&amp;"","　")</f>
        <v>　</v>
      </c>
      <c r="AZ329" s="29"/>
    </row>
    <row r="330" spans="2:52" ht="20.100000000000001" customHeight="1">
      <c r="B330" s="6"/>
      <c r="C330" s="8" t="str">
        <f>IFERROR(VLOOKUP(B330,DB!$H$3:$Y$1001,4,FALSE)&amp;"","")</f>
        <v/>
      </c>
      <c r="D330" s="10" t="str">
        <f>IFERROR(VLOOKUP(B330,DB!$H$2:$CC$1001,7,FALSE)&amp;"","")</f>
        <v/>
      </c>
      <c r="E330" s="11" t="str">
        <f>IFERROR(VLOOKUP(B330,DB!$H$2:$CC$1001,8,FALSE)&amp;"","")</f>
        <v/>
      </c>
      <c r="F330" s="12" t="str">
        <f>IFERROR(VLOOKUP(B330,DB!$H$2:$CC$1001,10,FALSE)&amp;"","")</f>
        <v/>
      </c>
      <c r="G330" s="11" t="str">
        <f>IFERROR(VLOOKUP(B330,DB!$H$2:$CC$1001,11,FALSE)&amp;"","")</f>
        <v/>
      </c>
      <c r="H330" s="14" t="str">
        <f>IFERROR(IF(VLOOKUP(B330,DB!$H$2:$CC$1001,20,FALSE)&amp;""="","","○"),"")</f>
        <v/>
      </c>
      <c r="I330" s="16" t="str">
        <f>IFERROR(VLOOKUP($B330,DB!$H$3:$BZ$1001,29,FALSE)&amp;"","　")</f>
        <v>　</v>
      </c>
      <c r="J330" s="18" t="str">
        <f>IFERROR(VLOOKUP($B330,DB!$H$3:$BZ$1001,30,FALSE)&amp;"","　")</f>
        <v>　</v>
      </c>
      <c r="K330" s="18" t="str">
        <f>IFERROR(VLOOKUP($B330,DB!$H$3:$BZ$1001,31,FALSE)&amp;"","　")</f>
        <v>　</v>
      </c>
      <c r="L330" s="18" t="str">
        <f>IFERROR(VLOOKUP($B330,DB!$H$3:$BZ$1001,32,FALSE)&amp;"","　")</f>
        <v>　</v>
      </c>
      <c r="M330" s="18" t="str">
        <f>IFERROR(VLOOKUP($B330,DB!$H$3:$BZ$1001,33,FALSE)&amp;"","　")</f>
        <v>　</v>
      </c>
      <c r="N330" s="21" t="str">
        <f>IFERROR(VLOOKUP($B330,DB!$H$3:$BZ$1001,34,FALSE)&amp;"","　")</f>
        <v>　</v>
      </c>
      <c r="O330" s="23" t="str">
        <f>IFERROR(VLOOKUP($B330,DB!$H$3:$BZ$1001,35,FALSE)&amp;"","　")</f>
        <v>　</v>
      </c>
      <c r="P330" s="18" t="str">
        <f>IFERROR(VLOOKUP($B330,DB!$H$3:$BZ$1001,36,FALSE)&amp;"","　")</f>
        <v>　</v>
      </c>
      <c r="Q330" s="18" t="str">
        <f>IFERROR(VLOOKUP($B330,DB!$H$3:$BZ$1001,37,FALSE)&amp;"","　")</f>
        <v>　</v>
      </c>
      <c r="R330" s="18" t="str">
        <f>IFERROR(VLOOKUP($B330,DB!$H$3:$BZ$1001,38,FALSE)&amp;"","　")</f>
        <v>　</v>
      </c>
      <c r="S330" s="18" t="str">
        <f>IFERROR(VLOOKUP($B330,DB!$H$3:$BZ$1001,39,FALSE)&amp;"","　")</f>
        <v>　</v>
      </c>
      <c r="T330" s="18" t="str">
        <f>IFERROR(VLOOKUP($B330,DB!$H$3:$BZ$1001,40,FALSE)&amp;"","　")</f>
        <v>　</v>
      </c>
      <c r="U330" s="18" t="str">
        <f>IFERROR(VLOOKUP($B330,DB!$H$3:$BZ$1001,41,FALSE)&amp;"","　")</f>
        <v>　</v>
      </c>
      <c r="V330" s="18" t="str">
        <f>IFERROR(VLOOKUP($B330,DB!$H$3:$BZ$1001,42,FALSE)&amp;"","　")</f>
        <v>　</v>
      </c>
      <c r="W330" s="18" t="str">
        <f>IFERROR(VLOOKUP($B330,DB!$H$3:$BZ$1001,43,FALSE)&amp;"","　")</f>
        <v>　</v>
      </c>
      <c r="X330" s="18" t="str">
        <f>IFERROR(VLOOKUP($B330,DB!$H$3:$BZ$1001,44,FALSE)&amp;"","　")</f>
        <v>　</v>
      </c>
      <c r="Y330" s="18" t="str">
        <f>IFERROR(VLOOKUP($B330,DB!$H$3:$BZ$1001,45,FALSE)&amp;"","　")</f>
        <v>　</v>
      </c>
      <c r="Z330" s="18" t="str">
        <f>IFERROR(VLOOKUP($B330,DB!$H$3:$BZ$1001,46,FALSE)&amp;"","　")</f>
        <v>　</v>
      </c>
      <c r="AA330" s="18" t="str">
        <f>IFERROR(VLOOKUP($B330,DB!$H$3:$BZ$1001,47,FALSE)&amp;"","　")</f>
        <v>　</v>
      </c>
      <c r="AB330" s="18" t="str">
        <f>IFERROR(VLOOKUP($B330,DB!$H$3:$BZ$1001,48,FALSE)&amp;"","　")</f>
        <v>　</v>
      </c>
      <c r="AC330" s="18" t="str">
        <f>IFERROR(VLOOKUP($B330,DB!$H$3:$BZ$1001,49,FALSE)&amp;"","　")</f>
        <v>　</v>
      </c>
      <c r="AD330" s="18" t="str">
        <f>IFERROR(VLOOKUP($B330,DB!$H$3:$BZ$1001,50,FALSE)&amp;"","　")</f>
        <v>　</v>
      </c>
      <c r="AE330" s="18" t="str">
        <f>IFERROR(VLOOKUP($B330,DB!$H$3:$BZ$1001,51,FALSE)&amp;"","　")</f>
        <v>　</v>
      </c>
      <c r="AF330" s="18" t="str">
        <f>IFERROR(VLOOKUP($B330,DB!$H$3:$BZ$1001,52,FALSE)&amp;"","　")</f>
        <v>　</v>
      </c>
      <c r="AG330" s="18" t="str">
        <f>IFERROR(VLOOKUP($B330,DB!$H$3:$BZ$1001,53,FALSE)&amp;"","　")</f>
        <v>　</v>
      </c>
      <c r="AH330" s="18" t="str">
        <f>IFERROR(VLOOKUP($B330,DB!$H$3:$BZ$1001,54,FALSE)&amp;"","　")</f>
        <v>　</v>
      </c>
      <c r="AI330" s="25" t="str">
        <f>IFERROR(VLOOKUP($B330,DB!$H$3:$BZ$1001,55,FALSE)&amp;"","　")</f>
        <v>　</v>
      </c>
      <c r="AJ330" s="16" t="str">
        <f>IFERROR(VLOOKUP($B330,DB!$H$3:$BZ$1001,56,FALSE)&amp;"","　")</f>
        <v>　</v>
      </c>
      <c r="AK330" s="18" t="str">
        <f>IFERROR(VLOOKUP($B330,DB!$H$3:$BZ$1001,57,FALSE)&amp;"","　")</f>
        <v>　</v>
      </c>
      <c r="AL330" s="18" t="str">
        <f>IFERROR(VLOOKUP($B330,DB!$H$3:$BZ$1001,58,FALSE)&amp;"","　")</f>
        <v>　</v>
      </c>
      <c r="AM330" s="18" t="str">
        <f>IFERROR(VLOOKUP($B330,DB!$H$3:$BZ$1001,59,FALSE)&amp;"","　")</f>
        <v>　</v>
      </c>
      <c r="AN330" s="18" t="str">
        <f>IFERROR(VLOOKUP($B330,DB!$H$3:$BZ$1001,60,FALSE)&amp;"","　")</f>
        <v>　</v>
      </c>
      <c r="AO330" s="18" t="str">
        <f>IFERROR(VLOOKUP($B330,DB!$H$3:$BZ$1001,61,FALSE)&amp;"","　")</f>
        <v>　</v>
      </c>
      <c r="AP330" s="18" t="str">
        <f>IFERROR(VLOOKUP($B330,DB!$H$3:$BZ$1001,62,FALSE)&amp;"","　")</f>
        <v>　</v>
      </c>
      <c r="AQ330" s="21" t="str">
        <f>IFERROR(VLOOKUP($B330,DB!$H$3:$BZ$1001,63,FALSE)&amp;"","　")</f>
        <v>　</v>
      </c>
      <c r="AR330" s="23" t="str">
        <f>IFERROR(VLOOKUP($B330,DB!$H$3:$BZ$1001,64,FALSE)&amp;"","　")</f>
        <v>　</v>
      </c>
      <c r="AS330" s="18" t="str">
        <f>IFERROR(VLOOKUP($B330,DB!$H$3:$BZ$1001,65,FALSE)&amp;"","　")</f>
        <v>　</v>
      </c>
      <c r="AT330" s="18" t="str">
        <f>IFERROR(VLOOKUP($B330,DB!$H$3:$BZ$1001,66,FALSE)&amp;"","　")</f>
        <v>　</v>
      </c>
      <c r="AU330" s="18" t="str">
        <f>IFERROR(VLOOKUP($B330,DB!$H$3:$BZ$1001,67,FALSE)&amp;"","　")</f>
        <v>　</v>
      </c>
      <c r="AV330" s="18" t="str">
        <f>IFERROR(VLOOKUP($B330,DB!$H$3:$BZ$1001,68,FALSE)&amp;"","　")</f>
        <v>　</v>
      </c>
      <c r="AW330" s="18" t="str">
        <f>IFERROR(VLOOKUP($B330,DB!$H$3:$BZ$1001,69,FALSE)&amp;"","　")</f>
        <v>　</v>
      </c>
      <c r="AX330" s="18" t="str">
        <f>IFERROR(VLOOKUP($B330,DB!$H$3:$BZ$1001,70,FALSE)&amp;"","　")</f>
        <v>　</v>
      </c>
      <c r="AY330" s="21" t="str">
        <f>IFERROR(VLOOKUP($B330,DB!$H$3:$BZ$1001,71,FALSE)&amp;"","　")</f>
        <v>　</v>
      </c>
      <c r="AZ330" s="29"/>
    </row>
    <row r="331" spans="2:52" ht="20.100000000000001" customHeight="1">
      <c r="B331" s="6"/>
      <c r="C331" s="8" t="str">
        <f>IFERROR(VLOOKUP(B331,DB!$H$3:$Y$1001,4,FALSE)&amp;"","")</f>
        <v/>
      </c>
      <c r="D331" s="10" t="str">
        <f>IFERROR(VLOOKUP(B331,DB!$H$2:$CC$1001,7,FALSE)&amp;"","")</f>
        <v/>
      </c>
      <c r="E331" s="11" t="str">
        <f>IFERROR(VLOOKUP(B331,DB!$H$2:$CC$1001,8,FALSE)&amp;"","")</f>
        <v/>
      </c>
      <c r="F331" s="12" t="str">
        <f>IFERROR(VLOOKUP(B331,DB!$H$2:$CC$1001,10,FALSE)&amp;"","")</f>
        <v/>
      </c>
      <c r="G331" s="11" t="str">
        <f>IFERROR(VLOOKUP(B331,DB!$H$2:$CC$1001,11,FALSE)&amp;"","")</f>
        <v/>
      </c>
      <c r="H331" s="14" t="str">
        <f>IFERROR(IF(VLOOKUP(B331,DB!$H$2:$CC$1001,20,FALSE)&amp;""="","","○"),"")</f>
        <v/>
      </c>
      <c r="I331" s="16" t="str">
        <f>IFERROR(VLOOKUP($B331,DB!$H$3:$BZ$1001,29,FALSE)&amp;"","　")</f>
        <v>　</v>
      </c>
      <c r="J331" s="18" t="str">
        <f>IFERROR(VLOOKUP($B331,DB!$H$3:$BZ$1001,30,FALSE)&amp;"","　")</f>
        <v>　</v>
      </c>
      <c r="K331" s="18" t="str">
        <f>IFERROR(VLOOKUP($B331,DB!$H$3:$BZ$1001,31,FALSE)&amp;"","　")</f>
        <v>　</v>
      </c>
      <c r="L331" s="18" t="str">
        <f>IFERROR(VLOOKUP($B331,DB!$H$3:$BZ$1001,32,FALSE)&amp;"","　")</f>
        <v>　</v>
      </c>
      <c r="M331" s="18" t="str">
        <f>IFERROR(VLOOKUP($B331,DB!$H$3:$BZ$1001,33,FALSE)&amp;"","　")</f>
        <v>　</v>
      </c>
      <c r="N331" s="21" t="str">
        <f>IFERROR(VLOOKUP($B331,DB!$H$3:$BZ$1001,34,FALSE)&amp;"","　")</f>
        <v>　</v>
      </c>
      <c r="O331" s="23" t="str">
        <f>IFERROR(VLOOKUP($B331,DB!$H$3:$BZ$1001,35,FALSE)&amp;"","　")</f>
        <v>　</v>
      </c>
      <c r="P331" s="18" t="str">
        <f>IFERROR(VLOOKUP($B331,DB!$H$3:$BZ$1001,36,FALSE)&amp;"","　")</f>
        <v>　</v>
      </c>
      <c r="Q331" s="18" t="str">
        <f>IFERROR(VLOOKUP($B331,DB!$H$3:$BZ$1001,37,FALSE)&amp;"","　")</f>
        <v>　</v>
      </c>
      <c r="R331" s="18" t="str">
        <f>IFERROR(VLOOKUP($B331,DB!$H$3:$BZ$1001,38,FALSE)&amp;"","　")</f>
        <v>　</v>
      </c>
      <c r="S331" s="18" t="str">
        <f>IFERROR(VLOOKUP($B331,DB!$H$3:$BZ$1001,39,FALSE)&amp;"","　")</f>
        <v>　</v>
      </c>
      <c r="T331" s="18" t="str">
        <f>IFERROR(VLOOKUP($B331,DB!$H$3:$BZ$1001,40,FALSE)&amp;"","　")</f>
        <v>　</v>
      </c>
      <c r="U331" s="18" t="str">
        <f>IFERROR(VLOOKUP($B331,DB!$H$3:$BZ$1001,41,FALSE)&amp;"","　")</f>
        <v>　</v>
      </c>
      <c r="V331" s="18" t="str">
        <f>IFERROR(VLOOKUP($B331,DB!$H$3:$BZ$1001,42,FALSE)&amp;"","　")</f>
        <v>　</v>
      </c>
      <c r="W331" s="18" t="str">
        <f>IFERROR(VLOOKUP($B331,DB!$H$3:$BZ$1001,43,FALSE)&amp;"","　")</f>
        <v>　</v>
      </c>
      <c r="X331" s="18" t="str">
        <f>IFERROR(VLOOKUP($B331,DB!$H$3:$BZ$1001,44,FALSE)&amp;"","　")</f>
        <v>　</v>
      </c>
      <c r="Y331" s="18" t="str">
        <f>IFERROR(VLOOKUP($B331,DB!$H$3:$BZ$1001,45,FALSE)&amp;"","　")</f>
        <v>　</v>
      </c>
      <c r="Z331" s="18" t="str">
        <f>IFERROR(VLOOKUP($B331,DB!$H$3:$BZ$1001,46,FALSE)&amp;"","　")</f>
        <v>　</v>
      </c>
      <c r="AA331" s="18" t="str">
        <f>IFERROR(VLOOKUP($B331,DB!$H$3:$BZ$1001,47,FALSE)&amp;"","　")</f>
        <v>　</v>
      </c>
      <c r="AB331" s="18" t="str">
        <f>IFERROR(VLOOKUP($B331,DB!$H$3:$BZ$1001,48,FALSE)&amp;"","　")</f>
        <v>　</v>
      </c>
      <c r="AC331" s="18" t="str">
        <f>IFERROR(VLOOKUP($B331,DB!$H$3:$BZ$1001,49,FALSE)&amp;"","　")</f>
        <v>　</v>
      </c>
      <c r="AD331" s="18" t="str">
        <f>IFERROR(VLOOKUP($B331,DB!$H$3:$BZ$1001,50,FALSE)&amp;"","　")</f>
        <v>　</v>
      </c>
      <c r="AE331" s="18" t="str">
        <f>IFERROR(VLOOKUP($B331,DB!$H$3:$BZ$1001,51,FALSE)&amp;"","　")</f>
        <v>　</v>
      </c>
      <c r="AF331" s="18" t="str">
        <f>IFERROR(VLOOKUP($B331,DB!$H$3:$BZ$1001,52,FALSE)&amp;"","　")</f>
        <v>　</v>
      </c>
      <c r="AG331" s="18" t="str">
        <f>IFERROR(VLOOKUP($B331,DB!$H$3:$BZ$1001,53,FALSE)&amp;"","　")</f>
        <v>　</v>
      </c>
      <c r="AH331" s="18" t="str">
        <f>IFERROR(VLOOKUP($B331,DB!$H$3:$BZ$1001,54,FALSE)&amp;"","　")</f>
        <v>　</v>
      </c>
      <c r="AI331" s="25" t="str">
        <f>IFERROR(VLOOKUP($B331,DB!$H$3:$BZ$1001,55,FALSE)&amp;"","　")</f>
        <v>　</v>
      </c>
      <c r="AJ331" s="16" t="str">
        <f>IFERROR(VLOOKUP($B331,DB!$H$3:$BZ$1001,56,FALSE)&amp;"","　")</f>
        <v>　</v>
      </c>
      <c r="AK331" s="18" t="str">
        <f>IFERROR(VLOOKUP($B331,DB!$H$3:$BZ$1001,57,FALSE)&amp;"","　")</f>
        <v>　</v>
      </c>
      <c r="AL331" s="18" t="str">
        <f>IFERROR(VLOOKUP($B331,DB!$H$3:$BZ$1001,58,FALSE)&amp;"","　")</f>
        <v>　</v>
      </c>
      <c r="AM331" s="18" t="str">
        <f>IFERROR(VLOOKUP($B331,DB!$H$3:$BZ$1001,59,FALSE)&amp;"","　")</f>
        <v>　</v>
      </c>
      <c r="AN331" s="18" t="str">
        <f>IFERROR(VLOOKUP($B331,DB!$H$3:$BZ$1001,60,FALSE)&amp;"","　")</f>
        <v>　</v>
      </c>
      <c r="AO331" s="18" t="str">
        <f>IFERROR(VLOOKUP($B331,DB!$H$3:$BZ$1001,61,FALSE)&amp;"","　")</f>
        <v>　</v>
      </c>
      <c r="AP331" s="18" t="str">
        <f>IFERROR(VLOOKUP($B331,DB!$H$3:$BZ$1001,62,FALSE)&amp;"","　")</f>
        <v>　</v>
      </c>
      <c r="AQ331" s="21" t="str">
        <f>IFERROR(VLOOKUP($B331,DB!$H$3:$BZ$1001,63,FALSE)&amp;"","　")</f>
        <v>　</v>
      </c>
      <c r="AR331" s="23" t="str">
        <f>IFERROR(VLOOKUP($B331,DB!$H$3:$BZ$1001,64,FALSE)&amp;"","　")</f>
        <v>　</v>
      </c>
      <c r="AS331" s="18" t="str">
        <f>IFERROR(VLOOKUP($B331,DB!$H$3:$BZ$1001,65,FALSE)&amp;"","　")</f>
        <v>　</v>
      </c>
      <c r="AT331" s="18" t="str">
        <f>IFERROR(VLOOKUP($B331,DB!$H$3:$BZ$1001,66,FALSE)&amp;"","　")</f>
        <v>　</v>
      </c>
      <c r="AU331" s="18" t="str">
        <f>IFERROR(VLOOKUP($B331,DB!$H$3:$BZ$1001,67,FALSE)&amp;"","　")</f>
        <v>　</v>
      </c>
      <c r="AV331" s="18" t="str">
        <f>IFERROR(VLOOKUP($B331,DB!$H$3:$BZ$1001,68,FALSE)&amp;"","　")</f>
        <v>　</v>
      </c>
      <c r="AW331" s="18" t="str">
        <f>IFERROR(VLOOKUP($B331,DB!$H$3:$BZ$1001,69,FALSE)&amp;"","　")</f>
        <v>　</v>
      </c>
      <c r="AX331" s="18" t="str">
        <f>IFERROR(VLOOKUP($B331,DB!$H$3:$BZ$1001,70,FALSE)&amp;"","　")</f>
        <v>　</v>
      </c>
      <c r="AY331" s="21" t="str">
        <f>IFERROR(VLOOKUP($B331,DB!$H$3:$BZ$1001,71,FALSE)&amp;"","　")</f>
        <v>　</v>
      </c>
      <c r="AZ331" s="29"/>
    </row>
    <row r="332" spans="2:52" ht="20.100000000000001" customHeight="1">
      <c r="B332" s="6"/>
      <c r="C332" s="8" t="str">
        <f>IFERROR(VLOOKUP(B332,DB!$H$3:$Y$1001,4,FALSE)&amp;"","")</f>
        <v/>
      </c>
      <c r="D332" s="10" t="str">
        <f>IFERROR(VLOOKUP(B332,DB!$H$2:$CC$1001,7,FALSE)&amp;"","")</f>
        <v/>
      </c>
      <c r="E332" s="11" t="str">
        <f>IFERROR(VLOOKUP(B332,DB!$H$2:$CC$1001,8,FALSE)&amp;"","")</f>
        <v/>
      </c>
      <c r="F332" s="12" t="str">
        <f>IFERROR(VLOOKUP(B332,DB!$H$2:$CC$1001,10,FALSE)&amp;"","")</f>
        <v/>
      </c>
      <c r="G332" s="11" t="str">
        <f>IFERROR(VLOOKUP(B332,DB!$H$2:$CC$1001,11,FALSE)&amp;"","")</f>
        <v/>
      </c>
      <c r="H332" s="14" t="str">
        <f>IFERROR(IF(VLOOKUP(B332,DB!$H$2:$CC$1001,20,FALSE)&amp;""="","","○"),"")</f>
        <v/>
      </c>
      <c r="I332" s="16" t="str">
        <f>IFERROR(VLOOKUP($B332,DB!$H$3:$BZ$1001,29,FALSE)&amp;"","　")</f>
        <v>　</v>
      </c>
      <c r="J332" s="18" t="str">
        <f>IFERROR(VLOOKUP($B332,DB!$H$3:$BZ$1001,30,FALSE)&amp;"","　")</f>
        <v>　</v>
      </c>
      <c r="K332" s="18" t="str">
        <f>IFERROR(VLOOKUP($B332,DB!$H$3:$BZ$1001,31,FALSE)&amp;"","　")</f>
        <v>　</v>
      </c>
      <c r="L332" s="18" t="str">
        <f>IFERROR(VLOOKUP($B332,DB!$H$3:$BZ$1001,32,FALSE)&amp;"","　")</f>
        <v>　</v>
      </c>
      <c r="M332" s="18" t="str">
        <f>IFERROR(VLOOKUP($B332,DB!$H$3:$BZ$1001,33,FALSE)&amp;"","　")</f>
        <v>　</v>
      </c>
      <c r="N332" s="21" t="str">
        <f>IFERROR(VLOOKUP($B332,DB!$H$3:$BZ$1001,34,FALSE)&amp;"","　")</f>
        <v>　</v>
      </c>
      <c r="O332" s="23" t="str">
        <f>IFERROR(VLOOKUP($B332,DB!$H$3:$BZ$1001,35,FALSE)&amp;"","　")</f>
        <v>　</v>
      </c>
      <c r="P332" s="18" t="str">
        <f>IFERROR(VLOOKUP($B332,DB!$H$3:$BZ$1001,36,FALSE)&amp;"","　")</f>
        <v>　</v>
      </c>
      <c r="Q332" s="18" t="str">
        <f>IFERROR(VLOOKUP($B332,DB!$H$3:$BZ$1001,37,FALSE)&amp;"","　")</f>
        <v>　</v>
      </c>
      <c r="R332" s="18" t="str">
        <f>IFERROR(VLOOKUP($B332,DB!$H$3:$BZ$1001,38,FALSE)&amp;"","　")</f>
        <v>　</v>
      </c>
      <c r="S332" s="18" t="str">
        <f>IFERROR(VLOOKUP($B332,DB!$H$3:$BZ$1001,39,FALSE)&amp;"","　")</f>
        <v>　</v>
      </c>
      <c r="T332" s="18" t="str">
        <f>IFERROR(VLOOKUP($B332,DB!$H$3:$BZ$1001,40,FALSE)&amp;"","　")</f>
        <v>　</v>
      </c>
      <c r="U332" s="18" t="str">
        <f>IFERROR(VLOOKUP($B332,DB!$H$3:$BZ$1001,41,FALSE)&amp;"","　")</f>
        <v>　</v>
      </c>
      <c r="V332" s="18" t="str">
        <f>IFERROR(VLOOKUP($B332,DB!$H$3:$BZ$1001,42,FALSE)&amp;"","　")</f>
        <v>　</v>
      </c>
      <c r="W332" s="18" t="str">
        <f>IFERROR(VLOOKUP($B332,DB!$H$3:$BZ$1001,43,FALSE)&amp;"","　")</f>
        <v>　</v>
      </c>
      <c r="X332" s="18" t="str">
        <f>IFERROR(VLOOKUP($B332,DB!$H$3:$BZ$1001,44,FALSE)&amp;"","　")</f>
        <v>　</v>
      </c>
      <c r="Y332" s="18" t="str">
        <f>IFERROR(VLOOKUP($B332,DB!$H$3:$BZ$1001,45,FALSE)&amp;"","　")</f>
        <v>　</v>
      </c>
      <c r="Z332" s="18" t="str">
        <f>IFERROR(VLOOKUP($B332,DB!$H$3:$BZ$1001,46,FALSE)&amp;"","　")</f>
        <v>　</v>
      </c>
      <c r="AA332" s="18" t="str">
        <f>IFERROR(VLOOKUP($B332,DB!$H$3:$BZ$1001,47,FALSE)&amp;"","　")</f>
        <v>　</v>
      </c>
      <c r="AB332" s="18" t="str">
        <f>IFERROR(VLOOKUP($B332,DB!$H$3:$BZ$1001,48,FALSE)&amp;"","　")</f>
        <v>　</v>
      </c>
      <c r="AC332" s="18" t="str">
        <f>IFERROR(VLOOKUP($B332,DB!$H$3:$BZ$1001,49,FALSE)&amp;"","　")</f>
        <v>　</v>
      </c>
      <c r="AD332" s="18" t="str">
        <f>IFERROR(VLOOKUP($B332,DB!$H$3:$BZ$1001,50,FALSE)&amp;"","　")</f>
        <v>　</v>
      </c>
      <c r="AE332" s="18" t="str">
        <f>IFERROR(VLOOKUP($B332,DB!$H$3:$BZ$1001,51,FALSE)&amp;"","　")</f>
        <v>　</v>
      </c>
      <c r="AF332" s="18" t="str">
        <f>IFERROR(VLOOKUP($B332,DB!$H$3:$BZ$1001,52,FALSE)&amp;"","　")</f>
        <v>　</v>
      </c>
      <c r="AG332" s="18" t="str">
        <f>IFERROR(VLOOKUP($B332,DB!$H$3:$BZ$1001,53,FALSE)&amp;"","　")</f>
        <v>　</v>
      </c>
      <c r="AH332" s="18" t="str">
        <f>IFERROR(VLOOKUP($B332,DB!$H$3:$BZ$1001,54,FALSE)&amp;"","　")</f>
        <v>　</v>
      </c>
      <c r="AI332" s="25" t="str">
        <f>IFERROR(VLOOKUP($B332,DB!$H$3:$BZ$1001,55,FALSE)&amp;"","　")</f>
        <v>　</v>
      </c>
      <c r="AJ332" s="16" t="str">
        <f>IFERROR(VLOOKUP($B332,DB!$H$3:$BZ$1001,56,FALSE)&amp;"","　")</f>
        <v>　</v>
      </c>
      <c r="AK332" s="18" t="str">
        <f>IFERROR(VLOOKUP($B332,DB!$H$3:$BZ$1001,57,FALSE)&amp;"","　")</f>
        <v>　</v>
      </c>
      <c r="AL332" s="18" t="str">
        <f>IFERROR(VLOOKUP($B332,DB!$H$3:$BZ$1001,58,FALSE)&amp;"","　")</f>
        <v>　</v>
      </c>
      <c r="AM332" s="18" t="str">
        <f>IFERROR(VLOOKUP($B332,DB!$H$3:$BZ$1001,59,FALSE)&amp;"","　")</f>
        <v>　</v>
      </c>
      <c r="AN332" s="18" t="str">
        <f>IFERROR(VLOOKUP($B332,DB!$H$3:$BZ$1001,60,FALSE)&amp;"","　")</f>
        <v>　</v>
      </c>
      <c r="AO332" s="18" t="str">
        <f>IFERROR(VLOOKUP($B332,DB!$H$3:$BZ$1001,61,FALSE)&amp;"","　")</f>
        <v>　</v>
      </c>
      <c r="AP332" s="18" t="str">
        <f>IFERROR(VLOOKUP($B332,DB!$H$3:$BZ$1001,62,FALSE)&amp;"","　")</f>
        <v>　</v>
      </c>
      <c r="AQ332" s="21" t="str">
        <f>IFERROR(VLOOKUP($B332,DB!$H$3:$BZ$1001,63,FALSE)&amp;"","　")</f>
        <v>　</v>
      </c>
      <c r="AR332" s="23" t="str">
        <f>IFERROR(VLOOKUP($B332,DB!$H$3:$BZ$1001,64,FALSE)&amp;"","　")</f>
        <v>　</v>
      </c>
      <c r="AS332" s="18" t="str">
        <f>IFERROR(VLOOKUP($B332,DB!$H$3:$BZ$1001,65,FALSE)&amp;"","　")</f>
        <v>　</v>
      </c>
      <c r="AT332" s="18" t="str">
        <f>IFERROR(VLOOKUP($B332,DB!$H$3:$BZ$1001,66,FALSE)&amp;"","　")</f>
        <v>　</v>
      </c>
      <c r="AU332" s="18" t="str">
        <f>IFERROR(VLOOKUP($B332,DB!$H$3:$BZ$1001,67,FALSE)&amp;"","　")</f>
        <v>　</v>
      </c>
      <c r="AV332" s="18" t="str">
        <f>IFERROR(VLOOKUP($B332,DB!$H$3:$BZ$1001,68,FALSE)&amp;"","　")</f>
        <v>　</v>
      </c>
      <c r="AW332" s="18" t="str">
        <f>IFERROR(VLOOKUP($B332,DB!$H$3:$BZ$1001,69,FALSE)&amp;"","　")</f>
        <v>　</v>
      </c>
      <c r="AX332" s="18" t="str">
        <f>IFERROR(VLOOKUP($B332,DB!$H$3:$BZ$1001,70,FALSE)&amp;"","　")</f>
        <v>　</v>
      </c>
      <c r="AY332" s="21" t="str">
        <f>IFERROR(VLOOKUP($B332,DB!$H$3:$BZ$1001,71,FALSE)&amp;"","　")</f>
        <v>　</v>
      </c>
      <c r="AZ332" s="29"/>
    </row>
    <row r="333" spans="2:52" ht="20.100000000000001" customHeight="1">
      <c r="B333" s="6"/>
      <c r="C333" s="8" t="str">
        <f>IFERROR(VLOOKUP(B333,DB!$H$3:$Y$1001,4,FALSE)&amp;"","")</f>
        <v/>
      </c>
      <c r="D333" s="10" t="str">
        <f>IFERROR(VLOOKUP(B333,DB!$H$2:$CC$1001,7,FALSE)&amp;"","")</f>
        <v/>
      </c>
      <c r="E333" s="11" t="str">
        <f>IFERROR(VLOOKUP(B333,DB!$H$2:$CC$1001,8,FALSE)&amp;"","")</f>
        <v/>
      </c>
      <c r="F333" s="12" t="str">
        <f>IFERROR(VLOOKUP(B333,DB!$H$2:$CC$1001,10,FALSE)&amp;"","")</f>
        <v/>
      </c>
      <c r="G333" s="11" t="str">
        <f>IFERROR(VLOOKUP(B333,DB!$H$2:$CC$1001,11,FALSE)&amp;"","")</f>
        <v/>
      </c>
      <c r="H333" s="14" t="str">
        <f>IFERROR(IF(VLOOKUP(B333,DB!$H$2:$CC$1001,20,FALSE)&amp;""="","","○"),"")</f>
        <v/>
      </c>
      <c r="I333" s="16" t="str">
        <f>IFERROR(VLOOKUP($B333,DB!$H$3:$BZ$1001,29,FALSE)&amp;"","　")</f>
        <v>　</v>
      </c>
      <c r="J333" s="18" t="str">
        <f>IFERROR(VLOOKUP($B333,DB!$H$3:$BZ$1001,30,FALSE)&amp;"","　")</f>
        <v>　</v>
      </c>
      <c r="K333" s="18" t="str">
        <f>IFERROR(VLOOKUP($B333,DB!$H$3:$BZ$1001,31,FALSE)&amp;"","　")</f>
        <v>　</v>
      </c>
      <c r="L333" s="18" t="str">
        <f>IFERROR(VLOOKUP($B333,DB!$H$3:$BZ$1001,32,FALSE)&amp;"","　")</f>
        <v>　</v>
      </c>
      <c r="M333" s="18" t="str">
        <f>IFERROR(VLOOKUP($B333,DB!$H$3:$BZ$1001,33,FALSE)&amp;"","　")</f>
        <v>　</v>
      </c>
      <c r="N333" s="21" t="str">
        <f>IFERROR(VLOOKUP($B333,DB!$H$3:$BZ$1001,34,FALSE)&amp;"","　")</f>
        <v>　</v>
      </c>
      <c r="O333" s="23" t="str">
        <f>IFERROR(VLOOKUP($B333,DB!$H$3:$BZ$1001,35,FALSE)&amp;"","　")</f>
        <v>　</v>
      </c>
      <c r="P333" s="18" t="str">
        <f>IFERROR(VLOOKUP($B333,DB!$H$3:$BZ$1001,36,FALSE)&amp;"","　")</f>
        <v>　</v>
      </c>
      <c r="Q333" s="18" t="str">
        <f>IFERROR(VLOOKUP($B333,DB!$H$3:$BZ$1001,37,FALSE)&amp;"","　")</f>
        <v>　</v>
      </c>
      <c r="R333" s="18" t="str">
        <f>IFERROR(VLOOKUP($B333,DB!$H$3:$BZ$1001,38,FALSE)&amp;"","　")</f>
        <v>　</v>
      </c>
      <c r="S333" s="18" t="str">
        <f>IFERROR(VLOOKUP($B333,DB!$H$3:$BZ$1001,39,FALSE)&amp;"","　")</f>
        <v>　</v>
      </c>
      <c r="T333" s="18" t="str">
        <f>IFERROR(VLOOKUP($B333,DB!$H$3:$BZ$1001,40,FALSE)&amp;"","　")</f>
        <v>　</v>
      </c>
      <c r="U333" s="18" t="str">
        <f>IFERROR(VLOOKUP($B333,DB!$H$3:$BZ$1001,41,FALSE)&amp;"","　")</f>
        <v>　</v>
      </c>
      <c r="V333" s="18" t="str">
        <f>IFERROR(VLOOKUP($B333,DB!$H$3:$BZ$1001,42,FALSE)&amp;"","　")</f>
        <v>　</v>
      </c>
      <c r="W333" s="18" t="str">
        <f>IFERROR(VLOOKUP($B333,DB!$H$3:$BZ$1001,43,FALSE)&amp;"","　")</f>
        <v>　</v>
      </c>
      <c r="X333" s="18" t="str">
        <f>IFERROR(VLOOKUP($B333,DB!$H$3:$BZ$1001,44,FALSE)&amp;"","　")</f>
        <v>　</v>
      </c>
      <c r="Y333" s="18" t="str">
        <f>IFERROR(VLOOKUP($B333,DB!$H$3:$BZ$1001,45,FALSE)&amp;"","　")</f>
        <v>　</v>
      </c>
      <c r="Z333" s="18" t="str">
        <f>IFERROR(VLOOKUP($B333,DB!$H$3:$BZ$1001,46,FALSE)&amp;"","　")</f>
        <v>　</v>
      </c>
      <c r="AA333" s="18" t="str">
        <f>IFERROR(VLOOKUP($B333,DB!$H$3:$BZ$1001,47,FALSE)&amp;"","　")</f>
        <v>　</v>
      </c>
      <c r="AB333" s="18" t="str">
        <f>IFERROR(VLOOKUP($B333,DB!$H$3:$BZ$1001,48,FALSE)&amp;"","　")</f>
        <v>　</v>
      </c>
      <c r="AC333" s="18" t="str">
        <f>IFERROR(VLOOKUP($B333,DB!$H$3:$BZ$1001,49,FALSE)&amp;"","　")</f>
        <v>　</v>
      </c>
      <c r="AD333" s="18" t="str">
        <f>IFERROR(VLOOKUP($B333,DB!$H$3:$BZ$1001,50,FALSE)&amp;"","　")</f>
        <v>　</v>
      </c>
      <c r="AE333" s="18" t="str">
        <f>IFERROR(VLOOKUP($B333,DB!$H$3:$BZ$1001,51,FALSE)&amp;"","　")</f>
        <v>　</v>
      </c>
      <c r="AF333" s="18" t="str">
        <f>IFERROR(VLOOKUP($B333,DB!$H$3:$BZ$1001,52,FALSE)&amp;"","　")</f>
        <v>　</v>
      </c>
      <c r="AG333" s="18" t="str">
        <f>IFERROR(VLOOKUP($B333,DB!$H$3:$BZ$1001,53,FALSE)&amp;"","　")</f>
        <v>　</v>
      </c>
      <c r="AH333" s="18" t="str">
        <f>IFERROR(VLOOKUP($B333,DB!$H$3:$BZ$1001,54,FALSE)&amp;"","　")</f>
        <v>　</v>
      </c>
      <c r="AI333" s="25" t="str">
        <f>IFERROR(VLOOKUP($B333,DB!$H$3:$BZ$1001,55,FALSE)&amp;"","　")</f>
        <v>　</v>
      </c>
      <c r="AJ333" s="16" t="str">
        <f>IFERROR(VLOOKUP($B333,DB!$H$3:$BZ$1001,56,FALSE)&amp;"","　")</f>
        <v>　</v>
      </c>
      <c r="AK333" s="18" t="str">
        <f>IFERROR(VLOOKUP($B333,DB!$H$3:$BZ$1001,57,FALSE)&amp;"","　")</f>
        <v>　</v>
      </c>
      <c r="AL333" s="18" t="str">
        <f>IFERROR(VLOOKUP($B333,DB!$H$3:$BZ$1001,58,FALSE)&amp;"","　")</f>
        <v>　</v>
      </c>
      <c r="AM333" s="18" t="str">
        <f>IFERROR(VLOOKUP($B333,DB!$H$3:$BZ$1001,59,FALSE)&amp;"","　")</f>
        <v>　</v>
      </c>
      <c r="AN333" s="18" t="str">
        <f>IFERROR(VLOOKUP($B333,DB!$H$3:$BZ$1001,60,FALSE)&amp;"","　")</f>
        <v>　</v>
      </c>
      <c r="AO333" s="18" t="str">
        <f>IFERROR(VLOOKUP($B333,DB!$H$3:$BZ$1001,61,FALSE)&amp;"","　")</f>
        <v>　</v>
      </c>
      <c r="AP333" s="18" t="str">
        <f>IFERROR(VLOOKUP($B333,DB!$H$3:$BZ$1001,62,FALSE)&amp;"","　")</f>
        <v>　</v>
      </c>
      <c r="AQ333" s="21" t="str">
        <f>IFERROR(VLOOKUP($B333,DB!$H$3:$BZ$1001,63,FALSE)&amp;"","　")</f>
        <v>　</v>
      </c>
      <c r="AR333" s="23" t="str">
        <f>IFERROR(VLOOKUP($B333,DB!$H$3:$BZ$1001,64,FALSE)&amp;"","　")</f>
        <v>　</v>
      </c>
      <c r="AS333" s="18" t="str">
        <f>IFERROR(VLOOKUP($B333,DB!$H$3:$BZ$1001,65,FALSE)&amp;"","　")</f>
        <v>　</v>
      </c>
      <c r="AT333" s="18" t="str">
        <f>IFERROR(VLOOKUP($B333,DB!$H$3:$BZ$1001,66,FALSE)&amp;"","　")</f>
        <v>　</v>
      </c>
      <c r="AU333" s="18" t="str">
        <f>IFERROR(VLOOKUP($B333,DB!$H$3:$BZ$1001,67,FALSE)&amp;"","　")</f>
        <v>　</v>
      </c>
      <c r="AV333" s="18" t="str">
        <f>IFERROR(VLOOKUP($B333,DB!$H$3:$BZ$1001,68,FALSE)&amp;"","　")</f>
        <v>　</v>
      </c>
      <c r="AW333" s="18" t="str">
        <f>IFERROR(VLOOKUP($B333,DB!$H$3:$BZ$1001,69,FALSE)&amp;"","　")</f>
        <v>　</v>
      </c>
      <c r="AX333" s="18" t="str">
        <f>IFERROR(VLOOKUP($B333,DB!$H$3:$BZ$1001,70,FALSE)&amp;"","　")</f>
        <v>　</v>
      </c>
      <c r="AY333" s="21" t="str">
        <f>IFERROR(VLOOKUP($B333,DB!$H$3:$BZ$1001,71,FALSE)&amp;"","　")</f>
        <v>　</v>
      </c>
      <c r="AZ333" s="29"/>
    </row>
    <row r="334" spans="2:52" ht="20.100000000000001" customHeight="1">
      <c r="B334" s="6"/>
      <c r="C334" s="8" t="str">
        <f>IFERROR(VLOOKUP(B334,DB!$H$3:$Y$1001,4,FALSE)&amp;"","")</f>
        <v/>
      </c>
      <c r="D334" s="10" t="str">
        <f>IFERROR(VLOOKUP(B334,DB!$H$2:$CC$1001,7,FALSE)&amp;"","")</f>
        <v/>
      </c>
      <c r="E334" s="11" t="str">
        <f>IFERROR(VLOOKUP(B334,DB!$H$2:$CC$1001,8,FALSE)&amp;"","")</f>
        <v/>
      </c>
      <c r="F334" s="12" t="str">
        <f>IFERROR(VLOOKUP(B334,DB!$H$2:$CC$1001,10,FALSE)&amp;"","")</f>
        <v/>
      </c>
      <c r="G334" s="11" t="str">
        <f>IFERROR(VLOOKUP(B334,DB!$H$2:$CC$1001,11,FALSE)&amp;"","")</f>
        <v/>
      </c>
      <c r="H334" s="14" t="str">
        <f>IFERROR(IF(VLOOKUP(B334,DB!$H$2:$CC$1001,20,FALSE)&amp;""="","","○"),"")</f>
        <v/>
      </c>
      <c r="I334" s="16" t="str">
        <f>IFERROR(VLOOKUP($B334,DB!$H$3:$BZ$1001,29,FALSE)&amp;"","　")</f>
        <v>　</v>
      </c>
      <c r="J334" s="18" t="str">
        <f>IFERROR(VLOOKUP($B334,DB!$H$3:$BZ$1001,30,FALSE)&amp;"","　")</f>
        <v>　</v>
      </c>
      <c r="K334" s="18" t="str">
        <f>IFERROR(VLOOKUP($B334,DB!$H$3:$BZ$1001,31,FALSE)&amp;"","　")</f>
        <v>　</v>
      </c>
      <c r="L334" s="18" t="str">
        <f>IFERROR(VLOOKUP($B334,DB!$H$3:$BZ$1001,32,FALSE)&amp;"","　")</f>
        <v>　</v>
      </c>
      <c r="M334" s="18" t="str">
        <f>IFERROR(VLOOKUP($B334,DB!$H$3:$BZ$1001,33,FALSE)&amp;"","　")</f>
        <v>　</v>
      </c>
      <c r="N334" s="21" t="str">
        <f>IFERROR(VLOOKUP($B334,DB!$H$3:$BZ$1001,34,FALSE)&amp;"","　")</f>
        <v>　</v>
      </c>
      <c r="O334" s="23" t="str">
        <f>IFERROR(VLOOKUP($B334,DB!$H$3:$BZ$1001,35,FALSE)&amp;"","　")</f>
        <v>　</v>
      </c>
      <c r="P334" s="18" t="str">
        <f>IFERROR(VLOOKUP($B334,DB!$H$3:$BZ$1001,36,FALSE)&amp;"","　")</f>
        <v>　</v>
      </c>
      <c r="Q334" s="18" t="str">
        <f>IFERROR(VLOOKUP($B334,DB!$H$3:$BZ$1001,37,FALSE)&amp;"","　")</f>
        <v>　</v>
      </c>
      <c r="R334" s="18" t="str">
        <f>IFERROR(VLOOKUP($B334,DB!$H$3:$BZ$1001,38,FALSE)&amp;"","　")</f>
        <v>　</v>
      </c>
      <c r="S334" s="18" t="str">
        <f>IFERROR(VLOOKUP($B334,DB!$H$3:$BZ$1001,39,FALSE)&amp;"","　")</f>
        <v>　</v>
      </c>
      <c r="T334" s="18" t="str">
        <f>IFERROR(VLOOKUP($B334,DB!$H$3:$BZ$1001,40,FALSE)&amp;"","　")</f>
        <v>　</v>
      </c>
      <c r="U334" s="18" t="str">
        <f>IFERROR(VLOOKUP($B334,DB!$H$3:$BZ$1001,41,FALSE)&amp;"","　")</f>
        <v>　</v>
      </c>
      <c r="V334" s="18" t="str">
        <f>IFERROR(VLOOKUP($B334,DB!$H$3:$BZ$1001,42,FALSE)&amp;"","　")</f>
        <v>　</v>
      </c>
      <c r="W334" s="18" t="str">
        <f>IFERROR(VLOOKUP($B334,DB!$H$3:$BZ$1001,43,FALSE)&amp;"","　")</f>
        <v>　</v>
      </c>
      <c r="X334" s="18" t="str">
        <f>IFERROR(VLOOKUP($B334,DB!$H$3:$BZ$1001,44,FALSE)&amp;"","　")</f>
        <v>　</v>
      </c>
      <c r="Y334" s="18" t="str">
        <f>IFERROR(VLOOKUP($B334,DB!$H$3:$BZ$1001,45,FALSE)&amp;"","　")</f>
        <v>　</v>
      </c>
      <c r="Z334" s="18" t="str">
        <f>IFERROR(VLOOKUP($B334,DB!$H$3:$BZ$1001,46,FALSE)&amp;"","　")</f>
        <v>　</v>
      </c>
      <c r="AA334" s="18" t="str">
        <f>IFERROR(VLOOKUP($B334,DB!$H$3:$BZ$1001,47,FALSE)&amp;"","　")</f>
        <v>　</v>
      </c>
      <c r="AB334" s="18" t="str">
        <f>IFERROR(VLOOKUP($B334,DB!$H$3:$BZ$1001,48,FALSE)&amp;"","　")</f>
        <v>　</v>
      </c>
      <c r="AC334" s="18" t="str">
        <f>IFERROR(VLOOKUP($B334,DB!$H$3:$BZ$1001,49,FALSE)&amp;"","　")</f>
        <v>　</v>
      </c>
      <c r="AD334" s="18" t="str">
        <f>IFERROR(VLOOKUP($B334,DB!$H$3:$BZ$1001,50,FALSE)&amp;"","　")</f>
        <v>　</v>
      </c>
      <c r="AE334" s="18" t="str">
        <f>IFERROR(VLOOKUP($B334,DB!$H$3:$BZ$1001,51,FALSE)&amp;"","　")</f>
        <v>　</v>
      </c>
      <c r="AF334" s="18" t="str">
        <f>IFERROR(VLOOKUP($B334,DB!$H$3:$BZ$1001,52,FALSE)&amp;"","　")</f>
        <v>　</v>
      </c>
      <c r="AG334" s="18" t="str">
        <f>IFERROR(VLOOKUP($B334,DB!$H$3:$BZ$1001,53,FALSE)&amp;"","　")</f>
        <v>　</v>
      </c>
      <c r="AH334" s="18" t="str">
        <f>IFERROR(VLOOKUP($B334,DB!$H$3:$BZ$1001,54,FALSE)&amp;"","　")</f>
        <v>　</v>
      </c>
      <c r="AI334" s="25" t="str">
        <f>IFERROR(VLOOKUP($B334,DB!$H$3:$BZ$1001,55,FALSE)&amp;"","　")</f>
        <v>　</v>
      </c>
      <c r="AJ334" s="16" t="str">
        <f>IFERROR(VLOOKUP($B334,DB!$H$3:$BZ$1001,56,FALSE)&amp;"","　")</f>
        <v>　</v>
      </c>
      <c r="AK334" s="18" t="str">
        <f>IFERROR(VLOOKUP($B334,DB!$H$3:$BZ$1001,57,FALSE)&amp;"","　")</f>
        <v>　</v>
      </c>
      <c r="AL334" s="18" t="str">
        <f>IFERROR(VLOOKUP($B334,DB!$H$3:$BZ$1001,58,FALSE)&amp;"","　")</f>
        <v>　</v>
      </c>
      <c r="AM334" s="18" t="str">
        <f>IFERROR(VLOOKUP($B334,DB!$H$3:$BZ$1001,59,FALSE)&amp;"","　")</f>
        <v>　</v>
      </c>
      <c r="AN334" s="18" t="str">
        <f>IFERROR(VLOOKUP($B334,DB!$H$3:$BZ$1001,60,FALSE)&amp;"","　")</f>
        <v>　</v>
      </c>
      <c r="AO334" s="18" t="str">
        <f>IFERROR(VLOOKUP($B334,DB!$H$3:$BZ$1001,61,FALSE)&amp;"","　")</f>
        <v>　</v>
      </c>
      <c r="AP334" s="18" t="str">
        <f>IFERROR(VLOOKUP($B334,DB!$H$3:$BZ$1001,62,FALSE)&amp;"","　")</f>
        <v>　</v>
      </c>
      <c r="AQ334" s="21" t="str">
        <f>IFERROR(VLOOKUP($B334,DB!$H$3:$BZ$1001,63,FALSE)&amp;"","　")</f>
        <v>　</v>
      </c>
      <c r="AR334" s="23" t="str">
        <f>IFERROR(VLOOKUP($B334,DB!$H$3:$BZ$1001,64,FALSE)&amp;"","　")</f>
        <v>　</v>
      </c>
      <c r="AS334" s="18" t="str">
        <f>IFERROR(VLOOKUP($B334,DB!$H$3:$BZ$1001,65,FALSE)&amp;"","　")</f>
        <v>　</v>
      </c>
      <c r="AT334" s="18" t="str">
        <f>IFERROR(VLOOKUP($B334,DB!$H$3:$BZ$1001,66,FALSE)&amp;"","　")</f>
        <v>　</v>
      </c>
      <c r="AU334" s="18" t="str">
        <f>IFERROR(VLOOKUP($B334,DB!$H$3:$BZ$1001,67,FALSE)&amp;"","　")</f>
        <v>　</v>
      </c>
      <c r="AV334" s="18" t="str">
        <f>IFERROR(VLOOKUP($B334,DB!$H$3:$BZ$1001,68,FALSE)&amp;"","　")</f>
        <v>　</v>
      </c>
      <c r="AW334" s="18" t="str">
        <f>IFERROR(VLOOKUP($B334,DB!$H$3:$BZ$1001,69,FALSE)&amp;"","　")</f>
        <v>　</v>
      </c>
      <c r="AX334" s="18" t="str">
        <f>IFERROR(VLOOKUP($B334,DB!$H$3:$BZ$1001,70,FALSE)&amp;"","　")</f>
        <v>　</v>
      </c>
      <c r="AY334" s="21" t="str">
        <f>IFERROR(VLOOKUP($B334,DB!$H$3:$BZ$1001,71,FALSE)&amp;"","　")</f>
        <v>　</v>
      </c>
      <c r="AZ334" s="29"/>
    </row>
    <row r="335" spans="2:52" ht="20.100000000000001" customHeight="1">
      <c r="B335" s="6"/>
      <c r="C335" s="8" t="str">
        <f>IFERROR(VLOOKUP(B335,DB!$H$3:$Y$1001,4,FALSE)&amp;"","")</f>
        <v/>
      </c>
      <c r="D335" s="10" t="str">
        <f>IFERROR(VLOOKUP(B335,DB!$H$2:$CC$1001,7,FALSE)&amp;"","")</f>
        <v/>
      </c>
      <c r="E335" s="11" t="str">
        <f>IFERROR(VLOOKUP(B335,DB!$H$2:$CC$1001,8,FALSE)&amp;"","")</f>
        <v/>
      </c>
      <c r="F335" s="12" t="str">
        <f>IFERROR(VLOOKUP(B335,DB!$H$2:$CC$1001,10,FALSE)&amp;"","")</f>
        <v/>
      </c>
      <c r="G335" s="11" t="str">
        <f>IFERROR(VLOOKUP(B335,DB!$H$2:$CC$1001,11,FALSE)&amp;"","")</f>
        <v/>
      </c>
      <c r="H335" s="14" t="str">
        <f>IFERROR(IF(VLOOKUP(B335,DB!$H$2:$CC$1001,20,FALSE)&amp;""="","","○"),"")</f>
        <v/>
      </c>
      <c r="I335" s="16" t="str">
        <f>IFERROR(VLOOKUP($B335,DB!$H$3:$BZ$1001,29,FALSE)&amp;"","　")</f>
        <v>　</v>
      </c>
      <c r="J335" s="18" t="str">
        <f>IFERROR(VLOOKUP($B335,DB!$H$3:$BZ$1001,30,FALSE)&amp;"","　")</f>
        <v>　</v>
      </c>
      <c r="K335" s="18" t="str">
        <f>IFERROR(VLOOKUP($B335,DB!$H$3:$BZ$1001,31,FALSE)&amp;"","　")</f>
        <v>　</v>
      </c>
      <c r="L335" s="18" t="str">
        <f>IFERROR(VLOOKUP($B335,DB!$H$3:$BZ$1001,32,FALSE)&amp;"","　")</f>
        <v>　</v>
      </c>
      <c r="M335" s="18" t="str">
        <f>IFERROR(VLOOKUP($B335,DB!$H$3:$BZ$1001,33,FALSE)&amp;"","　")</f>
        <v>　</v>
      </c>
      <c r="N335" s="21" t="str">
        <f>IFERROR(VLOOKUP($B335,DB!$H$3:$BZ$1001,34,FALSE)&amp;"","　")</f>
        <v>　</v>
      </c>
      <c r="O335" s="23" t="str">
        <f>IFERROR(VLOOKUP($B335,DB!$H$3:$BZ$1001,35,FALSE)&amp;"","　")</f>
        <v>　</v>
      </c>
      <c r="P335" s="18" t="str">
        <f>IFERROR(VLOOKUP($B335,DB!$H$3:$BZ$1001,36,FALSE)&amp;"","　")</f>
        <v>　</v>
      </c>
      <c r="Q335" s="18" t="str">
        <f>IFERROR(VLOOKUP($B335,DB!$H$3:$BZ$1001,37,FALSE)&amp;"","　")</f>
        <v>　</v>
      </c>
      <c r="R335" s="18" t="str">
        <f>IFERROR(VLOOKUP($B335,DB!$H$3:$BZ$1001,38,FALSE)&amp;"","　")</f>
        <v>　</v>
      </c>
      <c r="S335" s="18" t="str">
        <f>IFERROR(VLOOKUP($B335,DB!$H$3:$BZ$1001,39,FALSE)&amp;"","　")</f>
        <v>　</v>
      </c>
      <c r="T335" s="18" t="str">
        <f>IFERROR(VLOOKUP($B335,DB!$H$3:$BZ$1001,40,FALSE)&amp;"","　")</f>
        <v>　</v>
      </c>
      <c r="U335" s="18" t="str">
        <f>IFERROR(VLOOKUP($B335,DB!$H$3:$BZ$1001,41,FALSE)&amp;"","　")</f>
        <v>　</v>
      </c>
      <c r="V335" s="18" t="str">
        <f>IFERROR(VLOOKUP($B335,DB!$H$3:$BZ$1001,42,FALSE)&amp;"","　")</f>
        <v>　</v>
      </c>
      <c r="W335" s="18" t="str">
        <f>IFERROR(VLOOKUP($B335,DB!$H$3:$BZ$1001,43,FALSE)&amp;"","　")</f>
        <v>　</v>
      </c>
      <c r="X335" s="18" t="str">
        <f>IFERROR(VLOOKUP($B335,DB!$H$3:$BZ$1001,44,FALSE)&amp;"","　")</f>
        <v>　</v>
      </c>
      <c r="Y335" s="18" t="str">
        <f>IFERROR(VLOOKUP($B335,DB!$H$3:$BZ$1001,45,FALSE)&amp;"","　")</f>
        <v>　</v>
      </c>
      <c r="Z335" s="18" t="str">
        <f>IFERROR(VLOOKUP($B335,DB!$H$3:$BZ$1001,46,FALSE)&amp;"","　")</f>
        <v>　</v>
      </c>
      <c r="AA335" s="18" t="str">
        <f>IFERROR(VLOOKUP($B335,DB!$H$3:$BZ$1001,47,FALSE)&amp;"","　")</f>
        <v>　</v>
      </c>
      <c r="AB335" s="18" t="str">
        <f>IFERROR(VLOOKUP($B335,DB!$H$3:$BZ$1001,48,FALSE)&amp;"","　")</f>
        <v>　</v>
      </c>
      <c r="AC335" s="18" t="str">
        <f>IFERROR(VLOOKUP($B335,DB!$H$3:$BZ$1001,49,FALSE)&amp;"","　")</f>
        <v>　</v>
      </c>
      <c r="AD335" s="18" t="str">
        <f>IFERROR(VLOOKUP($B335,DB!$H$3:$BZ$1001,50,FALSE)&amp;"","　")</f>
        <v>　</v>
      </c>
      <c r="AE335" s="18" t="str">
        <f>IFERROR(VLOOKUP($B335,DB!$H$3:$BZ$1001,51,FALSE)&amp;"","　")</f>
        <v>　</v>
      </c>
      <c r="AF335" s="18" t="str">
        <f>IFERROR(VLOOKUP($B335,DB!$H$3:$BZ$1001,52,FALSE)&amp;"","　")</f>
        <v>　</v>
      </c>
      <c r="AG335" s="18" t="str">
        <f>IFERROR(VLOOKUP($B335,DB!$H$3:$BZ$1001,53,FALSE)&amp;"","　")</f>
        <v>　</v>
      </c>
      <c r="AH335" s="18" t="str">
        <f>IFERROR(VLOOKUP($B335,DB!$H$3:$BZ$1001,54,FALSE)&amp;"","　")</f>
        <v>　</v>
      </c>
      <c r="AI335" s="25" t="str">
        <f>IFERROR(VLOOKUP($B335,DB!$H$3:$BZ$1001,55,FALSE)&amp;"","　")</f>
        <v>　</v>
      </c>
      <c r="AJ335" s="16" t="str">
        <f>IFERROR(VLOOKUP($B335,DB!$H$3:$BZ$1001,56,FALSE)&amp;"","　")</f>
        <v>　</v>
      </c>
      <c r="AK335" s="18" t="str">
        <f>IFERROR(VLOOKUP($B335,DB!$H$3:$BZ$1001,57,FALSE)&amp;"","　")</f>
        <v>　</v>
      </c>
      <c r="AL335" s="18" t="str">
        <f>IFERROR(VLOOKUP($B335,DB!$H$3:$BZ$1001,58,FALSE)&amp;"","　")</f>
        <v>　</v>
      </c>
      <c r="AM335" s="18" t="str">
        <f>IFERROR(VLOOKUP($B335,DB!$H$3:$BZ$1001,59,FALSE)&amp;"","　")</f>
        <v>　</v>
      </c>
      <c r="AN335" s="18" t="str">
        <f>IFERROR(VLOOKUP($B335,DB!$H$3:$BZ$1001,60,FALSE)&amp;"","　")</f>
        <v>　</v>
      </c>
      <c r="AO335" s="18" t="str">
        <f>IFERROR(VLOOKUP($B335,DB!$H$3:$BZ$1001,61,FALSE)&amp;"","　")</f>
        <v>　</v>
      </c>
      <c r="AP335" s="18" t="str">
        <f>IFERROR(VLOOKUP($B335,DB!$H$3:$BZ$1001,62,FALSE)&amp;"","　")</f>
        <v>　</v>
      </c>
      <c r="AQ335" s="21" t="str">
        <f>IFERROR(VLOOKUP($B335,DB!$H$3:$BZ$1001,63,FALSE)&amp;"","　")</f>
        <v>　</v>
      </c>
      <c r="AR335" s="23" t="str">
        <f>IFERROR(VLOOKUP($B335,DB!$H$3:$BZ$1001,64,FALSE)&amp;"","　")</f>
        <v>　</v>
      </c>
      <c r="AS335" s="18" t="str">
        <f>IFERROR(VLOOKUP($B335,DB!$H$3:$BZ$1001,65,FALSE)&amp;"","　")</f>
        <v>　</v>
      </c>
      <c r="AT335" s="18" t="str">
        <f>IFERROR(VLOOKUP($B335,DB!$H$3:$BZ$1001,66,FALSE)&amp;"","　")</f>
        <v>　</v>
      </c>
      <c r="AU335" s="18" t="str">
        <f>IFERROR(VLOOKUP($B335,DB!$H$3:$BZ$1001,67,FALSE)&amp;"","　")</f>
        <v>　</v>
      </c>
      <c r="AV335" s="18" t="str">
        <f>IFERROR(VLOOKUP($B335,DB!$H$3:$BZ$1001,68,FALSE)&amp;"","　")</f>
        <v>　</v>
      </c>
      <c r="AW335" s="18" t="str">
        <f>IFERROR(VLOOKUP($B335,DB!$H$3:$BZ$1001,69,FALSE)&amp;"","　")</f>
        <v>　</v>
      </c>
      <c r="AX335" s="18" t="str">
        <f>IFERROR(VLOOKUP($B335,DB!$H$3:$BZ$1001,70,FALSE)&amp;"","　")</f>
        <v>　</v>
      </c>
      <c r="AY335" s="21" t="str">
        <f>IFERROR(VLOOKUP($B335,DB!$H$3:$BZ$1001,71,FALSE)&amp;"","　")</f>
        <v>　</v>
      </c>
      <c r="AZ335" s="29"/>
    </row>
    <row r="336" spans="2:52" ht="20.100000000000001" customHeight="1">
      <c r="B336" s="6"/>
      <c r="C336" s="8" t="str">
        <f>IFERROR(VLOOKUP(B336,DB!$H$3:$Y$1001,4,FALSE)&amp;"","")</f>
        <v/>
      </c>
      <c r="D336" s="10" t="str">
        <f>IFERROR(VLOOKUP(B336,DB!$H$2:$CC$1001,7,FALSE)&amp;"","")</f>
        <v/>
      </c>
      <c r="E336" s="11" t="str">
        <f>IFERROR(VLOOKUP(B336,DB!$H$2:$CC$1001,8,FALSE)&amp;"","")</f>
        <v/>
      </c>
      <c r="F336" s="12" t="str">
        <f>IFERROR(VLOOKUP(B336,DB!$H$2:$CC$1001,10,FALSE)&amp;"","")</f>
        <v/>
      </c>
      <c r="G336" s="11" t="str">
        <f>IFERROR(VLOOKUP(B336,DB!$H$2:$CC$1001,11,FALSE)&amp;"","")</f>
        <v/>
      </c>
      <c r="H336" s="14" t="str">
        <f>IFERROR(IF(VLOOKUP(B336,DB!$H$2:$CC$1001,20,FALSE)&amp;""="","","○"),"")</f>
        <v/>
      </c>
      <c r="I336" s="16" t="str">
        <f>IFERROR(VLOOKUP($B336,DB!$H$3:$BZ$1001,29,FALSE)&amp;"","　")</f>
        <v>　</v>
      </c>
      <c r="J336" s="18" t="str">
        <f>IFERROR(VLOOKUP($B336,DB!$H$3:$BZ$1001,30,FALSE)&amp;"","　")</f>
        <v>　</v>
      </c>
      <c r="K336" s="18" t="str">
        <f>IFERROR(VLOOKUP($B336,DB!$H$3:$BZ$1001,31,FALSE)&amp;"","　")</f>
        <v>　</v>
      </c>
      <c r="L336" s="18" t="str">
        <f>IFERROR(VLOOKUP($B336,DB!$H$3:$BZ$1001,32,FALSE)&amp;"","　")</f>
        <v>　</v>
      </c>
      <c r="M336" s="18" t="str">
        <f>IFERROR(VLOOKUP($B336,DB!$H$3:$BZ$1001,33,FALSE)&amp;"","　")</f>
        <v>　</v>
      </c>
      <c r="N336" s="21" t="str">
        <f>IFERROR(VLOOKUP($B336,DB!$H$3:$BZ$1001,34,FALSE)&amp;"","　")</f>
        <v>　</v>
      </c>
      <c r="O336" s="23" t="str">
        <f>IFERROR(VLOOKUP($B336,DB!$H$3:$BZ$1001,35,FALSE)&amp;"","　")</f>
        <v>　</v>
      </c>
      <c r="P336" s="18" t="str">
        <f>IFERROR(VLOOKUP($B336,DB!$H$3:$BZ$1001,36,FALSE)&amp;"","　")</f>
        <v>　</v>
      </c>
      <c r="Q336" s="18" t="str">
        <f>IFERROR(VLOOKUP($B336,DB!$H$3:$BZ$1001,37,FALSE)&amp;"","　")</f>
        <v>　</v>
      </c>
      <c r="R336" s="18" t="str">
        <f>IFERROR(VLOOKUP($B336,DB!$H$3:$BZ$1001,38,FALSE)&amp;"","　")</f>
        <v>　</v>
      </c>
      <c r="S336" s="18" t="str">
        <f>IFERROR(VLOOKUP($B336,DB!$H$3:$BZ$1001,39,FALSE)&amp;"","　")</f>
        <v>　</v>
      </c>
      <c r="T336" s="18" t="str">
        <f>IFERROR(VLOOKUP($B336,DB!$H$3:$BZ$1001,40,FALSE)&amp;"","　")</f>
        <v>　</v>
      </c>
      <c r="U336" s="18" t="str">
        <f>IFERROR(VLOOKUP($B336,DB!$H$3:$BZ$1001,41,FALSE)&amp;"","　")</f>
        <v>　</v>
      </c>
      <c r="V336" s="18" t="str">
        <f>IFERROR(VLOOKUP($B336,DB!$H$3:$BZ$1001,42,FALSE)&amp;"","　")</f>
        <v>　</v>
      </c>
      <c r="W336" s="18" t="str">
        <f>IFERROR(VLOOKUP($B336,DB!$H$3:$BZ$1001,43,FALSE)&amp;"","　")</f>
        <v>　</v>
      </c>
      <c r="X336" s="18" t="str">
        <f>IFERROR(VLOOKUP($B336,DB!$H$3:$BZ$1001,44,FALSE)&amp;"","　")</f>
        <v>　</v>
      </c>
      <c r="Y336" s="18" t="str">
        <f>IFERROR(VLOOKUP($B336,DB!$H$3:$BZ$1001,45,FALSE)&amp;"","　")</f>
        <v>　</v>
      </c>
      <c r="Z336" s="18" t="str">
        <f>IFERROR(VLOOKUP($B336,DB!$H$3:$BZ$1001,46,FALSE)&amp;"","　")</f>
        <v>　</v>
      </c>
      <c r="AA336" s="18" t="str">
        <f>IFERROR(VLOOKUP($B336,DB!$H$3:$BZ$1001,47,FALSE)&amp;"","　")</f>
        <v>　</v>
      </c>
      <c r="AB336" s="18" t="str">
        <f>IFERROR(VLOOKUP($B336,DB!$H$3:$BZ$1001,48,FALSE)&amp;"","　")</f>
        <v>　</v>
      </c>
      <c r="AC336" s="18" t="str">
        <f>IFERROR(VLOOKUP($B336,DB!$H$3:$BZ$1001,49,FALSE)&amp;"","　")</f>
        <v>　</v>
      </c>
      <c r="AD336" s="18" t="str">
        <f>IFERROR(VLOOKUP($B336,DB!$H$3:$BZ$1001,50,FALSE)&amp;"","　")</f>
        <v>　</v>
      </c>
      <c r="AE336" s="18" t="str">
        <f>IFERROR(VLOOKUP($B336,DB!$H$3:$BZ$1001,51,FALSE)&amp;"","　")</f>
        <v>　</v>
      </c>
      <c r="AF336" s="18" t="str">
        <f>IFERROR(VLOOKUP($B336,DB!$H$3:$BZ$1001,52,FALSE)&amp;"","　")</f>
        <v>　</v>
      </c>
      <c r="AG336" s="18" t="str">
        <f>IFERROR(VLOOKUP($B336,DB!$H$3:$BZ$1001,53,FALSE)&amp;"","　")</f>
        <v>　</v>
      </c>
      <c r="AH336" s="18" t="str">
        <f>IFERROR(VLOOKUP($B336,DB!$H$3:$BZ$1001,54,FALSE)&amp;"","　")</f>
        <v>　</v>
      </c>
      <c r="AI336" s="25" t="str">
        <f>IFERROR(VLOOKUP($B336,DB!$H$3:$BZ$1001,55,FALSE)&amp;"","　")</f>
        <v>　</v>
      </c>
      <c r="AJ336" s="16" t="str">
        <f>IFERROR(VLOOKUP($B336,DB!$H$3:$BZ$1001,56,FALSE)&amp;"","　")</f>
        <v>　</v>
      </c>
      <c r="AK336" s="18" t="str">
        <f>IFERROR(VLOOKUP($B336,DB!$H$3:$BZ$1001,57,FALSE)&amp;"","　")</f>
        <v>　</v>
      </c>
      <c r="AL336" s="18" t="str">
        <f>IFERROR(VLOOKUP($B336,DB!$H$3:$BZ$1001,58,FALSE)&amp;"","　")</f>
        <v>　</v>
      </c>
      <c r="AM336" s="18" t="str">
        <f>IFERROR(VLOOKUP($B336,DB!$H$3:$BZ$1001,59,FALSE)&amp;"","　")</f>
        <v>　</v>
      </c>
      <c r="AN336" s="18" t="str">
        <f>IFERROR(VLOOKUP($B336,DB!$H$3:$BZ$1001,60,FALSE)&amp;"","　")</f>
        <v>　</v>
      </c>
      <c r="AO336" s="18" t="str">
        <f>IFERROR(VLOOKUP($B336,DB!$H$3:$BZ$1001,61,FALSE)&amp;"","　")</f>
        <v>　</v>
      </c>
      <c r="AP336" s="18" t="str">
        <f>IFERROR(VLOOKUP($B336,DB!$H$3:$BZ$1001,62,FALSE)&amp;"","　")</f>
        <v>　</v>
      </c>
      <c r="AQ336" s="21" t="str">
        <f>IFERROR(VLOOKUP($B336,DB!$H$3:$BZ$1001,63,FALSE)&amp;"","　")</f>
        <v>　</v>
      </c>
      <c r="AR336" s="23" t="str">
        <f>IFERROR(VLOOKUP($B336,DB!$H$3:$BZ$1001,64,FALSE)&amp;"","　")</f>
        <v>　</v>
      </c>
      <c r="AS336" s="18" t="str">
        <f>IFERROR(VLOOKUP($B336,DB!$H$3:$BZ$1001,65,FALSE)&amp;"","　")</f>
        <v>　</v>
      </c>
      <c r="AT336" s="18" t="str">
        <f>IFERROR(VLOOKUP($B336,DB!$H$3:$BZ$1001,66,FALSE)&amp;"","　")</f>
        <v>　</v>
      </c>
      <c r="AU336" s="18" t="str">
        <f>IFERROR(VLOOKUP($B336,DB!$H$3:$BZ$1001,67,FALSE)&amp;"","　")</f>
        <v>　</v>
      </c>
      <c r="AV336" s="18" t="str">
        <f>IFERROR(VLOOKUP($B336,DB!$H$3:$BZ$1001,68,FALSE)&amp;"","　")</f>
        <v>　</v>
      </c>
      <c r="AW336" s="18" t="str">
        <f>IFERROR(VLOOKUP($B336,DB!$H$3:$BZ$1001,69,FALSE)&amp;"","　")</f>
        <v>　</v>
      </c>
      <c r="AX336" s="18" t="str">
        <f>IFERROR(VLOOKUP($B336,DB!$H$3:$BZ$1001,70,FALSE)&amp;"","　")</f>
        <v>　</v>
      </c>
      <c r="AY336" s="21" t="str">
        <f>IFERROR(VLOOKUP($B336,DB!$H$3:$BZ$1001,71,FALSE)&amp;"","　")</f>
        <v>　</v>
      </c>
      <c r="AZ336" s="29"/>
    </row>
    <row r="337" spans="2:52" ht="20.100000000000001" customHeight="1">
      <c r="B337" s="6"/>
      <c r="C337" s="8" t="str">
        <f>IFERROR(VLOOKUP(B337,DB!$H$3:$Y$1001,4,FALSE)&amp;"","")</f>
        <v/>
      </c>
      <c r="D337" s="10" t="str">
        <f>IFERROR(VLOOKUP(B337,DB!$H$2:$CC$1001,7,FALSE)&amp;"","")</f>
        <v/>
      </c>
      <c r="E337" s="11" t="str">
        <f>IFERROR(VLOOKUP(B337,DB!$H$2:$CC$1001,8,FALSE)&amp;"","")</f>
        <v/>
      </c>
      <c r="F337" s="12" t="str">
        <f>IFERROR(VLOOKUP(B337,DB!$H$2:$CC$1001,10,FALSE)&amp;"","")</f>
        <v/>
      </c>
      <c r="G337" s="11" t="str">
        <f>IFERROR(VLOOKUP(B337,DB!$H$2:$CC$1001,11,FALSE)&amp;"","")</f>
        <v/>
      </c>
      <c r="H337" s="14" t="str">
        <f>IFERROR(IF(VLOOKUP(B337,DB!$H$2:$CC$1001,20,FALSE)&amp;""="","","○"),"")</f>
        <v/>
      </c>
      <c r="I337" s="16" t="str">
        <f>IFERROR(VLOOKUP($B337,DB!$H$3:$BZ$1001,29,FALSE)&amp;"","　")</f>
        <v>　</v>
      </c>
      <c r="J337" s="18" t="str">
        <f>IFERROR(VLOOKUP($B337,DB!$H$3:$BZ$1001,30,FALSE)&amp;"","　")</f>
        <v>　</v>
      </c>
      <c r="K337" s="18" t="str">
        <f>IFERROR(VLOOKUP($B337,DB!$H$3:$BZ$1001,31,FALSE)&amp;"","　")</f>
        <v>　</v>
      </c>
      <c r="L337" s="18" t="str">
        <f>IFERROR(VLOOKUP($B337,DB!$H$3:$BZ$1001,32,FALSE)&amp;"","　")</f>
        <v>　</v>
      </c>
      <c r="M337" s="18" t="str">
        <f>IFERROR(VLOOKUP($B337,DB!$H$3:$BZ$1001,33,FALSE)&amp;"","　")</f>
        <v>　</v>
      </c>
      <c r="N337" s="21" t="str">
        <f>IFERROR(VLOOKUP($B337,DB!$H$3:$BZ$1001,34,FALSE)&amp;"","　")</f>
        <v>　</v>
      </c>
      <c r="O337" s="23" t="str">
        <f>IFERROR(VLOOKUP($B337,DB!$H$3:$BZ$1001,35,FALSE)&amp;"","　")</f>
        <v>　</v>
      </c>
      <c r="P337" s="18" t="str">
        <f>IFERROR(VLOOKUP($B337,DB!$H$3:$BZ$1001,36,FALSE)&amp;"","　")</f>
        <v>　</v>
      </c>
      <c r="Q337" s="18" t="str">
        <f>IFERROR(VLOOKUP($B337,DB!$H$3:$BZ$1001,37,FALSE)&amp;"","　")</f>
        <v>　</v>
      </c>
      <c r="R337" s="18" t="str">
        <f>IFERROR(VLOOKUP($B337,DB!$H$3:$BZ$1001,38,FALSE)&amp;"","　")</f>
        <v>　</v>
      </c>
      <c r="S337" s="18" t="str">
        <f>IFERROR(VLOOKUP($B337,DB!$H$3:$BZ$1001,39,FALSE)&amp;"","　")</f>
        <v>　</v>
      </c>
      <c r="T337" s="18" t="str">
        <f>IFERROR(VLOOKUP($B337,DB!$H$3:$BZ$1001,40,FALSE)&amp;"","　")</f>
        <v>　</v>
      </c>
      <c r="U337" s="18" t="str">
        <f>IFERROR(VLOOKUP($B337,DB!$H$3:$BZ$1001,41,FALSE)&amp;"","　")</f>
        <v>　</v>
      </c>
      <c r="V337" s="18" t="str">
        <f>IFERROR(VLOOKUP($B337,DB!$H$3:$BZ$1001,42,FALSE)&amp;"","　")</f>
        <v>　</v>
      </c>
      <c r="W337" s="18" t="str">
        <f>IFERROR(VLOOKUP($B337,DB!$H$3:$BZ$1001,43,FALSE)&amp;"","　")</f>
        <v>　</v>
      </c>
      <c r="X337" s="18" t="str">
        <f>IFERROR(VLOOKUP($B337,DB!$H$3:$BZ$1001,44,FALSE)&amp;"","　")</f>
        <v>　</v>
      </c>
      <c r="Y337" s="18" t="str">
        <f>IFERROR(VLOOKUP($B337,DB!$H$3:$BZ$1001,45,FALSE)&amp;"","　")</f>
        <v>　</v>
      </c>
      <c r="Z337" s="18" t="str">
        <f>IFERROR(VLOOKUP($B337,DB!$H$3:$BZ$1001,46,FALSE)&amp;"","　")</f>
        <v>　</v>
      </c>
      <c r="AA337" s="18" t="str">
        <f>IFERROR(VLOOKUP($B337,DB!$H$3:$BZ$1001,47,FALSE)&amp;"","　")</f>
        <v>　</v>
      </c>
      <c r="AB337" s="18" t="str">
        <f>IFERROR(VLOOKUP($B337,DB!$H$3:$BZ$1001,48,FALSE)&amp;"","　")</f>
        <v>　</v>
      </c>
      <c r="AC337" s="18" t="str">
        <f>IFERROR(VLOOKUP($B337,DB!$H$3:$BZ$1001,49,FALSE)&amp;"","　")</f>
        <v>　</v>
      </c>
      <c r="AD337" s="18" t="str">
        <f>IFERROR(VLOOKUP($B337,DB!$H$3:$BZ$1001,50,FALSE)&amp;"","　")</f>
        <v>　</v>
      </c>
      <c r="AE337" s="18" t="str">
        <f>IFERROR(VLOOKUP($B337,DB!$H$3:$BZ$1001,51,FALSE)&amp;"","　")</f>
        <v>　</v>
      </c>
      <c r="AF337" s="18" t="str">
        <f>IFERROR(VLOOKUP($B337,DB!$H$3:$BZ$1001,52,FALSE)&amp;"","　")</f>
        <v>　</v>
      </c>
      <c r="AG337" s="18" t="str">
        <f>IFERROR(VLOOKUP($B337,DB!$H$3:$BZ$1001,53,FALSE)&amp;"","　")</f>
        <v>　</v>
      </c>
      <c r="AH337" s="18" t="str">
        <f>IFERROR(VLOOKUP($B337,DB!$H$3:$BZ$1001,54,FALSE)&amp;"","　")</f>
        <v>　</v>
      </c>
      <c r="AI337" s="25" t="str">
        <f>IFERROR(VLOOKUP($B337,DB!$H$3:$BZ$1001,55,FALSE)&amp;"","　")</f>
        <v>　</v>
      </c>
      <c r="AJ337" s="16" t="str">
        <f>IFERROR(VLOOKUP($B337,DB!$H$3:$BZ$1001,56,FALSE)&amp;"","　")</f>
        <v>　</v>
      </c>
      <c r="AK337" s="18" t="str">
        <f>IFERROR(VLOOKUP($B337,DB!$H$3:$BZ$1001,57,FALSE)&amp;"","　")</f>
        <v>　</v>
      </c>
      <c r="AL337" s="18" t="str">
        <f>IFERROR(VLOOKUP($B337,DB!$H$3:$BZ$1001,58,FALSE)&amp;"","　")</f>
        <v>　</v>
      </c>
      <c r="AM337" s="18" t="str">
        <f>IFERROR(VLOOKUP($B337,DB!$H$3:$BZ$1001,59,FALSE)&amp;"","　")</f>
        <v>　</v>
      </c>
      <c r="AN337" s="18" t="str">
        <f>IFERROR(VLOOKUP($B337,DB!$H$3:$BZ$1001,60,FALSE)&amp;"","　")</f>
        <v>　</v>
      </c>
      <c r="AO337" s="18" t="str">
        <f>IFERROR(VLOOKUP($B337,DB!$H$3:$BZ$1001,61,FALSE)&amp;"","　")</f>
        <v>　</v>
      </c>
      <c r="AP337" s="18" t="str">
        <f>IFERROR(VLOOKUP($B337,DB!$H$3:$BZ$1001,62,FALSE)&amp;"","　")</f>
        <v>　</v>
      </c>
      <c r="AQ337" s="21" t="str">
        <f>IFERROR(VLOOKUP($B337,DB!$H$3:$BZ$1001,63,FALSE)&amp;"","　")</f>
        <v>　</v>
      </c>
      <c r="AR337" s="23" t="str">
        <f>IFERROR(VLOOKUP($B337,DB!$H$3:$BZ$1001,64,FALSE)&amp;"","　")</f>
        <v>　</v>
      </c>
      <c r="AS337" s="18" t="str">
        <f>IFERROR(VLOOKUP($B337,DB!$H$3:$BZ$1001,65,FALSE)&amp;"","　")</f>
        <v>　</v>
      </c>
      <c r="AT337" s="18" t="str">
        <f>IFERROR(VLOOKUP($B337,DB!$H$3:$BZ$1001,66,FALSE)&amp;"","　")</f>
        <v>　</v>
      </c>
      <c r="AU337" s="18" t="str">
        <f>IFERROR(VLOOKUP($B337,DB!$H$3:$BZ$1001,67,FALSE)&amp;"","　")</f>
        <v>　</v>
      </c>
      <c r="AV337" s="18" t="str">
        <f>IFERROR(VLOOKUP($B337,DB!$H$3:$BZ$1001,68,FALSE)&amp;"","　")</f>
        <v>　</v>
      </c>
      <c r="AW337" s="18" t="str">
        <f>IFERROR(VLOOKUP($B337,DB!$H$3:$BZ$1001,69,FALSE)&amp;"","　")</f>
        <v>　</v>
      </c>
      <c r="AX337" s="18" t="str">
        <f>IFERROR(VLOOKUP($B337,DB!$H$3:$BZ$1001,70,FALSE)&amp;"","　")</f>
        <v>　</v>
      </c>
      <c r="AY337" s="21" t="str">
        <f>IFERROR(VLOOKUP($B337,DB!$H$3:$BZ$1001,71,FALSE)&amp;"","　")</f>
        <v>　</v>
      </c>
      <c r="AZ337" s="29"/>
    </row>
    <row r="338" spans="2:52" ht="20.100000000000001" customHeight="1">
      <c r="B338" s="6"/>
      <c r="C338" s="8" t="str">
        <f>IFERROR(VLOOKUP(B338,DB!$H$3:$Y$1001,4,FALSE)&amp;"","")</f>
        <v/>
      </c>
      <c r="D338" s="10" t="str">
        <f>IFERROR(VLOOKUP(B338,DB!$H$2:$CC$1001,7,FALSE)&amp;"","")</f>
        <v/>
      </c>
      <c r="E338" s="11" t="str">
        <f>IFERROR(VLOOKUP(B338,DB!$H$2:$CC$1001,8,FALSE)&amp;"","")</f>
        <v/>
      </c>
      <c r="F338" s="12" t="str">
        <f>IFERROR(VLOOKUP(B338,DB!$H$2:$CC$1001,10,FALSE)&amp;"","")</f>
        <v/>
      </c>
      <c r="G338" s="11" t="str">
        <f>IFERROR(VLOOKUP(B338,DB!$H$2:$CC$1001,11,FALSE)&amp;"","")</f>
        <v/>
      </c>
      <c r="H338" s="14" t="str">
        <f>IFERROR(IF(VLOOKUP(B338,DB!$H$2:$CC$1001,20,FALSE)&amp;""="","","○"),"")</f>
        <v/>
      </c>
      <c r="I338" s="16" t="str">
        <f>IFERROR(VLOOKUP($B338,DB!$H$3:$BZ$1001,29,FALSE)&amp;"","　")</f>
        <v>　</v>
      </c>
      <c r="J338" s="18" t="str">
        <f>IFERROR(VLOOKUP($B338,DB!$H$3:$BZ$1001,30,FALSE)&amp;"","　")</f>
        <v>　</v>
      </c>
      <c r="K338" s="18" t="str">
        <f>IFERROR(VLOOKUP($B338,DB!$H$3:$BZ$1001,31,FALSE)&amp;"","　")</f>
        <v>　</v>
      </c>
      <c r="L338" s="18" t="str">
        <f>IFERROR(VLOOKUP($B338,DB!$H$3:$BZ$1001,32,FALSE)&amp;"","　")</f>
        <v>　</v>
      </c>
      <c r="M338" s="18" t="str">
        <f>IFERROR(VLOOKUP($B338,DB!$H$3:$BZ$1001,33,FALSE)&amp;"","　")</f>
        <v>　</v>
      </c>
      <c r="N338" s="21" t="str">
        <f>IFERROR(VLOOKUP($B338,DB!$H$3:$BZ$1001,34,FALSE)&amp;"","　")</f>
        <v>　</v>
      </c>
      <c r="O338" s="23" t="str">
        <f>IFERROR(VLOOKUP($B338,DB!$H$3:$BZ$1001,35,FALSE)&amp;"","　")</f>
        <v>　</v>
      </c>
      <c r="P338" s="18" t="str">
        <f>IFERROR(VLOOKUP($B338,DB!$H$3:$BZ$1001,36,FALSE)&amp;"","　")</f>
        <v>　</v>
      </c>
      <c r="Q338" s="18" t="str">
        <f>IFERROR(VLOOKUP($B338,DB!$H$3:$BZ$1001,37,FALSE)&amp;"","　")</f>
        <v>　</v>
      </c>
      <c r="R338" s="18" t="str">
        <f>IFERROR(VLOOKUP($B338,DB!$H$3:$BZ$1001,38,FALSE)&amp;"","　")</f>
        <v>　</v>
      </c>
      <c r="S338" s="18" t="str">
        <f>IFERROR(VLOOKUP($B338,DB!$H$3:$BZ$1001,39,FALSE)&amp;"","　")</f>
        <v>　</v>
      </c>
      <c r="T338" s="18" t="str">
        <f>IFERROR(VLOOKUP($B338,DB!$H$3:$BZ$1001,40,FALSE)&amp;"","　")</f>
        <v>　</v>
      </c>
      <c r="U338" s="18" t="str">
        <f>IFERROR(VLOOKUP($B338,DB!$H$3:$BZ$1001,41,FALSE)&amp;"","　")</f>
        <v>　</v>
      </c>
      <c r="V338" s="18" t="str">
        <f>IFERROR(VLOOKUP($B338,DB!$H$3:$BZ$1001,42,FALSE)&amp;"","　")</f>
        <v>　</v>
      </c>
      <c r="W338" s="18" t="str">
        <f>IFERROR(VLOOKUP($B338,DB!$H$3:$BZ$1001,43,FALSE)&amp;"","　")</f>
        <v>　</v>
      </c>
      <c r="X338" s="18" t="str">
        <f>IFERROR(VLOOKUP($B338,DB!$H$3:$BZ$1001,44,FALSE)&amp;"","　")</f>
        <v>　</v>
      </c>
      <c r="Y338" s="18" t="str">
        <f>IFERROR(VLOOKUP($B338,DB!$H$3:$BZ$1001,45,FALSE)&amp;"","　")</f>
        <v>　</v>
      </c>
      <c r="Z338" s="18" t="str">
        <f>IFERROR(VLOOKUP($B338,DB!$H$3:$BZ$1001,46,FALSE)&amp;"","　")</f>
        <v>　</v>
      </c>
      <c r="AA338" s="18" t="str">
        <f>IFERROR(VLOOKUP($B338,DB!$H$3:$BZ$1001,47,FALSE)&amp;"","　")</f>
        <v>　</v>
      </c>
      <c r="AB338" s="18" t="str">
        <f>IFERROR(VLOOKUP($B338,DB!$H$3:$BZ$1001,48,FALSE)&amp;"","　")</f>
        <v>　</v>
      </c>
      <c r="AC338" s="18" t="str">
        <f>IFERROR(VLOOKUP($B338,DB!$H$3:$BZ$1001,49,FALSE)&amp;"","　")</f>
        <v>　</v>
      </c>
      <c r="AD338" s="18" t="str">
        <f>IFERROR(VLOOKUP($B338,DB!$H$3:$BZ$1001,50,FALSE)&amp;"","　")</f>
        <v>　</v>
      </c>
      <c r="AE338" s="18" t="str">
        <f>IFERROR(VLOOKUP($B338,DB!$H$3:$BZ$1001,51,FALSE)&amp;"","　")</f>
        <v>　</v>
      </c>
      <c r="AF338" s="18" t="str">
        <f>IFERROR(VLOOKUP($B338,DB!$H$3:$BZ$1001,52,FALSE)&amp;"","　")</f>
        <v>　</v>
      </c>
      <c r="AG338" s="18" t="str">
        <f>IFERROR(VLOOKUP($B338,DB!$H$3:$BZ$1001,53,FALSE)&amp;"","　")</f>
        <v>　</v>
      </c>
      <c r="AH338" s="18" t="str">
        <f>IFERROR(VLOOKUP($B338,DB!$H$3:$BZ$1001,54,FALSE)&amp;"","　")</f>
        <v>　</v>
      </c>
      <c r="AI338" s="25" t="str">
        <f>IFERROR(VLOOKUP($B338,DB!$H$3:$BZ$1001,55,FALSE)&amp;"","　")</f>
        <v>　</v>
      </c>
      <c r="AJ338" s="16" t="str">
        <f>IFERROR(VLOOKUP($B338,DB!$H$3:$BZ$1001,56,FALSE)&amp;"","　")</f>
        <v>　</v>
      </c>
      <c r="AK338" s="18" t="str">
        <f>IFERROR(VLOOKUP($B338,DB!$H$3:$BZ$1001,57,FALSE)&amp;"","　")</f>
        <v>　</v>
      </c>
      <c r="AL338" s="18" t="str">
        <f>IFERROR(VLOOKUP($B338,DB!$H$3:$BZ$1001,58,FALSE)&amp;"","　")</f>
        <v>　</v>
      </c>
      <c r="AM338" s="18" t="str">
        <f>IFERROR(VLOOKUP($B338,DB!$H$3:$BZ$1001,59,FALSE)&amp;"","　")</f>
        <v>　</v>
      </c>
      <c r="AN338" s="18" t="str">
        <f>IFERROR(VLOOKUP($B338,DB!$H$3:$BZ$1001,60,FALSE)&amp;"","　")</f>
        <v>　</v>
      </c>
      <c r="AO338" s="18" t="str">
        <f>IFERROR(VLOOKUP($B338,DB!$H$3:$BZ$1001,61,FALSE)&amp;"","　")</f>
        <v>　</v>
      </c>
      <c r="AP338" s="18" t="str">
        <f>IFERROR(VLOOKUP($B338,DB!$H$3:$BZ$1001,62,FALSE)&amp;"","　")</f>
        <v>　</v>
      </c>
      <c r="AQ338" s="21" t="str">
        <f>IFERROR(VLOOKUP($B338,DB!$H$3:$BZ$1001,63,FALSE)&amp;"","　")</f>
        <v>　</v>
      </c>
      <c r="AR338" s="23" t="str">
        <f>IFERROR(VLOOKUP($B338,DB!$H$3:$BZ$1001,64,FALSE)&amp;"","　")</f>
        <v>　</v>
      </c>
      <c r="AS338" s="18" t="str">
        <f>IFERROR(VLOOKUP($B338,DB!$H$3:$BZ$1001,65,FALSE)&amp;"","　")</f>
        <v>　</v>
      </c>
      <c r="AT338" s="18" t="str">
        <f>IFERROR(VLOOKUP($B338,DB!$H$3:$BZ$1001,66,FALSE)&amp;"","　")</f>
        <v>　</v>
      </c>
      <c r="AU338" s="18" t="str">
        <f>IFERROR(VLOOKUP($B338,DB!$H$3:$BZ$1001,67,FALSE)&amp;"","　")</f>
        <v>　</v>
      </c>
      <c r="AV338" s="18" t="str">
        <f>IFERROR(VLOOKUP($B338,DB!$H$3:$BZ$1001,68,FALSE)&amp;"","　")</f>
        <v>　</v>
      </c>
      <c r="AW338" s="18" t="str">
        <f>IFERROR(VLOOKUP($B338,DB!$H$3:$BZ$1001,69,FALSE)&amp;"","　")</f>
        <v>　</v>
      </c>
      <c r="AX338" s="18" t="str">
        <f>IFERROR(VLOOKUP($B338,DB!$H$3:$BZ$1001,70,FALSE)&amp;"","　")</f>
        <v>　</v>
      </c>
      <c r="AY338" s="21" t="str">
        <f>IFERROR(VLOOKUP($B338,DB!$H$3:$BZ$1001,71,FALSE)&amp;"","　")</f>
        <v>　</v>
      </c>
      <c r="AZ338" s="29"/>
    </row>
    <row r="339" spans="2:52" ht="20.100000000000001" customHeight="1">
      <c r="B339" s="6"/>
      <c r="C339" s="8" t="str">
        <f>IFERROR(VLOOKUP(B339,DB!$H$3:$Y$1001,4,FALSE)&amp;"","")</f>
        <v/>
      </c>
      <c r="D339" s="10" t="str">
        <f>IFERROR(VLOOKUP(B339,DB!$H$2:$CC$1001,7,FALSE)&amp;"","")</f>
        <v/>
      </c>
      <c r="E339" s="11" t="str">
        <f>IFERROR(VLOOKUP(B339,DB!$H$2:$CC$1001,8,FALSE)&amp;"","")</f>
        <v/>
      </c>
      <c r="F339" s="12" t="str">
        <f>IFERROR(VLOOKUP(B339,DB!$H$2:$CC$1001,10,FALSE)&amp;"","")</f>
        <v/>
      </c>
      <c r="G339" s="11" t="str">
        <f>IFERROR(VLOOKUP(B339,DB!$H$2:$CC$1001,11,FALSE)&amp;"","")</f>
        <v/>
      </c>
      <c r="H339" s="14" t="str">
        <f>IFERROR(IF(VLOOKUP(B339,DB!$H$2:$CC$1001,20,FALSE)&amp;""="","","○"),"")</f>
        <v/>
      </c>
      <c r="I339" s="16" t="str">
        <f>IFERROR(VLOOKUP($B339,DB!$H$3:$BZ$1001,29,FALSE)&amp;"","　")</f>
        <v>　</v>
      </c>
      <c r="J339" s="18" t="str">
        <f>IFERROR(VLOOKUP($B339,DB!$H$3:$BZ$1001,30,FALSE)&amp;"","　")</f>
        <v>　</v>
      </c>
      <c r="K339" s="18" t="str">
        <f>IFERROR(VLOOKUP($B339,DB!$H$3:$BZ$1001,31,FALSE)&amp;"","　")</f>
        <v>　</v>
      </c>
      <c r="L339" s="18" t="str">
        <f>IFERROR(VLOOKUP($B339,DB!$H$3:$BZ$1001,32,FALSE)&amp;"","　")</f>
        <v>　</v>
      </c>
      <c r="M339" s="18" t="str">
        <f>IFERROR(VLOOKUP($B339,DB!$H$3:$BZ$1001,33,FALSE)&amp;"","　")</f>
        <v>　</v>
      </c>
      <c r="N339" s="21" t="str">
        <f>IFERROR(VLOOKUP($B339,DB!$H$3:$BZ$1001,34,FALSE)&amp;"","　")</f>
        <v>　</v>
      </c>
      <c r="O339" s="23" t="str">
        <f>IFERROR(VLOOKUP($B339,DB!$H$3:$BZ$1001,35,FALSE)&amp;"","　")</f>
        <v>　</v>
      </c>
      <c r="P339" s="18" t="str">
        <f>IFERROR(VLOOKUP($B339,DB!$H$3:$BZ$1001,36,FALSE)&amp;"","　")</f>
        <v>　</v>
      </c>
      <c r="Q339" s="18" t="str">
        <f>IFERROR(VLOOKUP($B339,DB!$H$3:$BZ$1001,37,FALSE)&amp;"","　")</f>
        <v>　</v>
      </c>
      <c r="R339" s="18" t="str">
        <f>IFERROR(VLOOKUP($B339,DB!$H$3:$BZ$1001,38,FALSE)&amp;"","　")</f>
        <v>　</v>
      </c>
      <c r="S339" s="18" t="str">
        <f>IFERROR(VLOOKUP($B339,DB!$H$3:$BZ$1001,39,FALSE)&amp;"","　")</f>
        <v>　</v>
      </c>
      <c r="T339" s="18" t="str">
        <f>IFERROR(VLOOKUP($B339,DB!$H$3:$BZ$1001,40,FALSE)&amp;"","　")</f>
        <v>　</v>
      </c>
      <c r="U339" s="18" t="str">
        <f>IFERROR(VLOOKUP($B339,DB!$H$3:$BZ$1001,41,FALSE)&amp;"","　")</f>
        <v>　</v>
      </c>
      <c r="V339" s="18" t="str">
        <f>IFERROR(VLOOKUP($B339,DB!$H$3:$BZ$1001,42,FALSE)&amp;"","　")</f>
        <v>　</v>
      </c>
      <c r="W339" s="18" t="str">
        <f>IFERROR(VLOOKUP($B339,DB!$H$3:$BZ$1001,43,FALSE)&amp;"","　")</f>
        <v>　</v>
      </c>
      <c r="X339" s="18" t="str">
        <f>IFERROR(VLOOKUP($B339,DB!$H$3:$BZ$1001,44,FALSE)&amp;"","　")</f>
        <v>　</v>
      </c>
      <c r="Y339" s="18" t="str">
        <f>IFERROR(VLOOKUP($B339,DB!$H$3:$BZ$1001,45,FALSE)&amp;"","　")</f>
        <v>　</v>
      </c>
      <c r="Z339" s="18" t="str">
        <f>IFERROR(VLOOKUP($B339,DB!$H$3:$BZ$1001,46,FALSE)&amp;"","　")</f>
        <v>　</v>
      </c>
      <c r="AA339" s="18" t="str">
        <f>IFERROR(VLOOKUP($B339,DB!$H$3:$BZ$1001,47,FALSE)&amp;"","　")</f>
        <v>　</v>
      </c>
      <c r="AB339" s="18" t="str">
        <f>IFERROR(VLOOKUP($B339,DB!$H$3:$BZ$1001,48,FALSE)&amp;"","　")</f>
        <v>　</v>
      </c>
      <c r="AC339" s="18" t="str">
        <f>IFERROR(VLOOKUP($B339,DB!$H$3:$BZ$1001,49,FALSE)&amp;"","　")</f>
        <v>　</v>
      </c>
      <c r="AD339" s="18" t="str">
        <f>IFERROR(VLOOKUP($B339,DB!$H$3:$BZ$1001,50,FALSE)&amp;"","　")</f>
        <v>　</v>
      </c>
      <c r="AE339" s="18" t="str">
        <f>IFERROR(VLOOKUP($B339,DB!$H$3:$BZ$1001,51,FALSE)&amp;"","　")</f>
        <v>　</v>
      </c>
      <c r="AF339" s="18" t="str">
        <f>IFERROR(VLOOKUP($B339,DB!$H$3:$BZ$1001,52,FALSE)&amp;"","　")</f>
        <v>　</v>
      </c>
      <c r="AG339" s="18" t="str">
        <f>IFERROR(VLOOKUP($B339,DB!$H$3:$BZ$1001,53,FALSE)&amp;"","　")</f>
        <v>　</v>
      </c>
      <c r="AH339" s="18" t="str">
        <f>IFERROR(VLOOKUP($B339,DB!$H$3:$BZ$1001,54,FALSE)&amp;"","　")</f>
        <v>　</v>
      </c>
      <c r="AI339" s="25" t="str">
        <f>IFERROR(VLOOKUP($B339,DB!$H$3:$BZ$1001,55,FALSE)&amp;"","　")</f>
        <v>　</v>
      </c>
      <c r="AJ339" s="16" t="str">
        <f>IFERROR(VLOOKUP($B339,DB!$H$3:$BZ$1001,56,FALSE)&amp;"","　")</f>
        <v>　</v>
      </c>
      <c r="AK339" s="18" t="str">
        <f>IFERROR(VLOOKUP($B339,DB!$H$3:$BZ$1001,57,FALSE)&amp;"","　")</f>
        <v>　</v>
      </c>
      <c r="AL339" s="18" t="str">
        <f>IFERROR(VLOOKUP($B339,DB!$H$3:$BZ$1001,58,FALSE)&amp;"","　")</f>
        <v>　</v>
      </c>
      <c r="AM339" s="18" t="str">
        <f>IFERROR(VLOOKUP($B339,DB!$H$3:$BZ$1001,59,FALSE)&amp;"","　")</f>
        <v>　</v>
      </c>
      <c r="AN339" s="18" t="str">
        <f>IFERROR(VLOOKUP($B339,DB!$H$3:$BZ$1001,60,FALSE)&amp;"","　")</f>
        <v>　</v>
      </c>
      <c r="AO339" s="18" t="str">
        <f>IFERROR(VLOOKUP($B339,DB!$H$3:$BZ$1001,61,FALSE)&amp;"","　")</f>
        <v>　</v>
      </c>
      <c r="AP339" s="18" t="str">
        <f>IFERROR(VLOOKUP($B339,DB!$H$3:$BZ$1001,62,FALSE)&amp;"","　")</f>
        <v>　</v>
      </c>
      <c r="AQ339" s="21" t="str">
        <f>IFERROR(VLOOKUP($B339,DB!$H$3:$BZ$1001,63,FALSE)&amp;"","　")</f>
        <v>　</v>
      </c>
      <c r="AR339" s="23" t="str">
        <f>IFERROR(VLOOKUP($B339,DB!$H$3:$BZ$1001,64,FALSE)&amp;"","　")</f>
        <v>　</v>
      </c>
      <c r="AS339" s="18" t="str">
        <f>IFERROR(VLOOKUP($B339,DB!$H$3:$BZ$1001,65,FALSE)&amp;"","　")</f>
        <v>　</v>
      </c>
      <c r="AT339" s="18" t="str">
        <f>IFERROR(VLOOKUP($B339,DB!$H$3:$BZ$1001,66,FALSE)&amp;"","　")</f>
        <v>　</v>
      </c>
      <c r="AU339" s="18" t="str">
        <f>IFERROR(VLOOKUP($B339,DB!$H$3:$BZ$1001,67,FALSE)&amp;"","　")</f>
        <v>　</v>
      </c>
      <c r="AV339" s="18" t="str">
        <f>IFERROR(VLOOKUP($B339,DB!$H$3:$BZ$1001,68,FALSE)&amp;"","　")</f>
        <v>　</v>
      </c>
      <c r="AW339" s="18" t="str">
        <f>IFERROR(VLOOKUP($B339,DB!$H$3:$BZ$1001,69,FALSE)&amp;"","　")</f>
        <v>　</v>
      </c>
      <c r="AX339" s="18" t="str">
        <f>IFERROR(VLOOKUP($B339,DB!$H$3:$BZ$1001,70,FALSE)&amp;"","　")</f>
        <v>　</v>
      </c>
      <c r="AY339" s="21" t="str">
        <f>IFERROR(VLOOKUP($B339,DB!$H$3:$BZ$1001,71,FALSE)&amp;"","　")</f>
        <v>　</v>
      </c>
      <c r="AZ339" s="29"/>
    </row>
    <row r="340" spans="2:52" ht="20.100000000000001" customHeight="1">
      <c r="B340" s="6"/>
      <c r="C340" s="8" t="str">
        <f>IFERROR(VLOOKUP(B340,DB!$H$3:$Y$1001,4,FALSE)&amp;"","")</f>
        <v/>
      </c>
      <c r="D340" s="10" t="str">
        <f>IFERROR(VLOOKUP(B340,DB!$H$2:$CC$1001,7,FALSE)&amp;"","")</f>
        <v/>
      </c>
      <c r="E340" s="11" t="str">
        <f>IFERROR(VLOOKUP(B340,DB!$H$2:$CC$1001,8,FALSE)&amp;"","")</f>
        <v/>
      </c>
      <c r="F340" s="12" t="str">
        <f>IFERROR(VLOOKUP(B340,DB!$H$2:$CC$1001,10,FALSE)&amp;"","")</f>
        <v/>
      </c>
      <c r="G340" s="11" t="str">
        <f>IFERROR(VLOOKUP(B340,DB!$H$2:$CC$1001,11,FALSE)&amp;"","")</f>
        <v/>
      </c>
      <c r="H340" s="14" t="str">
        <f>IFERROR(IF(VLOOKUP(B340,DB!$H$2:$CC$1001,20,FALSE)&amp;""="","","○"),"")</f>
        <v/>
      </c>
      <c r="I340" s="16" t="str">
        <f>IFERROR(VLOOKUP($B340,DB!$H$3:$BZ$1001,29,FALSE)&amp;"","　")</f>
        <v>　</v>
      </c>
      <c r="J340" s="18" t="str">
        <f>IFERROR(VLOOKUP($B340,DB!$H$3:$BZ$1001,30,FALSE)&amp;"","　")</f>
        <v>　</v>
      </c>
      <c r="K340" s="18" t="str">
        <f>IFERROR(VLOOKUP($B340,DB!$H$3:$BZ$1001,31,FALSE)&amp;"","　")</f>
        <v>　</v>
      </c>
      <c r="L340" s="18" t="str">
        <f>IFERROR(VLOOKUP($B340,DB!$H$3:$BZ$1001,32,FALSE)&amp;"","　")</f>
        <v>　</v>
      </c>
      <c r="M340" s="18" t="str">
        <f>IFERROR(VLOOKUP($B340,DB!$H$3:$BZ$1001,33,FALSE)&amp;"","　")</f>
        <v>　</v>
      </c>
      <c r="N340" s="21" t="str">
        <f>IFERROR(VLOOKUP($B340,DB!$H$3:$BZ$1001,34,FALSE)&amp;"","　")</f>
        <v>　</v>
      </c>
      <c r="O340" s="23" t="str">
        <f>IFERROR(VLOOKUP($B340,DB!$H$3:$BZ$1001,35,FALSE)&amp;"","　")</f>
        <v>　</v>
      </c>
      <c r="P340" s="18" t="str">
        <f>IFERROR(VLOOKUP($B340,DB!$H$3:$BZ$1001,36,FALSE)&amp;"","　")</f>
        <v>　</v>
      </c>
      <c r="Q340" s="18" t="str">
        <f>IFERROR(VLOOKUP($B340,DB!$H$3:$BZ$1001,37,FALSE)&amp;"","　")</f>
        <v>　</v>
      </c>
      <c r="R340" s="18" t="str">
        <f>IFERROR(VLOOKUP($B340,DB!$H$3:$BZ$1001,38,FALSE)&amp;"","　")</f>
        <v>　</v>
      </c>
      <c r="S340" s="18" t="str">
        <f>IFERROR(VLOOKUP($B340,DB!$H$3:$BZ$1001,39,FALSE)&amp;"","　")</f>
        <v>　</v>
      </c>
      <c r="T340" s="18" t="str">
        <f>IFERROR(VLOOKUP($B340,DB!$H$3:$BZ$1001,40,FALSE)&amp;"","　")</f>
        <v>　</v>
      </c>
      <c r="U340" s="18" t="str">
        <f>IFERROR(VLOOKUP($B340,DB!$H$3:$BZ$1001,41,FALSE)&amp;"","　")</f>
        <v>　</v>
      </c>
      <c r="V340" s="18" t="str">
        <f>IFERROR(VLOOKUP($B340,DB!$H$3:$BZ$1001,42,FALSE)&amp;"","　")</f>
        <v>　</v>
      </c>
      <c r="W340" s="18" t="str">
        <f>IFERROR(VLOOKUP($B340,DB!$H$3:$BZ$1001,43,FALSE)&amp;"","　")</f>
        <v>　</v>
      </c>
      <c r="X340" s="18" t="str">
        <f>IFERROR(VLOOKUP($B340,DB!$H$3:$BZ$1001,44,FALSE)&amp;"","　")</f>
        <v>　</v>
      </c>
      <c r="Y340" s="18" t="str">
        <f>IFERROR(VLOOKUP($B340,DB!$H$3:$BZ$1001,45,FALSE)&amp;"","　")</f>
        <v>　</v>
      </c>
      <c r="Z340" s="18" t="str">
        <f>IFERROR(VLOOKUP($B340,DB!$H$3:$BZ$1001,46,FALSE)&amp;"","　")</f>
        <v>　</v>
      </c>
      <c r="AA340" s="18" t="str">
        <f>IFERROR(VLOOKUP($B340,DB!$H$3:$BZ$1001,47,FALSE)&amp;"","　")</f>
        <v>　</v>
      </c>
      <c r="AB340" s="18" t="str">
        <f>IFERROR(VLOOKUP($B340,DB!$H$3:$BZ$1001,48,FALSE)&amp;"","　")</f>
        <v>　</v>
      </c>
      <c r="AC340" s="18" t="str">
        <f>IFERROR(VLOOKUP($B340,DB!$H$3:$BZ$1001,49,FALSE)&amp;"","　")</f>
        <v>　</v>
      </c>
      <c r="AD340" s="18" t="str">
        <f>IFERROR(VLOOKUP($B340,DB!$H$3:$BZ$1001,50,FALSE)&amp;"","　")</f>
        <v>　</v>
      </c>
      <c r="AE340" s="18" t="str">
        <f>IFERROR(VLOOKUP($B340,DB!$H$3:$BZ$1001,51,FALSE)&amp;"","　")</f>
        <v>　</v>
      </c>
      <c r="AF340" s="18" t="str">
        <f>IFERROR(VLOOKUP($B340,DB!$H$3:$BZ$1001,52,FALSE)&amp;"","　")</f>
        <v>　</v>
      </c>
      <c r="AG340" s="18" t="str">
        <f>IFERROR(VLOOKUP($B340,DB!$H$3:$BZ$1001,53,FALSE)&amp;"","　")</f>
        <v>　</v>
      </c>
      <c r="AH340" s="18" t="str">
        <f>IFERROR(VLOOKUP($B340,DB!$H$3:$BZ$1001,54,FALSE)&amp;"","　")</f>
        <v>　</v>
      </c>
      <c r="AI340" s="25" t="str">
        <f>IFERROR(VLOOKUP($B340,DB!$H$3:$BZ$1001,55,FALSE)&amp;"","　")</f>
        <v>　</v>
      </c>
      <c r="AJ340" s="16" t="str">
        <f>IFERROR(VLOOKUP($B340,DB!$H$3:$BZ$1001,56,FALSE)&amp;"","　")</f>
        <v>　</v>
      </c>
      <c r="AK340" s="18" t="str">
        <f>IFERROR(VLOOKUP($B340,DB!$H$3:$BZ$1001,57,FALSE)&amp;"","　")</f>
        <v>　</v>
      </c>
      <c r="AL340" s="18" t="str">
        <f>IFERROR(VLOOKUP($B340,DB!$H$3:$BZ$1001,58,FALSE)&amp;"","　")</f>
        <v>　</v>
      </c>
      <c r="AM340" s="18" t="str">
        <f>IFERROR(VLOOKUP($B340,DB!$H$3:$BZ$1001,59,FALSE)&amp;"","　")</f>
        <v>　</v>
      </c>
      <c r="AN340" s="18" t="str">
        <f>IFERROR(VLOOKUP($B340,DB!$H$3:$BZ$1001,60,FALSE)&amp;"","　")</f>
        <v>　</v>
      </c>
      <c r="AO340" s="18" t="str">
        <f>IFERROR(VLOOKUP($B340,DB!$H$3:$BZ$1001,61,FALSE)&amp;"","　")</f>
        <v>　</v>
      </c>
      <c r="AP340" s="18" t="str">
        <f>IFERROR(VLOOKUP($B340,DB!$H$3:$BZ$1001,62,FALSE)&amp;"","　")</f>
        <v>　</v>
      </c>
      <c r="AQ340" s="21" t="str">
        <f>IFERROR(VLOOKUP($B340,DB!$H$3:$BZ$1001,63,FALSE)&amp;"","　")</f>
        <v>　</v>
      </c>
      <c r="AR340" s="23" t="str">
        <f>IFERROR(VLOOKUP($B340,DB!$H$3:$BZ$1001,64,FALSE)&amp;"","　")</f>
        <v>　</v>
      </c>
      <c r="AS340" s="18" t="str">
        <f>IFERROR(VLOOKUP($B340,DB!$H$3:$BZ$1001,65,FALSE)&amp;"","　")</f>
        <v>　</v>
      </c>
      <c r="AT340" s="18" t="str">
        <f>IFERROR(VLOOKUP($B340,DB!$H$3:$BZ$1001,66,FALSE)&amp;"","　")</f>
        <v>　</v>
      </c>
      <c r="AU340" s="18" t="str">
        <f>IFERROR(VLOOKUP($B340,DB!$H$3:$BZ$1001,67,FALSE)&amp;"","　")</f>
        <v>　</v>
      </c>
      <c r="AV340" s="18" t="str">
        <f>IFERROR(VLOOKUP($B340,DB!$H$3:$BZ$1001,68,FALSE)&amp;"","　")</f>
        <v>　</v>
      </c>
      <c r="AW340" s="18" t="str">
        <f>IFERROR(VLOOKUP($B340,DB!$H$3:$BZ$1001,69,FALSE)&amp;"","　")</f>
        <v>　</v>
      </c>
      <c r="AX340" s="18" t="str">
        <f>IFERROR(VLOOKUP($B340,DB!$H$3:$BZ$1001,70,FALSE)&amp;"","　")</f>
        <v>　</v>
      </c>
      <c r="AY340" s="21" t="str">
        <f>IFERROR(VLOOKUP($B340,DB!$H$3:$BZ$1001,71,FALSE)&amp;"","　")</f>
        <v>　</v>
      </c>
      <c r="AZ340" s="29"/>
    </row>
    <row r="341" spans="2:52" ht="20.100000000000001" customHeight="1">
      <c r="B341" s="6"/>
      <c r="C341" s="8" t="str">
        <f>IFERROR(VLOOKUP(B341,DB!$H$3:$Y$1001,4,FALSE)&amp;"","")</f>
        <v/>
      </c>
      <c r="D341" s="10" t="str">
        <f>IFERROR(VLOOKUP(B341,DB!$H$2:$CC$1001,7,FALSE)&amp;"","")</f>
        <v/>
      </c>
      <c r="E341" s="11" t="str">
        <f>IFERROR(VLOOKUP(B341,DB!$H$2:$CC$1001,8,FALSE)&amp;"","")</f>
        <v/>
      </c>
      <c r="F341" s="12" t="str">
        <f>IFERROR(VLOOKUP(B341,DB!$H$2:$CC$1001,10,FALSE)&amp;"","")</f>
        <v/>
      </c>
      <c r="G341" s="11" t="str">
        <f>IFERROR(VLOOKUP(B341,DB!$H$2:$CC$1001,11,FALSE)&amp;"","")</f>
        <v/>
      </c>
      <c r="H341" s="14" t="str">
        <f>IFERROR(IF(VLOOKUP(B341,DB!$H$2:$CC$1001,20,FALSE)&amp;""="","","○"),"")</f>
        <v/>
      </c>
      <c r="I341" s="16" t="str">
        <f>IFERROR(VLOOKUP($B341,DB!$H$3:$BZ$1001,29,FALSE)&amp;"","　")</f>
        <v>　</v>
      </c>
      <c r="J341" s="18" t="str">
        <f>IFERROR(VLOOKUP($B341,DB!$H$3:$BZ$1001,30,FALSE)&amp;"","　")</f>
        <v>　</v>
      </c>
      <c r="K341" s="18" t="str">
        <f>IFERROR(VLOOKUP($B341,DB!$H$3:$BZ$1001,31,FALSE)&amp;"","　")</f>
        <v>　</v>
      </c>
      <c r="L341" s="18" t="str">
        <f>IFERROR(VLOOKUP($B341,DB!$H$3:$BZ$1001,32,FALSE)&amp;"","　")</f>
        <v>　</v>
      </c>
      <c r="M341" s="18" t="str">
        <f>IFERROR(VLOOKUP($B341,DB!$H$3:$BZ$1001,33,FALSE)&amp;"","　")</f>
        <v>　</v>
      </c>
      <c r="N341" s="21" t="str">
        <f>IFERROR(VLOOKUP($B341,DB!$H$3:$BZ$1001,34,FALSE)&amp;"","　")</f>
        <v>　</v>
      </c>
      <c r="O341" s="23" t="str">
        <f>IFERROR(VLOOKUP($B341,DB!$H$3:$BZ$1001,35,FALSE)&amp;"","　")</f>
        <v>　</v>
      </c>
      <c r="P341" s="18" t="str">
        <f>IFERROR(VLOOKUP($B341,DB!$H$3:$BZ$1001,36,FALSE)&amp;"","　")</f>
        <v>　</v>
      </c>
      <c r="Q341" s="18" t="str">
        <f>IFERROR(VLOOKUP($B341,DB!$H$3:$BZ$1001,37,FALSE)&amp;"","　")</f>
        <v>　</v>
      </c>
      <c r="R341" s="18" t="str">
        <f>IFERROR(VLOOKUP($B341,DB!$H$3:$BZ$1001,38,FALSE)&amp;"","　")</f>
        <v>　</v>
      </c>
      <c r="S341" s="18" t="str">
        <f>IFERROR(VLOOKUP($B341,DB!$H$3:$BZ$1001,39,FALSE)&amp;"","　")</f>
        <v>　</v>
      </c>
      <c r="T341" s="18" t="str">
        <f>IFERROR(VLOOKUP($B341,DB!$H$3:$BZ$1001,40,FALSE)&amp;"","　")</f>
        <v>　</v>
      </c>
      <c r="U341" s="18" t="str">
        <f>IFERROR(VLOOKUP($B341,DB!$H$3:$BZ$1001,41,FALSE)&amp;"","　")</f>
        <v>　</v>
      </c>
      <c r="V341" s="18" t="str">
        <f>IFERROR(VLOOKUP($B341,DB!$H$3:$BZ$1001,42,FALSE)&amp;"","　")</f>
        <v>　</v>
      </c>
      <c r="W341" s="18" t="str">
        <f>IFERROR(VLOOKUP($B341,DB!$H$3:$BZ$1001,43,FALSE)&amp;"","　")</f>
        <v>　</v>
      </c>
      <c r="X341" s="18" t="str">
        <f>IFERROR(VLOOKUP($B341,DB!$H$3:$BZ$1001,44,FALSE)&amp;"","　")</f>
        <v>　</v>
      </c>
      <c r="Y341" s="18" t="str">
        <f>IFERROR(VLOOKUP($B341,DB!$H$3:$BZ$1001,45,FALSE)&amp;"","　")</f>
        <v>　</v>
      </c>
      <c r="Z341" s="18" t="str">
        <f>IFERROR(VLOOKUP($B341,DB!$H$3:$BZ$1001,46,FALSE)&amp;"","　")</f>
        <v>　</v>
      </c>
      <c r="AA341" s="18" t="str">
        <f>IFERROR(VLOOKUP($B341,DB!$H$3:$BZ$1001,47,FALSE)&amp;"","　")</f>
        <v>　</v>
      </c>
      <c r="AB341" s="18" t="str">
        <f>IFERROR(VLOOKUP($B341,DB!$H$3:$BZ$1001,48,FALSE)&amp;"","　")</f>
        <v>　</v>
      </c>
      <c r="AC341" s="18" t="str">
        <f>IFERROR(VLOOKUP($B341,DB!$H$3:$BZ$1001,49,FALSE)&amp;"","　")</f>
        <v>　</v>
      </c>
      <c r="AD341" s="18" t="str">
        <f>IFERROR(VLOOKUP($B341,DB!$H$3:$BZ$1001,50,FALSE)&amp;"","　")</f>
        <v>　</v>
      </c>
      <c r="AE341" s="18" t="str">
        <f>IFERROR(VLOOKUP($B341,DB!$H$3:$BZ$1001,51,FALSE)&amp;"","　")</f>
        <v>　</v>
      </c>
      <c r="AF341" s="18" t="str">
        <f>IFERROR(VLOOKUP($B341,DB!$H$3:$BZ$1001,52,FALSE)&amp;"","　")</f>
        <v>　</v>
      </c>
      <c r="AG341" s="18" t="str">
        <f>IFERROR(VLOOKUP($B341,DB!$H$3:$BZ$1001,53,FALSE)&amp;"","　")</f>
        <v>　</v>
      </c>
      <c r="AH341" s="18" t="str">
        <f>IFERROR(VLOOKUP($B341,DB!$H$3:$BZ$1001,54,FALSE)&amp;"","　")</f>
        <v>　</v>
      </c>
      <c r="AI341" s="25" t="str">
        <f>IFERROR(VLOOKUP($B341,DB!$H$3:$BZ$1001,55,FALSE)&amp;"","　")</f>
        <v>　</v>
      </c>
      <c r="AJ341" s="16" t="str">
        <f>IFERROR(VLOOKUP($B341,DB!$H$3:$BZ$1001,56,FALSE)&amp;"","　")</f>
        <v>　</v>
      </c>
      <c r="AK341" s="18" t="str">
        <f>IFERROR(VLOOKUP($B341,DB!$H$3:$BZ$1001,57,FALSE)&amp;"","　")</f>
        <v>　</v>
      </c>
      <c r="AL341" s="18" t="str">
        <f>IFERROR(VLOOKUP($B341,DB!$H$3:$BZ$1001,58,FALSE)&amp;"","　")</f>
        <v>　</v>
      </c>
      <c r="AM341" s="18" t="str">
        <f>IFERROR(VLOOKUP($B341,DB!$H$3:$BZ$1001,59,FALSE)&amp;"","　")</f>
        <v>　</v>
      </c>
      <c r="AN341" s="18" t="str">
        <f>IFERROR(VLOOKUP($B341,DB!$H$3:$BZ$1001,60,FALSE)&amp;"","　")</f>
        <v>　</v>
      </c>
      <c r="AO341" s="18" t="str">
        <f>IFERROR(VLOOKUP($B341,DB!$H$3:$BZ$1001,61,FALSE)&amp;"","　")</f>
        <v>　</v>
      </c>
      <c r="AP341" s="18" t="str">
        <f>IFERROR(VLOOKUP($B341,DB!$H$3:$BZ$1001,62,FALSE)&amp;"","　")</f>
        <v>　</v>
      </c>
      <c r="AQ341" s="21" t="str">
        <f>IFERROR(VLOOKUP($B341,DB!$H$3:$BZ$1001,63,FALSE)&amp;"","　")</f>
        <v>　</v>
      </c>
      <c r="AR341" s="23" t="str">
        <f>IFERROR(VLOOKUP($B341,DB!$H$3:$BZ$1001,64,FALSE)&amp;"","　")</f>
        <v>　</v>
      </c>
      <c r="AS341" s="18" t="str">
        <f>IFERROR(VLOOKUP($B341,DB!$H$3:$BZ$1001,65,FALSE)&amp;"","　")</f>
        <v>　</v>
      </c>
      <c r="AT341" s="18" t="str">
        <f>IFERROR(VLOOKUP($B341,DB!$H$3:$BZ$1001,66,FALSE)&amp;"","　")</f>
        <v>　</v>
      </c>
      <c r="AU341" s="18" t="str">
        <f>IFERROR(VLOOKUP($B341,DB!$H$3:$BZ$1001,67,FALSE)&amp;"","　")</f>
        <v>　</v>
      </c>
      <c r="AV341" s="18" t="str">
        <f>IFERROR(VLOOKUP($B341,DB!$H$3:$BZ$1001,68,FALSE)&amp;"","　")</f>
        <v>　</v>
      </c>
      <c r="AW341" s="18" t="str">
        <f>IFERROR(VLOOKUP($B341,DB!$H$3:$BZ$1001,69,FALSE)&amp;"","　")</f>
        <v>　</v>
      </c>
      <c r="AX341" s="18" t="str">
        <f>IFERROR(VLOOKUP($B341,DB!$H$3:$BZ$1001,70,FALSE)&amp;"","　")</f>
        <v>　</v>
      </c>
      <c r="AY341" s="21" t="str">
        <f>IFERROR(VLOOKUP($B341,DB!$H$3:$BZ$1001,71,FALSE)&amp;"","　")</f>
        <v>　</v>
      </c>
      <c r="AZ341" s="29"/>
    </row>
    <row r="342" spans="2:52" ht="20.100000000000001" customHeight="1">
      <c r="B342" s="6"/>
      <c r="C342" s="8" t="str">
        <f>IFERROR(VLOOKUP(B342,DB!$H$3:$Y$1001,4,FALSE)&amp;"","")</f>
        <v/>
      </c>
      <c r="D342" s="10" t="str">
        <f>IFERROR(VLOOKUP(B342,DB!$H$2:$CC$1001,7,FALSE)&amp;"","")</f>
        <v/>
      </c>
      <c r="E342" s="11" t="str">
        <f>IFERROR(VLOOKUP(B342,DB!$H$2:$CC$1001,8,FALSE)&amp;"","")</f>
        <v/>
      </c>
      <c r="F342" s="12" t="str">
        <f>IFERROR(VLOOKUP(B342,DB!$H$2:$CC$1001,10,FALSE)&amp;"","")</f>
        <v/>
      </c>
      <c r="G342" s="11" t="str">
        <f>IFERROR(VLOOKUP(B342,DB!$H$2:$CC$1001,11,FALSE)&amp;"","")</f>
        <v/>
      </c>
      <c r="H342" s="14" t="str">
        <f>IFERROR(IF(VLOOKUP(B342,DB!$H$2:$CC$1001,20,FALSE)&amp;""="","","○"),"")</f>
        <v/>
      </c>
      <c r="I342" s="16" t="str">
        <f>IFERROR(VLOOKUP($B342,DB!$H$3:$BZ$1001,29,FALSE)&amp;"","　")</f>
        <v>　</v>
      </c>
      <c r="J342" s="18" t="str">
        <f>IFERROR(VLOOKUP($B342,DB!$H$3:$BZ$1001,30,FALSE)&amp;"","　")</f>
        <v>　</v>
      </c>
      <c r="K342" s="18" t="str">
        <f>IFERROR(VLOOKUP($B342,DB!$H$3:$BZ$1001,31,FALSE)&amp;"","　")</f>
        <v>　</v>
      </c>
      <c r="L342" s="18" t="str">
        <f>IFERROR(VLOOKUP($B342,DB!$H$3:$BZ$1001,32,FALSE)&amp;"","　")</f>
        <v>　</v>
      </c>
      <c r="M342" s="18" t="str">
        <f>IFERROR(VLOOKUP($B342,DB!$H$3:$BZ$1001,33,FALSE)&amp;"","　")</f>
        <v>　</v>
      </c>
      <c r="N342" s="21" t="str">
        <f>IFERROR(VLOOKUP($B342,DB!$H$3:$BZ$1001,34,FALSE)&amp;"","　")</f>
        <v>　</v>
      </c>
      <c r="O342" s="23" t="str">
        <f>IFERROR(VLOOKUP($B342,DB!$H$3:$BZ$1001,35,FALSE)&amp;"","　")</f>
        <v>　</v>
      </c>
      <c r="P342" s="18" t="str">
        <f>IFERROR(VLOOKUP($B342,DB!$H$3:$BZ$1001,36,FALSE)&amp;"","　")</f>
        <v>　</v>
      </c>
      <c r="Q342" s="18" t="str">
        <f>IFERROR(VLOOKUP($B342,DB!$H$3:$BZ$1001,37,FALSE)&amp;"","　")</f>
        <v>　</v>
      </c>
      <c r="R342" s="18" t="str">
        <f>IFERROR(VLOOKUP($B342,DB!$H$3:$BZ$1001,38,FALSE)&amp;"","　")</f>
        <v>　</v>
      </c>
      <c r="S342" s="18" t="str">
        <f>IFERROR(VLOOKUP($B342,DB!$H$3:$BZ$1001,39,FALSE)&amp;"","　")</f>
        <v>　</v>
      </c>
      <c r="T342" s="18" t="str">
        <f>IFERROR(VLOOKUP($B342,DB!$H$3:$BZ$1001,40,FALSE)&amp;"","　")</f>
        <v>　</v>
      </c>
      <c r="U342" s="18" t="str">
        <f>IFERROR(VLOOKUP($B342,DB!$H$3:$BZ$1001,41,FALSE)&amp;"","　")</f>
        <v>　</v>
      </c>
      <c r="V342" s="18" t="str">
        <f>IFERROR(VLOOKUP($B342,DB!$H$3:$BZ$1001,42,FALSE)&amp;"","　")</f>
        <v>　</v>
      </c>
      <c r="W342" s="18" t="str">
        <f>IFERROR(VLOOKUP($B342,DB!$H$3:$BZ$1001,43,FALSE)&amp;"","　")</f>
        <v>　</v>
      </c>
      <c r="X342" s="18" t="str">
        <f>IFERROR(VLOOKUP($B342,DB!$H$3:$BZ$1001,44,FALSE)&amp;"","　")</f>
        <v>　</v>
      </c>
      <c r="Y342" s="18" t="str">
        <f>IFERROR(VLOOKUP($B342,DB!$H$3:$BZ$1001,45,FALSE)&amp;"","　")</f>
        <v>　</v>
      </c>
      <c r="Z342" s="18" t="str">
        <f>IFERROR(VLOOKUP($B342,DB!$H$3:$BZ$1001,46,FALSE)&amp;"","　")</f>
        <v>　</v>
      </c>
      <c r="AA342" s="18" t="str">
        <f>IFERROR(VLOOKUP($B342,DB!$H$3:$BZ$1001,47,FALSE)&amp;"","　")</f>
        <v>　</v>
      </c>
      <c r="AB342" s="18" t="str">
        <f>IFERROR(VLOOKUP($B342,DB!$H$3:$BZ$1001,48,FALSE)&amp;"","　")</f>
        <v>　</v>
      </c>
      <c r="AC342" s="18" t="str">
        <f>IFERROR(VLOOKUP($B342,DB!$H$3:$BZ$1001,49,FALSE)&amp;"","　")</f>
        <v>　</v>
      </c>
      <c r="AD342" s="18" t="str">
        <f>IFERROR(VLOOKUP($B342,DB!$H$3:$BZ$1001,50,FALSE)&amp;"","　")</f>
        <v>　</v>
      </c>
      <c r="AE342" s="18" t="str">
        <f>IFERROR(VLOOKUP($B342,DB!$H$3:$BZ$1001,51,FALSE)&amp;"","　")</f>
        <v>　</v>
      </c>
      <c r="AF342" s="18" t="str">
        <f>IFERROR(VLOOKUP($B342,DB!$H$3:$BZ$1001,52,FALSE)&amp;"","　")</f>
        <v>　</v>
      </c>
      <c r="AG342" s="18" t="str">
        <f>IFERROR(VLOOKUP($B342,DB!$H$3:$BZ$1001,53,FALSE)&amp;"","　")</f>
        <v>　</v>
      </c>
      <c r="AH342" s="18" t="str">
        <f>IFERROR(VLOOKUP($B342,DB!$H$3:$BZ$1001,54,FALSE)&amp;"","　")</f>
        <v>　</v>
      </c>
      <c r="AI342" s="25" t="str">
        <f>IFERROR(VLOOKUP($B342,DB!$H$3:$BZ$1001,55,FALSE)&amp;"","　")</f>
        <v>　</v>
      </c>
      <c r="AJ342" s="16" t="str">
        <f>IFERROR(VLOOKUP($B342,DB!$H$3:$BZ$1001,56,FALSE)&amp;"","　")</f>
        <v>　</v>
      </c>
      <c r="AK342" s="18" t="str">
        <f>IFERROR(VLOOKUP($B342,DB!$H$3:$BZ$1001,57,FALSE)&amp;"","　")</f>
        <v>　</v>
      </c>
      <c r="AL342" s="18" t="str">
        <f>IFERROR(VLOOKUP($B342,DB!$H$3:$BZ$1001,58,FALSE)&amp;"","　")</f>
        <v>　</v>
      </c>
      <c r="AM342" s="18" t="str">
        <f>IFERROR(VLOOKUP($B342,DB!$H$3:$BZ$1001,59,FALSE)&amp;"","　")</f>
        <v>　</v>
      </c>
      <c r="AN342" s="18" t="str">
        <f>IFERROR(VLOOKUP($B342,DB!$H$3:$BZ$1001,60,FALSE)&amp;"","　")</f>
        <v>　</v>
      </c>
      <c r="AO342" s="18" t="str">
        <f>IFERROR(VLOOKUP($B342,DB!$H$3:$BZ$1001,61,FALSE)&amp;"","　")</f>
        <v>　</v>
      </c>
      <c r="AP342" s="18" t="str">
        <f>IFERROR(VLOOKUP($B342,DB!$H$3:$BZ$1001,62,FALSE)&amp;"","　")</f>
        <v>　</v>
      </c>
      <c r="AQ342" s="21" t="str">
        <f>IFERROR(VLOOKUP($B342,DB!$H$3:$BZ$1001,63,FALSE)&amp;"","　")</f>
        <v>　</v>
      </c>
      <c r="AR342" s="23" t="str">
        <f>IFERROR(VLOOKUP($B342,DB!$H$3:$BZ$1001,64,FALSE)&amp;"","　")</f>
        <v>　</v>
      </c>
      <c r="AS342" s="18" t="str">
        <f>IFERROR(VLOOKUP($B342,DB!$H$3:$BZ$1001,65,FALSE)&amp;"","　")</f>
        <v>　</v>
      </c>
      <c r="AT342" s="18" t="str">
        <f>IFERROR(VLOOKUP($B342,DB!$H$3:$BZ$1001,66,FALSE)&amp;"","　")</f>
        <v>　</v>
      </c>
      <c r="AU342" s="18" t="str">
        <f>IFERROR(VLOOKUP($B342,DB!$H$3:$BZ$1001,67,FALSE)&amp;"","　")</f>
        <v>　</v>
      </c>
      <c r="AV342" s="18" t="str">
        <f>IFERROR(VLOOKUP($B342,DB!$H$3:$BZ$1001,68,FALSE)&amp;"","　")</f>
        <v>　</v>
      </c>
      <c r="AW342" s="18" t="str">
        <f>IFERROR(VLOOKUP($B342,DB!$H$3:$BZ$1001,69,FALSE)&amp;"","　")</f>
        <v>　</v>
      </c>
      <c r="AX342" s="18" t="str">
        <f>IFERROR(VLOOKUP($B342,DB!$H$3:$BZ$1001,70,FALSE)&amp;"","　")</f>
        <v>　</v>
      </c>
      <c r="AY342" s="21" t="str">
        <f>IFERROR(VLOOKUP($B342,DB!$H$3:$BZ$1001,71,FALSE)&amp;"","　")</f>
        <v>　</v>
      </c>
      <c r="AZ342" s="29"/>
    </row>
    <row r="343" spans="2:52" ht="20.100000000000001" customHeight="1">
      <c r="B343" s="6"/>
      <c r="C343" s="8" t="str">
        <f>IFERROR(VLOOKUP(B343,DB!$H$3:$Y$1001,4,FALSE)&amp;"","")</f>
        <v/>
      </c>
      <c r="D343" s="10" t="str">
        <f>IFERROR(VLOOKUP(B343,DB!$H$2:$CC$1001,7,FALSE)&amp;"","")</f>
        <v/>
      </c>
      <c r="E343" s="11" t="str">
        <f>IFERROR(VLOOKUP(B343,DB!$H$2:$CC$1001,8,FALSE)&amp;"","")</f>
        <v/>
      </c>
      <c r="F343" s="12" t="str">
        <f>IFERROR(VLOOKUP(B343,DB!$H$2:$CC$1001,10,FALSE)&amp;"","")</f>
        <v/>
      </c>
      <c r="G343" s="11" t="str">
        <f>IFERROR(VLOOKUP(B343,DB!$H$2:$CC$1001,11,FALSE)&amp;"","")</f>
        <v/>
      </c>
      <c r="H343" s="14" t="str">
        <f>IFERROR(IF(VLOOKUP(B343,DB!$H$2:$CC$1001,20,FALSE)&amp;""="","","○"),"")</f>
        <v/>
      </c>
      <c r="I343" s="16" t="str">
        <f>IFERROR(VLOOKUP($B343,DB!$H$3:$BZ$1001,29,FALSE)&amp;"","　")</f>
        <v>　</v>
      </c>
      <c r="J343" s="18" t="str">
        <f>IFERROR(VLOOKUP($B343,DB!$H$3:$BZ$1001,30,FALSE)&amp;"","　")</f>
        <v>　</v>
      </c>
      <c r="K343" s="18" t="str">
        <f>IFERROR(VLOOKUP($B343,DB!$H$3:$BZ$1001,31,FALSE)&amp;"","　")</f>
        <v>　</v>
      </c>
      <c r="L343" s="18" t="str">
        <f>IFERROR(VLOOKUP($B343,DB!$H$3:$BZ$1001,32,FALSE)&amp;"","　")</f>
        <v>　</v>
      </c>
      <c r="M343" s="18" t="str">
        <f>IFERROR(VLOOKUP($B343,DB!$H$3:$BZ$1001,33,FALSE)&amp;"","　")</f>
        <v>　</v>
      </c>
      <c r="N343" s="21" t="str">
        <f>IFERROR(VLOOKUP($B343,DB!$H$3:$BZ$1001,34,FALSE)&amp;"","　")</f>
        <v>　</v>
      </c>
      <c r="O343" s="23" t="str">
        <f>IFERROR(VLOOKUP($B343,DB!$H$3:$BZ$1001,35,FALSE)&amp;"","　")</f>
        <v>　</v>
      </c>
      <c r="P343" s="18" t="str">
        <f>IFERROR(VLOOKUP($B343,DB!$H$3:$BZ$1001,36,FALSE)&amp;"","　")</f>
        <v>　</v>
      </c>
      <c r="Q343" s="18" t="str">
        <f>IFERROR(VLOOKUP($B343,DB!$H$3:$BZ$1001,37,FALSE)&amp;"","　")</f>
        <v>　</v>
      </c>
      <c r="R343" s="18" t="str">
        <f>IFERROR(VLOOKUP($B343,DB!$H$3:$BZ$1001,38,FALSE)&amp;"","　")</f>
        <v>　</v>
      </c>
      <c r="S343" s="18" t="str">
        <f>IFERROR(VLOOKUP($B343,DB!$H$3:$BZ$1001,39,FALSE)&amp;"","　")</f>
        <v>　</v>
      </c>
      <c r="T343" s="18" t="str">
        <f>IFERROR(VLOOKUP($B343,DB!$H$3:$BZ$1001,40,FALSE)&amp;"","　")</f>
        <v>　</v>
      </c>
      <c r="U343" s="18" t="str">
        <f>IFERROR(VLOOKUP($B343,DB!$H$3:$BZ$1001,41,FALSE)&amp;"","　")</f>
        <v>　</v>
      </c>
      <c r="V343" s="18" t="str">
        <f>IFERROR(VLOOKUP($B343,DB!$H$3:$BZ$1001,42,FALSE)&amp;"","　")</f>
        <v>　</v>
      </c>
      <c r="W343" s="18" t="str">
        <f>IFERROR(VLOOKUP($B343,DB!$H$3:$BZ$1001,43,FALSE)&amp;"","　")</f>
        <v>　</v>
      </c>
      <c r="X343" s="18" t="str">
        <f>IFERROR(VLOOKUP($B343,DB!$H$3:$BZ$1001,44,FALSE)&amp;"","　")</f>
        <v>　</v>
      </c>
      <c r="Y343" s="18" t="str">
        <f>IFERROR(VLOOKUP($B343,DB!$H$3:$BZ$1001,45,FALSE)&amp;"","　")</f>
        <v>　</v>
      </c>
      <c r="Z343" s="18" t="str">
        <f>IFERROR(VLOOKUP($B343,DB!$H$3:$BZ$1001,46,FALSE)&amp;"","　")</f>
        <v>　</v>
      </c>
      <c r="AA343" s="18" t="str">
        <f>IFERROR(VLOOKUP($B343,DB!$H$3:$BZ$1001,47,FALSE)&amp;"","　")</f>
        <v>　</v>
      </c>
      <c r="AB343" s="18" t="str">
        <f>IFERROR(VLOOKUP($B343,DB!$H$3:$BZ$1001,48,FALSE)&amp;"","　")</f>
        <v>　</v>
      </c>
      <c r="AC343" s="18" t="str">
        <f>IFERROR(VLOOKUP($B343,DB!$H$3:$BZ$1001,49,FALSE)&amp;"","　")</f>
        <v>　</v>
      </c>
      <c r="AD343" s="18" t="str">
        <f>IFERROR(VLOOKUP($B343,DB!$H$3:$BZ$1001,50,FALSE)&amp;"","　")</f>
        <v>　</v>
      </c>
      <c r="AE343" s="18" t="str">
        <f>IFERROR(VLOOKUP($B343,DB!$H$3:$BZ$1001,51,FALSE)&amp;"","　")</f>
        <v>　</v>
      </c>
      <c r="AF343" s="18" t="str">
        <f>IFERROR(VLOOKUP($B343,DB!$H$3:$BZ$1001,52,FALSE)&amp;"","　")</f>
        <v>　</v>
      </c>
      <c r="AG343" s="18" t="str">
        <f>IFERROR(VLOOKUP($B343,DB!$H$3:$BZ$1001,53,FALSE)&amp;"","　")</f>
        <v>　</v>
      </c>
      <c r="AH343" s="18" t="str">
        <f>IFERROR(VLOOKUP($B343,DB!$H$3:$BZ$1001,54,FALSE)&amp;"","　")</f>
        <v>　</v>
      </c>
      <c r="AI343" s="25" t="str">
        <f>IFERROR(VLOOKUP($B343,DB!$H$3:$BZ$1001,55,FALSE)&amp;"","　")</f>
        <v>　</v>
      </c>
      <c r="AJ343" s="16" t="str">
        <f>IFERROR(VLOOKUP($B343,DB!$H$3:$BZ$1001,56,FALSE)&amp;"","　")</f>
        <v>　</v>
      </c>
      <c r="AK343" s="18" t="str">
        <f>IFERROR(VLOOKUP($B343,DB!$H$3:$BZ$1001,57,FALSE)&amp;"","　")</f>
        <v>　</v>
      </c>
      <c r="AL343" s="18" t="str">
        <f>IFERROR(VLOOKUP($B343,DB!$H$3:$BZ$1001,58,FALSE)&amp;"","　")</f>
        <v>　</v>
      </c>
      <c r="AM343" s="18" t="str">
        <f>IFERROR(VLOOKUP($B343,DB!$H$3:$BZ$1001,59,FALSE)&amp;"","　")</f>
        <v>　</v>
      </c>
      <c r="AN343" s="18" t="str">
        <f>IFERROR(VLOOKUP($B343,DB!$H$3:$BZ$1001,60,FALSE)&amp;"","　")</f>
        <v>　</v>
      </c>
      <c r="AO343" s="18" t="str">
        <f>IFERROR(VLOOKUP($B343,DB!$H$3:$BZ$1001,61,FALSE)&amp;"","　")</f>
        <v>　</v>
      </c>
      <c r="AP343" s="18" t="str">
        <f>IFERROR(VLOOKUP($B343,DB!$H$3:$BZ$1001,62,FALSE)&amp;"","　")</f>
        <v>　</v>
      </c>
      <c r="AQ343" s="21" t="str">
        <f>IFERROR(VLOOKUP($B343,DB!$H$3:$BZ$1001,63,FALSE)&amp;"","　")</f>
        <v>　</v>
      </c>
      <c r="AR343" s="23" t="str">
        <f>IFERROR(VLOOKUP($B343,DB!$H$3:$BZ$1001,64,FALSE)&amp;"","　")</f>
        <v>　</v>
      </c>
      <c r="AS343" s="18" t="str">
        <f>IFERROR(VLOOKUP($B343,DB!$H$3:$BZ$1001,65,FALSE)&amp;"","　")</f>
        <v>　</v>
      </c>
      <c r="AT343" s="18" t="str">
        <f>IFERROR(VLOOKUP($B343,DB!$H$3:$BZ$1001,66,FALSE)&amp;"","　")</f>
        <v>　</v>
      </c>
      <c r="AU343" s="18" t="str">
        <f>IFERROR(VLOOKUP($B343,DB!$H$3:$BZ$1001,67,FALSE)&amp;"","　")</f>
        <v>　</v>
      </c>
      <c r="AV343" s="18" t="str">
        <f>IFERROR(VLOOKUP($B343,DB!$H$3:$BZ$1001,68,FALSE)&amp;"","　")</f>
        <v>　</v>
      </c>
      <c r="AW343" s="18" t="str">
        <f>IFERROR(VLOOKUP($B343,DB!$H$3:$BZ$1001,69,FALSE)&amp;"","　")</f>
        <v>　</v>
      </c>
      <c r="AX343" s="18" t="str">
        <f>IFERROR(VLOOKUP($B343,DB!$H$3:$BZ$1001,70,FALSE)&amp;"","　")</f>
        <v>　</v>
      </c>
      <c r="AY343" s="21" t="str">
        <f>IFERROR(VLOOKUP($B343,DB!$H$3:$BZ$1001,71,FALSE)&amp;"","　")</f>
        <v>　</v>
      </c>
      <c r="AZ343" s="29"/>
    </row>
    <row r="344" spans="2:52" ht="20.100000000000001" customHeight="1">
      <c r="B344" s="6"/>
      <c r="C344" s="8" t="str">
        <f>IFERROR(VLOOKUP(B344,DB!$H$3:$Y$1001,4,FALSE)&amp;"","")</f>
        <v/>
      </c>
      <c r="D344" s="10" t="str">
        <f>IFERROR(VLOOKUP(B344,DB!$H$2:$CC$1001,7,FALSE)&amp;"","")</f>
        <v/>
      </c>
      <c r="E344" s="11" t="str">
        <f>IFERROR(VLOOKUP(B344,DB!$H$2:$CC$1001,8,FALSE)&amp;"","")</f>
        <v/>
      </c>
      <c r="F344" s="12" t="str">
        <f>IFERROR(VLOOKUP(B344,DB!$H$2:$CC$1001,10,FALSE)&amp;"","")</f>
        <v/>
      </c>
      <c r="G344" s="11" t="str">
        <f>IFERROR(VLOOKUP(B344,DB!$H$2:$CC$1001,11,FALSE)&amp;"","")</f>
        <v/>
      </c>
      <c r="H344" s="14" t="str">
        <f>IFERROR(IF(VLOOKUP(B344,DB!$H$2:$CC$1001,20,FALSE)&amp;""="","","○"),"")</f>
        <v/>
      </c>
      <c r="I344" s="16" t="str">
        <f>IFERROR(VLOOKUP($B344,DB!$H$3:$BZ$1001,29,FALSE)&amp;"","　")</f>
        <v>　</v>
      </c>
      <c r="J344" s="18" t="str">
        <f>IFERROR(VLOOKUP($B344,DB!$H$3:$BZ$1001,30,FALSE)&amp;"","　")</f>
        <v>　</v>
      </c>
      <c r="K344" s="18" t="str">
        <f>IFERROR(VLOOKUP($B344,DB!$H$3:$BZ$1001,31,FALSE)&amp;"","　")</f>
        <v>　</v>
      </c>
      <c r="L344" s="18" t="str">
        <f>IFERROR(VLOOKUP($B344,DB!$H$3:$BZ$1001,32,FALSE)&amp;"","　")</f>
        <v>　</v>
      </c>
      <c r="M344" s="18" t="str">
        <f>IFERROR(VLOOKUP($B344,DB!$H$3:$BZ$1001,33,FALSE)&amp;"","　")</f>
        <v>　</v>
      </c>
      <c r="N344" s="21" t="str">
        <f>IFERROR(VLOOKUP($B344,DB!$H$3:$BZ$1001,34,FALSE)&amp;"","　")</f>
        <v>　</v>
      </c>
      <c r="O344" s="23" t="str">
        <f>IFERROR(VLOOKUP($B344,DB!$H$3:$BZ$1001,35,FALSE)&amp;"","　")</f>
        <v>　</v>
      </c>
      <c r="P344" s="18" t="str">
        <f>IFERROR(VLOOKUP($B344,DB!$H$3:$BZ$1001,36,FALSE)&amp;"","　")</f>
        <v>　</v>
      </c>
      <c r="Q344" s="18" t="str">
        <f>IFERROR(VLOOKUP($B344,DB!$H$3:$BZ$1001,37,FALSE)&amp;"","　")</f>
        <v>　</v>
      </c>
      <c r="R344" s="18" t="str">
        <f>IFERROR(VLOOKUP($B344,DB!$H$3:$BZ$1001,38,FALSE)&amp;"","　")</f>
        <v>　</v>
      </c>
      <c r="S344" s="18" t="str">
        <f>IFERROR(VLOOKUP($B344,DB!$H$3:$BZ$1001,39,FALSE)&amp;"","　")</f>
        <v>　</v>
      </c>
      <c r="T344" s="18" t="str">
        <f>IFERROR(VLOOKUP($B344,DB!$H$3:$BZ$1001,40,FALSE)&amp;"","　")</f>
        <v>　</v>
      </c>
      <c r="U344" s="18" t="str">
        <f>IFERROR(VLOOKUP($B344,DB!$H$3:$BZ$1001,41,FALSE)&amp;"","　")</f>
        <v>　</v>
      </c>
      <c r="V344" s="18" t="str">
        <f>IFERROR(VLOOKUP($B344,DB!$H$3:$BZ$1001,42,FALSE)&amp;"","　")</f>
        <v>　</v>
      </c>
      <c r="W344" s="18" t="str">
        <f>IFERROR(VLOOKUP($B344,DB!$H$3:$BZ$1001,43,FALSE)&amp;"","　")</f>
        <v>　</v>
      </c>
      <c r="X344" s="18" t="str">
        <f>IFERROR(VLOOKUP($B344,DB!$H$3:$BZ$1001,44,FALSE)&amp;"","　")</f>
        <v>　</v>
      </c>
      <c r="Y344" s="18" t="str">
        <f>IFERROR(VLOOKUP($B344,DB!$H$3:$BZ$1001,45,FALSE)&amp;"","　")</f>
        <v>　</v>
      </c>
      <c r="Z344" s="18" t="str">
        <f>IFERROR(VLOOKUP($B344,DB!$H$3:$BZ$1001,46,FALSE)&amp;"","　")</f>
        <v>　</v>
      </c>
      <c r="AA344" s="18" t="str">
        <f>IFERROR(VLOOKUP($B344,DB!$H$3:$BZ$1001,47,FALSE)&amp;"","　")</f>
        <v>　</v>
      </c>
      <c r="AB344" s="18" t="str">
        <f>IFERROR(VLOOKUP($B344,DB!$H$3:$BZ$1001,48,FALSE)&amp;"","　")</f>
        <v>　</v>
      </c>
      <c r="AC344" s="18" t="str">
        <f>IFERROR(VLOOKUP($B344,DB!$H$3:$BZ$1001,49,FALSE)&amp;"","　")</f>
        <v>　</v>
      </c>
      <c r="AD344" s="18" t="str">
        <f>IFERROR(VLOOKUP($B344,DB!$H$3:$BZ$1001,50,FALSE)&amp;"","　")</f>
        <v>　</v>
      </c>
      <c r="AE344" s="18" t="str">
        <f>IFERROR(VLOOKUP($B344,DB!$H$3:$BZ$1001,51,FALSE)&amp;"","　")</f>
        <v>　</v>
      </c>
      <c r="AF344" s="18" t="str">
        <f>IFERROR(VLOOKUP($B344,DB!$H$3:$BZ$1001,52,FALSE)&amp;"","　")</f>
        <v>　</v>
      </c>
      <c r="AG344" s="18" t="str">
        <f>IFERROR(VLOOKUP($B344,DB!$H$3:$BZ$1001,53,FALSE)&amp;"","　")</f>
        <v>　</v>
      </c>
      <c r="AH344" s="18" t="str">
        <f>IFERROR(VLOOKUP($B344,DB!$H$3:$BZ$1001,54,FALSE)&amp;"","　")</f>
        <v>　</v>
      </c>
      <c r="AI344" s="25" t="str">
        <f>IFERROR(VLOOKUP($B344,DB!$H$3:$BZ$1001,55,FALSE)&amp;"","　")</f>
        <v>　</v>
      </c>
      <c r="AJ344" s="16" t="str">
        <f>IFERROR(VLOOKUP($B344,DB!$H$3:$BZ$1001,56,FALSE)&amp;"","　")</f>
        <v>　</v>
      </c>
      <c r="AK344" s="18" t="str">
        <f>IFERROR(VLOOKUP($B344,DB!$H$3:$BZ$1001,57,FALSE)&amp;"","　")</f>
        <v>　</v>
      </c>
      <c r="AL344" s="18" t="str">
        <f>IFERROR(VLOOKUP($B344,DB!$H$3:$BZ$1001,58,FALSE)&amp;"","　")</f>
        <v>　</v>
      </c>
      <c r="AM344" s="18" t="str">
        <f>IFERROR(VLOOKUP($B344,DB!$H$3:$BZ$1001,59,FALSE)&amp;"","　")</f>
        <v>　</v>
      </c>
      <c r="AN344" s="18" t="str">
        <f>IFERROR(VLOOKUP($B344,DB!$H$3:$BZ$1001,60,FALSE)&amp;"","　")</f>
        <v>　</v>
      </c>
      <c r="AO344" s="18" t="str">
        <f>IFERROR(VLOOKUP($B344,DB!$H$3:$BZ$1001,61,FALSE)&amp;"","　")</f>
        <v>　</v>
      </c>
      <c r="AP344" s="18" t="str">
        <f>IFERROR(VLOOKUP($B344,DB!$H$3:$BZ$1001,62,FALSE)&amp;"","　")</f>
        <v>　</v>
      </c>
      <c r="AQ344" s="21" t="str">
        <f>IFERROR(VLOOKUP($B344,DB!$H$3:$BZ$1001,63,FALSE)&amp;"","　")</f>
        <v>　</v>
      </c>
      <c r="AR344" s="23" t="str">
        <f>IFERROR(VLOOKUP($B344,DB!$H$3:$BZ$1001,64,FALSE)&amp;"","　")</f>
        <v>　</v>
      </c>
      <c r="AS344" s="18" t="str">
        <f>IFERROR(VLOOKUP($B344,DB!$H$3:$BZ$1001,65,FALSE)&amp;"","　")</f>
        <v>　</v>
      </c>
      <c r="AT344" s="18" t="str">
        <f>IFERROR(VLOOKUP($B344,DB!$H$3:$BZ$1001,66,FALSE)&amp;"","　")</f>
        <v>　</v>
      </c>
      <c r="AU344" s="18" t="str">
        <f>IFERROR(VLOOKUP($B344,DB!$H$3:$BZ$1001,67,FALSE)&amp;"","　")</f>
        <v>　</v>
      </c>
      <c r="AV344" s="18" t="str">
        <f>IFERROR(VLOOKUP($B344,DB!$H$3:$BZ$1001,68,FALSE)&amp;"","　")</f>
        <v>　</v>
      </c>
      <c r="AW344" s="18" t="str">
        <f>IFERROR(VLOOKUP($B344,DB!$H$3:$BZ$1001,69,FALSE)&amp;"","　")</f>
        <v>　</v>
      </c>
      <c r="AX344" s="18" t="str">
        <f>IFERROR(VLOOKUP($B344,DB!$H$3:$BZ$1001,70,FALSE)&amp;"","　")</f>
        <v>　</v>
      </c>
      <c r="AY344" s="21" t="str">
        <f>IFERROR(VLOOKUP($B344,DB!$H$3:$BZ$1001,71,FALSE)&amp;"","　")</f>
        <v>　</v>
      </c>
      <c r="AZ344" s="29"/>
    </row>
    <row r="345" spans="2:52" ht="20.100000000000001" customHeight="1">
      <c r="B345" s="6"/>
      <c r="C345" s="8" t="str">
        <f>IFERROR(VLOOKUP(B345,DB!$H$3:$Y$1001,4,FALSE)&amp;"","")</f>
        <v/>
      </c>
      <c r="D345" s="10" t="str">
        <f>IFERROR(VLOOKUP(B345,DB!$H$2:$CC$1001,7,FALSE)&amp;"","")</f>
        <v/>
      </c>
      <c r="E345" s="11" t="str">
        <f>IFERROR(VLOOKUP(B345,DB!$H$2:$CC$1001,8,FALSE)&amp;"","")</f>
        <v/>
      </c>
      <c r="F345" s="12" t="str">
        <f>IFERROR(VLOOKUP(B345,DB!$H$2:$CC$1001,10,FALSE)&amp;"","")</f>
        <v/>
      </c>
      <c r="G345" s="11" t="str">
        <f>IFERROR(VLOOKUP(B345,DB!$H$2:$CC$1001,11,FALSE)&amp;"","")</f>
        <v/>
      </c>
      <c r="H345" s="14" t="str">
        <f>IFERROR(IF(VLOOKUP(B345,DB!$H$2:$CC$1001,20,FALSE)&amp;""="","","○"),"")</f>
        <v/>
      </c>
      <c r="I345" s="16" t="str">
        <f>IFERROR(VLOOKUP($B345,DB!$H$3:$BZ$1001,29,FALSE)&amp;"","　")</f>
        <v>　</v>
      </c>
      <c r="J345" s="18" t="str">
        <f>IFERROR(VLOOKUP($B345,DB!$H$3:$BZ$1001,30,FALSE)&amp;"","　")</f>
        <v>　</v>
      </c>
      <c r="K345" s="18" t="str">
        <f>IFERROR(VLOOKUP($B345,DB!$H$3:$BZ$1001,31,FALSE)&amp;"","　")</f>
        <v>　</v>
      </c>
      <c r="L345" s="18" t="str">
        <f>IFERROR(VLOOKUP($B345,DB!$H$3:$BZ$1001,32,FALSE)&amp;"","　")</f>
        <v>　</v>
      </c>
      <c r="M345" s="18" t="str">
        <f>IFERROR(VLOOKUP($B345,DB!$H$3:$BZ$1001,33,FALSE)&amp;"","　")</f>
        <v>　</v>
      </c>
      <c r="N345" s="21" t="str">
        <f>IFERROR(VLOOKUP($B345,DB!$H$3:$BZ$1001,34,FALSE)&amp;"","　")</f>
        <v>　</v>
      </c>
      <c r="O345" s="23" t="str">
        <f>IFERROR(VLOOKUP($B345,DB!$H$3:$BZ$1001,35,FALSE)&amp;"","　")</f>
        <v>　</v>
      </c>
      <c r="P345" s="18" t="str">
        <f>IFERROR(VLOOKUP($B345,DB!$H$3:$BZ$1001,36,FALSE)&amp;"","　")</f>
        <v>　</v>
      </c>
      <c r="Q345" s="18" t="str">
        <f>IFERROR(VLOOKUP($B345,DB!$H$3:$BZ$1001,37,FALSE)&amp;"","　")</f>
        <v>　</v>
      </c>
      <c r="R345" s="18" t="str">
        <f>IFERROR(VLOOKUP($B345,DB!$H$3:$BZ$1001,38,FALSE)&amp;"","　")</f>
        <v>　</v>
      </c>
      <c r="S345" s="18" t="str">
        <f>IFERROR(VLOOKUP($B345,DB!$H$3:$BZ$1001,39,FALSE)&amp;"","　")</f>
        <v>　</v>
      </c>
      <c r="T345" s="18" t="str">
        <f>IFERROR(VLOOKUP($B345,DB!$H$3:$BZ$1001,40,FALSE)&amp;"","　")</f>
        <v>　</v>
      </c>
      <c r="U345" s="18" t="str">
        <f>IFERROR(VLOOKUP($B345,DB!$H$3:$BZ$1001,41,FALSE)&amp;"","　")</f>
        <v>　</v>
      </c>
      <c r="V345" s="18" t="str">
        <f>IFERROR(VLOOKUP($B345,DB!$H$3:$BZ$1001,42,FALSE)&amp;"","　")</f>
        <v>　</v>
      </c>
      <c r="W345" s="18" t="str">
        <f>IFERROR(VLOOKUP($B345,DB!$H$3:$BZ$1001,43,FALSE)&amp;"","　")</f>
        <v>　</v>
      </c>
      <c r="X345" s="18" t="str">
        <f>IFERROR(VLOOKUP($B345,DB!$H$3:$BZ$1001,44,FALSE)&amp;"","　")</f>
        <v>　</v>
      </c>
      <c r="Y345" s="18" t="str">
        <f>IFERROR(VLOOKUP($B345,DB!$H$3:$BZ$1001,45,FALSE)&amp;"","　")</f>
        <v>　</v>
      </c>
      <c r="Z345" s="18" t="str">
        <f>IFERROR(VLOOKUP($B345,DB!$H$3:$BZ$1001,46,FALSE)&amp;"","　")</f>
        <v>　</v>
      </c>
      <c r="AA345" s="18" t="str">
        <f>IFERROR(VLOOKUP($B345,DB!$H$3:$BZ$1001,47,FALSE)&amp;"","　")</f>
        <v>　</v>
      </c>
      <c r="AB345" s="18" t="str">
        <f>IFERROR(VLOOKUP($B345,DB!$H$3:$BZ$1001,48,FALSE)&amp;"","　")</f>
        <v>　</v>
      </c>
      <c r="AC345" s="18" t="str">
        <f>IFERROR(VLOOKUP($B345,DB!$H$3:$BZ$1001,49,FALSE)&amp;"","　")</f>
        <v>　</v>
      </c>
      <c r="AD345" s="18" t="str">
        <f>IFERROR(VLOOKUP($B345,DB!$H$3:$BZ$1001,50,FALSE)&amp;"","　")</f>
        <v>　</v>
      </c>
      <c r="AE345" s="18" t="str">
        <f>IFERROR(VLOOKUP($B345,DB!$H$3:$BZ$1001,51,FALSE)&amp;"","　")</f>
        <v>　</v>
      </c>
      <c r="AF345" s="18" t="str">
        <f>IFERROR(VLOOKUP($B345,DB!$H$3:$BZ$1001,52,FALSE)&amp;"","　")</f>
        <v>　</v>
      </c>
      <c r="AG345" s="18" t="str">
        <f>IFERROR(VLOOKUP($B345,DB!$H$3:$BZ$1001,53,FALSE)&amp;"","　")</f>
        <v>　</v>
      </c>
      <c r="AH345" s="18" t="str">
        <f>IFERROR(VLOOKUP($B345,DB!$H$3:$BZ$1001,54,FALSE)&amp;"","　")</f>
        <v>　</v>
      </c>
      <c r="AI345" s="25" t="str">
        <f>IFERROR(VLOOKUP($B345,DB!$H$3:$BZ$1001,55,FALSE)&amp;"","　")</f>
        <v>　</v>
      </c>
      <c r="AJ345" s="16" t="str">
        <f>IFERROR(VLOOKUP($B345,DB!$H$3:$BZ$1001,56,FALSE)&amp;"","　")</f>
        <v>　</v>
      </c>
      <c r="AK345" s="18" t="str">
        <f>IFERROR(VLOOKUP($B345,DB!$H$3:$BZ$1001,57,FALSE)&amp;"","　")</f>
        <v>　</v>
      </c>
      <c r="AL345" s="18" t="str">
        <f>IFERROR(VLOOKUP($B345,DB!$H$3:$BZ$1001,58,FALSE)&amp;"","　")</f>
        <v>　</v>
      </c>
      <c r="AM345" s="18" t="str">
        <f>IFERROR(VLOOKUP($B345,DB!$H$3:$BZ$1001,59,FALSE)&amp;"","　")</f>
        <v>　</v>
      </c>
      <c r="AN345" s="18" t="str">
        <f>IFERROR(VLOOKUP($B345,DB!$H$3:$BZ$1001,60,FALSE)&amp;"","　")</f>
        <v>　</v>
      </c>
      <c r="AO345" s="18" t="str">
        <f>IFERROR(VLOOKUP($B345,DB!$H$3:$BZ$1001,61,FALSE)&amp;"","　")</f>
        <v>　</v>
      </c>
      <c r="AP345" s="18" t="str">
        <f>IFERROR(VLOOKUP($B345,DB!$H$3:$BZ$1001,62,FALSE)&amp;"","　")</f>
        <v>　</v>
      </c>
      <c r="AQ345" s="21" t="str">
        <f>IFERROR(VLOOKUP($B345,DB!$H$3:$BZ$1001,63,FALSE)&amp;"","　")</f>
        <v>　</v>
      </c>
      <c r="AR345" s="23" t="str">
        <f>IFERROR(VLOOKUP($B345,DB!$H$3:$BZ$1001,64,FALSE)&amp;"","　")</f>
        <v>　</v>
      </c>
      <c r="AS345" s="18" t="str">
        <f>IFERROR(VLOOKUP($B345,DB!$H$3:$BZ$1001,65,FALSE)&amp;"","　")</f>
        <v>　</v>
      </c>
      <c r="AT345" s="18" t="str">
        <f>IFERROR(VLOOKUP($B345,DB!$H$3:$BZ$1001,66,FALSE)&amp;"","　")</f>
        <v>　</v>
      </c>
      <c r="AU345" s="18" t="str">
        <f>IFERROR(VLOOKUP($B345,DB!$H$3:$BZ$1001,67,FALSE)&amp;"","　")</f>
        <v>　</v>
      </c>
      <c r="AV345" s="18" t="str">
        <f>IFERROR(VLOOKUP($B345,DB!$H$3:$BZ$1001,68,FALSE)&amp;"","　")</f>
        <v>　</v>
      </c>
      <c r="AW345" s="18" t="str">
        <f>IFERROR(VLOOKUP($B345,DB!$H$3:$BZ$1001,69,FALSE)&amp;"","　")</f>
        <v>　</v>
      </c>
      <c r="AX345" s="18" t="str">
        <f>IFERROR(VLOOKUP($B345,DB!$H$3:$BZ$1001,70,FALSE)&amp;"","　")</f>
        <v>　</v>
      </c>
      <c r="AY345" s="21" t="str">
        <f>IFERROR(VLOOKUP($B345,DB!$H$3:$BZ$1001,71,FALSE)&amp;"","　")</f>
        <v>　</v>
      </c>
      <c r="AZ345" s="29"/>
    </row>
    <row r="346" spans="2:52" ht="20.100000000000001" customHeight="1">
      <c r="B346" s="6"/>
      <c r="C346" s="8" t="str">
        <f>IFERROR(VLOOKUP(B346,DB!$H$3:$Y$1001,4,FALSE)&amp;"","")</f>
        <v/>
      </c>
      <c r="D346" s="10" t="str">
        <f>IFERROR(VLOOKUP(B346,DB!$H$2:$CC$1001,7,FALSE)&amp;"","")</f>
        <v/>
      </c>
      <c r="E346" s="11" t="str">
        <f>IFERROR(VLOOKUP(B346,DB!$H$2:$CC$1001,8,FALSE)&amp;"","")</f>
        <v/>
      </c>
      <c r="F346" s="12" t="str">
        <f>IFERROR(VLOOKUP(B346,DB!$H$2:$CC$1001,10,FALSE)&amp;"","")</f>
        <v/>
      </c>
      <c r="G346" s="11" t="str">
        <f>IFERROR(VLOOKUP(B346,DB!$H$2:$CC$1001,11,FALSE)&amp;"","")</f>
        <v/>
      </c>
      <c r="H346" s="14" t="str">
        <f>IFERROR(IF(VLOOKUP(B346,DB!$H$2:$CC$1001,20,FALSE)&amp;""="","","○"),"")</f>
        <v/>
      </c>
      <c r="I346" s="16" t="str">
        <f>IFERROR(VLOOKUP($B346,DB!$H$3:$BZ$1001,29,FALSE)&amp;"","　")</f>
        <v>　</v>
      </c>
      <c r="J346" s="18" t="str">
        <f>IFERROR(VLOOKUP($B346,DB!$H$3:$BZ$1001,30,FALSE)&amp;"","　")</f>
        <v>　</v>
      </c>
      <c r="K346" s="18" t="str">
        <f>IFERROR(VLOOKUP($B346,DB!$H$3:$BZ$1001,31,FALSE)&amp;"","　")</f>
        <v>　</v>
      </c>
      <c r="L346" s="18" t="str">
        <f>IFERROR(VLOOKUP($B346,DB!$H$3:$BZ$1001,32,FALSE)&amp;"","　")</f>
        <v>　</v>
      </c>
      <c r="M346" s="18" t="str">
        <f>IFERROR(VLOOKUP($B346,DB!$H$3:$BZ$1001,33,FALSE)&amp;"","　")</f>
        <v>　</v>
      </c>
      <c r="N346" s="21" t="str">
        <f>IFERROR(VLOOKUP($B346,DB!$H$3:$BZ$1001,34,FALSE)&amp;"","　")</f>
        <v>　</v>
      </c>
      <c r="O346" s="23" t="str">
        <f>IFERROR(VLOOKUP($B346,DB!$H$3:$BZ$1001,35,FALSE)&amp;"","　")</f>
        <v>　</v>
      </c>
      <c r="P346" s="18" t="str">
        <f>IFERROR(VLOOKUP($B346,DB!$H$3:$BZ$1001,36,FALSE)&amp;"","　")</f>
        <v>　</v>
      </c>
      <c r="Q346" s="18" t="str">
        <f>IFERROR(VLOOKUP($B346,DB!$H$3:$BZ$1001,37,FALSE)&amp;"","　")</f>
        <v>　</v>
      </c>
      <c r="R346" s="18" t="str">
        <f>IFERROR(VLOOKUP($B346,DB!$H$3:$BZ$1001,38,FALSE)&amp;"","　")</f>
        <v>　</v>
      </c>
      <c r="S346" s="18" t="str">
        <f>IFERROR(VLOOKUP($B346,DB!$H$3:$BZ$1001,39,FALSE)&amp;"","　")</f>
        <v>　</v>
      </c>
      <c r="T346" s="18" t="str">
        <f>IFERROR(VLOOKUP($B346,DB!$H$3:$BZ$1001,40,FALSE)&amp;"","　")</f>
        <v>　</v>
      </c>
      <c r="U346" s="18" t="str">
        <f>IFERROR(VLOOKUP($B346,DB!$H$3:$BZ$1001,41,FALSE)&amp;"","　")</f>
        <v>　</v>
      </c>
      <c r="V346" s="18" t="str">
        <f>IFERROR(VLOOKUP($B346,DB!$H$3:$BZ$1001,42,FALSE)&amp;"","　")</f>
        <v>　</v>
      </c>
      <c r="W346" s="18" t="str">
        <f>IFERROR(VLOOKUP($B346,DB!$H$3:$BZ$1001,43,FALSE)&amp;"","　")</f>
        <v>　</v>
      </c>
      <c r="X346" s="18" t="str">
        <f>IFERROR(VLOOKUP($B346,DB!$H$3:$BZ$1001,44,FALSE)&amp;"","　")</f>
        <v>　</v>
      </c>
      <c r="Y346" s="18" t="str">
        <f>IFERROR(VLOOKUP($B346,DB!$H$3:$BZ$1001,45,FALSE)&amp;"","　")</f>
        <v>　</v>
      </c>
      <c r="Z346" s="18" t="str">
        <f>IFERROR(VLOOKUP($B346,DB!$H$3:$BZ$1001,46,FALSE)&amp;"","　")</f>
        <v>　</v>
      </c>
      <c r="AA346" s="18" t="str">
        <f>IFERROR(VLOOKUP($B346,DB!$H$3:$BZ$1001,47,FALSE)&amp;"","　")</f>
        <v>　</v>
      </c>
      <c r="AB346" s="18" t="str">
        <f>IFERROR(VLOOKUP($B346,DB!$H$3:$BZ$1001,48,FALSE)&amp;"","　")</f>
        <v>　</v>
      </c>
      <c r="AC346" s="18" t="str">
        <f>IFERROR(VLOOKUP($B346,DB!$H$3:$BZ$1001,49,FALSE)&amp;"","　")</f>
        <v>　</v>
      </c>
      <c r="AD346" s="18" t="str">
        <f>IFERROR(VLOOKUP($B346,DB!$H$3:$BZ$1001,50,FALSE)&amp;"","　")</f>
        <v>　</v>
      </c>
      <c r="AE346" s="18" t="str">
        <f>IFERROR(VLOOKUP($B346,DB!$H$3:$BZ$1001,51,FALSE)&amp;"","　")</f>
        <v>　</v>
      </c>
      <c r="AF346" s="18" t="str">
        <f>IFERROR(VLOOKUP($B346,DB!$H$3:$BZ$1001,52,FALSE)&amp;"","　")</f>
        <v>　</v>
      </c>
      <c r="AG346" s="18" t="str">
        <f>IFERROR(VLOOKUP($B346,DB!$H$3:$BZ$1001,53,FALSE)&amp;"","　")</f>
        <v>　</v>
      </c>
      <c r="AH346" s="18" t="str">
        <f>IFERROR(VLOOKUP($B346,DB!$H$3:$BZ$1001,54,FALSE)&amp;"","　")</f>
        <v>　</v>
      </c>
      <c r="AI346" s="25" t="str">
        <f>IFERROR(VLOOKUP($B346,DB!$H$3:$BZ$1001,55,FALSE)&amp;"","　")</f>
        <v>　</v>
      </c>
      <c r="AJ346" s="16" t="str">
        <f>IFERROR(VLOOKUP($B346,DB!$H$3:$BZ$1001,56,FALSE)&amp;"","　")</f>
        <v>　</v>
      </c>
      <c r="AK346" s="18" t="str">
        <f>IFERROR(VLOOKUP($B346,DB!$H$3:$BZ$1001,57,FALSE)&amp;"","　")</f>
        <v>　</v>
      </c>
      <c r="AL346" s="18" t="str">
        <f>IFERROR(VLOOKUP($B346,DB!$H$3:$BZ$1001,58,FALSE)&amp;"","　")</f>
        <v>　</v>
      </c>
      <c r="AM346" s="18" t="str">
        <f>IFERROR(VLOOKUP($B346,DB!$H$3:$BZ$1001,59,FALSE)&amp;"","　")</f>
        <v>　</v>
      </c>
      <c r="AN346" s="18" t="str">
        <f>IFERROR(VLOOKUP($B346,DB!$H$3:$BZ$1001,60,FALSE)&amp;"","　")</f>
        <v>　</v>
      </c>
      <c r="AO346" s="18" t="str">
        <f>IFERROR(VLOOKUP($B346,DB!$H$3:$BZ$1001,61,FALSE)&amp;"","　")</f>
        <v>　</v>
      </c>
      <c r="AP346" s="18" t="str">
        <f>IFERROR(VLOOKUP($B346,DB!$H$3:$BZ$1001,62,FALSE)&amp;"","　")</f>
        <v>　</v>
      </c>
      <c r="AQ346" s="21" t="str">
        <f>IFERROR(VLOOKUP($B346,DB!$H$3:$BZ$1001,63,FALSE)&amp;"","　")</f>
        <v>　</v>
      </c>
      <c r="AR346" s="23" t="str">
        <f>IFERROR(VLOOKUP($B346,DB!$H$3:$BZ$1001,64,FALSE)&amp;"","　")</f>
        <v>　</v>
      </c>
      <c r="AS346" s="18" t="str">
        <f>IFERROR(VLOOKUP($B346,DB!$H$3:$BZ$1001,65,FALSE)&amp;"","　")</f>
        <v>　</v>
      </c>
      <c r="AT346" s="18" t="str">
        <f>IFERROR(VLOOKUP($B346,DB!$H$3:$BZ$1001,66,FALSE)&amp;"","　")</f>
        <v>　</v>
      </c>
      <c r="AU346" s="18" t="str">
        <f>IFERROR(VLOOKUP($B346,DB!$H$3:$BZ$1001,67,FALSE)&amp;"","　")</f>
        <v>　</v>
      </c>
      <c r="AV346" s="18" t="str">
        <f>IFERROR(VLOOKUP($B346,DB!$H$3:$BZ$1001,68,FALSE)&amp;"","　")</f>
        <v>　</v>
      </c>
      <c r="AW346" s="18" t="str">
        <f>IFERROR(VLOOKUP($B346,DB!$H$3:$BZ$1001,69,FALSE)&amp;"","　")</f>
        <v>　</v>
      </c>
      <c r="AX346" s="18" t="str">
        <f>IFERROR(VLOOKUP($B346,DB!$H$3:$BZ$1001,70,FALSE)&amp;"","　")</f>
        <v>　</v>
      </c>
      <c r="AY346" s="21" t="str">
        <f>IFERROR(VLOOKUP($B346,DB!$H$3:$BZ$1001,71,FALSE)&amp;"","　")</f>
        <v>　</v>
      </c>
      <c r="AZ346" s="29"/>
    </row>
    <row r="347" spans="2:52" ht="20.100000000000001" customHeight="1">
      <c r="B347" s="6"/>
      <c r="C347" s="8" t="str">
        <f>IFERROR(VLOOKUP(B347,DB!$H$3:$Y$1001,4,FALSE)&amp;"","")</f>
        <v/>
      </c>
      <c r="D347" s="10" t="str">
        <f>IFERROR(VLOOKUP(B347,DB!$H$2:$CC$1001,7,FALSE)&amp;"","")</f>
        <v/>
      </c>
      <c r="E347" s="11" t="str">
        <f>IFERROR(VLOOKUP(B347,DB!$H$2:$CC$1001,8,FALSE)&amp;"","")</f>
        <v/>
      </c>
      <c r="F347" s="12" t="str">
        <f>IFERROR(VLOOKUP(B347,DB!$H$2:$CC$1001,10,FALSE)&amp;"","")</f>
        <v/>
      </c>
      <c r="G347" s="11" t="str">
        <f>IFERROR(VLOOKUP(B347,DB!$H$2:$CC$1001,11,FALSE)&amp;"","")</f>
        <v/>
      </c>
      <c r="H347" s="14" t="str">
        <f>IFERROR(IF(VLOOKUP(B347,DB!$H$2:$CC$1001,20,FALSE)&amp;""="","","○"),"")</f>
        <v/>
      </c>
      <c r="I347" s="16" t="str">
        <f>IFERROR(VLOOKUP($B347,DB!$H$3:$BZ$1001,29,FALSE)&amp;"","　")</f>
        <v>　</v>
      </c>
      <c r="J347" s="18" t="str">
        <f>IFERROR(VLOOKUP($B347,DB!$H$3:$BZ$1001,30,FALSE)&amp;"","　")</f>
        <v>　</v>
      </c>
      <c r="K347" s="18" t="str">
        <f>IFERROR(VLOOKUP($B347,DB!$H$3:$BZ$1001,31,FALSE)&amp;"","　")</f>
        <v>　</v>
      </c>
      <c r="L347" s="18" t="str">
        <f>IFERROR(VLOOKUP($B347,DB!$H$3:$BZ$1001,32,FALSE)&amp;"","　")</f>
        <v>　</v>
      </c>
      <c r="M347" s="18" t="str">
        <f>IFERROR(VLOOKUP($B347,DB!$H$3:$BZ$1001,33,FALSE)&amp;"","　")</f>
        <v>　</v>
      </c>
      <c r="N347" s="21" t="str">
        <f>IFERROR(VLOOKUP($B347,DB!$H$3:$BZ$1001,34,FALSE)&amp;"","　")</f>
        <v>　</v>
      </c>
      <c r="O347" s="23" t="str">
        <f>IFERROR(VLOOKUP($B347,DB!$H$3:$BZ$1001,35,FALSE)&amp;"","　")</f>
        <v>　</v>
      </c>
      <c r="P347" s="18" t="str">
        <f>IFERROR(VLOOKUP($B347,DB!$H$3:$BZ$1001,36,FALSE)&amp;"","　")</f>
        <v>　</v>
      </c>
      <c r="Q347" s="18" t="str">
        <f>IFERROR(VLOOKUP($B347,DB!$H$3:$BZ$1001,37,FALSE)&amp;"","　")</f>
        <v>　</v>
      </c>
      <c r="R347" s="18" t="str">
        <f>IFERROR(VLOOKUP($B347,DB!$H$3:$BZ$1001,38,FALSE)&amp;"","　")</f>
        <v>　</v>
      </c>
      <c r="S347" s="18" t="str">
        <f>IFERROR(VLOOKUP($B347,DB!$H$3:$BZ$1001,39,FALSE)&amp;"","　")</f>
        <v>　</v>
      </c>
      <c r="T347" s="18" t="str">
        <f>IFERROR(VLOOKUP($B347,DB!$H$3:$BZ$1001,40,FALSE)&amp;"","　")</f>
        <v>　</v>
      </c>
      <c r="U347" s="18" t="str">
        <f>IFERROR(VLOOKUP($B347,DB!$H$3:$BZ$1001,41,FALSE)&amp;"","　")</f>
        <v>　</v>
      </c>
      <c r="V347" s="18" t="str">
        <f>IFERROR(VLOOKUP($B347,DB!$H$3:$BZ$1001,42,FALSE)&amp;"","　")</f>
        <v>　</v>
      </c>
      <c r="W347" s="18" t="str">
        <f>IFERROR(VLOOKUP($B347,DB!$H$3:$BZ$1001,43,FALSE)&amp;"","　")</f>
        <v>　</v>
      </c>
      <c r="X347" s="18" t="str">
        <f>IFERROR(VLOOKUP($B347,DB!$H$3:$BZ$1001,44,FALSE)&amp;"","　")</f>
        <v>　</v>
      </c>
      <c r="Y347" s="18" t="str">
        <f>IFERROR(VLOOKUP($B347,DB!$H$3:$BZ$1001,45,FALSE)&amp;"","　")</f>
        <v>　</v>
      </c>
      <c r="Z347" s="18" t="str">
        <f>IFERROR(VLOOKUP($B347,DB!$H$3:$BZ$1001,46,FALSE)&amp;"","　")</f>
        <v>　</v>
      </c>
      <c r="AA347" s="18" t="str">
        <f>IFERROR(VLOOKUP($B347,DB!$H$3:$BZ$1001,47,FALSE)&amp;"","　")</f>
        <v>　</v>
      </c>
      <c r="AB347" s="18" t="str">
        <f>IFERROR(VLOOKUP($B347,DB!$H$3:$BZ$1001,48,FALSE)&amp;"","　")</f>
        <v>　</v>
      </c>
      <c r="AC347" s="18" t="str">
        <f>IFERROR(VLOOKUP($B347,DB!$H$3:$BZ$1001,49,FALSE)&amp;"","　")</f>
        <v>　</v>
      </c>
      <c r="AD347" s="18" t="str">
        <f>IFERROR(VLOOKUP($B347,DB!$H$3:$BZ$1001,50,FALSE)&amp;"","　")</f>
        <v>　</v>
      </c>
      <c r="AE347" s="18" t="str">
        <f>IFERROR(VLOOKUP($B347,DB!$H$3:$BZ$1001,51,FALSE)&amp;"","　")</f>
        <v>　</v>
      </c>
      <c r="AF347" s="18" t="str">
        <f>IFERROR(VLOOKUP($B347,DB!$H$3:$BZ$1001,52,FALSE)&amp;"","　")</f>
        <v>　</v>
      </c>
      <c r="AG347" s="18" t="str">
        <f>IFERROR(VLOOKUP($B347,DB!$H$3:$BZ$1001,53,FALSE)&amp;"","　")</f>
        <v>　</v>
      </c>
      <c r="AH347" s="18" t="str">
        <f>IFERROR(VLOOKUP($B347,DB!$H$3:$BZ$1001,54,FALSE)&amp;"","　")</f>
        <v>　</v>
      </c>
      <c r="AI347" s="25" t="str">
        <f>IFERROR(VLOOKUP($B347,DB!$H$3:$BZ$1001,55,FALSE)&amp;"","　")</f>
        <v>　</v>
      </c>
      <c r="AJ347" s="16" t="str">
        <f>IFERROR(VLOOKUP($B347,DB!$H$3:$BZ$1001,56,FALSE)&amp;"","　")</f>
        <v>　</v>
      </c>
      <c r="AK347" s="18" t="str">
        <f>IFERROR(VLOOKUP($B347,DB!$H$3:$BZ$1001,57,FALSE)&amp;"","　")</f>
        <v>　</v>
      </c>
      <c r="AL347" s="18" t="str">
        <f>IFERROR(VLOOKUP($B347,DB!$H$3:$BZ$1001,58,FALSE)&amp;"","　")</f>
        <v>　</v>
      </c>
      <c r="AM347" s="18" t="str">
        <f>IFERROR(VLOOKUP($B347,DB!$H$3:$BZ$1001,59,FALSE)&amp;"","　")</f>
        <v>　</v>
      </c>
      <c r="AN347" s="18" t="str">
        <f>IFERROR(VLOOKUP($B347,DB!$H$3:$BZ$1001,60,FALSE)&amp;"","　")</f>
        <v>　</v>
      </c>
      <c r="AO347" s="18" t="str">
        <f>IFERROR(VLOOKUP($B347,DB!$H$3:$BZ$1001,61,FALSE)&amp;"","　")</f>
        <v>　</v>
      </c>
      <c r="AP347" s="18" t="str">
        <f>IFERROR(VLOOKUP($B347,DB!$H$3:$BZ$1001,62,FALSE)&amp;"","　")</f>
        <v>　</v>
      </c>
      <c r="AQ347" s="21" t="str">
        <f>IFERROR(VLOOKUP($B347,DB!$H$3:$BZ$1001,63,FALSE)&amp;"","　")</f>
        <v>　</v>
      </c>
      <c r="AR347" s="23" t="str">
        <f>IFERROR(VLOOKUP($B347,DB!$H$3:$BZ$1001,64,FALSE)&amp;"","　")</f>
        <v>　</v>
      </c>
      <c r="AS347" s="18" t="str">
        <f>IFERROR(VLOOKUP($B347,DB!$H$3:$BZ$1001,65,FALSE)&amp;"","　")</f>
        <v>　</v>
      </c>
      <c r="AT347" s="18" t="str">
        <f>IFERROR(VLOOKUP($B347,DB!$H$3:$BZ$1001,66,FALSE)&amp;"","　")</f>
        <v>　</v>
      </c>
      <c r="AU347" s="18" t="str">
        <f>IFERROR(VLOOKUP($B347,DB!$H$3:$BZ$1001,67,FALSE)&amp;"","　")</f>
        <v>　</v>
      </c>
      <c r="AV347" s="18" t="str">
        <f>IFERROR(VLOOKUP($B347,DB!$H$3:$BZ$1001,68,FALSE)&amp;"","　")</f>
        <v>　</v>
      </c>
      <c r="AW347" s="18" t="str">
        <f>IFERROR(VLOOKUP($B347,DB!$H$3:$BZ$1001,69,FALSE)&amp;"","　")</f>
        <v>　</v>
      </c>
      <c r="AX347" s="18" t="str">
        <f>IFERROR(VLOOKUP($B347,DB!$H$3:$BZ$1001,70,FALSE)&amp;"","　")</f>
        <v>　</v>
      </c>
      <c r="AY347" s="21" t="str">
        <f>IFERROR(VLOOKUP($B347,DB!$H$3:$BZ$1001,71,FALSE)&amp;"","　")</f>
        <v>　</v>
      </c>
      <c r="AZ347" s="29"/>
    </row>
    <row r="348" spans="2:52" ht="20.100000000000001" customHeight="1">
      <c r="B348" s="6"/>
      <c r="C348" s="8" t="str">
        <f>IFERROR(VLOOKUP(B348,DB!$H$3:$Y$1001,4,FALSE)&amp;"","")</f>
        <v/>
      </c>
      <c r="D348" s="10" t="str">
        <f>IFERROR(VLOOKUP(B348,DB!$H$2:$CC$1001,7,FALSE)&amp;"","")</f>
        <v/>
      </c>
      <c r="E348" s="11" t="str">
        <f>IFERROR(VLOOKUP(B348,DB!$H$2:$CC$1001,8,FALSE)&amp;"","")</f>
        <v/>
      </c>
      <c r="F348" s="12" t="str">
        <f>IFERROR(VLOOKUP(B348,DB!$H$2:$CC$1001,10,FALSE)&amp;"","")</f>
        <v/>
      </c>
      <c r="G348" s="11" t="str">
        <f>IFERROR(VLOOKUP(B348,DB!$H$2:$CC$1001,11,FALSE)&amp;"","")</f>
        <v/>
      </c>
      <c r="H348" s="14" t="str">
        <f>IFERROR(IF(VLOOKUP(B348,DB!$H$2:$CC$1001,20,FALSE)&amp;""="","","○"),"")</f>
        <v/>
      </c>
      <c r="I348" s="16" t="str">
        <f>IFERROR(VLOOKUP($B348,DB!$H$3:$BZ$1001,29,FALSE)&amp;"","　")</f>
        <v>　</v>
      </c>
      <c r="J348" s="18" t="str">
        <f>IFERROR(VLOOKUP($B348,DB!$H$3:$BZ$1001,30,FALSE)&amp;"","　")</f>
        <v>　</v>
      </c>
      <c r="K348" s="18" t="str">
        <f>IFERROR(VLOOKUP($B348,DB!$H$3:$BZ$1001,31,FALSE)&amp;"","　")</f>
        <v>　</v>
      </c>
      <c r="L348" s="18" t="str">
        <f>IFERROR(VLOOKUP($B348,DB!$H$3:$BZ$1001,32,FALSE)&amp;"","　")</f>
        <v>　</v>
      </c>
      <c r="M348" s="18" t="str">
        <f>IFERROR(VLOOKUP($B348,DB!$H$3:$BZ$1001,33,FALSE)&amp;"","　")</f>
        <v>　</v>
      </c>
      <c r="N348" s="21" t="str">
        <f>IFERROR(VLOOKUP($B348,DB!$H$3:$BZ$1001,34,FALSE)&amp;"","　")</f>
        <v>　</v>
      </c>
      <c r="O348" s="23" t="str">
        <f>IFERROR(VLOOKUP($B348,DB!$H$3:$BZ$1001,35,FALSE)&amp;"","　")</f>
        <v>　</v>
      </c>
      <c r="P348" s="18" t="str">
        <f>IFERROR(VLOOKUP($B348,DB!$H$3:$BZ$1001,36,FALSE)&amp;"","　")</f>
        <v>　</v>
      </c>
      <c r="Q348" s="18" t="str">
        <f>IFERROR(VLOOKUP($B348,DB!$H$3:$BZ$1001,37,FALSE)&amp;"","　")</f>
        <v>　</v>
      </c>
      <c r="R348" s="18" t="str">
        <f>IFERROR(VLOOKUP($B348,DB!$H$3:$BZ$1001,38,FALSE)&amp;"","　")</f>
        <v>　</v>
      </c>
      <c r="S348" s="18" t="str">
        <f>IFERROR(VLOOKUP($B348,DB!$H$3:$BZ$1001,39,FALSE)&amp;"","　")</f>
        <v>　</v>
      </c>
      <c r="T348" s="18" t="str">
        <f>IFERROR(VLOOKUP($B348,DB!$H$3:$BZ$1001,40,FALSE)&amp;"","　")</f>
        <v>　</v>
      </c>
      <c r="U348" s="18" t="str">
        <f>IFERROR(VLOOKUP($B348,DB!$H$3:$BZ$1001,41,FALSE)&amp;"","　")</f>
        <v>　</v>
      </c>
      <c r="V348" s="18" t="str">
        <f>IFERROR(VLOOKUP($B348,DB!$H$3:$BZ$1001,42,FALSE)&amp;"","　")</f>
        <v>　</v>
      </c>
      <c r="W348" s="18" t="str">
        <f>IFERROR(VLOOKUP($B348,DB!$H$3:$BZ$1001,43,FALSE)&amp;"","　")</f>
        <v>　</v>
      </c>
      <c r="X348" s="18" t="str">
        <f>IFERROR(VLOOKUP($B348,DB!$H$3:$BZ$1001,44,FALSE)&amp;"","　")</f>
        <v>　</v>
      </c>
      <c r="Y348" s="18" t="str">
        <f>IFERROR(VLOOKUP($B348,DB!$H$3:$BZ$1001,45,FALSE)&amp;"","　")</f>
        <v>　</v>
      </c>
      <c r="Z348" s="18" t="str">
        <f>IFERROR(VLOOKUP($B348,DB!$H$3:$BZ$1001,46,FALSE)&amp;"","　")</f>
        <v>　</v>
      </c>
      <c r="AA348" s="18" t="str">
        <f>IFERROR(VLOOKUP($B348,DB!$H$3:$BZ$1001,47,FALSE)&amp;"","　")</f>
        <v>　</v>
      </c>
      <c r="AB348" s="18" t="str">
        <f>IFERROR(VLOOKUP($B348,DB!$H$3:$BZ$1001,48,FALSE)&amp;"","　")</f>
        <v>　</v>
      </c>
      <c r="AC348" s="18" t="str">
        <f>IFERROR(VLOOKUP($B348,DB!$H$3:$BZ$1001,49,FALSE)&amp;"","　")</f>
        <v>　</v>
      </c>
      <c r="AD348" s="18" t="str">
        <f>IFERROR(VLOOKUP($B348,DB!$H$3:$BZ$1001,50,FALSE)&amp;"","　")</f>
        <v>　</v>
      </c>
      <c r="AE348" s="18" t="str">
        <f>IFERROR(VLOOKUP($B348,DB!$H$3:$BZ$1001,51,FALSE)&amp;"","　")</f>
        <v>　</v>
      </c>
      <c r="AF348" s="18" t="str">
        <f>IFERROR(VLOOKUP($B348,DB!$H$3:$BZ$1001,52,FALSE)&amp;"","　")</f>
        <v>　</v>
      </c>
      <c r="AG348" s="18" t="str">
        <f>IFERROR(VLOOKUP($B348,DB!$H$3:$BZ$1001,53,FALSE)&amp;"","　")</f>
        <v>　</v>
      </c>
      <c r="AH348" s="18" t="str">
        <f>IFERROR(VLOOKUP($B348,DB!$H$3:$BZ$1001,54,FALSE)&amp;"","　")</f>
        <v>　</v>
      </c>
      <c r="AI348" s="25" t="str">
        <f>IFERROR(VLOOKUP($B348,DB!$H$3:$BZ$1001,55,FALSE)&amp;"","　")</f>
        <v>　</v>
      </c>
      <c r="AJ348" s="16" t="str">
        <f>IFERROR(VLOOKUP($B348,DB!$H$3:$BZ$1001,56,FALSE)&amp;"","　")</f>
        <v>　</v>
      </c>
      <c r="AK348" s="18" t="str">
        <f>IFERROR(VLOOKUP($B348,DB!$H$3:$BZ$1001,57,FALSE)&amp;"","　")</f>
        <v>　</v>
      </c>
      <c r="AL348" s="18" t="str">
        <f>IFERROR(VLOOKUP($B348,DB!$H$3:$BZ$1001,58,FALSE)&amp;"","　")</f>
        <v>　</v>
      </c>
      <c r="AM348" s="18" t="str">
        <f>IFERROR(VLOOKUP($B348,DB!$H$3:$BZ$1001,59,FALSE)&amp;"","　")</f>
        <v>　</v>
      </c>
      <c r="AN348" s="18" t="str">
        <f>IFERROR(VLOOKUP($B348,DB!$H$3:$BZ$1001,60,FALSE)&amp;"","　")</f>
        <v>　</v>
      </c>
      <c r="AO348" s="18" t="str">
        <f>IFERROR(VLOOKUP($B348,DB!$H$3:$BZ$1001,61,FALSE)&amp;"","　")</f>
        <v>　</v>
      </c>
      <c r="AP348" s="18" t="str">
        <f>IFERROR(VLOOKUP($B348,DB!$H$3:$BZ$1001,62,FALSE)&amp;"","　")</f>
        <v>　</v>
      </c>
      <c r="AQ348" s="21" t="str">
        <f>IFERROR(VLOOKUP($B348,DB!$H$3:$BZ$1001,63,FALSE)&amp;"","　")</f>
        <v>　</v>
      </c>
      <c r="AR348" s="23" t="str">
        <f>IFERROR(VLOOKUP($B348,DB!$H$3:$BZ$1001,64,FALSE)&amp;"","　")</f>
        <v>　</v>
      </c>
      <c r="AS348" s="18" t="str">
        <f>IFERROR(VLOOKUP($B348,DB!$H$3:$BZ$1001,65,FALSE)&amp;"","　")</f>
        <v>　</v>
      </c>
      <c r="AT348" s="18" t="str">
        <f>IFERROR(VLOOKUP($B348,DB!$H$3:$BZ$1001,66,FALSE)&amp;"","　")</f>
        <v>　</v>
      </c>
      <c r="AU348" s="18" t="str">
        <f>IFERROR(VLOOKUP($B348,DB!$H$3:$BZ$1001,67,FALSE)&amp;"","　")</f>
        <v>　</v>
      </c>
      <c r="AV348" s="18" t="str">
        <f>IFERROR(VLOOKUP($B348,DB!$H$3:$BZ$1001,68,FALSE)&amp;"","　")</f>
        <v>　</v>
      </c>
      <c r="AW348" s="18" t="str">
        <f>IFERROR(VLOOKUP($B348,DB!$H$3:$BZ$1001,69,FALSE)&amp;"","　")</f>
        <v>　</v>
      </c>
      <c r="AX348" s="18" t="str">
        <f>IFERROR(VLOOKUP($B348,DB!$H$3:$BZ$1001,70,FALSE)&amp;"","　")</f>
        <v>　</v>
      </c>
      <c r="AY348" s="21" t="str">
        <f>IFERROR(VLOOKUP($B348,DB!$H$3:$BZ$1001,71,FALSE)&amp;"","　")</f>
        <v>　</v>
      </c>
      <c r="AZ348" s="29"/>
    </row>
    <row r="349" spans="2:52" ht="20.100000000000001" customHeight="1">
      <c r="B349" s="6"/>
      <c r="C349" s="8" t="str">
        <f>IFERROR(VLOOKUP(B349,DB!$H$3:$Y$1001,4,FALSE)&amp;"","")</f>
        <v/>
      </c>
      <c r="D349" s="10" t="str">
        <f>IFERROR(VLOOKUP(B349,DB!$H$2:$CC$1001,7,FALSE)&amp;"","")</f>
        <v/>
      </c>
      <c r="E349" s="11" t="str">
        <f>IFERROR(VLOOKUP(B349,DB!$H$2:$CC$1001,8,FALSE)&amp;"","")</f>
        <v/>
      </c>
      <c r="F349" s="12" t="str">
        <f>IFERROR(VLOOKUP(B349,DB!$H$2:$CC$1001,10,FALSE)&amp;"","")</f>
        <v/>
      </c>
      <c r="G349" s="11" t="str">
        <f>IFERROR(VLOOKUP(B349,DB!$H$2:$CC$1001,11,FALSE)&amp;"","")</f>
        <v/>
      </c>
      <c r="H349" s="14" t="str">
        <f>IFERROR(IF(VLOOKUP(B349,DB!$H$2:$CC$1001,20,FALSE)&amp;""="","","○"),"")</f>
        <v/>
      </c>
      <c r="I349" s="16" t="str">
        <f>IFERROR(VLOOKUP($B349,DB!$H$3:$BZ$1001,29,FALSE)&amp;"","　")</f>
        <v>　</v>
      </c>
      <c r="J349" s="18" t="str">
        <f>IFERROR(VLOOKUP($B349,DB!$H$3:$BZ$1001,30,FALSE)&amp;"","　")</f>
        <v>　</v>
      </c>
      <c r="K349" s="18" t="str">
        <f>IFERROR(VLOOKUP($B349,DB!$H$3:$BZ$1001,31,FALSE)&amp;"","　")</f>
        <v>　</v>
      </c>
      <c r="L349" s="18" t="str">
        <f>IFERROR(VLOOKUP($B349,DB!$H$3:$BZ$1001,32,FALSE)&amp;"","　")</f>
        <v>　</v>
      </c>
      <c r="M349" s="18" t="str">
        <f>IFERROR(VLOOKUP($B349,DB!$H$3:$BZ$1001,33,FALSE)&amp;"","　")</f>
        <v>　</v>
      </c>
      <c r="N349" s="21" t="str">
        <f>IFERROR(VLOOKUP($B349,DB!$H$3:$BZ$1001,34,FALSE)&amp;"","　")</f>
        <v>　</v>
      </c>
      <c r="O349" s="23" t="str">
        <f>IFERROR(VLOOKUP($B349,DB!$H$3:$BZ$1001,35,FALSE)&amp;"","　")</f>
        <v>　</v>
      </c>
      <c r="P349" s="18" t="str">
        <f>IFERROR(VLOOKUP($B349,DB!$H$3:$BZ$1001,36,FALSE)&amp;"","　")</f>
        <v>　</v>
      </c>
      <c r="Q349" s="18" t="str">
        <f>IFERROR(VLOOKUP($B349,DB!$H$3:$BZ$1001,37,FALSE)&amp;"","　")</f>
        <v>　</v>
      </c>
      <c r="R349" s="18" t="str">
        <f>IFERROR(VLOOKUP($B349,DB!$H$3:$BZ$1001,38,FALSE)&amp;"","　")</f>
        <v>　</v>
      </c>
      <c r="S349" s="18" t="str">
        <f>IFERROR(VLOOKUP($B349,DB!$H$3:$BZ$1001,39,FALSE)&amp;"","　")</f>
        <v>　</v>
      </c>
      <c r="T349" s="18" t="str">
        <f>IFERROR(VLOOKUP($B349,DB!$H$3:$BZ$1001,40,FALSE)&amp;"","　")</f>
        <v>　</v>
      </c>
      <c r="U349" s="18" t="str">
        <f>IFERROR(VLOOKUP($B349,DB!$H$3:$BZ$1001,41,FALSE)&amp;"","　")</f>
        <v>　</v>
      </c>
      <c r="V349" s="18" t="str">
        <f>IFERROR(VLOOKUP($B349,DB!$H$3:$BZ$1001,42,FALSE)&amp;"","　")</f>
        <v>　</v>
      </c>
      <c r="W349" s="18" t="str">
        <f>IFERROR(VLOOKUP($B349,DB!$H$3:$BZ$1001,43,FALSE)&amp;"","　")</f>
        <v>　</v>
      </c>
      <c r="X349" s="18" t="str">
        <f>IFERROR(VLOOKUP($B349,DB!$H$3:$BZ$1001,44,FALSE)&amp;"","　")</f>
        <v>　</v>
      </c>
      <c r="Y349" s="18" t="str">
        <f>IFERROR(VLOOKUP($B349,DB!$H$3:$BZ$1001,45,FALSE)&amp;"","　")</f>
        <v>　</v>
      </c>
      <c r="Z349" s="18" t="str">
        <f>IFERROR(VLOOKUP($B349,DB!$H$3:$BZ$1001,46,FALSE)&amp;"","　")</f>
        <v>　</v>
      </c>
      <c r="AA349" s="18" t="str">
        <f>IFERROR(VLOOKUP($B349,DB!$H$3:$BZ$1001,47,FALSE)&amp;"","　")</f>
        <v>　</v>
      </c>
      <c r="AB349" s="18" t="str">
        <f>IFERROR(VLOOKUP($B349,DB!$H$3:$BZ$1001,48,FALSE)&amp;"","　")</f>
        <v>　</v>
      </c>
      <c r="AC349" s="18" t="str">
        <f>IFERROR(VLOOKUP($B349,DB!$H$3:$BZ$1001,49,FALSE)&amp;"","　")</f>
        <v>　</v>
      </c>
      <c r="AD349" s="18" t="str">
        <f>IFERROR(VLOOKUP($B349,DB!$H$3:$BZ$1001,50,FALSE)&amp;"","　")</f>
        <v>　</v>
      </c>
      <c r="AE349" s="18" t="str">
        <f>IFERROR(VLOOKUP($B349,DB!$H$3:$BZ$1001,51,FALSE)&amp;"","　")</f>
        <v>　</v>
      </c>
      <c r="AF349" s="18" t="str">
        <f>IFERROR(VLOOKUP($B349,DB!$H$3:$BZ$1001,52,FALSE)&amp;"","　")</f>
        <v>　</v>
      </c>
      <c r="AG349" s="18" t="str">
        <f>IFERROR(VLOOKUP($B349,DB!$H$3:$BZ$1001,53,FALSE)&amp;"","　")</f>
        <v>　</v>
      </c>
      <c r="AH349" s="18" t="str">
        <f>IFERROR(VLOOKUP($B349,DB!$H$3:$BZ$1001,54,FALSE)&amp;"","　")</f>
        <v>　</v>
      </c>
      <c r="AI349" s="25" t="str">
        <f>IFERROR(VLOOKUP($B349,DB!$H$3:$BZ$1001,55,FALSE)&amp;"","　")</f>
        <v>　</v>
      </c>
      <c r="AJ349" s="16" t="str">
        <f>IFERROR(VLOOKUP($B349,DB!$H$3:$BZ$1001,56,FALSE)&amp;"","　")</f>
        <v>　</v>
      </c>
      <c r="AK349" s="18" t="str">
        <f>IFERROR(VLOOKUP($B349,DB!$H$3:$BZ$1001,57,FALSE)&amp;"","　")</f>
        <v>　</v>
      </c>
      <c r="AL349" s="18" t="str">
        <f>IFERROR(VLOOKUP($B349,DB!$H$3:$BZ$1001,58,FALSE)&amp;"","　")</f>
        <v>　</v>
      </c>
      <c r="AM349" s="18" t="str">
        <f>IFERROR(VLOOKUP($B349,DB!$H$3:$BZ$1001,59,FALSE)&amp;"","　")</f>
        <v>　</v>
      </c>
      <c r="AN349" s="18" t="str">
        <f>IFERROR(VLOOKUP($B349,DB!$H$3:$BZ$1001,60,FALSE)&amp;"","　")</f>
        <v>　</v>
      </c>
      <c r="AO349" s="18" t="str">
        <f>IFERROR(VLOOKUP($B349,DB!$H$3:$BZ$1001,61,FALSE)&amp;"","　")</f>
        <v>　</v>
      </c>
      <c r="AP349" s="18" t="str">
        <f>IFERROR(VLOOKUP($B349,DB!$H$3:$BZ$1001,62,FALSE)&amp;"","　")</f>
        <v>　</v>
      </c>
      <c r="AQ349" s="21" t="str">
        <f>IFERROR(VLOOKUP($B349,DB!$H$3:$BZ$1001,63,FALSE)&amp;"","　")</f>
        <v>　</v>
      </c>
      <c r="AR349" s="23" t="str">
        <f>IFERROR(VLOOKUP($B349,DB!$H$3:$BZ$1001,64,FALSE)&amp;"","　")</f>
        <v>　</v>
      </c>
      <c r="AS349" s="18" t="str">
        <f>IFERROR(VLOOKUP($B349,DB!$H$3:$BZ$1001,65,FALSE)&amp;"","　")</f>
        <v>　</v>
      </c>
      <c r="AT349" s="18" t="str">
        <f>IFERROR(VLOOKUP($B349,DB!$H$3:$BZ$1001,66,FALSE)&amp;"","　")</f>
        <v>　</v>
      </c>
      <c r="AU349" s="18" t="str">
        <f>IFERROR(VLOOKUP($B349,DB!$H$3:$BZ$1001,67,FALSE)&amp;"","　")</f>
        <v>　</v>
      </c>
      <c r="AV349" s="18" t="str">
        <f>IFERROR(VLOOKUP($B349,DB!$H$3:$BZ$1001,68,FALSE)&amp;"","　")</f>
        <v>　</v>
      </c>
      <c r="AW349" s="18" t="str">
        <f>IFERROR(VLOOKUP($B349,DB!$H$3:$BZ$1001,69,FALSE)&amp;"","　")</f>
        <v>　</v>
      </c>
      <c r="AX349" s="18" t="str">
        <f>IFERROR(VLOOKUP($B349,DB!$H$3:$BZ$1001,70,FALSE)&amp;"","　")</f>
        <v>　</v>
      </c>
      <c r="AY349" s="21" t="str">
        <f>IFERROR(VLOOKUP($B349,DB!$H$3:$BZ$1001,71,FALSE)&amp;"","　")</f>
        <v>　</v>
      </c>
      <c r="AZ349" s="29"/>
    </row>
    <row r="350" spans="2:52" ht="20.100000000000001" customHeight="1">
      <c r="B350" s="6"/>
      <c r="C350" s="8" t="str">
        <f>IFERROR(VLOOKUP(B350,DB!$H$3:$Y$1001,4,FALSE)&amp;"","")</f>
        <v/>
      </c>
      <c r="D350" s="10" t="str">
        <f>IFERROR(VLOOKUP(B350,DB!$H$2:$CC$1001,7,FALSE)&amp;"","")</f>
        <v/>
      </c>
      <c r="E350" s="11" t="str">
        <f>IFERROR(VLOOKUP(B350,DB!$H$2:$CC$1001,8,FALSE)&amp;"","")</f>
        <v/>
      </c>
      <c r="F350" s="12" t="str">
        <f>IFERROR(VLOOKUP(B350,DB!$H$2:$CC$1001,10,FALSE)&amp;"","")</f>
        <v/>
      </c>
      <c r="G350" s="11" t="str">
        <f>IFERROR(VLOOKUP(B350,DB!$H$2:$CC$1001,11,FALSE)&amp;"","")</f>
        <v/>
      </c>
      <c r="H350" s="14" t="str">
        <f>IFERROR(IF(VLOOKUP(B350,DB!$H$2:$CC$1001,20,FALSE)&amp;""="","","○"),"")</f>
        <v/>
      </c>
      <c r="I350" s="16" t="str">
        <f>IFERROR(VLOOKUP($B350,DB!$H$3:$BZ$1001,29,FALSE)&amp;"","　")</f>
        <v>　</v>
      </c>
      <c r="J350" s="18" t="str">
        <f>IFERROR(VLOOKUP($B350,DB!$H$3:$BZ$1001,30,FALSE)&amp;"","　")</f>
        <v>　</v>
      </c>
      <c r="K350" s="18" t="str">
        <f>IFERROR(VLOOKUP($B350,DB!$H$3:$BZ$1001,31,FALSE)&amp;"","　")</f>
        <v>　</v>
      </c>
      <c r="L350" s="18" t="str">
        <f>IFERROR(VLOOKUP($B350,DB!$H$3:$BZ$1001,32,FALSE)&amp;"","　")</f>
        <v>　</v>
      </c>
      <c r="M350" s="18" t="str">
        <f>IFERROR(VLOOKUP($B350,DB!$H$3:$BZ$1001,33,FALSE)&amp;"","　")</f>
        <v>　</v>
      </c>
      <c r="N350" s="21" t="str">
        <f>IFERROR(VLOOKUP($B350,DB!$H$3:$BZ$1001,34,FALSE)&amp;"","　")</f>
        <v>　</v>
      </c>
      <c r="O350" s="23" t="str">
        <f>IFERROR(VLOOKUP($B350,DB!$H$3:$BZ$1001,35,FALSE)&amp;"","　")</f>
        <v>　</v>
      </c>
      <c r="P350" s="18" t="str">
        <f>IFERROR(VLOOKUP($B350,DB!$H$3:$BZ$1001,36,FALSE)&amp;"","　")</f>
        <v>　</v>
      </c>
      <c r="Q350" s="18" t="str">
        <f>IFERROR(VLOOKUP($B350,DB!$H$3:$BZ$1001,37,FALSE)&amp;"","　")</f>
        <v>　</v>
      </c>
      <c r="R350" s="18" t="str">
        <f>IFERROR(VLOOKUP($B350,DB!$H$3:$BZ$1001,38,FALSE)&amp;"","　")</f>
        <v>　</v>
      </c>
      <c r="S350" s="18" t="str">
        <f>IFERROR(VLOOKUP($B350,DB!$H$3:$BZ$1001,39,FALSE)&amp;"","　")</f>
        <v>　</v>
      </c>
      <c r="T350" s="18" t="str">
        <f>IFERROR(VLOOKUP($B350,DB!$H$3:$BZ$1001,40,FALSE)&amp;"","　")</f>
        <v>　</v>
      </c>
      <c r="U350" s="18" t="str">
        <f>IFERROR(VLOOKUP($B350,DB!$H$3:$BZ$1001,41,FALSE)&amp;"","　")</f>
        <v>　</v>
      </c>
      <c r="V350" s="18" t="str">
        <f>IFERROR(VLOOKUP($B350,DB!$H$3:$BZ$1001,42,FALSE)&amp;"","　")</f>
        <v>　</v>
      </c>
      <c r="W350" s="18" t="str">
        <f>IFERROR(VLOOKUP($B350,DB!$H$3:$BZ$1001,43,FALSE)&amp;"","　")</f>
        <v>　</v>
      </c>
      <c r="X350" s="18" t="str">
        <f>IFERROR(VLOOKUP($B350,DB!$H$3:$BZ$1001,44,FALSE)&amp;"","　")</f>
        <v>　</v>
      </c>
      <c r="Y350" s="18" t="str">
        <f>IFERROR(VLOOKUP($B350,DB!$H$3:$BZ$1001,45,FALSE)&amp;"","　")</f>
        <v>　</v>
      </c>
      <c r="Z350" s="18" t="str">
        <f>IFERROR(VLOOKUP($B350,DB!$H$3:$BZ$1001,46,FALSE)&amp;"","　")</f>
        <v>　</v>
      </c>
      <c r="AA350" s="18" t="str">
        <f>IFERROR(VLOOKUP($B350,DB!$H$3:$BZ$1001,47,FALSE)&amp;"","　")</f>
        <v>　</v>
      </c>
      <c r="AB350" s="18" t="str">
        <f>IFERROR(VLOOKUP($B350,DB!$H$3:$BZ$1001,48,FALSE)&amp;"","　")</f>
        <v>　</v>
      </c>
      <c r="AC350" s="18" t="str">
        <f>IFERROR(VLOOKUP($B350,DB!$H$3:$BZ$1001,49,FALSE)&amp;"","　")</f>
        <v>　</v>
      </c>
      <c r="AD350" s="18" t="str">
        <f>IFERROR(VLOOKUP($B350,DB!$H$3:$BZ$1001,50,FALSE)&amp;"","　")</f>
        <v>　</v>
      </c>
      <c r="AE350" s="18" t="str">
        <f>IFERROR(VLOOKUP($B350,DB!$H$3:$BZ$1001,51,FALSE)&amp;"","　")</f>
        <v>　</v>
      </c>
      <c r="AF350" s="18" t="str">
        <f>IFERROR(VLOOKUP($B350,DB!$H$3:$BZ$1001,52,FALSE)&amp;"","　")</f>
        <v>　</v>
      </c>
      <c r="AG350" s="18" t="str">
        <f>IFERROR(VLOOKUP($B350,DB!$H$3:$BZ$1001,53,FALSE)&amp;"","　")</f>
        <v>　</v>
      </c>
      <c r="AH350" s="18" t="str">
        <f>IFERROR(VLOOKUP($B350,DB!$H$3:$BZ$1001,54,FALSE)&amp;"","　")</f>
        <v>　</v>
      </c>
      <c r="AI350" s="25" t="str">
        <f>IFERROR(VLOOKUP($B350,DB!$H$3:$BZ$1001,55,FALSE)&amp;"","　")</f>
        <v>　</v>
      </c>
      <c r="AJ350" s="16" t="str">
        <f>IFERROR(VLOOKUP($B350,DB!$H$3:$BZ$1001,56,FALSE)&amp;"","　")</f>
        <v>　</v>
      </c>
      <c r="AK350" s="18" t="str">
        <f>IFERROR(VLOOKUP($B350,DB!$H$3:$BZ$1001,57,FALSE)&amp;"","　")</f>
        <v>　</v>
      </c>
      <c r="AL350" s="18" t="str">
        <f>IFERROR(VLOOKUP($B350,DB!$H$3:$BZ$1001,58,FALSE)&amp;"","　")</f>
        <v>　</v>
      </c>
      <c r="AM350" s="18" t="str">
        <f>IFERROR(VLOOKUP($B350,DB!$H$3:$BZ$1001,59,FALSE)&amp;"","　")</f>
        <v>　</v>
      </c>
      <c r="AN350" s="18" t="str">
        <f>IFERROR(VLOOKUP($B350,DB!$H$3:$BZ$1001,60,FALSE)&amp;"","　")</f>
        <v>　</v>
      </c>
      <c r="AO350" s="18" t="str">
        <f>IFERROR(VLOOKUP($B350,DB!$H$3:$BZ$1001,61,FALSE)&amp;"","　")</f>
        <v>　</v>
      </c>
      <c r="AP350" s="18" t="str">
        <f>IFERROR(VLOOKUP($B350,DB!$H$3:$BZ$1001,62,FALSE)&amp;"","　")</f>
        <v>　</v>
      </c>
      <c r="AQ350" s="21" t="str">
        <f>IFERROR(VLOOKUP($B350,DB!$H$3:$BZ$1001,63,FALSE)&amp;"","　")</f>
        <v>　</v>
      </c>
      <c r="AR350" s="23" t="str">
        <f>IFERROR(VLOOKUP($B350,DB!$H$3:$BZ$1001,64,FALSE)&amp;"","　")</f>
        <v>　</v>
      </c>
      <c r="AS350" s="18" t="str">
        <f>IFERROR(VLOOKUP($B350,DB!$H$3:$BZ$1001,65,FALSE)&amp;"","　")</f>
        <v>　</v>
      </c>
      <c r="AT350" s="18" t="str">
        <f>IFERROR(VLOOKUP($B350,DB!$H$3:$BZ$1001,66,FALSE)&amp;"","　")</f>
        <v>　</v>
      </c>
      <c r="AU350" s="18" t="str">
        <f>IFERROR(VLOOKUP($B350,DB!$H$3:$BZ$1001,67,FALSE)&amp;"","　")</f>
        <v>　</v>
      </c>
      <c r="AV350" s="18" t="str">
        <f>IFERROR(VLOOKUP($B350,DB!$H$3:$BZ$1001,68,FALSE)&amp;"","　")</f>
        <v>　</v>
      </c>
      <c r="AW350" s="18" t="str">
        <f>IFERROR(VLOOKUP($B350,DB!$H$3:$BZ$1001,69,FALSE)&amp;"","　")</f>
        <v>　</v>
      </c>
      <c r="AX350" s="18" t="str">
        <f>IFERROR(VLOOKUP($B350,DB!$H$3:$BZ$1001,70,FALSE)&amp;"","　")</f>
        <v>　</v>
      </c>
      <c r="AY350" s="21" t="str">
        <f>IFERROR(VLOOKUP($B350,DB!$H$3:$BZ$1001,71,FALSE)&amp;"","　")</f>
        <v>　</v>
      </c>
      <c r="AZ350" s="29"/>
    </row>
    <row r="351" spans="2:52" ht="20.100000000000001" customHeight="1">
      <c r="B351" s="6"/>
      <c r="C351" s="8" t="str">
        <f>IFERROR(VLOOKUP(B351,DB!$H$3:$Y$1001,4,FALSE)&amp;"","")</f>
        <v/>
      </c>
      <c r="D351" s="10" t="str">
        <f>IFERROR(VLOOKUP(B351,DB!$H$2:$CC$1001,7,FALSE)&amp;"","")</f>
        <v/>
      </c>
      <c r="E351" s="11" t="str">
        <f>IFERROR(VLOOKUP(B351,DB!$H$2:$CC$1001,8,FALSE)&amp;"","")</f>
        <v/>
      </c>
      <c r="F351" s="12" t="str">
        <f>IFERROR(VLOOKUP(B351,DB!$H$2:$CC$1001,10,FALSE)&amp;"","")</f>
        <v/>
      </c>
      <c r="G351" s="11" t="str">
        <f>IFERROR(VLOOKUP(B351,DB!$H$2:$CC$1001,11,FALSE)&amp;"","")</f>
        <v/>
      </c>
      <c r="H351" s="14" t="str">
        <f>IFERROR(IF(VLOOKUP(B351,DB!$H$2:$CC$1001,20,FALSE)&amp;""="","","○"),"")</f>
        <v/>
      </c>
      <c r="I351" s="16" t="str">
        <f>IFERROR(VLOOKUP($B351,DB!$H$3:$BZ$1001,29,FALSE)&amp;"","　")</f>
        <v>　</v>
      </c>
      <c r="J351" s="18" t="str">
        <f>IFERROR(VLOOKUP($B351,DB!$H$3:$BZ$1001,30,FALSE)&amp;"","　")</f>
        <v>　</v>
      </c>
      <c r="K351" s="18" t="str">
        <f>IFERROR(VLOOKUP($B351,DB!$H$3:$BZ$1001,31,FALSE)&amp;"","　")</f>
        <v>　</v>
      </c>
      <c r="L351" s="18" t="str">
        <f>IFERROR(VLOOKUP($B351,DB!$H$3:$BZ$1001,32,FALSE)&amp;"","　")</f>
        <v>　</v>
      </c>
      <c r="M351" s="18" t="str">
        <f>IFERROR(VLOOKUP($B351,DB!$H$3:$BZ$1001,33,FALSE)&amp;"","　")</f>
        <v>　</v>
      </c>
      <c r="N351" s="21" t="str">
        <f>IFERROR(VLOOKUP($B351,DB!$H$3:$BZ$1001,34,FALSE)&amp;"","　")</f>
        <v>　</v>
      </c>
      <c r="O351" s="23" t="str">
        <f>IFERROR(VLOOKUP($B351,DB!$H$3:$BZ$1001,35,FALSE)&amp;"","　")</f>
        <v>　</v>
      </c>
      <c r="P351" s="18" t="str">
        <f>IFERROR(VLOOKUP($B351,DB!$H$3:$BZ$1001,36,FALSE)&amp;"","　")</f>
        <v>　</v>
      </c>
      <c r="Q351" s="18" t="str">
        <f>IFERROR(VLOOKUP($B351,DB!$H$3:$BZ$1001,37,FALSE)&amp;"","　")</f>
        <v>　</v>
      </c>
      <c r="R351" s="18" t="str">
        <f>IFERROR(VLOOKUP($B351,DB!$H$3:$BZ$1001,38,FALSE)&amp;"","　")</f>
        <v>　</v>
      </c>
      <c r="S351" s="18" t="str">
        <f>IFERROR(VLOOKUP($B351,DB!$H$3:$BZ$1001,39,FALSE)&amp;"","　")</f>
        <v>　</v>
      </c>
      <c r="T351" s="18" t="str">
        <f>IFERROR(VLOOKUP($B351,DB!$H$3:$BZ$1001,40,FALSE)&amp;"","　")</f>
        <v>　</v>
      </c>
      <c r="U351" s="18" t="str">
        <f>IFERROR(VLOOKUP($B351,DB!$H$3:$BZ$1001,41,FALSE)&amp;"","　")</f>
        <v>　</v>
      </c>
      <c r="V351" s="18" t="str">
        <f>IFERROR(VLOOKUP($B351,DB!$H$3:$BZ$1001,42,FALSE)&amp;"","　")</f>
        <v>　</v>
      </c>
      <c r="W351" s="18" t="str">
        <f>IFERROR(VLOOKUP($B351,DB!$H$3:$BZ$1001,43,FALSE)&amp;"","　")</f>
        <v>　</v>
      </c>
      <c r="X351" s="18" t="str">
        <f>IFERROR(VLOOKUP($B351,DB!$H$3:$BZ$1001,44,FALSE)&amp;"","　")</f>
        <v>　</v>
      </c>
      <c r="Y351" s="18" t="str">
        <f>IFERROR(VLOOKUP($B351,DB!$H$3:$BZ$1001,45,FALSE)&amp;"","　")</f>
        <v>　</v>
      </c>
      <c r="Z351" s="18" t="str">
        <f>IFERROR(VLOOKUP($B351,DB!$H$3:$BZ$1001,46,FALSE)&amp;"","　")</f>
        <v>　</v>
      </c>
      <c r="AA351" s="18" t="str">
        <f>IFERROR(VLOOKUP($B351,DB!$H$3:$BZ$1001,47,FALSE)&amp;"","　")</f>
        <v>　</v>
      </c>
      <c r="AB351" s="18" t="str">
        <f>IFERROR(VLOOKUP($B351,DB!$H$3:$BZ$1001,48,FALSE)&amp;"","　")</f>
        <v>　</v>
      </c>
      <c r="AC351" s="18" t="str">
        <f>IFERROR(VLOOKUP($B351,DB!$H$3:$BZ$1001,49,FALSE)&amp;"","　")</f>
        <v>　</v>
      </c>
      <c r="AD351" s="18" t="str">
        <f>IFERROR(VLOOKUP($B351,DB!$H$3:$BZ$1001,50,FALSE)&amp;"","　")</f>
        <v>　</v>
      </c>
      <c r="AE351" s="18" t="str">
        <f>IFERROR(VLOOKUP($B351,DB!$H$3:$BZ$1001,51,FALSE)&amp;"","　")</f>
        <v>　</v>
      </c>
      <c r="AF351" s="18" t="str">
        <f>IFERROR(VLOOKUP($B351,DB!$H$3:$BZ$1001,52,FALSE)&amp;"","　")</f>
        <v>　</v>
      </c>
      <c r="AG351" s="18" t="str">
        <f>IFERROR(VLOOKUP($B351,DB!$H$3:$BZ$1001,53,FALSE)&amp;"","　")</f>
        <v>　</v>
      </c>
      <c r="AH351" s="18" t="str">
        <f>IFERROR(VLOOKUP($B351,DB!$H$3:$BZ$1001,54,FALSE)&amp;"","　")</f>
        <v>　</v>
      </c>
      <c r="AI351" s="25" t="str">
        <f>IFERROR(VLOOKUP($B351,DB!$H$3:$BZ$1001,55,FALSE)&amp;"","　")</f>
        <v>　</v>
      </c>
      <c r="AJ351" s="16" t="str">
        <f>IFERROR(VLOOKUP($B351,DB!$H$3:$BZ$1001,56,FALSE)&amp;"","　")</f>
        <v>　</v>
      </c>
      <c r="AK351" s="18" t="str">
        <f>IFERROR(VLOOKUP($B351,DB!$H$3:$BZ$1001,57,FALSE)&amp;"","　")</f>
        <v>　</v>
      </c>
      <c r="AL351" s="18" t="str">
        <f>IFERROR(VLOOKUP($B351,DB!$H$3:$BZ$1001,58,FALSE)&amp;"","　")</f>
        <v>　</v>
      </c>
      <c r="AM351" s="18" t="str">
        <f>IFERROR(VLOOKUP($B351,DB!$H$3:$BZ$1001,59,FALSE)&amp;"","　")</f>
        <v>　</v>
      </c>
      <c r="AN351" s="18" t="str">
        <f>IFERROR(VLOOKUP($B351,DB!$H$3:$BZ$1001,60,FALSE)&amp;"","　")</f>
        <v>　</v>
      </c>
      <c r="AO351" s="18" t="str">
        <f>IFERROR(VLOOKUP($B351,DB!$H$3:$BZ$1001,61,FALSE)&amp;"","　")</f>
        <v>　</v>
      </c>
      <c r="AP351" s="18" t="str">
        <f>IFERROR(VLOOKUP($B351,DB!$H$3:$BZ$1001,62,FALSE)&amp;"","　")</f>
        <v>　</v>
      </c>
      <c r="AQ351" s="21" t="str">
        <f>IFERROR(VLOOKUP($B351,DB!$H$3:$BZ$1001,63,FALSE)&amp;"","　")</f>
        <v>　</v>
      </c>
      <c r="AR351" s="23" t="str">
        <f>IFERROR(VLOOKUP($B351,DB!$H$3:$BZ$1001,64,FALSE)&amp;"","　")</f>
        <v>　</v>
      </c>
      <c r="AS351" s="18" t="str">
        <f>IFERROR(VLOOKUP($B351,DB!$H$3:$BZ$1001,65,FALSE)&amp;"","　")</f>
        <v>　</v>
      </c>
      <c r="AT351" s="18" t="str">
        <f>IFERROR(VLOOKUP($B351,DB!$H$3:$BZ$1001,66,FALSE)&amp;"","　")</f>
        <v>　</v>
      </c>
      <c r="AU351" s="18" t="str">
        <f>IFERROR(VLOOKUP($B351,DB!$H$3:$BZ$1001,67,FALSE)&amp;"","　")</f>
        <v>　</v>
      </c>
      <c r="AV351" s="18" t="str">
        <f>IFERROR(VLOOKUP($B351,DB!$H$3:$BZ$1001,68,FALSE)&amp;"","　")</f>
        <v>　</v>
      </c>
      <c r="AW351" s="18" t="str">
        <f>IFERROR(VLOOKUP($B351,DB!$H$3:$BZ$1001,69,FALSE)&amp;"","　")</f>
        <v>　</v>
      </c>
      <c r="AX351" s="18" t="str">
        <f>IFERROR(VLOOKUP($B351,DB!$H$3:$BZ$1001,70,FALSE)&amp;"","　")</f>
        <v>　</v>
      </c>
      <c r="AY351" s="21" t="str">
        <f>IFERROR(VLOOKUP($B351,DB!$H$3:$BZ$1001,71,FALSE)&amp;"","　")</f>
        <v>　</v>
      </c>
      <c r="AZ351" s="29"/>
    </row>
    <row r="352" spans="2:52" ht="20.100000000000001" customHeight="1">
      <c r="B352" s="6"/>
      <c r="C352" s="8" t="str">
        <f>IFERROR(VLOOKUP(B352,DB!$H$3:$Y$1001,4,FALSE)&amp;"","")</f>
        <v/>
      </c>
      <c r="D352" s="10" t="str">
        <f>IFERROR(VLOOKUP(B352,DB!$H$2:$CC$1001,7,FALSE)&amp;"","")</f>
        <v/>
      </c>
      <c r="E352" s="11" t="str">
        <f>IFERROR(VLOOKUP(B352,DB!$H$2:$CC$1001,8,FALSE)&amp;"","")</f>
        <v/>
      </c>
      <c r="F352" s="12" t="str">
        <f>IFERROR(VLOOKUP(B352,DB!$H$2:$CC$1001,10,FALSE)&amp;"","")</f>
        <v/>
      </c>
      <c r="G352" s="11" t="str">
        <f>IFERROR(VLOOKUP(B352,DB!$H$2:$CC$1001,11,FALSE)&amp;"","")</f>
        <v/>
      </c>
      <c r="H352" s="14" t="str">
        <f>IFERROR(IF(VLOOKUP(B352,DB!$H$2:$CC$1001,20,FALSE)&amp;""="","","○"),"")</f>
        <v/>
      </c>
      <c r="I352" s="16" t="str">
        <f>IFERROR(VLOOKUP($B352,DB!$H$3:$BZ$1001,29,FALSE)&amp;"","　")</f>
        <v>　</v>
      </c>
      <c r="J352" s="18" t="str">
        <f>IFERROR(VLOOKUP($B352,DB!$H$3:$BZ$1001,30,FALSE)&amp;"","　")</f>
        <v>　</v>
      </c>
      <c r="K352" s="18" t="str">
        <f>IFERROR(VLOOKUP($B352,DB!$H$3:$BZ$1001,31,FALSE)&amp;"","　")</f>
        <v>　</v>
      </c>
      <c r="L352" s="18" t="str">
        <f>IFERROR(VLOOKUP($B352,DB!$H$3:$BZ$1001,32,FALSE)&amp;"","　")</f>
        <v>　</v>
      </c>
      <c r="M352" s="18" t="str">
        <f>IFERROR(VLOOKUP($B352,DB!$H$3:$BZ$1001,33,FALSE)&amp;"","　")</f>
        <v>　</v>
      </c>
      <c r="N352" s="21" t="str">
        <f>IFERROR(VLOOKUP($B352,DB!$H$3:$BZ$1001,34,FALSE)&amp;"","　")</f>
        <v>　</v>
      </c>
      <c r="O352" s="23" t="str">
        <f>IFERROR(VLOOKUP($B352,DB!$H$3:$BZ$1001,35,FALSE)&amp;"","　")</f>
        <v>　</v>
      </c>
      <c r="P352" s="18" t="str">
        <f>IFERROR(VLOOKUP($B352,DB!$H$3:$BZ$1001,36,FALSE)&amp;"","　")</f>
        <v>　</v>
      </c>
      <c r="Q352" s="18" t="str">
        <f>IFERROR(VLOOKUP($B352,DB!$H$3:$BZ$1001,37,FALSE)&amp;"","　")</f>
        <v>　</v>
      </c>
      <c r="R352" s="18" t="str">
        <f>IFERROR(VLOOKUP($B352,DB!$H$3:$BZ$1001,38,FALSE)&amp;"","　")</f>
        <v>　</v>
      </c>
      <c r="S352" s="18" t="str">
        <f>IFERROR(VLOOKUP($B352,DB!$H$3:$BZ$1001,39,FALSE)&amp;"","　")</f>
        <v>　</v>
      </c>
      <c r="T352" s="18" t="str">
        <f>IFERROR(VLOOKUP($B352,DB!$H$3:$BZ$1001,40,FALSE)&amp;"","　")</f>
        <v>　</v>
      </c>
      <c r="U352" s="18" t="str">
        <f>IFERROR(VLOOKUP($B352,DB!$H$3:$BZ$1001,41,FALSE)&amp;"","　")</f>
        <v>　</v>
      </c>
      <c r="V352" s="18" t="str">
        <f>IFERROR(VLOOKUP($B352,DB!$H$3:$BZ$1001,42,FALSE)&amp;"","　")</f>
        <v>　</v>
      </c>
      <c r="W352" s="18" t="str">
        <f>IFERROR(VLOOKUP($B352,DB!$H$3:$BZ$1001,43,FALSE)&amp;"","　")</f>
        <v>　</v>
      </c>
      <c r="X352" s="18" t="str">
        <f>IFERROR(VLOOKUP($B352,DB!$H$3:$BZ$1001,44,FALSE)&amp;"","　")</f>
        <v>　</v>
      </c>
      <c r="Y352" s="18" t="str">
        <f>IFERROR(VLOOKUP($B352,DB!$H$3:$BZ$1001,45,FALSE)&amp;"","　")</f>
        <v>　</v>
      </c>
      <c r="Z352" s="18" t="str">
        <f>IFERROR(VLOOKUP($B352,DB!$H$3:$BZ$1001,46,FALSE)&amp;"","　")</f>
        <v>　</v>
      </c>
      <c r="AA352" s="18" t="str">
        <f>IFERROR(VLOOKUP($B352,DB!$H$3:$BZ$1001,47,FALSE)&amp;"","　")</f>
        <v>　</v>
      </c>
      <c r="AB352" s="18" t="str">
        <f>IFERROR(VLOOKUP($B352,DB!$H$3:$BZ$1001,48,FALSE)&amp;"","　")</f>
        <v>　</v>
      </c>
      <c r="AC352" s="18" t="str">
        <f>IFERROR(VLOOKUP($B352,DB!$H$3:$BZ$1001,49,FALSE)&amp;"","　")</f>
        <v>　</v>
      </c>
      <c r="AD352" s="18" t="str">
        <f>IFERROR(VLOOKUP($B352,DB!$H$3:$BZ$1001,50,FALSE)&amp;"","　")</f>
        <v>　</v>
      </c>
      <c r="AE352" s="18" t="str">
        <f>IFERROR(VLOOKUP($B352,DB!$H$3:$BZ$1001,51,FALSE)&amp;"","　")</f>
        <v>　</v>
      </c>
      <c r="AF352" s="18" t="str">
        <f>IFERROR(VLOOKUP($B352,DB!$H$3:$BZ$1001,52,FALSE)&amp;"","　")</f>
        <v>　</v>
      </c>
      <c r="AG352" s="18" t="str">
        <f>IFERROR(VLOOKUP($B352,DB!$H$3:$BZ$1001,53,FALSE)&amp;"","　")</f>
        <v>　</v>
      </c>
      <c r="AH352" s="18" t="str">
        <f>IFERROR(VLOOKUP($B352,DB!$H$3:$BZ$1001,54,FALSE)&amp;"","　")</f>
        <v>　</v>
      </c>
      <c r="AI352" s="25" t="str">
        <f>IFERROR(VLOOKUP($B352,DB!$H$3:$BZ$1001,55,FALSE)&amp;"","　")</f>
        <v>　</v>
      </c>
      <c r="AJ352" s="16" t="str">
        <f>IFERROR(VLOOKUP($B352,DB!$H$3:$BZ$1001,56,FALSE)&amp;"","　")</f>
        <v>　</v>
      </c>
      <c r="AK352" s="18" t="str">
        <f>IFERROR(VLOOKUP($B352,DB!$H$3:$BZ$1001,57,FALSE)&amp;"","　")</f>
        <v>　</v>
      </c>
      <c r="AL352" s="18" t="str">
        <f>IFERROR(VLOOKUP($B352,DB!$H$3:$BZ$1001,58,FALSE)&amp;"","　")</f>
        <v>　</v>
      </c>
      <c r="AM352" s="18" t="str">
        <f>IFERROR(VLOOKUP($B352,DB!$H$3:$BZ$1001,59,FALSE)&amp;"","　")</f>
        <v>　</v>
      </c>
      <c r="AN352" s="18" t="str">
        <f>IFERROR(VLOOKUP($B352,DB!$H$3:$BZ$1001,60,FALSE)&amp;"","　")</f>
        <v>　</v>
      </c>
      <c r="AO352" s="18" t="str">
        <f>IFERROR(VLOOKUP($B352,DB!$H$3:$BZ$1001,61,FALSE)&amp;"","　")</f>
        <v>　</v>
      </c>
      <c r="AP352" s="18" t="str">
        <f>IFERROR(VLOOKUP($B352,DB!$H$3:$BZ$1001,62,FALSE)&amp;"","　")</f>
        <v>　</v>
      </c>
      <c r="AQ352" s="21" t="str">
        <f>IFERROR(VLOOKUP($B352,DB!$H$3:$BZ$1001,63,FALSE)&amp;"","　")</f>
        <v>　</v>
      </c>
      <c r="AR352" s="23" t="str">
        <f>IFERROR(VLOOKUP($B352,DB!$H$3:$BZ$1001,64,FALSE)&amp;"","　")</f>
        <v>　</v>
      </c>
      <c r="AS352" s="18" t="str">
        <f>IFERROR(VLOOKUP($B352,DB!$H$3:$BZ$1001,65,FALSE)&amp;"","　")</f>
        <v>　</v>
      </c>
      <c r="AT352" s="18" t="str">
        <f>IFERROR(VLOOKUP($B352,DB!$H$3:$BZ$1001,66,FALSE)&amp;"","　")</f>
        <v>　</v>
      </c>
      <c r="AU352" s="18" t="str">
        <f>IFERROR(VLOOKUP($B352,DB!$H$3:$BZ$1001,67,FALSE)&amp;"","　")</f>
        <v>　</v>
      </c>
      <c r="AV352" s="18" t="str">
        <f>IFERROR(VLOOKUP($B352,DB!$H$3:$BZ$1001,68,FALSE)&amp;"","　")</f>
        <v>　</v>
      </c>
      <c r="AW352" s="18" t="str">
        <f>IFERROR(VLOOKUP($B352,DB!$H$3:$BZ$1001,69,FALSE)&amp;"","　")</f>
        <v>　</v>
      </c>
      <c r="AX352" s="18" t="str">
        <f>IFERROR(VLOOKUP($B352,DB!$H$3:$BZ$1001,70,FALSE)&amp;"","　")</f>
        <v>　</v>
      </c>
      <c r="AY352" s="21" t="str">
        <f>IFERROR(VLOOKUP($B352,DB!$H$3:$BZ$1001,71,FALSE)&amp;"","　")</f>
        <v>　</v>
      </c>
      <c r="AZ352" s="29"/>
    </row>
    <row r="353" spans="2:52" ht="20.100000000000001" customHeight="1">
      <c r="B353" s="6"/>
      <c r="C353" s="8" t="str">
        <f>IFERROR(VLOOKUP(B353,DB!$H$3:$Y$1001,4,FALSE)&amp;"","")</f>
        <v/>
      </c>
      <c r="D353" s="10" t="str">
        <f>IFERROR(VLOOKUP(B353,DB!$H$2:$CC$1001,7,FALSE)&amp;"","")</f>
        <v/>
      </c>
      <c r="E353" s="11" t="str">
        <f>IFERROR(VLOOKUP(B353,DB!$H$2:$CC$1001,8,FALSE)&amp;"","")</f>
        <v/>
      </c>
      <c r="F353" s="12" t="str">
        <f>IFERROR(VLOOKUP(B353,DB!$H$2:$CC$1001,10,FALSE)&amp;"","")</f>
        <v/>
      </c>
      <c r="G353" s="11" t="str">
        <f>IFERROR(VLOOKUP(B353,DB!$H$2:$CC$1001,11,FALSE)&amp;"","")</f>
        <v/>
      </c>
      <c r="H353" s="14" t="str">
        <f>IFERROR(IF(VLOOKUP(B353,DB!$H$2:$CC$1001,20,FALSE)&amp;""="","","○"),"")</f>
        <v/>
      </c>
      <c r="I353" s="16" t="str">
        <f>IFERROR(VLOOKUP($B353,DB!$H$3:$BZ$1001,29,FALSE)&amp;"","　")</f>
        <v>　</v>
      </c>
      <c r="J353" s="18" t="str">
        <f>IFERROR(VLOOKUP($B353,DB!$H$3:$BZ$1001,30,FALSE)&amp;"","　")</f>
        <v>　</v>
      </c>
      <c r="K353" s="18" t="str">
        <f>IFERROR(VLOOKUP($B353,DB!$H$3:$BZ$1001,31,FALSE)&amp;"","　")</f>
        <v>　</v>
      </c>
      <c r="L353" s="18" t="str">
        <f>IFERROR(VLOOKUP($B353,DB!$H$3:$BZ$1001,32,FALSE)&amp;"","　")</f>
        <v>　</v>
      </c>
      <c r="M353" s="18" t="str">
        <f>IFERROR(VLOOKUP($B353,DB!$H$3:$BZ$1001,33,FALSE)&amp;"","　")</f>
        <v>　</v>
      </c>
      <c r="N353" s="21" t="str">
        <f>IFERROR(VLOOKUP($B353,DB!$H$3:$BZ$1001,34,FALSE)&amp;"","　")</f>
        <v>　</v>
      </c>
      <c r="O353" s="23" t="str">
        <f>IFERROR(VLOOKUP($B353,DB!$H$3:$BZ$1001,35,FALSE)&amp;"","　")</f>
        <v>　</v>
      </c>
      <c r="P353" s="18" t="str">
        <f>IFERROR(VLOOKUP($B353,DB!$H$3:$BZ$1001,36,FALSE)&amp;"","　")</f>
        <v>　</v>
      </c>
      <c r="Q353" s="18" t="str">
        <f>IFERROR(VLOOKUP($B353,DB!$H$3:$BZ$1001,37,FALSE)&amp;"","　")</f>
        <v>　</v>
      </c>
      <c r="R353" s="18" t="str">
        <f>IFERROR(VLOOKUP($B353,DB!$H$3:$BZ$1001,38,FALSE)&amp;"","　")</f>
        <v>　</v>
      </c>
      <c r="S353" s="18" t="str">
        <f>IFERROR(VLOOKUP($B353,DB!$H$3:$BZ$1001,39,FALSE)&amp;"","　")</f>
        <v>　</v>
      </c>
      <c r="T353" s="18" t="str">
        <f>IFERROR(VLOOKUP($B353,DB!$H$3:$BZ$1001,40,FALSE)&amp;"","　")</f>
        <v>　</v>
      </c>
      <c r="U353" s="18" t="str">
        <f>IFERROR(VLOOKUP($B353,DB!$H$3:$BZ$1001,41,FALSE)&amp;"","　")</f>
        <v>　</v>
      </c>
      <c r="V353" s="18" t="str">
        <f>IFERROR(VLOOKUP($B353,DB!$H$3:$BZ$1001,42,FALSE)&amp;"","　")</f>
        <v>　</v>
      </c>
      <c r="W353" s="18" t="str">
        <f>IFERROR(VLOOKUP($B353,DB!$H$3:$BZ$1001,43,FALSE)&amp;"","　")</f>
        <v>　</v>
      </c>
      <c r="X353" s="18" t="str">
        <f>IFERROR(VLOOKUP($B353,DB!$H$3:$BZ$1001,44,FALSE)&amp;"","　")</f>
        <v>　</v>
      </c>
      <c r="Y353" s="18" t="str">
        <f>IFERROR(VLOOKUP($B353,DB!$H$3:$BZ$1001,45,FALSE)&amp;"","　")</f>
        <v>　</v>
      </c>
      <c r="Z353" s="18" t="str">
        <f>IFERROR(VLOOKUP($B353,DB!$H$3:$BZ$1001,46,FALSE)&amp;"","　")</f>
        <v>　</v>
      </c>
      <c r="AA353" s="18" t="str">
        <f>IFERROR(VLOOKUP($B353,DB!$H$3:$BZ$1001,47,FALSE)&amp;"","　")</f>
        <v>　</v>
      </c>
      <c r="AB353" s="18" t="str">
        <f>IFERROR(VLOOKUP($B353,DB!$H$3:$BZ$1001,48,FALSE)&amp;"","　")</f>
        <v>　</v>
      </c>
      <c r="AC353" s="18" t="str">
        <f>IFERROR(VLOOKUP($B353,DB!$H$3:$BZ$1001,49,FALSE)&amp;"","　")</f>
        <v>　</v>
      </c>
      <c r="AD353" s="18" t="str">
        <f>IFERROR(VLOOKUP($B353,DB!$H$3:$BZ$1001,50,FALSE)&amp;"","　")</f>
        <v>　</v>
      </c>
      <c r="AE353" s="18" t="str">
        <f>IFERROR(VLOOKUP($B353,DB!$H$3:$BZ$1001,51,FALSE)&amp;"","　")</f>
        <v>　</v>
      </c>
      <c r="AF353" s="18" t="str">
        <f>IFERROR(VLOOKUP($B353,DB!$H$3:$BZ$1001,52,FALSE)&amp;"","　")</f>
        <v>　</v>
      </c>
      <c r="AG353" s="18" t="str">
        <f>IFERROR(VLOOKUP($B353,DB!$H$3:$BZ$1001,53,FALSE)&amp;"","　")</f>
        <v>　</v>
      </c>
      <c r="AH353" s="18" t="str">
        <f>IFERROR(VLOOKUP($B353,DB!$H$3:$BZ$1001,54,FALSE)&amp;"","　")</f>
        <v>　</v>
      </c>
      <c r="AI353" s="25" t="str">
        <f>IFERROR(VLOOKUP($B353,DB!$H$3:$BZ$1001,55,FALSE)&amp;"","　")</f>
        <v>　</v>
      </c>
      <c r="AJ353" s="16" t="str">
        <f>IFERROR(VLOOKUP($B353,DB!$H$3:$BZ$1001,56,FALSE)&amp;"","　")</f>
        <v>　</v>
      </c>
      <c r="AK353" s="18" t="str">
        <f>IFERROR(VLOOKUP($B353,DB!$H$3:$BZ$1001,57,FALSE)&amp;"","　")</f>
        <v>　</v>
      </c>
      <c r="AL353" s="18" t="str">
        <f>IFERROR(VLOOKUP($B353,DB!$H$3:$BZ$1001,58,FALSE)&amp;"","　")</f>
        <v>　</v>
      </c>
      <c r="AM353" s="18" t="str">
        <f>IFERROR(VLOOKUP($B353,DB!$H$3:$BZ$1001,59,FALSE)&amp;"","　")</f>
        <v>　</v>
      </c>
      <c r="AN353" s="18" t="str">
        <f>IFERROR(VLOOKUP($B353,DB!$H$3:$BZ$1001,60,FALSE)&amp;"","　")</f>
        <v>　</v>
      </c>
      <c r="AO353" s="18" t="str">
        <f>IFERROR(VLOOKUP($B353,DB!$H$3:$BZ$1001,61,FALSE)&amp;"","　")</f>
        <v>　</v>
      </c>
      <c r="AP353" s="18" t="str">
        <f>IFERROR(VLOOKUP($B353,DB!$H$3:$BZ$1001,62,FALSE)&amp;"","　")</f>
        <v>　</v>
      </c>
      <c r="AQ353" s="21" t="str">
        <f>IFERROR(VLOOKUP($B353,DB!$H$3:$BZ$1001,63,FALSE)&amp;"","　")</f>
        <v>　</v>
      </c>
      <c r="AR353" s="23" t="str">
        <f>IFERROR(VLOOKUP($B353,DB!$H$3:$BZ$1001,64,FALSE)&amp;"","　")</f>
        <v>　</v>
      </c>
      <c r="AS353" s="18" t="str">
        <f>IFERROR(VLOOKUP($B353,DB!$H$3:$BZ$1001,65,FALSE)&amp;"","　")</f>
        <v>　</v>
      </c>
      <c r="AT353" s="18" t="str">
        <f>IFERROR(VLOOKUP($B353,DB!$H$3:$BZ$1001,66,FALSE)&amp;"","　")</f>
        <v>　</v>
      </c>
      <c r="AU353" s="18" t="str">
        <f>IFERROR(VLOOKUP($B353,DB!$H$3:$BZ$1001,67,FALSE)&amp;"","　")</f>
        <v>　</v>
      </c>
      <c r="AV353" s="18" t="str">
        <f>IFERROR(VLOOKUP($B353,DB!$H$3:$BZ$1001,68,FALSE)&amp;"","　")</f>
        <v>　</v>
      </c>
      <c r="AW353" s="18" t="str">
        <f>IFERROR(VLOOKUP($B353,DB!$H$3:$BZ$1001,69,FALSE)&amp;"","　")</f>
        <v>　</v>
      </c>
      <c r="AX353" s="18" t="str">
        <f>IFERROR(VLOOKUP($B353,DB!$H$3:$BZ$1001,70,FALSE)&amp;"","　")</f>
        <v>　</v>
      </c>
      <c r="AY353" s="21" t="str">
        <f>IFERROR(VLOOKUP($B353,DB!$H$3:$BZ$1001,71,FALSE)&amp;"","　")</f>
        <v>　</v>
      </c>
      <c r="AZ353" s="29"/>
    </row>
    <row r="354" spans="2:52" ht="20.100000000000001" customHeight="1">
      <c r="D354" s="10" t="str">
        <f>IFERROR(VLOOKUP(B354,DB!$H$2:$CC$1001,7,FALSE)&amp;"","")</f>
        <v/>
      </c>
      <c r="E354" s="11" t="str">
        <f>IFERROR(VLOOKUP(B354,DB!$H$2:$CC$1001,8,FALSE)&amp;"","")</f>
        <v/>
      </c>
      <c r="F354" s="12" t="str">
        <f>IFERROR(VLOOKUP(B354,DB!$H$2:$CC$1001,10,FALSE)&amp;"","")</f>
        <v/>
      </c>
      <c r="G354" s="11" t="str">
        <f>IFERROR(VLOOKUP(B354,DB!$H$2:$CC$1001,11,FALSE)&amp;"","")</f>
        <v/>
      </c>
      <c r="H354" s="14" t="str">
        <f>IFERROR(IF(VLOOKUP(B354,DB!$H$2:$CC$1001,20,FALSE)&amp;""="","","○"),"")</f>
        <v/>
      </c>
      <c r="I354" s="16" t="str">
        <f>IFERROR(VLOOKUP($B354,DB!$H$3:$BZ$1001,29,FALSE)&amp;"","　")</f>
        <v>　</v>
      </c>
      <c r="J354" s="18" t="str">
        <f>IFERROR(VLOOKUP($B354,DB!$H$3:$BZ$1001,30,FALSE)&amp;"","　")</f>
        <v>　</v>
      </c>
      <c r="K354" s="18" t="str">
        <f>IFERROR(VLOOKUP($B354,DB!$H$3:$BZ$1001,31,FALSE)&amp;"","　")</f>
        <v>　</v>
      </c>
      <c r="L354" s="18" t="str">
        <f>IFERROR(VLOOKUP($B354,DB!$H$3:$BZ$1001,32,FALSE)&amp;"","　")</f>
        <v>　</v>
      </c>
      <c r="M354" s="18" t="str">
        <f>IFERROR(VLOOKUP($B354,DB!$H$3:$BZ$1001,33,FALSE)&amp;"","　")</f>
        <v>　</v>
      </c>
      <c r="N354" s="21" t="str">
        <f>IFERROR(VLOOKUP($B354,DB!$H$3:$BZ$1001,34,FALSE)&amp;"","　")</f>
        <v>　</v>
      </c>
      <c r="O354" s="23" t="str">
        <f>IFERROR(VLOOKUP($B354,DB!$H$3:$BZ$1001,35,FALSE)&amp;"","　")</f>
        <v>　</v>
      </c>
      <c r="P354" s="18" t="str">
        <f>IFERROR(VLOOKUP($B354,DB!$H$3:$BZ$1001,36,FALSE)&amp;"","　")</f>
        <v>　</v>
      </c>
      <c r="Q354" s="18" t="str">
        <f>IFERROR(VLOOKUP($B354,DB!$H$3:$BZ$1001,37,FALSE)&amp;"","　")</f>
        <v>　</v>
      </c>
      <c r="R354" s="18" t="str">
        <f>IFERROR(VLOOKUP($B354,DB!$H$3:$BZ$1001,38,FALSE)&amp;"","　")</f>
        <v>　</v>
      </c>
      <c r="S354" s="18" t="str">
        <f>IFERROR(VLOOKUP($B354,DB!$H$3:$BZ$1001,39,FALSE)&amp;"","　")</f>
        <v>　</v>
      </c>
      <c r="T354" s="18" t="str">
        <f>IFERROR(VLOOKUP($B354,DB!$H$3:$BZ$1001,40,FALSE)&amp;"","　")</f>
        <v>　</v>
      </c>
      <c r="U354" s="18" t="str">
        <f>IFERROR(VLOOKUP($B354,DB!$H$3:$BZ$1001,41,FALSE)&amp;"","　")</f>
        <v>　</v>
      </c>
      <c r="V354" s="18" t="str">
        <f>IFERROR(VLOOKUP($B354,DB!$H$3:$BZ$1001,42,FALSE)&amp;"","　")</f>
        <v>　</v>
      </c>
      <c r="W354" s="18" t="str">
        <f>IFERROR(VLOOKUP($B354,DB!$H$3:$BZ$1001,43,FALSE)&amp;"","　")</f>
        <v>　</v>
      </c>
      <c r="X354" s="18" t="str">
        <f>IFERROR(VLOOKUP($B354,DB!$H$3:$BZ$1001,44,FALSE)&amp;"","　")</f>
        <v>　</v>
      </c>
      <c r="Y354" s="18" t="str">
        <f>IFERROR(VLOOKUP($B354,DB!$H$3:$BZ$1001,45,FALSE)&amp;"","　")</f>
        <v>　</v>
      </c>
      <c r="Z354" s="18" t="str">
        <f>IFERROR(VLOOKUP($B354,DB!$H$3:$BZ$1001,46,FALSE)&amp;"","　")</f>
        <v>　</v>
      </c>
      <c r="AA354" s="18" t="str">
        <f>IFERROR(VLOOKUP($B354,DB!$H$3:$BZ$1001,47,FALSE)&amp;"","　")</f>
        <v>　</v>
      </c>
      <c r="AB354" s="18" t="str">
        <f>IFERROR(VLOOKUP($B354,DB!$H$3:$BZ$1001,48,FALSE)&amp;"","　")</f>
        <v>　</v>
      </c>
      <c r="AC354" s="18" t="str">
        <f>IFERROR(VLOOKUP($B354,DB!$H$3:$BZ$1001,49,FALSE)&amp;"","　")</f>
        <v>　</v>
      </c>
      <c r="AD354" s="18" t="str">
        <f>IFERROR(VLOOKUP($B354,DB!$H$3:$BZ$1001,50,FALSE)&amp;"","　")</f>
        <v>　</v>
      </c>
      <c r="AE354" s="18" t="str">
        <f>IFERROR(VLOOKUP($B354,DB!$H$3:$BZ$1001,51,FALSE)&amp;"","　")</f>
        <v>　</v>
      </c>
      <c r="AF354" s="18" t="str">
        <f>IFERROR(VLOOKUP($B354,DB!$H$3:$BZ$1001,52,FALSE)&amp;"","　")</f>
        <v>　</v>
      </c>
      <c r="AG354" s="18" t="str">
        <f>IFERROR(VLOOKUP($B354,DB!$H$3:$BZ$1001,53,FALSE)&amp;"","　")</f>
        <v>　</v>
      </c>
      <c r="AH354" s="18" t="str">
        <f>IFERROR(VLOOKUP($B354,DB!$H$3:$BZ$1001,54,FALSE)&amp;"","　")</f>
        <v>　</v>
      </c>
      <c r="AI354" s="25" t="str">
        <f>IFERROR(VLOOKUP($B354,DB!$H$3:$BZ$1001,55,FALSE)&amp;"","　")</f>
        <v>　</v>
      </c>
      <c r="AJ354" s="16" t="str">
        <f>IFERROR(VLOOKUP($B354,DB!$H$3:$BZ$1001,56,FALSE)&amp;"","　")</f>
        <v>　</v>
      </c>
      <c r="AK354" s="18" t="str">
        <f>IFERROR(VLOOKUP($B354,DB!$H$3:$BZ$1001,57,FALSE)&amp;"","　")</f>
        <v>　</v>
      </c>
      <c r="AL354" s="18" t="str">
        <f>IFERROR(VLOOKUP($B354,DB!$H$3:$BZ$1001,58,FALSE)&amp;"","　")</f>
        <v>　</v>
      </c>
      <c r="AM354" s="18" t="str">
        <f>IFERROR(VLOOKUP($B354,DB!$H$3:$BZ$1001,59,FALSE)&amp;"","　")</f>
        <v>　</v>
      </c>
      <c r="AN354" s="18" t="str">
        <f>IFERROR(VLOOKUP($B354,DB!$H$3:$BZ$1001,60,FALSE)&amp;"","　")</f>
        <v>　</v>
      </c>
      <c r="AO354" s="18" t="str">
        <f>IFERROR(VLOOKUP($B354,DB!$H$3:$BZ$1001,61,FALSE)&amp;"","　")</f>
        <v>　</v>
      </c>
      <c r="AP354" s="18" t="str">
        <f>IFERROR(VLOOKUP($B354,DB!$H$3:$BZ$1001,62,FALSE)&amp;"","　")</f>
        <v>　</v>
      </c>
      <c r="AQ354" s="21" t="str">
        <f>IFERROR(VLOOKUP($B354,DB!$H$3:$BZ$1001,63,FALSE)&amp;"","　")</f>
        <v>　</v>
      </c>
      <c r="AR354" s="23" t="str">
        <f>IFERROR(VLOOKUP($B354,DB!$H$3:$BZ$1001,64,FALSE)&amp;"","　")</f>
        <v>　</v>
      </c>
      <c r="AS354" s="18" t="str">
        <f>IFERROR(VLOOKUP($B354,DB!$H$3:$BZ$1001,65,FALSE)&amp;"","　")</f>
        <v>　</v>
      </c>
      <c r="AT354" s="18" t="str">
        <f>IFERROR(VLOOKUP($B354,DB!$H$3:$BZ$1001,66,FALSE)&amp;"","　")</f>
        <v>　</v>
      </c>
      <c r="AU354" s="18" t="str">
        <f>IFERROR(VLOOKUP($B354,DB!$H$3:$BZ$1001,67,FALSE)&amp;"","　")</f>
        <v>　</v>
      </c>
      <c r="AV354" s="18" t="str">
        <f>IFERROR(VLOOKUP($B354,DB!$H$3:$BZ$1001,68,FALSE)&amp;"","　")</f>
        <v>　</v>
      </c>
      <c r="AW354" s="18" t="str">
        <f>IFERROR(VLOOKUP($B354,DB!$H$3:$BZ$1001,69,FALSE)&amp;"","　")</f>
        <v>　</v>
      </c>
      <c r="AX354" s="18" t="str">
        <f>IFERROR(VLOOKUP($B354,DB!$H$3:$BZ$1001,70,FALSE)&amp;"","　")</f>
        <v>　</v>
      </c>
      <c r="AY354" s="21" t="str">
        <f>IFERROR(VLOOKUP($B354,DB!$H$3:$BZ$1001,71,FALSE)&amp;"","　")</f>
        <v>　</v>
      </c>
      <c r="AZ354" s="29"/>
    </row>
    <row r="355" spans="2:52" ht="20.100000000000001" customHeight="1">
      <c r="D355" s="10" t="str">
        <f>IFERROR(VLOOKUP(B355,DB!$H$2:$CC$1001,7,FALSE)&amp;"","")</f>
        <v/>
      </c>
      <c r="E355" s="11" t="str">
        <f>IFERROR(VLOOKUP(B355,DB!$H$2:$CC$1001,8,FALSE)&amp;"","")</f>
        <v/>
      </c>
      <c r="F355" s="12" t="str">
        <f>IFERROR(VLOOKUP(B355,DB!$H$2:$CC$1001,10,FALSE)&amp;"","")</f>
        <v/>
      </c>
      <c r="G355" s="11" t="str">
        <f>IFERROR(VLOOKUP(B355,DB!$H$2:$CC$1001,11,FALSE)&amp;"","")</f>
        <v/>
      </c>
      <c r="H355" s="14" t="str">
        <f>IFERROR(IF(VLOOKUP(B355,DB!$H$2:$CC$1001,20,FALSE)&amp;""="","","○"),"")</f>
        <v/>
      </c>
      <c r="I355" s="16" t="str">
        <f>IFERROR(VLOOKUP($B355,DB!$H$3:$BZ$1001,29,FALSE)&amp;"","　")</f>
        <v>　</v>
      </c>
      <c r="J355" s="18" t="str">
        <f>IFERROR(VLOOKUP($B355,DB!$H$3:$BZ$1001,30,FALSE)&amp;"","　")</f>
        <v>　</v>
      </c>
      <c r="K355" s="18" t="str">
        <f>IFERROR(VLOOKUP($B355,DB!$H$3:$BZ$1001,31,FALSE)&amp;"","　")</f>
        <v>　</v>
      </c>
      <c r="L355" s="18" t="str">
        <f>IFERROR(VLOOKUP($B355,DB!$H$3:$BZ$1001,32,FALSE)&amp;"","　")</f>
        <v>　</v>
      </c>
      <c r="M355" s="18" t="str">
        <f>IFERROR(VLOOKUP($B355,DB!$H$3:$BZ$1001,33,FALSE)&amp;"","　")</f>
        <v>　</v>
      </c>
      <c r="N355" s="21" t="str">
        <f>IFERROR(VLOOKUP($B355,DB!$H$3:$BZ$1001,34,FALSE)&amp;"","　")</f>
        <v>　</v>
      </c>
      <c r="O355" s="23" t="str">
        <f>IFERROR(VLOOKUP($B355,DB!$H$3:$BZ$1001,35,FALSE)&amp;"","　")</f>
        <v>　</v>
      </c>
      <c r="P355" s="18" t="str">
        <f>IFERROR(VLOOKUP($B355,DB!$H$3:$BZ$1001,36,FALSE)&amp;"","　")</f>
        <v>　</v>
      </c>
      <c r="Q355" s="18" t="str">
        <f>IFERROR(VLOOKUP($B355,DB!$H$3:$BZ$1001,37,FALSE)&amp;"","　")</f>
        <v>　</v>
      </c>
      <c r="R355" s="18" t="str">
        <f>IFERROR(VLOOKUP($B355,DB!$H$3:$BZ$1001,38,FALSE)&amp;"","　")</f>
        <v>　</v>
      </c>
      <c r="S355" s="18" t="str">
        <f>IFERROR(VLOOKUP($B355,DB!$H$3:$BZ$1001,39,FALSE)&amp;"","　")</f>
        <v>　</v>
      </c>
      <c r="T355" s="18" t="str">
        <f>IFERROR(VLOOKUP($B355,DB!$H$3:$BZ$1001,40,FALSE)&amp;"","　")</f>
        <v>　</v>
      </c>
      <c r="U355" s="18" t="str">
        <f>IFERROR(VLOOKUP($B355,DB!$H$3:$BZ$1001,41,FALSE)&amp;"","　")</f>
        <v>　</v>
      </c>
      <c r="V355" s="18" t="str">
        <f>IFERROR(VLOOKUP($B355,DB!$H$3:$BZ$1001,42,FALSE)&amp;"","　")</f>
        <v>　</v>
      </c>
      <c r="W355" s="18" t="str">
        <f>IFERROR(VLOOKUP($B355,DB!$H$3:$BZ$1001,43,FALSE)&amp;"","　")</f>
        <v>　</v>
      </c>
      <c r="X355" s="18" t="str">
        <f>IFERROR(VLOOKUP($B355,DB!$H$3:$BZ$1001,44,FALSE)&amp;"","　")</f>
        <v>　</v>
      </c>
      <c r="Y355" s="18" t="str">
        <f>IFERROR(VLOOKUP($B355,DB!$H$3:$BZ$1001,45,FALSE)&amp;"","　")</f>
        <v>　</v>
      </c>
      <c r="Z355" s="18" t="str">
        <f>IFERROR(VLOOKUP($B355,DB!$H$3:$BZ$1001,46,FALSE)&amp;"","　")</f>
        <v>　</v>
      </c>
      <c r="AA355" s="18" t="str">
        <f>IFERROR(VLOOKUP($B355,DB!$H$3:$BZ$1001,47,FALSE)&amp;"","　")</f>
        <v>　</v>
      </c>
      <c r="AB355" s="18" t="str">
        <f>IFERROR(VLOOKUP($B355,DB!$H$3:$BZ$1001,48,FALSE)&amp;"","　")</f>
        <v>　</v>
      </c>
      <c r="AC355" s="18" t="str">
        <f>IFERROR(VLOOKUP($B355,DB!$H$3:$BZ$1001,49,FALSE)&amp;"","　")</f>
        <v>　</v>
      </c>
      <c r="AD355" s="18" t="str">
        <f>IFERROR(VLOOKUP($B355,DB!$H$3:$BZ$1001,50,FALSE)&amp;"","　")</f>
        <v>　</v>
      </c>
      <c r="AE355" s="18" t="str">
        <f>IFERROR(VLOOKUP($B355,DB!$H$3:$BZ$1001,51,FALSE)&amp;"","　")</f>
        <v>　</v>
      </c>
      <c r="AF355" s="18" t="str">
        <f>IFERROR(VLOOKUP($B355,DB!$H$3:$BZ$1001,52,FALSE)&amp;"","　")</f>
        <v>　</v>
      </c>
      <c r="AG355" s="18" t="str">
        <f>IFERROR(VLOOKUP($B355,DB!$H$3:$BZ$1001,53,FALSE)&amp;"","　")</f>
        <v>　</v>
      </c>
      <c r="AH355" s="18" t="str">
        <f>IFERROR(VLOOKUP($B355,DB!$H$3:$BZ$1001,54,FALSE)&amp;"","　")</f>
        <v>　</v>
      </c>
      <c r="AI355" s="25" t="str">
        <f>IFERROR(VLOOKUP($B355,DB!$H$3:$BZ$1001,55,FALSE)&amp;"","　")</f>
        <v>　</v>
      </c>
      <c r="AJ355" s="16" t="str">
        <f>IFERROR(VLOOKUP($B355,DB!$H$3:$BZ$1001,56,FALSE)&amp;"","　")</f>
        <v>　</v>
      </c>
      <c r="AK355" s="18" t="str">
        <f>IFERROR(VLOOKUP($B355,DB!$H$3:$BZ$1001,57,FALSE)&amp;"","　")</f>
        <v>　</v>
      </c>
      <c r="AL355" s="18" t="str">
        <f>IFERROR(VLOOKUP($B355,DB!$H$3:$BZ$1001,58,FALSE)&amp;"","　")</f>
        <v>　</v>
      </c>
      <c r="AM355" s="18" t="str">
        <f>IFERROR(VLOOKUP($B355,DB!$H$3:$BZ$1001,59,FALSE)&amp;"","　")</f>
        <v>　</v>
      </c>
      <c r="AN355" s="18" t="str">
        <f>IFERROR(VLOOKUP($B355,DB!$H$3:$BZ$1001,60,FALSE)&amp;"","　")</f>
        <v>　</v>
      </c>
      <c r="AO355" s="18" t="str">
        <f>IFERROR(VLOOKUP($B355,DB!$H$3:$BZ$1001,61,FALSE)&amp;"","　")</f>
        <v>　</v>
      </c>
      <c r="AP355" s="18" t="str">
        <f>IFERROR(VLOOKUP($B355,DB!$H$3:$BZ$1001,62,FALSE)&amp;"","　")</f>
        <v>　</v>
      </c>
      <c r="AQ355" s="21" t="str">
        <f>IFERROR(VLOOKUP($B355,DB!$H$3:$BZ$1001,63,FALSE)&amp;"","　")</f>
        <v>　</v>
      </c>
      <c r="AR355" s="23" t="str">
        <f>IFERROR(VLOOKUP($B355,DB!$H$3:$BZ$1001,64,FALSE)&amp;"","　")</f>
        <v>　</v>
      </c>
      <c r="AS355" s="18" t="str">
        <f>IFERROR(VLOOKUP($B355,DB!$H$3:$BZ$1001,65,FALSE)&amp;"","　")</f>
        <v>　</v>
      </c>
      <c r="AT355" s="18" t="str">
        <f>IFERROR(VLOOKUP($B355,DB!$H$3:$BZ$1001,66,FALSE)&amp;"","　")</f>
        <v>　</v>
      </c>
      <c r="AU355" s="18" t="str">
        <f>IFERROR(VLOOKUP($B355,DB!$H$3:$BZ$1001,67,FALSE)&amp;"","　")</f>
        <v>　</v>
      </c>
      <c r="AV355" s="18" t="str">
        <f>IFERROR(VLOOKUP($B355,DB!$H$3:$BZ$1001,68,FALSE)&amp;"","　")</f>
        <v>　</v>
      </c>
      <c r="AW355" s="18" t="str">
        <f>IFERROR(VLOOKUP($B355,DB!$H$3:$BZ$1001,69,FALSE)&amp;"","　")</f>
        <v>　</v>
      </c>
      <c r="AX355" s="18" t="str">
        <f>IFERROR(VLOOKUP($B355,DB!$H$3:$BZ$1001,70,FALSE)&amp;"","　")</f>
        <v>　</v>
      </c>
      <c r="AY355" s="21" t="str">
        <f>IFERROR(VLOOKUP($B355,DB!$H$3:$BZ$1001,71,FALSE)&amp;"","　")</f>
        <v>　</v>
      </c>
      <c r="AZ355" s="29"/>
    </row>
    <row r="356" spans="2:52" ht="20.100000000000001" customHeight="1">
      <c r="D356" s="10" t="str">
        <f>IFERROR(VLOOKUP(B356,DB!$H$2:$CC$1001,7,FALSE)&amp;"","")</f>
        <v/>
      </c>
      <c r="E356" s="11" t="str">
        <f>IFERROR(VLOOKUP(B356,DB!$H$2:$CC$1001,8,FALSE)&amp;"","")</f>
        <v/>
      </c>
      <c r="F356" s="12" t="str">
        <f>IFERROR(VLOOKUP(B356,DB!$H$2:$CC$1001,10,FALSE)&amp;"","")</f>
        <v/>
      </c>
      <c r="G356" s="11" t="str">
        <f>IFERROR(VLOOKUP(B356,DB!$H$2:$CC$1001,11,FALSE)&amp;"","")</f>
        <v/>
      </c>
      <c r="H356" s="14" t="str">
        <f>IFERROR(IF(VLOOKUP(B356,DB!$H$2:$CC$1001,20,FALSE)&amp;""="","","○"),"")</f>
        <v/>
      </c>
      <c r="I356" s="16" t="str">
        <f>IFERROR(VLOOKUP($B356,DB!$H$3:$BZ$1001,29,FALSE)&amp;"","　")</f>
        <v>　</v>
      </c>
      <c r="J356" s="18" t="str">
        <f>IFERROR(VLOOKUP($B356,DB!$H$3:$BZ$1001,30,FALSE)&amp;"","　")</f>
        <v>　</v>
      </c>
      <c r="K356" s="18" t="str">
        <f>IFERROR(VLOOKUP($B356,DB!$H$3:$BZ$1001,31,FALSE)&amp;"","　")</f>
        <v>　</v>
      </c>
      <c r="L356" s="18" t="str">
        <f>IFERROR(VLOOKUP($B356,DB!$H$3:$BZ$1001,32,FALSE)&amp;"","　")</f>
        <v>　</v>
      </c>
      <c r="M356" s="18" t="str">
        <f>IFERROR(VLOOKUP($B356,DB!$H$3:$BZ$1001,33,FALSE)&amp;"","　")</f>
        <v>　</v>
      </c>
      <c r="N356" s="21" t="str">
        <f>IFERROR(VLOOKUP($B356,DB!$H$3:$BZ$1001,34,FALSE)&amp;"","　")</f>
        <v>　</v>
      </c>
      <c r="O356" s="23" t="str">
        <f>IFERROR(VLOOKUP($B356,DB!$H$3:$BZ$1001,35,FALSE)&amp;"","　")</f>
        <v>　</v>
      </c>
      <c r="P356" s="18" t="str">
        <f>IFERROR(VLOOKUP($B356,DB!$H$3:$BZ$1001,36,FALSE)&amp;"","　")</f>
        <v>　</v>
      </c>
      <c r="Q356" s="18" t="str">
        <f>IFERROR(VLOOKUP($B356,DB!$H$3:$BZ$1001,37,FALSE)&amp;"","　")</f>
        <v>　</v>
      </c>
      <c r="R356" s="18" t="str">
        <f>IFERROR(VLOOKUP($B356,DB!$H$3:$BZ$1001,38,FALSE)&amp;"","　")</f>
        <v>　</v>
      </c>
      <c r="S356" s="18" t="str">
        <f>IFERROR(VLOOKUP($B356,DB!$H$3:$BZ$1001,39,FALSE)&amp;"","　")</f>
        <v>　</v>
      </c>
      <c r="T356" s="18" t="str">
        <f>IFERROR(VLOOKUP($B356,DB!$H$3:$BZ$1001,40,FALSE)&amp;"","　")</f>
        <v>　</v>
      </c>
      <c r="U356" s="18" t="str">
        <f>IFERROR(VLOOKUP($B356,DB!$H$3:$BZ$1001,41,FALSE)&amp;"","　")</f>
        <v>　</v>
      </c>
      <c r="V356" s="18" t="str">
        <f>IFERROR(VLOOKUP($B356,DB!$H$3:$BZ$1001,42,FALSE)&amp;"","　")</f>
        <v>　</v>
      </c>
      <c r="W356" s="18" t="str">
        <f>IFERROR(VLOOKUP($B356,DB!$H$3:$BZ$1001,43,FALSE)&amp;"","　")</f>
        <v>　</v>
      </c>
      <c r="X356" s="18" t="str">
        <f>IFERROR(VLOOKUP($B356,DB!$H$3:$BZ$1001,44,FALSE)&amp;"","　")</f>
        <v>　</v>
      </c>
      <c r="Y356" s="18" t="str">
        <f>IFERROR(VLOOKUP($B356,DB!$H$3:$BZ$1001,45,FALSE)&amp;"","　")</f>
        <v>　</v>
      </c>
      <c r="Z356" s="18" t="str">
        <f>IFERROR(VLOOKUP($B356,DB!$H$3:$BZ$1001,46,FALSE)&amp;"","　")</f>
        <v>　</v>
      </c>
      <c r="AA356" s="18" t="str">
        <f>IFERROR(VLOOKUP($B356,DB!$H$3:$BZ$1001,47,FALSE)&amp;"","　")</f>
        <v>　</v>
      </c>
      <c r="AB356" s="18" t="str">
        <f>IFERROR(VLOOKUP($B356,DB!$H$3:$BZ$1001,48,FALSE)&amp;"","　")</f>
        <v>　</v>
      </c>
      <c r="AC356" s="18" t="str">
        <f>IFERROR(VLOOKUP($B356,DB!$H$3:$BZ$1001,49,FALSE)&amp;"","　")</f>
        <v>　</v>
      </c>
      <c r="AD356" s="18" t="str">
        <f>IFERROR(VLOOKUP($B356,DB!$H$3:$BZ$1001,50,FALSE)&amp;"","　")</f>
        <v>　</v>
      </c>
      <c r="AE356" s="18" t="str">
        <f>IFERROR(VLOOKUP($B356,DB!$H$3:$BZ$1001,51,FALSE)&amp;"","　")</f>
        <v>　</v>
      </c>
      <c r="AF356" s="18" t="str">
        <f>IFERROR(VLOOKUP($B356,DB!$H$3:$BZ$1001,52,FALSE)&amp;"","　")</f>
        <v>　</v>
      </c>
      <c r="AG356" s="18" t="str">
        <f>IFERROR(VLOOKUP($B356,DB!$H$3:$BZ$1001,53,FALSE)&amp;"","　")</f>
        <v>　</v>
      </c>
      <c r="AH356" s="18" t="str">
        <f>IFERROR(VLOOKUP($B356,DB!$H$3:$BZ$1001,54,FALSE)&amp;"","　")</f>
        <v>　</v>
      </c>
      <c r="AI356" s="25" t="str">
        <f>IFERROR(VLOOKUP($B356,DB!$H$3:$BZ$1001,55,FALSE)&amp;"","　")</f>
        <v>　</v>
      </c>
      <c r="AJ356" s="16" t="str">
        <f>IFERROR(VLOOKUP($B356,DB!$H$3:$BZ$1001,56,FALSE)&amp;"","　")</f>
        <v>　</v>
      </c>
      <c r="AK356" s="18" t="str">
        <f>IFERROR(VLOOKUP($B356,DB!$H$3:$BZ$1001,57,FALSE)&amp;"","　")</f>
        <v>　</v>
      </c>
      <c r="AL356" s="18" t="str">
        <f>IFERROR(VLOOKUP($B356,DB!$H$3:$BZ$1001,58,FALSE)&amp;"","　")</f>
        <v>　</v>
      </c>
      <c r="AM356" s="18" t="str">
        <f>IFERROR(VLOOKUP($B356,DB!$H$3:$BZ$1001,59,FALSE)&amp;"","　")</f>
        <v>　</v>
      </c>
      <c r="AN356" s="18" t="str">
        <f>IFERROR(VLOOKUP($B356,DB!$H$3:$BZ$1001,60,FALSE)&amp;"","　")</f>
        <v>　</v>
      </c>
      <c r="AO356" s="18" t="str">
        <f>IFERROR(VLOOKUP($B356,DB!$H$3:$BZ$1001,61,FALSE)&amp;"","　")</f>
        <v>　</v>
      </c>
      <c r="AP356" s="18" t="str">
        <f>IFERROR(VLOOKUP($B356,DB!$H$3:$BZ$1001,62,FALSE)&amp;"","　")</f>
        <v>　</v>
      </c>
      <c r="AQ356" s="21" t="str">
        <f>IFERROR(VLOOKUP($B356,DB!$H$3:$BZ$1001,63,FALSE)&amp;"","　")</f>
        <v>　</v>
      </c>
      <c r="AR356" s="23" t="str">
        <f>IFERROR(VLOOKUP($B356,DB!$H$3:$BZ$1001,64,FALSE)&amp;"","　")</f>
        <v>　</v>
      </c>
      <c r="AS356" s="18" t="str">
        <f>IFERROR(VLOOKUP($B356,DB!$H$3:$BZ$1001,65,FALSE)&amp;"","　")</f>
        <v>　</v>
      </c>
      <c r="AT356" s="18" t="str">
        <f>IFERROR(VLOOKUP($B356,DB!$H$3:$BZ$1001,66,FALSE)&amp;"","　")</f>
        <v>　</v>
      </c>
      <c r="AU356" s="18" t="str">
        <f>IFERROR(VLOOKUP($B356,DB!$H$3:$BZ$1001,67,FALSE)&amp;"","　")</f>
        <v>　</v>
      </c>
      <c r="AV356" s="18" t="str">
        <f>IFERROR(VLOOKUP($B356,DB!$H$3:$BZ$1001,68,FALSE)&amp;"","　")</f>
        <v>　</v>
      </c>
      <c r="AW356" s="18" t="str">
        <f>IFERROR(VLOOKUP($B356,DB!$H$3:$BZ$1001,69,FALSE)&amp;"","　")</f>
        <v>　</v>
      </c>
      <c r="AX356" s="18" t="str">
        <f>IFERROR(VLOOKUP($B356,DB!$H$3:$BZ$1001,70,FALSE)&amp;"","　")</f>
        <v>　</v>
      </c>
      <c r="AY356" s="21" t="str">
        <f>IFERROR(VLOOKUP($B356,DB!$H$3:$BZ$1001,71,FALSE)&amp;"","　")</f>
        <v>　</v>
      </c>
      <c r="AZ356" s="29"/>
    </row>
    <row r="357" spans="2:52" ht="20.100000000000001" customHeight="1">
      <c r="D357" s="10" t="str">
        <f>IFERROR(VLOOKUP(B357,DB!$H$2:$CC$1001,7,FALSE)&amp;"","")</f>
        <v/>
      </c>
      <c r="E357" s="11" t="str">
        <f>IFERROR(VLOOKUP(B357,DB!$H$2:$CC$1001,8,FALSE)&amp;"","")</f>
        <v/>
      </c>
      <c r="F357" s="12" t="str">
        <f>IFERROR(VLOOKUP(B357,DB!$H$2:$CC$1001,10,FALSE)&amp;"","")</f>
        <v/>
      </c>
      <c r="G357" s="11" t="str">
        <f>IFERROR(VLOOKUP(B357,DB!$H$2:$CC$1001,11,FALSE)&amp;"","")</f>
        <v/>
      </c>
      <c r="H357" s="14" t="str">
        <f>IFERROR(IF(VLOOKUP(B357,DB!$H$2:$CC$1001,20,FALSE)&amp;""="","","○"),"")</f>
        <v/>
      </c>
      <c r="I357" s="16" t="str">
        <f>IFERROR(VLOOKUP($B357,DB!$H$3:$BZ$1001,29,FALSE)&amp;"","　")</f>
        <v>　</v>
      </c>
      <c r="J357" s="18" t="str">
        <f>IFERROR(VLOOKUP($B357,DB!$H$3:$BZ$1001,30,FALSE)&amp;"","　")</f>
        <v>　</v>
      </c>
      <c r="K357" s="18" t="str">
        <f>IFERROR(VLOOKUP($B357,DB!$H$3:$BZ$1001,31,FALSE)&amp;"","　")</f>
        <v>　</v>
      </c>
      <c r="L357" s="18" t="str">
        <f>IFERROR(VLOOKUP($B357,DB!$H$3:$BZ$1001,32,FALSE)&amp;"","　")</f>
        <v>　</v>
      </c>
      <c r="M357" s="18" t="str">
        <f>IFERROR(VLOOKUP($B357,DB!$H$3:$BZ$1001,33,FALSE)&amp;"","　")</f>
        <v>　</v>
      </c>
      <c r="N357" s="21" t="str">
        <f>IFERROR(VLOOKUP($B357,DB!$H$3:$BZ$1001,34,FALSE)&amp;"","　")</f>
        <v>　</v>
      </c>
      <c r="O357" s="23" t="str">
        <f>IFERROR(VLOOKUP($B357,DB!$H$3:$BZ$1001,35,FALSE)&amp;"","　")</f>
        <v>　</v>
      </c>
      <c r="P357" s="18" t="str">
        <f>IFERROR(VLOOKUP($B357,DB!$H$3:$BZ$1001,36,FALSE)&amp;"","　")</f>
        <v>　</v>
      </c>
      <c r="Q357" s="18" t="str">
        <f>IFERROR(VLOOKUP($B357,DB!$H$3:$BZ$1001,37,FALSE)&amp;"","　")</f>
        <v>　</v>
      </c>
      <c r="R357" s="18" t="str">
        <f>IFERROR(VLOOKUP($B357,DB!$H$3:$BZ$1001,38,FALSE)&amp;"","　")</f>
        <v>　</v>
      </c>
      <c r="S357" s="18" t="str">
        <f>IFERROR(VLOOKUP($B357,DB!$H$3:$BZ$1001,39,FALSE)&amp;"","　")</f>
        <v>　</v>
      </c>
      <c r="T357" s="18" t="str">
        <f>IFERROR(VLOOKUP($B357,DB!$H$3:$BZ$1001,40,FALSE)&amp;"","　")</f>
        <v>　</v>
      </c>
      <c r="U357" s="18" t="str">
        <f>IFERROR(VLOOKUP($B357,DB!$H$3:$BZ$1001,41,FALSE)&amp;"","　")</f>
        <v>　</v>
      </c>
      <c r="V357" s="18" t="str">
        <f>IFERROR(VLOOKUP($B357,DB!$H$3:$BZ$1001,42,FALSE)&amp;"","　")</f>
        <v>　</v>
      </c>
      <c r="W357" s="18" t="str">
        <f>IFERROR(VLOOKUP($B357,DB!$H$3:$BZ$1001,43,FALSE)&amp;"","　")</f>
        <v>　</v>
      </c>
      <c r="X357" s="18" t="str">
        <f>IFERROR(VLOOKUP($B357,DB!$H$3:$BZ$1001,44,FALSE)&amp;"","　")</f>
        <v>　</v>
      </c>
      <c r="Y357" s="18" t="str">
        <f>IFERROR(VLOOKUP($B357,DB!$H$3:$BZ$1001,45,FALSE)&amp;"","　")</f>
        <v>　</v>
      </c>
      <c r="Z357" s="18" t="str">
        <f>IFERROR(VLOOKUP($B357,DB!$H$3:$BZ$1001,46,FALSE)&amp;"","　")</f>
        <v>　</v>
      </c>
      <c r="AA357" s="18" t="str">
        <f>IFERROR(VLOOKUP($B357,DB!$H$3:$BZ$1001,47,FALSE)&amp;"","　")</f>
        <v>　</v>
      </c>
      <c r="AB357" s="18" t="str">
        <f>IFERROR(VLOOKUP($B357,DB!$H$3:$BZ$1001,48,FALSE)&amp;"","　")</f>
        <v>　</v>
      </c>
      <c r="AC357" s="18" t="str">
        <f>IFERROR(VLOOKUP($B357,DB!$H$3:$BZ$1001,49,FALSE)&amp;"","　")</f>
        <v>　</v>
      </c>
      <c r="AD357" s="18" t="str">
        <f>IFERROR(VLOOKUP($B357,DB!$H$3:$BZ$1001,50,FALSE)&amp;"","　")</f>
        <v>　</v>
      </c>
      <c r="AE357" s="18" t="str">
        <f>IFERROR(VLOOKUP($B357,DB!$H$3:$BZ$1001,51,FALSE)&amp;"","　")</f>
        <v>　</v>
      </c>
      <c r="AF357" s="18" t="str">
        <f>IFERROR(VLOOKUP($B357,DB!$H$3:$BZ$1001,52,FALSE)&amp;"","　")</f>
        <v>　</v>
      </c>
      <c r="AG357" s="18" t="str">
        <f>IFERROR(VLOOKUP($B357,DB!$H$3:$BZ$1001,53,FALSE)&amp;"","　")</f>
        <v>　</v>
      </c>
      <c r="AH357" s="18" t="str">
        <f>IFERROR(VLOOKUP($B357,DB!$H$3:$BZ$1001,54,FALSE)&amp;"","　")</f>
        <v>　</v>
      </c>
      <c r="AI357" s="25" t="str">
        <f>IFERROR(VLOOKUP($B357,DB!$H$3:$BZ$1001,55,FALSE)&amp;"","　")</f>
        <v>　</v>
      </c>
      <c r="AJ357" s="16" t="str">
        <f>IFERROR(VLOOKUP($B357,DB!$H$3:$BZ$1001,56,FALSE)&amp;"","　")</f>
        <v>　</v>
      </c>
      <c r="AK357" s="18" t="str">
        <f>IFERROR(VLOOKUP($B357,DB!$H$3:$BZ$1001,57,FALSE)&amp;"","　")</f>
        <v>　</v>
      </c>
      <c r="AL357" s="18" t="str">
        <f>IFERROR(VLOOKUP($B357,DB!$H$3:$BZ$1001,58,FALSE)&amp;"","　")</f>
        <v>　</v>
      </c>
      <c r="AM357" s="18" t="str">
        <f>IFERROR(VLOOKUP($B357,DB!$H$3:$BZ$1001,59,FALSE)&amp;"","　")</f>
        <v>　</v>
      </c>
      <c r="AN357" s="18" t="str">
        <f>IFERROR(VLOOKUP($B357,DB!$H$3:$BZ$1001,60,FALSE)&amp;"","　")</f>
        <v>　</v>
      </c>
      <c r="AO357" s="18" t="str">
        <f>IFERROR(VLOOKUP($B357,DB!$H$3:$BZ$1001,61,FALSE)&amp;"","　")</f>
        <v>　</v>
      </c>
      <c r="AP357" s="18" t="str">
        <f>IFERROR(VLOOKUP($B357,DB!$H$3:$BZ$1001,62,FALSE)&amp;"","　")</f>
        <v>　</v>
      </c>
      <c r="AQ357" s="21" t="str">
        <f>IFERROR(VLOOKUP($B357,DB!$H$3:$BZ$1001,63,FALSE)&amp;"","　")</f>
        <v>　</v>
      </c>
      <c r="AR357" s="23" t="str">
        <f>IFERROR(VLOOKUP($B357,DB!$H$3:$BZ$1001,64,FALSE)&amp;"","　")</f>
        <v>　</v>
      </c>
      <c r="AS357" s="18" t="str">
        <f>IFERROR(VLOOKUP($B357,DB!$H$3:$BZ$1001,65,FALSE)&amp;"","　")</f>
        <v>　</v>
      </c>
      <c r="AT357" s="18" t="str">
        <f>IFERROR(VLOOKUP($B357,DB!$H$3:$BZ$1001,66,FALSE)&amp;"","　")</f>
        <v>　</v>
      </c>
      <c r="AU357" s="18" t="str">
        <f>IFERROR(VLOOKUP($B357,DB!$H$3:$BZ$1001,67,FALSE)&amp;"","　")</f>
        <v>　</v>
      </c>
      <c r="AV357" s="18" t="str">
        <f>IFERROR(VLOOKUP($B357,DB!$H$3:$BZ$1001,68,FALSE)&amp;"","　")</f>
        <v>　</v>
      </c>
      <c r="AW357" s="18" t="str">
        <f>IFERROR(VLOOKUP($B357,DB!$H$3:$BZ$1001,69,FALSE)&amp;"","　")</f>
        <v>　</v>
      </c>
      <c r="AX357" s="18" t="str">
        <f>IFERROR(VLOOKUP($B357,DB!$H$3:$BZ$1001,70,FALSE)&amp;"","　")</f>
        <v>　</v>
      </c>
      <c r="AY357" s="21" t="str">
        <f>IFERROR(VLOOKUP($B357,DB!$H$3:$BZ$1001,71,FALSE)&amp;"","　")</f>
        <v>　</v>
      </c>
      <c r="AZ357" s="29"/>
    </row>
    <row r="358" spans="2:52" ht="20.100000000000001" customHeight="1">
      <c r="D358" s="10" t="str">
        <f>IFERROR(VLOOKUP(B358,DB!$H$2:$CC$1001,7,FALSE)&amp;"","")</f>
        <v/>
      </c>
      <c r="E358" s="11" t="str">
        <f>IFERROR(VLOOKUP(B358,DB!$H$2:$CC$1001,8,FALSE)&amp;"","")</f>
        <v/>
      </c>
      <c r="F358" s="12" t="str">
        <f>IFERROR(VLOOKUP(B358,DB!$H$2:$CC$1001,10,FALSE)&amp;"","")</f>
        <v/>
      </c>
      <c r="G358" s="11" t="str">
        <f>IFERROR(VLOOKUP(B358,DB!$H$2:$CC$1001,11,FALSE)&amp;"","")</f>
        <v/>
      </c>
      <c r="H358" s="14" t="str">
        <f>IFERROR(IF(VLOOKUP(B358,DB!$H$2:$CC$1001,20,FALSE)&amp;""="","","○"),"")</f>
        <v/>
      </c>
      <c r="I358" s="16" t="str">
        <f>IFERROR(VLOOKUP($B358,DB!$H$3:$BZ$1001,29,FALSE)&amp;"","　")</f>
        <v>　</v>
      </c>
      <c r="J358" s="18" t="str">
        <f>IFERROR(VLOOKUP($B358,DB!$H$3:$BZ$1001,30,FALSE)&amp;"","　")</f>
        <v>　</v>
      </c>
      <c r="K358" s="18" t="str">
        <f>IFERROR(VLOOKUP($B358,DB!$H$3:$BZ$1001,31,FALSE)&amp;"","　")</f>
        <v>　</v>
      </c>
      <c r="L358" s="18" t="str">
        <f>IFERROR(VLOOKUP($B358,DB!$H$3:$BZ$1001,32,FALSE)&amp;"","　")</f>
        <v>　</v>
      </c>
      <c r="M358" s="18" t="str">
        <f>IFERROR(VLOOKUP($B358,DB!$H$3:$BZ$1001,33,FALSE)&amp;"","　")</f>
        <v>　</v>
      </c>
      <c r="N358" s="21" t="str">
        <f>IFERROR(VLOOKUP($B358,DB!$H$3:$BZ$1001,34,FALSE)&amp;"","　")</f>
        <v>　</v>
      </c>
      <c r="O358" s="23" t="str">
        <f>IFERROR(VLOOKUP($B358,DB!$H$3:$BZ$1001,35,FALSE)&amp;"","　")</f>
        <v>　</v>
      </c>
      <c r="P358" s="18" t="str">
        <f>IFERROR(VLOOKUP($B358,DB!$H$3:$BZ$1001,36,FALSE)&amp;"","　")</f>
        <v>　</v>
      </c>
      <c r="Q358" s="18" t="str">
        <f>IFERROR(VLOOKUP($B358,DB!$H$3:$BZ$1001,37,FALSE)&amp;"","　")</f>
        <v>　</v>
      </c>
      <c r="R358" s="18" t="str">
        <f>IFERROR(VLOOKUP($B358,DB!$H$3:$BZ$1001,38,FALSE)&amp;"","　")</f>
        <v>　</v>
      </c>
      <c r="S358" s="18" t="str">
        <f>IFERROR(VLOOKUP($B358,DB!$H$3:$BZ$1001,39,FALSE)&amp;"","　")</f>
        <v>　</v>
      </c>
      <c r="T358" s="18" t="str">
        <f>IFERROR(VLOOKUP($B358,DB!$H$3:$BZ$1001,40,FALSE)&amp;"","　")</f>
        <v>　</v>
      </c>
      <c r="U358" s="18" t="str">
        <f>IFERROR(VLOOKUP($B358,DB!$H$3:$BZ$1001,41,FALSE)&amp;"","　")</f>
        <v>　</v>
      </c>
      <c r="V358" s="18" t="str">
        <f>IFERROR(VLOOKUP($B358,DB!$H$3:$BZ$1001,42,FALSE)&amp;"","　")</f>
        <v>　</v>
      </c>
      <c r="W358" s="18" t="str">
        <f>IFERROR(VLOOKUP($B358,DB!$H$3:$BZ$1001,43,FALSE)&amp;"","　")</f>
        <v>　</v>
      </c>
      <c r="X358" s="18" t="str">
        <f>IFERROR(VLOOKUP($B358,DB!$H$3:$BZ$1001,44,FALSE)&amp;"","　")</f>
        <v>　</v>
      </c>
      <c r="Y358" s="18" t="str">
        <f>IFERROR(VLOOKUP($B358,DB!$H$3:$BZ$1001,45,FALSE)&amp;"","　")</f>
        <v>　</v>
      </c>
      <c r="Z358" s="18" t="str">
        <f>IFERROR(VLOOKUP($B358,DB!$H$3:$BZ$1001,46,FALSE)&amp;"","　")</f>
        <v>　</v>
      </c>
      <c r="AA358" s="18" t="str">
        <f>IFERROR(VLOOKUP($B358,DB!$H$3:$BZ$1001,47,FALSE)&amp;"","　")</f>
        <v>　</v>
      </c>
      <c r="AB358" s="18" t="str">
        <f>IFERROR(VLOOKUP($B358,DB!$H$3:$BZ$1001,48,FALSE)&amp;"","　")</f>
        <v>　</v>
      </c>
      <c r="AC358" s="18" t="str">
        <f>IFERROR(VLOOKUP($B358,DB!$H$3:$BZ$1001,49,FALSE)&amp;"","　")</f>
        <v>　</v>
      </c>
      <c r="AD358" s="18" t="str">
        <f>IFERROR(VLOOKUP($B358,DB!$H$3:$BZ$1001,50,FALSE)&amp;"","　")</f>
        <v>　</v>
      </c>
      <c r="AE358" s="18" t="str">
        <f>IFERROR(VLOOKUP($B358,DB!$H$3:$BZ$1001,51,FALSE)&amp;"","　")</f>
        <v>　</v>
      </c>
      <c r="AF358" s="18" t="str">
        <f>IFERROR(VLOOKUP($B358,DB!$H$3:$BZ$1001,52,FALSE)&amp;"","　")</f>
        <v>　</v>
      </c>
      <c r="AG358" s="18" t="str">
        <f>IFERROR(VLOOKUP($B358,DB!$H$3:$BZ$1001,53,FALSE)&amp;"","　")</f>
        <v>　</v>
      </c>
      <c r="AH358" s="18" t="str">
        <f>IFERROR(VLOOKUP($B358,DB!$H$3:$BZ$1001,54,FALSE)&amp;"","　")</f>
        <v>　</v>
      </c>
      <c r="AI358" s="25" t="str">
        <f>IFERROR(VLOOKUP($B358,DB!$H$3:$BZ$1001,55,FALSE)&amp;"","　")</f>
        <v>　</v>
      </c>
      <c r="AJ358" s="16" t="str">
        <f>IFERROR(VLOOKUP($B358,DB!$H$3:$BZ$1001,56,FALSE)&amp;"","　")</f>
        <v>　</v>
      </c>
      <c r="AK358" s="18" t="str">
        <f>IFERROR(VLOOKUP($B358,DB!$H$3:$BZ$1001,57,FALSE)&amp;"","　")</f>
        <v>　</v>
      </c>
      <c r="AL358" s="18" t="str">
        <f>IFERROR(VLOOKUP($B358,DB!$H$3:$BZ$1001,58,FALSE)&amp;"","　")</f>
        <v>　</v>
      </c>
      <c r="AM358" s="18" t="str">
        <f>IFERROR(VLOOKUP($B358,DB!$H$3:$BZ$1001,59,FALSE)&amp;"","　")</f>
        <v>　</v>
      </c>
      <c r="AN358" s="18" t="str">
        <f>IFERROR(VLOOKUP($B358,DB!$H$3:$BZ$1001,60,FALSE)&amp;"","　")</f>
        <v>　</v>
      </c>
      <c r="AO358" s="18" t="str">
        <f>IFERROR(VLOOKUP($B358,DB!$H$3:$BZ$1001,61,FALSE)&amp;"","　")</f>
        <v>　</v>
      </c>
      <c r="AP358" s="18" t="str">
        <f>IFERROR(VLOOKUP($B358,DB!$H$3:$BZ$1001,62,FALSE)&amp;"","　")</f>
        <v>　</v>
      </c>
      <c r="AQ358" s="21" t="str">
        <f>IFERROR(VLOOKUP($B358,DB!$H$3:$BZ$1001,63,FALSE)&amp;"","　")</f>
        <v>　</v>
      </c>
      <c r="AR358" s="23" t="str">
        <f>IFERROR(VLOOKUP($B358,DB!$H$3:$BZ$1001,64,FALSE)&amp;"","　")</f>
        <v>　</v>
      </c>
      <c r="AS358" s="18" t="str">
        <f>IFERROR(VLOOKUP($B358,DB!$H$3:$BZ$1001,65,FALSE)&amp;"","　")</f>
        <v>　</v>
      </c>
      <c r="AT358" s="18" t="str">
        <f>IFERROR(VLOOKUP($B358,DB!$H$3:$BZ$1001,66,FALSE)&amp;"","　")</f>
        <v>　</v>
      </c>
      <c r="AU358" s="18" t="str">
        <f>IFERROR(VLOOKUP($B358,DB!$H$3:$BZ$1001,67,FALSE)&amp;"","　")</f>
        <v>　</v>
      </c>
      <c r="AV358" s="18" t="str">
        <f>IFERROR(VLOOKUP($B358,DB!$H$3:$BZ$1001,68,FALSE)&amp;"","　")</f>
        <v>　</v>
      </c>
      <c r="AW358" s="18" t="str">
        <f>IFERROR(VLOOKUP($B358,DB!$H$3:$BZ$1001,69,FALSE)&amp;"","　")</f>
        <v>　</v>
      </c>
      <c r="AX358" s="18" t="str">
        <f>IFERROR(VLOOKUP($B358,DB!$H$3:$BZ$1001,70,FALSE)&amp;"","　")</f>
        <v>　</v>
      </c>
      <c r="AY358" s="21" t="str">
        <f>IFERROR(VLOOKUP($B358,DB!$H$3:$BZ$1001,71,FALSE)&amp;"","　")</f>
        <v>　</v>
      </c>
      <c r="AZ358" s="29"/>
    </row>
    <row r="359" spans="2:52" ht="20.100000000000001" customHeight="1">
      <c r="D359" s="10" t="str">
        <f>IFERROR(VLOOKUP(B359,DB!$H$2:$CC$1001,7,FALSE)&amp;"","")</f>
        <v/>
      </c>
      <c r="E359" s="11" t="str">
        <f>IFERROR(VLOOKUP(B359,DB!$H$2:$CC$1001,8,FALSE)&amp;"","")</f>
        <v/>
      </c>
      <c r="F359" s="12" t="str">
        <f>IFERROR(VLOOKUP(B359,DB!$H$2:$CC$1001,10,FALSE)&amp;"","")</f>
        <v/>
      </c>
      <c r="G359" s="11" t="str">
        <f>IFERROR(VLOOKUP(B359,DB!$H$2:$CC$1001,11,FALSE)&amp;"","")</f>
        <v/>
      </c>
      <c r="H359" s="14" t="str">
        <f>IFERROR(IF(VLOOKUP(B359,DB!$H$2:$CC$1001,20,FALSE)&amp;""="","","○"),"")</f>
        <v/>
      </c>
      <c r="I359" s="16" t="str">
        <f>IFERROR(VLOOKUP($B359,DB!$H$3:$BZ$1001,29,FALSE)&amp;"","　")</f>
        <v>　</v>
      </c>
      <c r="J359" s="18" t="str">
        <f>IFERROR(VLOOKUP($B359,DB!$H$3:$BZ$1001,30,FALSE)&amp;"","　")</f>
        <v>　</v>
      </c>
      <c r="K359" s="18" t="str">
        <f>IFERROR(VLOOKUP($B359,DB!$H$3:$BZ$1001,31,FALSE)&amp;"","　")</f>
        <v>　</v>
      </c>
      <c r="L359" s="18" t="str">
        <f>IFERROR(VLOOKUP($B359,DB!$H$3:$BZ$1001,32,FALSE)&amp;"","　")</f>
        <v>　</v>
      </c>
      <c r="M359" s="18" t="str">
        <f>IFERROR(VLOOKUP($B359,DB!$H$3:$BZ$1001,33,FALSE)&amp;"","　")</f>
        <v>　</v>
      </c>
      <c r="N359" s="21" t="str">
        <f>IFERROR(VLOOKUP($B359,DB!$H$3:$BZ$1001,34,FALSE)&amp;"","　")</f>
        <v>　</v>
      </c>
      <c r="O359" s="23" t="str">
        <f>IFERROR(VLOOKUP($B359,DB!$H$3:$BZ$1001,35,FALSE)&amp;"","　")</f>
        <v>　</v>
      </c>
      <c r="P359" s="18" t="str">
        <f>IFERROR(VLOOKUP($B359,DB!$H$3:$BZ$1001,36,FALSE)&amp;"","　")</f>
        <v>　</v>
      </c>
      <c r="Q359" s="18" t="str">
        <f>IFERROR(VLOOKUP($B359,DB!$H$3:$BZ$1001,37,FALSE)&amp;"","　")</f>
        <v>　</v>
      </c>
      <c r="R359" s="18" t="str">
        <f>IFERROR(VLOOKUP($B359,DB!$H$3:$BZ$1001,38,FALSE)&amp;"","　")</f>
        <v>　</v>
      </c>
      <c r="S359" s="18" t="str">
        <f>IFERROR(VLOOKUP($B359,DB!$H$3:$BZ$1001,39,FALSE)&amp;"","　")</f>
        <v>　</v>
      </c>
      <c r="T359" s="18" t="str">
        <f>IFERROR(VLOOKUP($B359,DB!$H$3:$BZ$1001,40,FALSE)&amp;"","　")</f>
        <v>　</v>
      </c>
      <c r="U359" s="18" t="str">
        <f>IFERROR(VLOOKUP($B359,DB!$H$3:$BZ$1001,41,FALSE)&amp;"","　")</f>
        <v>　</v>
      </c>
      <c r="V359" s="18" t="str">
        <f>IFERROR(VLOOKUP($B359,DB!$H$3:$BZ$1001,42,FALSE)&amp;"","　")</f>
        <v>　</v>
      </c>
      <c r="W359" s="18" t="str">
        <f>IFERROR(VLOOKUP($B359,DB!$H$3:$BZ$1001,43,FALSE)&amp;"","　")</f>
        <v>　</v>
      </c>
      <c r="X359" s="18" t="str">
        <f>IFERROR(VLOOKUP($B359,DB!$H$3:$BZ$1001,44,FALSE)&amp;"","　")</f>
        <v>　</v>
      </c>
      <c r="Y359" s="18" t="str">
        <f>IFERROR(VLOOKUP($B359,DB!$H$3:$BZ$1001,45,FALSE)&amp;"","　")</f>
        <v>　</v>
      </c>
      <c r="Z359" s="18" t="str">
        <f>IFERROR(VLOOKUP($B359,DB!$H$3:$BZ$1001,46,FALSE)&amp;"","　")</f>
        <v>　</v>
      </c>
      <c r="AA359" s="18" t="str">
        <f>IFERROR(VLOOKUP($B359,DB!$H$3:$BZ$1001,47,FALSE)&amp;"","　")</f>
        <v>　</v>
      </c>
      <c r="AB359" s="18" t="str">
        <f>IFERROR(VLOOKUP($B359,DB!$H$3:$BZ$1001,48,FALSE)&amp;"","　")</f>
        <v>　</v>
      </c>
      <c r="AC359" s="18" t="str">
        <f>IFERROR(VLOOKUP($B359,DB!$H$3:$BZ$1001,49,FALSE)&amp;"","　")</f>
        <v>　</v>
      </c>
      <c r="AD359" s="18" t="str">
        <f>IFERROR(VLOOKUP($B359,DB!$H$3:$BZ$1001,50,FALSE)&amp;"","　")</f>
        <v>　</v>
      </c>
      <c r="AE359" s="18" t="str">
        <f>IFERROR(VLOOKUP($B359,DB!$H$3:$BZ$1001,51,FALSE)&amp;"","　")</f>
        <v>　</v>
      </c>
      <c r="AF359" s="18" t="str">
        <f>IFERROR(VLOOKUP($B359,DB!$H$3:$BZ$1001,52,FALSE)&amp;"","　")</f>
        <v>　</v>
      </c>
      <c r="AG359" s="18" t="str">
        <f>IFERROR(VLOOKUP($B359,DB!$H$3:$BZ$1001,53,FALSE)&amp;"","　")</f>
        <v>　</v>
      </c>
      <c r="AH359" s="18" t="str">
        <f>IFERROR(VLOOKUP($B359,DB!$H$3:$BZ$1001,54,FALSE)&amp;"","　")</f>
        <v>　</v>
      </c>
      <c r="AI359" s="25" t="str">
        <f>IFERROR(VLOOKUP($B359,DB!$H$3:$BZ$1001,55,FALSE)&amp;"","　")</f>
        <v>　</v>
      </c>
      <c r="AJ359" s="16" t="str">
        <f>IFERROR(VLOOKUP($B359,DB!$H$3:$BZ$1001,56,FALSE)&amp;"","　")</f>
        <v>　</v>
      </c>
      <c r="AK359" s="18" t="str">
        <f>IFERROR(VLOOKUP($B359,DB!$H$3:$BZ$1001,57,FALSE)&amp;"","　")</f>
        <v>　</v>
      </c>
      <c r="AL359" s="18" t="str">
        <f>IFERROR(VLOOKUP($B359,DB!$H$3:$BZ$1001,58,FALSE)&amp;"","　")</f>
        <v>　</v>
      </c>
      <c r="AM359" s="18" t="str">
        <f>IFERROR(VLOOKUP($B359,DB!$H$3:$BZ$1001,59,FALSE)&amp;"","　")</f>
        <v>　</v>
      </c>
      <c r="AN359" s="18" t="str">
        <f>IFERROR(VLOOKUP($B359,DB!$H$3:$BZ$1001,60,FALSE)&amp;"","　")</f>
        <v>　</v>
      </c>
      <c r="AO359" s="18" t="str">
        <f>IFERROR(VLOOKUP($B359,DB!$H$3:$BZ$1001,61,FALSE)&amp;"","　")</f>
        <v>　</v>
      </c>
      <c r="AP359" s="18" t="str">
        <f>IFERROR(VLOOKUP($B359,DB!$H$3:$BZ$1001,62,FALSE)&amp;"","　")</f>
        <v>　</v>
      </c>
      <c r="AQ359" s="21" t="str">
        <f>IFERROR(VLOOKUP($B359,DB!$H$3:$BZ$1001,63,FALSE)&amp;"","　")</f>
        <v>　</v>
      </c>
      <c r="AR359" s="23" t="str">
        <f>IFERROR(VLOOKUP($B359,DB!$H$3:$BZ$1001,64,FALSE)&amp;"","　")</f>
        <v>　</v>
      </c>
      <c r="AS359" s="18" t="str">
        <f>IFERROR(VLOOKUP($B359,DB!$H$3:$BZ$1001,65,FALSE)&amp;"","　")</f>
        <v>　</v>
      </c>
      <c r="AT359" s="18" t="str">
        <f>IFERROR(VLOOKUP($B359,DB!$H$3:$BZ$1001,66,FALSE)&amp;"","　")</f>
        <v>　</v>
      </c>
      <c r="AU359" s="18" t="str">
        <f>IFERROR(VLOOKUP($B359,DB!$H$3:$BZ$1001,67,FALSE)&amp;"","　")</f>
        <v>　</v>
      </c>
      <c r="AV359" s="18" t="str">
        <f>IFERROR(VLOOKUP($B359,DB!$H$3:$BZ$1001,68,FALSE)&amp;"","　")</f>
        <v>　</v>
      </c>
      <c r="AW359" s="18" t="str">
        <f>IFERROR(VLOOKUP($B359,DB!$H$3:$BZ$1001,69,FALSE)&amp;"","　")</f>
        <v>　</v>
      </c>
      <c r="AX359" s="18" t="str">
        <f>IFERROR(VLOOKUP($B359,DB!$H$3:$BZ$1001,70,FALSE)&amp;"","　")</f>
        <v>　</v>
      </c>
      <c r="AY359" s="21" t="str">
        <f>IFERROR(VLOOKUP($B359,DB!$H$3:$BZ$1001,71,FALSE)&amp;"","　")</f>
        <v>　</v>
      </c>
      <c r="AZ359" s="29"/>
    </row>
    <row r="360" spans="2:52" ht="20.100000000000001" customHeight="1">
      <c r="D360" s="10" t="str">
        <f>IFERROR(VLOOKUP(B360,DB!$H$2:$CC$1001,7,FALSE)&amp;"","")</f>
        <v/>
      </c>
      <c r="E360" s="11" t="str">
        <f>IFERROR(VLOOKUP(B360,DB!$H$2:$CC$1001,8,FALSE)&amp;"","")</f>
        <v/>
      </c>
      <c r="F360" s="12" t="str">
        <f>IFERROR(VLOOKUP(B360,DB!$H$2:$CC$1001,10,FALSE)&amp;"","")</f>
        <v/>
      </c>
      <c r="G360" s="11" t="str">
        <f>IFERROR(VLOOKUP(B360,DB!$H$2:$CC$1001,11,FALSE)&amp;"","")</f>
        <v/>
      </c>
      <c r="H360" s="14" t="str">
        <f>IFERROR(IF(VLOOKUP(B360,DB!$H$2:$CC$1001,20,FALSE)&amp;""="","","○"),"")</f>
        <v/>
      </c>
      <c r="I360" s="16" t="str">
        <f>IFERROR(VLOOKUP($B360,DB!$H$3:$BZ$1001,29,FALSE)&amp;"","　")</f>
        <v>　</v>
      </c>
      <c r="J360" s="18" t="str">
        <f>IFERROR(VLOOKUP($B360,DB!$H$3:$BZ$1001,30,FALSE)&amp;"","　")</f>
        <v>　</v>
      </c>
      <c r="K360" s="18" t="str">
        <f>IFERROR(VLOOKUP($B360,DB!$H$3:$BZ$1001,31,FALSE)&amp;"","　")</f>
        <v>　</v>
      </c>
      <c r="L360" s="18" t="str">
        <f>IFERROR(VLOOKUP($B360,DB!$H$3:$BZ$1001,32,FALSE)&amp;"","　")</f>
        <v>　</v>
      </c>
      <c r="M360" s="18" t="str">
        <f>IFERROR(VLOOKUP($B360,DB!$H$3:$BZ$1001,33,FALSE)&amp;"","　")</f>
        <v>　</v>
      </c>
      <c r="N360" s="21" t="str">
        <f>IFERROR(VLOOKUP($B360,DB!$H$3:$BZ$1001,34,FALSE)&amp;"","　")</f>
        <v>　</v>
      </c>
      <c r="O360" s="23" t="str">
        <f>IFERROR(VLOOKUP($B360,DB!$H$3:$BZ$1001,35,FALSE)&amp;"","　")</f>
        <v>　</v>
      </c>
      <c r="P360" s="18" t="str">
        <f>IFERROR(VLOOKUP($B360,DB!$H$3:$BZ$1001,36,FALSE)&amp;"","　")</f>
        <v>　</v>
      </c>
      <c r="Q360" s="18" t="str">
        <f>IFERROR(VLOOKUP($B360,DB!$H$3:$BZ$1001,37,FALSE)&amp;"","　")</f>
        <v>　</v>
      </c>
      <c r="R360" s="18" t="str">
        <f>IFERROR(VLOOKUP($B360,DB!$H$3:$BZ$1001,38,FALSE)&amp;"","　")</f>
        <v>　</v>
      </c>
      <c r="S360" s="18" t="str">
        <f>IFERROR(VLOOKUP($B360,DB!$H$3:$BZ$1001,39,FALSE)&amp;"","　")</f>
        <v>　</v>
      </c>
      <c r="T360" s="18" t="str">
        <f>IFERROR(VLOOKUP($B360,DB!$H$3:$BZ$1001,40,FALSE)&amp;"","　")</f>
        <v>　</v>
      </c>
      <c r="U360" s="18" t="str">
        <f>IFERROR(VLOOKUP($B360,DB!$H$3:$BZ$1001,41,FALSE)&amp;"","　")</f>
        <v>　</v>
      </c>
      <c r="V360" s="18" t="str">
        <f>IFERROR(VLOOKUP($B360,DB!$H$3:$BZ$1001,42,FALSE)&amp;"","　")</f>
        <v>　</v>
      </c>
      <c r="W360" s="18" t="str">
        <f>IFERROR(VLOOKUP($B360,DB!$H$3:$BZ$1001,43,FALSE)&amp;"","　")</f>
        <v>　</v>
      </c>
      <c r="X360" s="18" t="str">
        <f>IFERROR(VLOOKUP($B360,DB!$H$3:$BZ$1001,44,FALSE)&amp;"","　")</f>
        <v>　</v>
      </c>
      <c r="Y360" s="18" t="str">
        <f>IFERROR(VLOOKUP($B360,DB!$H$3:$BZ$1001,45,FALSE)&amp;"","　")</f>
        <v>　</v>
      </c>
      <c r="Z360" s="18" t="str">
        <f>IFERROR(VLOOKUP($B360,DB!$H$3:$BZ$1001,46,FALSE)&amp;"","　")</f>
        <v>　</v>
      </c>
      <c r="AA360" s="18" t="str">
        <f>IFERROR(VLOOKUP($B360,DB!$H$3:$BZ$1001,47,FALSE)&amp;"","　")</f>
        <v>　</v>
      </c>
      <c r="AB360" s="18" t="str">
        <f>IFERROR(VLOOKUP($B360,DB!$H$3:$BZ$1001,48,FALSE)&amp;"","　")</f>
        <v>　</v>
      </c>
      <c r="AC360" s="18" t="str">
        <f>IFERROR(VLOOKUP($B360,DB!$H$3:$BZ$1001,49,FALSE)&amp;"","　")</f>
        <v>　</v>
      </c>
      <c r="AD360" s="18" t="str">
        <f>IFERROR(VLOOKUP($B360,DB!$H$3:$BZ$1001,50,FALSE)&amp;"","　")</f>
        <v>　</v>
      </c>
      <c r="AE360" s="18" t="str">
        <f>IFERROR(VLOOKUP($B360,DB!$H$3:$BZ$1001,51,FALSE)&amp;"","　")</f>
        <v>　</v>
      </c>
      <c r="AF360" s="18" t="str">
        <f>IFERROR(VLOOKUP($B360,DB!$H$3:$BZ$1001,52,FALSE)&amp;"","　")</f>
        <v>　</v>
      </c>
      <c r="AG360" s="18" t="str">
        <f>IFERROR(VLOOKUP($B360,DB!$H$3:$BZ$1001,53,FALSE)&amp;"","　")</f>
        <v>　</v>
      </c>
      <c r="AH360" s="18" t="str">
        <f>IFERROR(VLOOKUP($B360,DB!$H$3:$BZ$1001,54,FALSE)&amp;"","　")</f>
        <v>　</v>
      </c>
      <c r="AI360" s="25" t="str">
        <f>IFERROR(VLOOKUP($B360,DB!$H$3:$BZ$1001,55,FALSE)&amp;"","　")</f>
        <v>　</v>
      </c>
      <c r="AJ360" s="16" t="str">
        <f>IFERROR(VLOOKUP($B360,DB!$H$3:$BZ$1001,56,FALSE)&amp;"","　")</f>
        <v>　</v>
      </c>
      <c r="AK360" s="18" t="str">
        <f>IFERROR(VLOOKUP($B360,DB!$H$3:$BZ$1001,57,FALSE)&amp;"","　")</f>
        <v>　</v>
      </c>
      <c r="AL360" s="18" t="str">
        <f>IFERROR(VLOOKUP($B360,DB!$H$3:$BZ$1001,58,FALSE)&amp;"","　")</f>
        <v>　</v>
      </c>
      <c r="AM360" s="18" t="str">
        <f>IFERROR(VLOOKUP($B360,DB!$H$3:$BZ$1001,59,FALSE)&amp;"","　")</f>
        <v>　</v>
      </c>
      <c r="AN360" s="18" t="str">
        <f>IFERROR(VLOOKUP($B360,DB!$H$3:$BZ$1001,60,FALSE)&amp;"","　")</f>
        <v>　</v>
      </c>
      <c r="AO360" s="18" t="str">
        <f>IFERROR(VLOOKUP($B360,DB!$H$3:$BZ$1001,61,FALSE)&amp;"","　")</f>
        <v>　</v>
      </c>
      <c r="AP360" s="18" t="str">
        <f>IFERROR(VLOOKUP($B360,DB!$H$3:$BZ$1001,62,FALSE)&amp;"","　")</f>
        <v>　</v>
      </c>
      <c r="AQ360" s="21" t="str">
        <f>IFERROR(VLOOKUP($B360,DB!$H$3:$BZ$1001,63,FALSE)&amp;"","　")</f>
        <v>　</v>
      </c>
      <c r="AR360" s="23" t="str">
        <f>IFERROR(VLOOKUP($B360,DB!$H$3:$BZ$1001,64,FALSE)&amp;"","　")</f>
        <v>　</v>
      </c>
      <c r="AS360" s="18" t="str">
        <f>IFERROR(VLOOKUP($B360,DB!$H$3:$BZ$1001,65,FALSE)&amp;"","　")</f>
        <v>　</v>
      </c>
      <c r="AT360" s="18" t="str">
        <f>IFERROR(VLOOKUP($B360,DB!$H$3:$BZ$1001,66,FALSE)&amp;"","　")</f>
        <v>　</v>
      </c>
      <c r="AU360" s="18" t="str">
        <f>IFERROR(VLOOKUP($B360,DB!$H$3:$BZ$1001,67,FALSE)&amp;"","　")</f>
        <v>　</v>
      </c>
      <c r="AV360" s="18" t="str">
        <f>IFERROR(VLOOKUP($B360,DB!$H$3:$BZ$1001,68,FALSE)&amp;"","　")</f>
        <v>　</v>
      </c>
      <c r="AW360" s="18" t="str">
        <f>IFERROR(VLOOKUP($B360,DB!$H$3:$BZ$1001,69,FALSE)&amp;"","　")</f>
        <v>　</v>
      </c>
      <c r="AX360" s="18" t="str">
        <f>IFERROR(VLOOKUP($B360,DB!$H$3:$BZ$1001,70,FALSE)&amp;"","　")</f>
        <v>　</v>
      </c>
      <c r="AY360" s="21" t="str">
        <f>IFERROR(VLOOKUP($B360,DB!$H$3:$BZ$1001,71,FALSE)&amp;"","　")</f>
        <v>　</v>
      </c>
      <c r="AZ360" s="29"/>
    </row>
    <row r="361" spans="2:52" ht="20.100000000000001" customHeight="1">
      <c r="D361" s="10" t="str">
        <f>IFERROR(VLOOKUP(B361,DB!$H$2:$CC$1001,7,FALSE)&amp;"","")</f>
        <v/>
      </c>
      <c r="E361" s="11" t="str">
        <f>IFERROR(VLOOKUP(B361,DB!$H$2:$CC$1001,8,FALSE)&amp;"","")</f>
        <v/>
      </c>
      <c r="F361" s="12" t="str">
        <f>IFERROR(VLOOKUP(B361,DB!$H$2:$CC$1001,10,FALSE)&amp;"","")</f>
        <v/>
      </c>
      <c r="G361" s="11" t="str">
        <f>IFERROR(VLOOKUP(B361,DB!$H$2:$CC$1001,11,FALSE)&amp;"","")</f>
        <v/>
      </c>
      <c r="H361" s="14" t="str">
        <f>IFERROR(IF(VLOOKUP(B361,DB!$H$2:$CC$1001,20,FALSE)&amp;""="","","○"),"")</f>
        <v/>
      </c>
      <c r="I361" s="16" t="str">
        <f>IFERROR(VLOOKUP($B361,DB!$H$3:$BZ$1001,29,FALSE)&amp;"","　")</f>
        <v>　</v>
      </c>
      <c r="J361" s="18" t="str">
        <f>IFERROR(VLOOKUP($B361,DB!$H$3:$BZ$1001,30,FALSE)&amp;"","　")</f>
        <v>　</v>
      </c>
      <c r="K361" s="18" t="str">
        <f>IFERROR(VLOOKUP($B361,DB!$H$3:$BZ$1001,31,FALSE)&amp;"","　")</f>
        <v>　</v>
      </c>
      <c r="L361" s="18" t="str">
        <f>IFERROR(VLOOKUP($B361,DB!$H$3:$BZ$1001,32,FALSE)&amp;"","　")</f>
        <v>　</v>
      </c>
      <c r="M361" s="18" t="str">
        <f>IFERROR(VLOOKUP($B361,DB!$H$3:$BZ$1001,33,FALSE)&amp;"","　")</f>
        <v>　</v>
      </c>
      <c r="N361" s="21" t="str">
        <f>IFERROR(VLOOKUP($B361,DB!$H$3:$BZ$1001,34,FALSE)&amp;"","　")</f>
        <v>　</v>
      </c>
      <c r="O361" s="23" t="str">
        <f>IFERROR(VLOOKUP($B361,DB!$H$3:$BZ$1001,35,FALSE)&amp;"","　")</f>
        <v>　</v>
      </c>
      <c r="P361" s="18" t="str">
        <f>IFERROR(VLOOKUP($B361,DB!$H$3:$BZ$1001,36,FALSE)&amp;"","　")</f>
        <v>　</v>
      </c>
      <c r="Q361" s="18" t="str">
        <f>IFERROR(VLOOKUP($B361,DB!$H$3:$BZ$1001,37,FALSE)&amp;"","　")</f>
        <v>　</v>
      </c>
      <c r="R361" s="18" t="str">
        <f>IFERROR(VLOOKUP($B361,DB!$H$3:$BZ$1001,38,FALSE)&amp;"","　")</f>
        <v>　</v>
      </c>
      <c r="S361" s="18" t="str">
        <f>IFERROR(VLOOKUP($B361,DB!$H$3:$BZ$1001,39,FALSE)&amp;"","　")</f>
        <v>　</v>
      </c>
      <c r="T361" s="18" t="str">
        <f>IFERROR(VLOOKUP($B361,DB!$H$3:$BZ$1001,40,FALSE)&amp;"","　")</f>
        <v>　</v>
      </c>
      <c r="U361" s="18" t="str">
        <f>IFERROR(VLOOKUP($B361,DB!$H$3:$BZ$1001,41,FALSE)&amp;"","　")</f>
        <v>　</v>
      </c>
      <c r="V361" s="18" t="str">
        <f>IFERROR(VLOOKUP($B361,DB!$H$3:$BZ$1001,42,FALSE)&amp;"","　")</f>
        <v>　</v>
      </c>
      <c r="W361" s="18" t="str">
        <f>IFERROR(VLOOKUP($B361,DB!$H$3:$BZ$1001,43,FALSE)&amp;"","　")</f>
        <v>　</v>
      </c>
      <c r="X361" s="18" t="str">
        <f>IFERROR(VLOOKUP($B361,DB!$H$3:$BZ$1001,44,FALSE)&amp;"","　")</f>
        <v>　</v>
      </c>
      <c r="Y361" s="18" t="str">
        <f>IFERROR(VLOOKUP($B361,DB!$H$3:$BZ$1001,45,FALSE)&amp;"","　")</f>
        <v>　</v>
      </c>
      <c r="Z361" s="18" t="str">
        <f>IFERROR(VLOOKUP($B361,DB!$H$3:$BZ$1001,46,FALSE)&amp;"","　")</f>
        <v>　</v>
      </c>
      <c r="AA361" s="18" t="str">
        <f>IFERROR(VLOOKUP($B361,DB!$H$3:$BZ$1001,47,FALSE)&amp;"","　")</f>
        <v>　</v>
      </c>
      <c r="AB361" s="18" t="str">
        <f>IFERROR(VLOOKUP($B361,DB!$H$3:$BZ$1001,48,FALSE)&amp;"","　")</f>
        <v>　</v>
      </c>
      <c r="AC361" s="18" t="str">
        <f>IFERROR(VLOOKUP($B361,DB!$H$3:$BZ$1001,49,FALSE)&amp;"","　")</f>
        <v>　</v>
      </c>
      <c r="AD361" s="18" t="str">
        <f>IFERROR(VLOOKUP($B361,DB!$H$3:$BZ$1001,50,FALSE)&amp;"","　")</f>
        <v>　</v>
      </c>
      <c r="AE361" s="18" t="str">
        <f>IFERROR(VLOOKUP($B361,DB!$H$3:$BZ$1001,51,FALSE)&amp;"","　")</f>
        <v>　</v>
      </c>
      <c r="AF361" s="18" t="str">
        <f>IFERROR(VLOOKUP($B361,DB!$H$3:$BZ$1001,52,FALSE)&amp;"","　")</f>
        <v>　</v>
      </c>
      <c r="AG361" s="18" t="str">
        <f>IFERROR(VLOOKUP($B361,DB!$H$3:$BZ$1001,53,FALSE)&amp;"","　")</f>
        <v>　</v>
      </c>
      <c r="AH361" s="18" t="str">
        <f>IFERROR(VLOOKUP($B361,DB!$H$3:$BZ$1001,54,FALSE)&amp;"","　")</f>
        <v>　</v>
      </c>
      <c r="AI361" s="25" t="str">
        <f>IFERROR(VLOOKUP($B361,DB!$H$3:$BZ$1001,55,FALSE)&amp;"","　")</f>
        <v>　</v>
      </c>
      <c r="AJ361" s="16" t="str">
        <f>IFERROR(VLOOKUP($B361,DB!$H$3:$BZ$1001,56,FALSE)&amp;"","　")</f>
        <v>　</v>
      </c>
      <c r="AK361" s="18" t="str">
        <f>IFERROR(VLOOKUP($B361,DB!$H$3:$BZ$1001,57,FALSE)&amp;"","　")</f>
        <v>　</v>
      </c>
      <c r="AL361" s="18" t="str">
        <f>IFERROR(VLOOKUP($B361,DB!$H$3:$BZ$1001,58,FALSE)&amp;"","　")</f>
        <v>　</v>
      </c>
      <c r="AM361" s="18" t="str">
        <f>IFERROR(VLOOKUP($B361,DB!$H$3:$BZ$1001,59,FALSE)&amp;"","　")</f>
        <v>　</v>
      </c>
      <c r="AN361" s="18" t="str">
        <f>IFERROR(VLOOKUP($B361,DB!$H$3:$BZ$1001,60,FALSE)&amp;"","　")</f>
        <v>　</v>
      </c>
      <c r="AO361" s="18" t="str">
        <f>IFERROR(VLOOKUP($B361,DB!$H$3:$BZ$1001,61,FALSE)&amp;"","　")</f>
        <v>　</v>
      </c>
      <c r="AP361" s="18" t="str">
        <f>IFERROR(VLOOKUP($B361,DB!$H$3:$BZ$1001,62,FALSE)&amp;"","　")</f>
        <v>　</v>
      </c>
      <c r="AQ361" s="21" t="str">
        <f>IFERROR(VLOOKUP($B361,DB!$H$3:$BZ$1001,63,FALSE)&amp;"","　")</f>
        <v>　</v>
      </c>
      <c r="AR361" s="23" t="str">
        <f>IFERROR(VLOOKUP($B361,DB!$H$3:$BZ$1001,64,FALSE)&amp;"","　")</f>
        <v>　</v>
      </c>
      <c r="AS361" s="18" t="str">
        <f>IFERROR(VLOOKUP($B361,DB!$H$3:$BZ$1001,65,FALSE)&amp;"","　")</f>
        <v>　</v>
      </c>
      <c r="AT361" s="18" t="str">
        <f>IFERROR(VLOOKUP($B361,DB!$H$3:$BZ$1001,66,FALSE)&amp;"","　")</f>
        <v>　</v>
      </c>
      <c r="AU361" s="18" t="str">
        <f>IFERROR(VLOOKUP($B361,DB!$H$3:$BZ$1001,67,FALSE)&amp;"","　")</f>
        <v>　</v>
      </c>
      <c r="AV361" s="18" t="str">
        <f>IFERROR(VLOOKUP($B361,DB!$H$3:$BZ$1001,68,FALSE)&amp;"","　")</f>
        <v>　</v>
      </c>
      <c r="AW361" s="18" t="str">
        <f>IFERROR(VLOOKUP($B361,DB!$H$3:$BZ$1001,69,FALSE)&amp;"","　")</f>
        <v>　</v>
      </c>
      <c r="AX361" s="18" t="str">
        <f>IFERROR(VLOOKUP($B361,DB!$H$3:$BZ$1001,70,FALSE)&amp;"","　")</f>
        <v>　</v>
      </c>
      <c r="AY361" s="21" t="str">
        <f>IFERROR(VLOOKUP($B361,DB!$H$3:$BZ$1001,71,FALSE)&amp;"","　")</f>
        <v>　</v>
      </c>
      <c r="AZ361" s="29"/>
    </row>
    <row r="362" spans="2:52" ht="20.100000000000001" customHeight="1">
      <c r="D362" s="10" t="str">
        <f>IFERROR(VLOOKUP(B362,DB!$H$2:$CC$1001,7,FALSE)&amp;"","")</f>
        <v/>
      </c>
      <c r="E362" s="11" t="str">
        <f>IFERROR(VLOOKUP(B362,DB!$H$2:$CC$1001,8,FALSE)&amp;"","")</f>
        <v/>
      </c>
      <c r="F362" s="12" t="str">
        <f>IFERROR(VLOOKUP(B362,DB!$H$2:$CC$1001,10,FALSE)&amp;"","")</f>
        <v/>
      </c>
      <c r="G362" s="11" t="str">
        <f>IFERROR(VLOOKUP(B362,DB!$H$2:$CC$1001,11,FALSE)&amp;"","")</f>
        <v/>
      </c>
      <c r="H362" s="14" t="str">
        <f>IFERROR(IF(VLOOKUP(B362,DB!$H$2:$CC$1001,20,FALSE)&amp;""="","","○"),"")</f>
        <v/>
      </c>
      <c r="I362" s="16" t="str">
        <f>IFERROR(VLOOKUP($B362,DB!$H$3:$BZ$1001,29,FALSE)&amp;"","　")</f>
        <v>　</v>
      </c>
      <c r="J362" s="18" t="str">
        <f>IFERROR(VLOOKUP($B362,DB!$H$3:$BZ$1001,30,FALSE)&amp;"","　")</f>
        <v>　</v>
      </c>
      <c r="K362" s="18" t="str">
        <f>IFERROR(VLOOKUP($B362,DB!$H$3:$BZ$1001,31,FALSE)&amp;"","　")</f>
        <v>　</v>
      </c>
      <c r="L362" s="18" t="str">
        <f>IFERROR(VLOOKUP($B362,DB!$H$3:$BZ$1001,32,FALSE)&amp;"","　")</f>
        <v>　</v>
      </c>
      <c r="M362" s="18" t="str">
        <f>IFERROR(VLOOKUP($B362,DB!$H$3:$BZ$1001,33,FALSE)&amp;"","　")</f>
        <v>　</v>
      </c>
      <c r="N362" s="21" t="str">
        <f>IFERROR(VLOOKUP($B362,DB!$H$3:$BZ$1001,34,FALSE)&amp;"","　")</f>
        <v>　</v>
      </c>
      <c r="O362" s="23" t="str">
        <f>IFERROR(VLOOKUP($B362,DB!$H$3:$BZ$1001,35,FALSE)&amp;"","　")</f>
        <v>　</v>
      </c>
      <c r="P362" s="18" t="str">
        <f>IFERROR(VLOOKUP($B362,DB!$H$3:$BZ$1001,36,FALSE)&amp;"","　")</f>
        <v>　</v>
      </c>
      <c r="Q362" s="18" t="str">
        <f>IFERROR(VLOOKUP($B362,DB!$H$3:$BZ$1001,37,FALSE)&amp;"","　")</f>
        <v>　</v>
      </c>
      <c r="R362" s="18" t="str">
        <f>IFERROR(VLOOKUP($B362,DB!$H$3:$BZ$1001,38,FALSE)&amp;"","　")</f>
        <v>　</v>
      </c>
      <c r="S362" s="18" t="str">
        <f>IFERROR(VLOOKUP($B362,DB!$H$3:$BZ$1001,39,FALSE)&amp;"","　")</f>
        <v>　</v>
      </c>
      <c r="T362" s="18" t="str">
        <f>IFERROR(VLOOKUP($B362,DB!$H$3:$BZ$1001,40,FALSE)&amp;"","　")</f>
        <v>　</v>
      </c>
      <c r="U362" s="18" t="str">
        <f>IFERROR(VLOOKUP($B362,DB!$H$3:$BZ$1001,41,FALSE)&amp;"","　")</f>
        <v>　</v>
      </c>
      <c r="V362" s="18" t="str">
        <f>IFERROR(VLOOKUP($B362,DB!$H$3:$BZ$1001,42,FALSE)&amp;"","　")</f>
        <v>　</v>
      </c>
      <c r="W362" s="18" t="str">
        <f>IFERROR(VLOOKUP($B362,DB!$H$3:$BZ$1001,43,FALSE)&amp;"","　")</f>
        <v>　</v>
      </c>
      <c r="X362" s="18" t="str">
        <f>IFERROR(VLOOKUP($B362,DB!$H$3:$BZ$1001,44,FALSE)&amp;"","　")</f>
        <v>　</v>
      </c>
      <c r="Y362" s="18" t="str">
        <f>IFERROR(VLOOKUP($B362,DB!$H$3:$BZ$1001,45,FALSE)&amp;"","　")</f>
        <v>　</v>
      </c>
      <c r="Z362" s="18" t="str">
        <f>IFERROR(VLOOKUP($B362,DB!$H$3:$BZ$1001,46,FALSE)&amp;"","　")</f>
        <v>　</v>
      </c>
      <c r="AA362" s="18" t="str">
        <f>IFERROR(VLOOKUP($B362,DB!$H$3:$BZ$1001,47,FALSE)&amp;"","　")</f>
        <v>　</v>
      </c>
      <c r="AB362" s="18" t="str">
        <f>IFERROR(VLOOKUP($B362,DB!$H$3:$BZ$1001,48,FALSE)&amp;"","　")</f>
        <v>　</v>
      </c>
      <c r="AC362" s="18" t="str">
        <f>IFERROR(VLOOKUP($B362,DB!$H$3:$BZ$1001,49,FALSE)&amp;"","　")</f>
        <v>　</v>
      </c>
      <c r="AD362" s="18" t="str">
        <f>IFERROR(VLOOKUP($B362,DB!$H$3:$BZ$1001,50,FALSE)&amp;"","　")</f>
        <v>　</v>
      </c>
      <c r="AE362" s="18" t="str">
        <f>IFERROR(VLOOKUP($B362,DB!$H$3:$BZ$1001,51,FALSE)&amp;"","　")</f>
        <v>　</v>
      </c>
      <c r="AF362" s="18" t="str">
        <f>IFERROR(VLOOKUP($B362,DB!$H$3:$BZ$1001,52,FALSE)&amp;"","　")</f>
        <v>　</v>
      </c>
      <c r="AG362" s="18" t="str">
        <f>IFERROR(VLOOKUP($B362,DB!$H$3:$BZ$1001,53,FALSE)&amp;"","　")</f>
        <v>　</v>
      </c>
      <c r="AH362" s="18" t="str">
        <f>IFERROR(VLOOKUP($B362,DB!$H$3:$BZ$1001,54,FALSE)&amp;"","　")</f>
        <v>　</v>
      </c>
      <c r="AI362" s="25" t="str">
        <f>IFERROR(VLOOKUP($B362,DB!$H$3:$BZ$1001,55,FALSE)&amp;"","　")</f>
        <v>　</v>
      </c>
      <c r="AJ362" s="16" t="str">
        <f>IFERROR(VLOOKUP($B362,DB!$H$3:$BZ$1001,56,FALSE)&amp;"","　")</f>
        <v>　</v>
      </c>
      <c r="AK362" s="18" t="str">
        <f>IFERROR(VLOOKUP($B362,DB!$H$3:$BZ$1001,57,FALSE)&amp;"","　")</f>
        <v>　</v>
      </c>
      <c r="AL362" s="18" t="str">
        <f>IFERROR(VLOOKUP($B362,DB!$H$3:$BZ$1001,58,FALSE)&amp;"","　")</f>
        <v>　</v>
      </c>
      <c r="AM362" s="18" t="str">
        <f>IFERROR(VLOOKUP($B362,DB!$H$3:$BZ$1001,59,FALSE)&amp;"","　")</f>
        <v>　</v>
      </c>
      <c r="AN362" s="18" t="str">
        <f>IFERROR(VLOOKUP($B362,DB!$H$3:$BZ$1001,60,FALSE)&amp;"","　")</f>
        <v>　</v>
      </c>
      <c r="AO362" s="18" t="str">
        <f>IFERROR(VLOOKUP($B362,DB!$H$3:$BZ$1001,61,FALSE)&amp;"","　")</f>
        <v>　</v>
      </c>
      <c r="AP362" s="18" t="str">
        <f>IFERROR(VLOOKUP($B362,DB!$H$3:$BZ$1001,62,FALSE)&amp;"","　")</f>
        <v>　</v>
      </c>
      <c r="AQ362" s="21" t="str">
        <f>IFERROR(VLOOKUP($B362,DB!$H$3:$BZ$1001,63,FALSE)&amp;"","　")</f>
        <v>　</v>
      </c>
      <c r="AR362" s="23" t="str">
        <f>IFERROR(VLOOKUP($B362,DB!$H$3:$BZ$1001,64,FALSE)&amp;"","　")</f>
        <v>　</v>
      </c>
      <c r="AS362" s="18" t="str">
        <f>IFERROR(VLOOKUP($B362,DB!$H$3:$BZ$1001,65,FALSE)&amp;"","　")</f>
        <v>　</v>
      </c>
      <c r="AT362" s="18" t="str">
        <f>IFERROR(VLOOKUP($B362,DB!$H$3:$BZ$1001,66,FALSE)&amp;"","　")</f>
        <v>　</v>
      </c>
      <c r="AU362" s="18" t="str">
        <f>IFERROR(VLOOKUP($B362,DB!$H$3:$BZ$1001,67,FALSE)&amp;"","　")</f>
        <v>　</v>
      </c>
      <c r="AV362" s="18" t="str">
        <f>IFERROR(VLOOKUP($B362,DB!$H$3:$BZ$1001,68,FALSE)&amp;"","　")</f>
        <v>　</v>
      </c>
      <c r="AW362" s="18" t="str">
        <f>IFERROR(VLOOKUP($B362,DB!$H$3:$BZ$1001,69,FALSE)&amp;"","　")</f>
        <v>　</v>
      </c>
      <c r="AX362" s="18" t="str">
        <f>IFERROR(VLOOKUP($B362,DB!$H$3:$BZ$1001,70,FALSE)&amp;"","　")</f>
        <v>　</v>
      </c>
      <c r="AY362" s="21" t="str">
        <f>IFERROR(VLOOKUP($B362,DB!$H$3:$BZ$1001,71,FALSE)&amp;"","　")</f>
        <v>　</v>
      </c>
      <c r="AZ362" s="29"/>
    </row>
    <row r="363" spans="2:52" ht="20.100000000000001" customHeight="1">
      <c r="D363" s="10" t="str">
        <f>IFERROR(VLOOKUP(B363,DB!$H$2:$CC$1001,7,FALSE)&amp;"","")</f>
        <v/>
      </c>
      <c r="E363" s="11" t="str">
        <f>IFERROR(VLOOKUP(B363,DB!$H$2:$CC$1001,8,FALSE)&amp;"","")</f>
        <v/>
      </c>
      <c r="F363" s="12" t="str">
        <f>IFERROR(VLOOKUP(B363,DB!$H$2:$CC$1001,10,FALSE)&amp;"","")</f>
        <v/>
      </c>
      <c r="G363" s="11" t="str">
        <f>IFERROR(VLOOKUP(B363,DB!$H$2:$CC$1001,11,FALSE)&amp;"","")</f>
        <v/>
      </c>
      <c r="H363" s="14" t="str">
        <f>IFERROR(IF(VLOOKUP(B363,DB!$H$2:$CC$1001,20,FALSE)&amp;""="","","○"),"")</f>
        <v/>
      </c>
      <c r="I363" s="16" t="str">
        <f>IFERROR(VLOOKUP($B363,DB!$H$3:$BZ$1001,29,FALSE)&amp;"","　")</f>
        <v>　</v>
      </c>
      <c r="J363" s="18" t="str">
        <f>IFERROR(VLOOKUP($B363,DB!$H$3:$BZ$1001,30,FALSE)&amp;"","　")</f>
        <v>　</v>
      </c>
      <c r="K363" s="18" t="str">
        <f>IFERROR(VLOOKUP($B363,DB!$H$3:$BZ$1001,31,FALSE)&amp;"","　")</f>
        <v>　</v>
      </c>
      <c r="L363" s="18" t="str">
        <f>IFERROR(VLOOKUP($B363,DB!$H$3:$BZ$1001,32,FALSE)&amp;"","　")</f>
        <v>　</v>
      </c>
      <c r="M363" s="18" t="str">
        <f>IFERROR(VLOOKUP($B363,DB!$H$3:$BZ$1001,33,FALSE)&amp;"","　")</f>
        <v>　</v>
      </c>
      <c r="N363" s="21" t="str">
        <f>IFERROR(VLOOKUP($B363,DB!$H$3:$BZ$1001,34,FALSE)&amp;"","　")</f>
        <v>　</v>
      </c>
      <c r="O363" s="23" t="str">
        <f>IFERROR(VLOOKUP($B363,DB!$H$3:$BZ$1001,35,FALSE)&amp;"","　")</f>
        <v>　</v>
      </c>
      <c r="P363" s="18" t="str">
        <f>IFERROR(VLOOKUP($B363,DB!$H$3:$BZ$1001,36,FALSE)&amp;"","　")</f>
        <v>　</v>
      </c>
      <c r="Q363" s="18" t="str">
        <f>IFERROR(VLOOKUP($B363,DB!$H$3:$BZ$1001,37,FALSE)&amp;"","　")</f>
        <v>　</v>
      </c>
      <c r="R363" s="18" t="str">
        <f>IFERROR(VLOOKUP($B363,DB!$H$3:$BZ$1001,38,FALSE)&amp;"","　")</f>
        <v>　</v>
      </c>
      <c r="S363" s="18" t="str">
        <f>IFERROR(VLOOKUP($B363,DB!$H$3:$BZ$1001,39,FALSE)&amp;"","　")</f>
        <v>　</v>
      </c>
      <c r="T363" s="18" t="str">
        <f>IFERROR(VLOOKUP($B363,DB!$H$3:$BZ$1001,40,FALSE)&amp;"","　")</f>
        <v>　</v>
      </c>
      <c r="U363" s="18" t="str">
        <f>IFERROR(VLOOKUP($B363,DB!$H$3:$BZ$1001,41,FALSE)&amp;"","　")</f>
        <v>　</v>
      </c>
      <c r="V363" s="18" t="str">
        <f>IFERROR(VLOOKUP($B363,DB!$H$3:$BZ$1001,42,FALSE)&amp;"","　")</f>
        <v>　</v>
      </c>
      <c r="W363" s="18" t="str">
        <f>IFERROR(VLOOKUP($B363,DB!$H$3:$BZ$1001,43,FALSE)&amp;"","　")</f>
        <v>　</v>
      </c>
      <c r="X363" s="18" t="str">
        <f>IFERROR(VLOOKUP($B363,DB!$H$3:$BZ$1001,44,FALSE)&amp;"","　")</f>
        <v>　</v>
      </c>
      <c r="Y363" s="18" t="str">
        <f>IFERROR(VLOOKUP($B363,DB!$H$3:$BZ$1001,45,FALSE)&amp;"","　")</f>
        <v>　</v>
      </c>
      <c r="Z363" s="18" t="str">
        <f>IFERROR(VLOOKUP($B363,DB!$H$3:$BZ$1001,46,FALSE)&amp;"","　")</f>
        <v>　</v>
      </c>
      <c r="AA363" s="18" t="str">
        <f>IFERROR(VLOOKUP($B363,DB!$H$3:$BZ$1001,47,FALSE)&amp;"","　")</f>
        <v>　</v>
      </c>
      <c r="AB363" s="18" t="str">
        <f>IFERROR(VLOOKUP($B363,DB!$H$3:$BZ$1001,48,FALSE)&amp;"","　")</f>
        <v>　</v>
      </c>
      <c r="AC363" s="18" t="str">
        <f>IFERROR(VLOOKUP($B363,DB!$H$3:$BZ$1001,49,FALSE)&amp;"","　")</f>
        <v>　</v>
      </c>
      <c r="AD363" s="18" t="str">
        <f>IFERROR(VLOOKUP($B363,DB!$H$3:$BZ$1001,50,FALSE)&amp;"","　")</f>
        <v>　</v>
      </c>
      <c r="AE363" s="18" t="str">
        <f>IFERROR(VLOOKUP($B363,DB!$H$3:$BZ$1001,51,FALSE)&amp;"","　")</f>
        <v>　</v>
      </c>
      <c r="AF363" s="18" t="str">
        <f>IFERROR(VLOOKUP($B363,DB!$H$3:$BZ$1001,52,FALSE)&amp;"","　")</f>
        <v>　</v>
      </c>
      <c r="AG363" s="18" t="str">
        <f>IFERROR(VLOOKUP($B363,DB!$H$3:$BZ$1001,53,FALSE)&amp;"","　")</f>
        <v>　</v>
      </c>
      <c r="AH363" s="18" t="str">
        <f>IFERROR(VLOOKUP($B363,DB!$H$3:$BZ$1001,54,FALSE)&amp;"","　")</f>
        <v>　</v>
      </c>
      <c r="AI363" s="25" t="str">
        <f>IFERROR(VLOOKUP($B363,DB!$H$3:$BZ$1001,55,FALSE)&amp;"","　")</f>
        <v>　</v>
      </c>
      <c r="AJ363" s="16" t="str">
        <f>IFERROR(VLOOKUP($B363,DB!$H$3:$BZ$1001,56,FALSE)&amp;"","　")</f>
        <v>　</v>
      </c>
      <c r="AK363" s="18" t="str">
        <f>IFERROR(VLOOKUP($B363,DB!$H$3:$BZ$1001,57,FALSE)&amp;"","　")</f>
        <v>　</v>
      </c>
      <c r="AL363" s="18" t="str">
        <f>IFERROR(VLOOKUP($B363,DB!$H$3:$BZ$1001,58,FALSE)&amp;"","　")</f>
        <v>　</v>
      </c>
      <c r="AM363" s="18" t="str">
        <f>IFERROR(VLOOKUP($B363,DB!$H$3:$BZ$1001,59,FALSE)&amp;"","　")</f>
        <v>　</v>
      </c>
      <c r="AN363" s="18" t="str">
        <f>IFERROR(VLOOKUP($B363,DB!$H$3:$BZ$1001,60,FALSE)&amp;"","　")</f>
        <v>　</v>
      </c>
      <c r="AO363" s="18" t="str">
        <f>IFERROR(VLOOKUP($B363,DB!$H$3:$BZ$1001,61,FALSE)&amp;"","　")</f>
        <v>　</v>
      </c>
      <c r="AP363" s="18" t="str">
        <f>IFERROR(VLOOKUP($B363,DB!$H$3:$BZ$1001,62,FALSE)&amp;"","　")</f>
        <v>　</v>
      </c>
      <c r="AQ363" s="21" t="str">
        <f>IFERROR(VLOOKUP($B363,DB!$H$3:$BZ$1001,63,FALSE)&amp;"","　")</f>
        <v>　</v>
      </c>
      <c r="AR363" s="23" t="str">
        <f>IFERROR(VLOOKUP($B363,DB!$H$3:$BZ$1001,64,FALSE)&amp;"","　")</f>
        <v>　</v>
      </c>
      <c r="AS363" s="18" t="str">
        <f>IFERROR(VLOOKUP($B363,DB!$H$3:$BZ$1001,65,FALSE)&amp;"","　")</f>
        <v>　</v>
      </c>
      <c r="AT363" s="18" t="str">
        <f>IFERROR(VLOOKUP($B363,DB!$H$3:$BZ$1001,66,FALSE)&amp;"","　")</f>
        <v>　</v>
      </c>
      <c r="AU363" s="18" t="str">
        <f>IFERROR(VLOOKUP($B363,DB!$H$3:$BZ$1001,67,FALSE)&amp;"","　")</f>
        <v>　</v>
      </c>
      <c r="AV363" s="18" t="str">
        <f>IFERROR(VLOOKUP($B363,DB!$H$3:$BZ$1001,68,FALSE)&amp;"","　")</f>
        <v>　</v>
      </c>
      <c r="AW363" s="18" t="str">
        <f>IFERROR(VLOOKUP($B363,DB!$H$3:$BZ$1001,69,FALSE)&amp;"","　")</f>
        <v>　</v>
      </c>
      <c r="AX363" s="18" t="str">
        <f>IFERROR(VLOOKUP($B363,DB!$H$3:$BZ$1001,70,FALSE)&amp;"","　")</f>
        <v>　</v>
      </c>
      <c r="AY363" s="21" t="str">
        <f>IFERROR(VLOOKUP($B363,DB!$H$3:$BZ$1001,71,FALSE)&amp;"","　")</f>
        <v>　</v>
      </c>
      <c r="AZ363" s="29"/>
    </row>
    <row r="364" spans="2:52" ht="20.100000000000001" customHeight="1">
      <c r="D364" s="10" t="str">
        <f>IFERROR(VLOOKUP(B364,DB!$H$2:$CC$1001,7,FALSE)&amp;"","")</f>
        <v/>
      </c>
      <c r="E364" s="11" t="str">
        <f>IFERROR(VLOOKUP(B364,DB!$H$2:$CC$1001,8,FALSE)&amp;"","")</f>
        <v/>
      </c>
      <c r="F364" s="12" t="str">
        <f>IFERROR(VLOOKUP(B364,DB!$H$2:$CC$1001,10,FALSE)&amp;"","")</f>
        <v/>
      </c>
      <c r="G364" s="11" t="str">
        <f>IFERROR(VLOOKUP(B364,DB!$H$2:$CC$1001,11,FALSE)&amp;"","")</f>
        <v/>
      </c>
      <c r="H364" s="14" t="str">
        <f>IFERROR(IF(VLOOKUP(B364,DB!$H$2:$CC$1001,20,FALSE)&amp;""="","","○"),"")</f>
        <v/>
      </c>
      <c r="I364" s="16" t="str">
        <f>IFERROR(VLOOKUP($B364,DB!$H$3:$BZ$1001,29,FALSE)&amp;"","　")</f>
        <v>　</v>
      </c>
      <c r="J364" s="18" t="str">
        <f>IFERROR(VLOOKUP($B364,DB!$H$3:$BZ$1001,30,FALSE)&amp;"","　")</f>
        <v>　</v>
      </c>
      <c r="K364" s="18" t="str">
        <f>IFERROR(VLOOKUP($B364,DB!$H$3:$BZ$1001,31,FALSE)&amp;"","　")</f>
        <v>　</v>
      </c>
      <c r="L364" s="18" t="str">
        <f>IFERROR(VLOOKUP($B364,DB!$H$3:$BZ$1001,32,FALSE)&amp;"","　")</f>
        <v>　</v>
      </c>
      <c r="M364" s="18" t="str">
        <f>IFERROR(VLOOKUP($B364,DB!$H$3:$BZ$1001,33,FALSE)&amp;"","　")</f>
        <v>　</v>
      </c>
      <c r="N364" s="21" t="str">
        <f>IFERROR(VLOOKUP($B364,DB!$H$3:$BZ$1001,34,FALSE)&amp;"","　")</f>
        <v>　</v>
      </c>
      <c r="O364" s="23" t="str">
        <f>IFERROR(VLOOKUP($B364,DB!$H$3:$BZ$1001,35,FALSE)&amp;"","　")</f>
        <v>　</v>
      </c>
      <c r="P364" s="18" t="str">
        <f>IFERROR(VLOOKUP($B364,DB!$H$3:$BZ$1001,36,FALSE)&amp;"","　")</f>
        <v>　</v>
      </c>
      <c r="Q364" s="18" t="str">
        <f>IFERROR(VLOOKUP($B364,DB!$H$3:$BZ$1001,37,FALSE)&amp;"","　")</f>
        <v>　</v>
      </c>
      <c r="R364" s="18" t="str">
        <f>IFERROR(VLOOKUP($B364,DB!$H$3:$BZ$1001,38,FALSE)&amp;"","　")</f>
        <v>　</v>
      </c>
      <c r="S364" s="18" t="str">
        <f>IFERROR(VLOOKUP($B364,DB!$H$3:$BZ$1001,39,FALSE)&amp;"","　")</f>
        <v>　</v>
      </c>
      <c r="T364" s="18" t="str">
        <f>IFERROR(VLOOKUP($B364,DB!$H$3:$BZ$1001,40,FALSE)&amp;"","　")</f>
        <v>　</v>
      </c>
      <c r="U364" s="18" t="str">
        <f>IFERROR(VLOOKUP($B364,DB!$H$3:$BZ$1001,41,FALSE)&amp;"","　")</f>
        <v>　</v>
      </c>
      <c r="V364" s="18" t="str">
        <f>IFERROR(VLOOKUP($B364,DB!$H$3:$BZ$1001,42,FALSE)&amp;"","　")</f>
        <v>　</v>
      </c>
      <c r="W364" s="18" t="str">
        <f>IFERROR(VLOOKUP($B364,DB!$H$3:$BZ$1001,43,FALSE)&amp;"","　")</f>
        <v>　</v>
      </c>
      <c r="X364" s="18" t="str">
        <f>IFERROR(VLOOKUP($B364,DB!$H$3:$BZ$1001,44,FALSE)&amp;"","　")</f>
        <v>　</v>
      </c>
      <c r="Y364" s="18" t="str">
        <f>IFERROR(VLOOKUP($B364,DB!$H$3:$BZ$1001,45,FALSE)&amp;"","　")</f>
        <v>　</v>
      </c>
      <c r="Z364" s="18" t="str">
        <f>IFERROR(VLOOKUP($B364,DB!$H$3:$BZ$1001,46,FALSE)&amp;"","　")</f>
        <v>　</v>
      </c>
      <c r="AA364" s="18" t="str">
        <f>IFERROR(VLOOKUP($B364,DB!$H$3:$BZ$1001,47,FALSE)&amp;"","　")</f>
        <v>　</v>
      </c>
      <c r="AB364" s="18" t="str">
        <f>IFERROR(VLOOKUP($B364,DB!$H$3:$BZ$1001,48,FALSE)&amp;"","　")</f>
        <v>　</v>
      </c>
      <c r="AC364" s="18" t="str">
        <f>IFERROR(VLOOKUP($B364,DB!$H$3:$BZ$1001,49,FALSE)&amp;"","　")</f>
        <v>　</v>
      </c>
      <c r="AD364" s="18" t="str">
        <f>IFERROR(VLOOKUP($B364,DB!$H$3:$BZ$1001,50,FALSE)&amp;"","　")</f>
        <v>　</v>
      </c>
      <c r="AE364" s="18" t="str">
        <f>IFERROR(VLOOKUP($B364,DB!$H$3:$BZ$1001,51,FALSE)&amp;"","　")</f>
        <v>　</v>
      </c>
      <c r="AF364" s="18" t="str">
        <f>IFERROR(VLOOKUP($B364,DB!$H$3:$BZ$1001,52,FALSE)&amp;"","　")</f>
        <v>　</v>
      </c>
      <c r="AG364" s="18" t="str">
        <f>IFERROR(VLOOKUP($B364,DB!$H$3:$BZ$1001,53,FALSE)&amp;"","　")</f>
        <v>　</v>
      </c>
      <c r="AH364" s="18" t="str">
        <f>IFERROR(VLOOKUP($B364,DB!$H$3:$BZ$1001,54,FALSE)&amp;"","　")</f>
        <v>　</v>
      </c>
      <c r="AI364" s="25" t="str">
        <f>IFERROR(VLOOKUP($B364,DB!$H$3:$BZ$1001,55,FALSE)&amp;"","　")</f>
        <v>　</v>
      </c>
      <c r="AJ364" s="16" t="str">
        <f>IFERROR(VLOOKUP($B364,DB!$H$3:$BZ$1001,56,FALSE)&amp;"","　")</f>
        <v>　</v>
      </c>
      <c r="AK364" s="18" t="str">
        <f>IFERROR(VLOOKUP($B364,DB!$H$3:$BZ$1001,57,FALSE)&amp;"","　")</f>
        <v>　</v>
      </c>
      <c r="AL364" s="18" t="str">
        <f>IFERROR(VLOOKUP($B364,DB!$H$3:$BZ$1001,58,FALSE)&amp;"","　")</f>
        <v>　</v>
      </c>
      <c r="AM364" s="18" t="str">
        <f>IFERROR(VLOOKUP($B364,DB!$H$3:$BZ$1001,59,FALSE)&amp;"","　")</f>
        <v>　</v>
      </c>
      <c r="AN364" s="18" t="str">
        <f>IFERROR(VLOOKUP($B364,DB!$H$3:$BZ$1001,60,FALSE)&amp;"","　")</f>
        <v>　</v>
      </c>
      <c r="AO364" s="18" t="str">
        <f>IFERROR(VLOOKUP($B364,DB!$H$3:$BZ$1001,61,FALSE)&amp;"","　")</f>
        <v>　</v>
      </c>
      <c r="AP364" s="18" t="str">
        <f>IFERROR(VLOOKUP($B364,DB!$H$3:$BZ$1001,62,FALSE)&amp;"","　")</f>
        <v>　</v>
      </c>
      <c r="AQ364" s="21" t="str">
        <f>IFERROR(VLOOKUP($B364,DB!$H$3:$BZ$1001,63,FALSE)&amp;"","　")</f>
        <v>　</v>
      </c>
      <c r="AR364" s="23" t="str">
        <f>IFERROR(VLOOKUP($B364,DB!$H$3:$BZ$1001,64,FALSE)&amp;"","　")</f>
        <v>　</v>
      </c>
      <c r="AS364" s="18" t="str">
        <f>IFERROR(VLOOKUP($B364,DB!$H$3:$BZ$1001,65,FALSE)&amp;"","　")</f>
        <v>　</v>
      </c>
      <c r="AT364" s="18" t="str">
        <f>IFERROR(VLOOKUP($B364,DB!$H$3:$BZ$1001,66,FALSE)&amp;"","　")</f>
        <v>　</v>
      </c>
      <c r="AU364" s="18" t="str">
        <f>IFERROR(VLOOKUP($B364,DB!$H$3:$BZ$1001,67,FALSE)&amp;"","　")</f>
        <v>　</v>
      </c>
      <c r="AV364" s="18" t="str">
        <f>IFERROR(VLOOKUP($B364,DB!$H$3:$BZ$1001,68,FALSE)&amp;"","　")</f>
        <v>　</v>
      </c>
      <c r="AW364" s="18" t="str">
        <f>IFERROR(VLOOKUP($B364,DB!$H$3:$BZ$1001,69,FALSE)&amp;"","　")</f>
        <v>　</v>
      </c>
      <c r="AX364" s="18" t="str">
        <f>IFERROR(VLOOKUP($B364,DB!$H$3:$BZ$1001,70,FALSE)&amp;"","　")</f>
        <v>　</v>
      </c>
      <c r="AY364" s="21" t="str">
        <f>IFERROR(VLOOKUP($B364,DB!$H$3:$BZ$1001,71,FALSE)&amp;"","　")</f>
        <v>　</v>
      </c>
      <c r="AZ364" s="29"/>
    </row>
    <row r="365" spans="2:52" ht="20.100000000000001" customHeight="1">
      <c r="D365" s="10" t="str">
        <f>IFERROR(VLOOKUP(B365,DB!$H$2:$CC$1001,7,FALSE)&amp;"","")</f>
        <v/>
      </c>
      <c r="E365" s="11" t="str">
        <f>IFERROR(VLOOKUP(B365,DB!$H$2:$CC$1001,8,FALSE)&amp;"","")</f>
        <v/>
      </c>
      <c r="F365" s="12" t="str">
        <f>IFERROR(VLOOKUP(B365,DB!$H$2:$CC$1001,10,FALSE)&amp;"","")</f>
        <v/>
      </c>
      <c r="G365" s="11" t="str">
        <f>IFERROR(VLOOKUP(B365,DB!$H$2:$CC$1001,11,FALSE)&amp;"","")</f>
        <v/>
      </c>
      <c r="H365" s="14" t="str">
        <f>IFERROR(IF(VLOOKUP(B365,DB!$H$2:$CC$1001,20,FALSE)&amp;""="","","○"),"")</f>
        <v/>
      </c>
      <c r="I365" s="16" t="str">
        <f>IFERROR(VLOOKUP($B365,DB!$H$3:$BZ$1001,29,FALSE)&amp;"","　")</f>
        <v>　</v>
      </c>
      <c r="J365" s="18" t="str">
        <f>IFERROR(VLOOKUP($B365,DB!$H$3:$BZ$1001,30,FALSE)&amp;"","　")</f>
        <v>　</v>
      </c>
      <c r="K365" s="18" t="str">
        <f>IFERROR(VLOOKUP($B365,DB!$H$3:$BZ$1001,31,FALSE)&amp;"","　")</f>
        <v>　</v>
      </c>
      <c r="L365" s="18" t="str">
        <f>IFERROR(VLOOKUP($B365,DB!$H$3:$BZ$1001,32,FALSE)&amp;"","　")</f>
        <v>　</v>
      </c>
      <c r="M365" s="18" t="str">
        <f>IFERROR(VLOOKUP($B365,DB!$H$3:$BZ$1001,33,FALSE)&amp;"","　")</f>
        <v>　</v>
      </c>
      <c r="N365" s="21" t="str">
        <f>IFERROR(VLOOKUP($B365,DB!$H$3:$BZ$1001,34,FALSE)&amp;"","　")</f>
        <v>　</v>
      </c>
      <c r="O365" s="23" t="str">
        <f>IFERROR(VLOOKUP($B365,DB!$H$3:$BZ$1001,35,FALSE)&amp;"","　")</f>
        <v>　</v>
      </c>
      <c r="P365" s="18" t="str">
        <f>IFERROR(VLOOKUP($B365,DB!$H$3:$BZ$1001,36,FALSE)&amp;"","　")</f>
        <v>　</v>
      </c>
      <c r="Q365" s="18" t="str">
        <f>IFERROR(VLOOKUP($B365,DB!$H$3:$BZ$1001,37,FALSE)&amp;"","　")</f>
        <v>　</v>
      </c>
      <c r="R365" s="18" t="str">
        <f>IFERROR(VLOOKUP($B365,DB!$H$3:$BZ$1001,38,FALSE)&amp;"","　")</f>
        <v>　</v>
      </c>
      <c r="S365" s="18" t="str">
        <f>IFERROR(VLOOKUP($B365,DB!$H$3:$BZ$1001,39,FALSE)&amp;"","　")</f>
        <v>　</v>
      </c>
      <c r="T365" s="18" t="str">
        <f>IFERROR(VLOOKUP($B365,DB!$H$3:$BZ$1001,40,FALSE)&amp;"","　")</f>
        <v>　</v>
      </c>
      <c r="U365" s="18" t="str">
        <f>IFERROR(VLOOKUP($B365,DB!$H$3:$BZ$1001,41,FALSE)&amp;"","　")</f>
        <v>　</v>
      </c>
      <c r="V365" s="18" t="str">
        <f>IFERROR(VLOOKUP($B365,DB!$H$3:$BZ$1001,42,FALSE)&amp;"","　")</f>
        <v>　</v>
      </c>
      <c r="W365" s="18" t="str">
        <f>IFERROR(VLOOKUP($B365,DB!$H$3:$BZ$1001,43,FALSE)&amp;"","　")</f>
        <v>　</v>
      </c>
      <c r="X365" s="18" t="str">
        <f>IFERROR(VLOOKUP($B365,DB!$H$3:$BZ$1001,44,FALSE)&amp;"","　")</f>
        <v>　</v>
      </c>
      <c r="Y365" s="18" t="str">
        <f>IFERROR(VLOOKUP($B365,DB!$H$3:$BZ$1001,45,FALSE)&amp;"","　")</f>
        <v>　</v>
      </c>
      <c r="Z365" s="18" t="str">
        <f>IFERROR(VLOOKUP($B365,DB!$H$3:$BZ$1001,46,FALSE)&amp;"","　")</f>
        <v>　</v>
      </c>
      <c r="AA365" s="18" t="str">
        <f>IFERROR(VLOOKUP($B365,DB!$H$3:$BZ$1001,47,FALSE)&amp;"","　")</f>
        <v>　</v>
      </c>
      <c r="AB365" s="18" t="str">
        <f>IFERROR(VLOOKUP($B365,DB!$H$3:$BZ$1001,48,FALSE)&amp;"","　")</f>
        <v>　</v>
      </c>
      <c r="AC365" s="18" t="str">
        <f>IFERROR(VLOOKUP($B365,DB!$H$3:$BZ$1001,49,FALSE)&amp;"","　")</f>
        <v>　</v>
      </c>
      <c r="AD365" s="18" t="str">
        <f>IFERROR(VLOOKUP($B365,DB!$H$3:$BZ$1001,50,FALSE)&amp;"","　")</f>
        <v>　</v>
      </c>
      <c r="AE365" s="18" t="str">
        <f>IFERROR(VLOOKUP($B365,DB!$H$3:$BZ$1001,51,FALSE)&amp;"","　")</f>
        <v>　</v>
      </c>
      <c r="AF365" s="18" t="str">
        <f>IFERROR(VLOOKUP($B365,DB!$H$3:$BZ$1001,52,FALSE)&amp;"","　")</f>
        <v>　</v>
      </c>
      <c r="AG365" s="18" t="str">
        <f>IFERROR(VLOOKUP($B365,DB!$H$3:$BZ$1001,53,FALSE)&amp;"","　")</f>
        <v>　</v>
      </c>
      <c r="AH365" s="18" t="str">
        <f>IFERROR(VLOOKUP($B365,DB!$H$3:$BZ$1001,54,FALSE)&amp;"","　")</f>
        <v>　</v>
      </c>
      <c r="AI365" s="25" t="str">
        <f>IFERROR(VLOOKUP($B365,DB!$H$3:$BZ$1001,55,FALSE)&amp;"","　")</f>
        <v>　</v>
      </c>
      <c r="AJ365" s="16" t="str">
        <f>IFERROR(VLOOKUP($B365,DB!$H$3:$BZ$1001,56,FALSE)&amp;"","　")</f>
        <v>　</v>
      </c>
      <c r="AK365" s="18" t="str">
        <f>IFERROR(VLOOKUP($B365,DB!$H$3:$BZ$1001,57,FALSE)&amp;"","　")</f>
        <v>　</v>
      </c>
      <c r="AL365" s="18" t="str">
        <f>IFERROR(VLOOKUP($B365,DB!$H$3:$BZ$1001,58,FALSE)&amp;"","　")</f>
        <v>　</v>
      </c>
      <c r="AM365" s="18" t="str">
        <f>IFERROR(VLOOKUP($B365,DB!$H$3:$BZ$1001,59,FALSE)&amp;"","　")</f>
        <v>　</v>
      </c>
      <c r="AN365" s="18" t="str">
        <f>IFERROR(VLOOKUP($B365,DB!$H$3:$BZ$1001,60,FALSE)&amp;"","　")</f>
        <v>　</v>
      </c>
      <c r="AO365" s="18" t="str">
        <f>IFERROR(VLOOKUP($B365,DB!$H$3:$BZ$1001,61,FALSE)&amp;"","　")</f>
        <v>　</v>
      </c>
      <c r="AP365" s="18" t="str">
        <f>IFERROR(VLOOKUP($B365,DB!$H$3:$BZ$1001,62,FALSE)&amp;"","　")</f>
        <v>　</v>
      </c>
      <c r="AQ365" s="21" t="str">
        <f>IFERROR(VLOOKUP($B365,DB!$H$3:$BZ$1001,63,FALSE)&amp;"","　")</f>
        <v>　</v>
      </c>
      <c r="AR365" s="23" t="str">
        <f>IFERROR(VLOOKUP($B365,DB!$H$3:$BZ$1001,64,FALSE)&amp;"","　")</f>
        <v>　</v>
      </c>
      <c r="AS365" s="18" t="str">
        <f>IFERROR(VLOOKUP($B365,DB!$H$3:$BZ$1001,65,FALSE)&amp;"","　")</f>
        <v>　</v>
      </c>
      <c r="AT365" s="18" t="str">
        <f>IFERROR(VLOOKUP($B365,DB!$H$3:$BZ$1001,66,FALSE)&amp;"","　")</f>
        <v>　</v>
      </c>
      <c r="AU365" s="18" t="str">
        <f>IFERROR(VLOOKUP($B365,DB!$H$3:$BZ$1001,67,FALSE)&amp;"","　")</f>
        <v>　</v>
      </c>
      <c r="AV365" s="18" t="str">
        <f>IFERROR(VLOOKUP($B365,DB!$H$3:$BZ$1001,68,FALSE)&amp;"","　")</f>
        <v>　</v>
      </c>
      <c r="AW365" s="18" t="str">
        <f>IFERROR(VLOOKUP($B365,DB!$H$3:$BZ$1001,69,FALSE)&amp;"","　")</f>
        <v>　</v>
      </c>
      <c r="AX365" s="18" t="str">
        <f>IFERROR(VLOOKUP($B365,DB!$H$3:$BZ$1001,70,FALSE)&amp;"","　")</f>
        <v>　</v>
      </c>
      <c r="AY365" s="21" t="str">
        <f>IFERROR(VLOOKUP($B365,DB!$H$3:$BZ$1001,71,FALSE)&amp;"","　")</f>
        <v>　</v>
      </c>
      <c r="AZ365" s="29"/>
    </row>
    <row r="366" spans="2:52" ht="20.100000000000001" customHeight="1">
      <c r="D366" s="10" t="str">
        <f>IFERROR(VLOOKUP(B366,DB!$H$2:$CC$1001,7,FALSE)&amp;"","")</f>
        <v/>
      </c>
      <c r="E366" s="11" t="str">
        <f>IFERROR(VLOOKUP(B366,DB!$H$2:$CC$1001,8,FALSE)&amp;"","")</f>
        <v/>
      </c>
      <c r="F366" s="12" t="str">
        <f>IFERROR(VLOOKUP(B366,DB!$H$2:$CC$1001,10,FALSE)&amp;"","")</f>
        <v/>
      </c>
      <c r="G366" s="11" t="str">
        <f>IFERROR(VLOOKUP(B366,DB!$H$2:$CC$1001,11,FALSE)&amp;"","")</f>
        <v/>
      </c>
      <c r="H366" s="14" t="str">
        <f>IFERROR(IF(VLOOKUP(B366,DB!$H$2:$CC$1001,20,FALSE)&amp;""="","","○"),"")</f>
        <v/>
      </c>
      <c r="I366" s="16" t="str">
        <f>IFERROR(VLOOKUP($B366,DB!$H$3:$BZ$1001,29,FALSE)&amp;"","　")</f>
        <v>　</v>
      </c>
      <c r="J366" s="18" t="str">
        <f>IFERROR(VLOOKUP($B366,DB!$H$3:$BZ$1001,30,FALSE)&amp;"","　")</f>
        <v>　</v>
      </c>
      <c r="K366" s="18" t="str">
        <f>IFERROR(VLOOKUP($B366,DB!$H$3:$BZ$1001,31,FALSE)&amp;"","　")</f>
        <v>　</v>
      </c>
      <c r="L366" s="18" t="str">
        <f>IFERROR(VLOOKUP($B366,DB!$H$3:$BZ$1001,32,FALSE)&amp;"","　")</f>
        <v>　</v>
      </c>
      <c r="M366" s="18" t="str">
        <f>IFERROR(VLOOKUP($B366,DB!$H$3:$BZ$1001,33,FALSE)&amp;"","　")</f>
        <v>　</v>
      </c>
      <c r="N366" s="21" t="str">
        <f>IFERROR(VLOOKUP($B366,DB!$H$3:$BZ$1001,34,FALSE)&amp;"","　")</f>
        <v>　</v>
      </c>
      <c r="O366" s="23" t="str">
        <f>IFERROR(VLOOKUP($B366,DB!$H$3:$BZ$1001,35,FALSE)&amp;"","　")</f>
        <v>　</v>
      </c>
      <c r="P366" s="18" t="str">
        <f>IFERROR(VLOOKUP($B366,DB!$H$3:$BZ$1001,36,FALSE)&amp;"","　")</f>
        <v>　</v>
      </c>
      <c r="Q366" s="18" t="str">
        <f>IFERROR(VLOOKUP($B366,DB!$H$3:$BZ$1001,37,FALSE)&amp;"","　")</f>
        <v>　</v>
      </c>
      <c r="R366" s="18" t="str">
        <f>IFERROR(VLOOKUP($B366,DB!$H$3:$BZ$1001,38,FALSE)&amp;"","　")</f>
        <v>　</v>
      </c>
      <c r="S366" s="18" t="str">
        <f>IFERROR(VLOOKUP($B366,DB!$H$3:$BZ$1001,39,FALSE)&amp;"","　")</f>
        <v>　</v>
      </c>
      <c r="T366" s="18" t="str">
        <f>IFERROR(VLOOKUP($B366,DB!$H$3:$BZ$1001,40,FALSE)&amp;"","　")</f>
        <v>　</v>
      </c>
      <c r="U366" s="18" t="str">
        <f>IFERROR(VLOOKUP($B366,DB!$H$3:$BZ$1001,41,FALSE)&amp;"","　")</f>
        <v>　</v>
      </c>
      <c r="V366" s="18" t="str">
        <f>IFERROR(VLOOKUP($B366,DB!$H$3:$BZ$1001,42,FALSE)&amp;"","　")</f>
        <v>　</v>
      </c>
      <c r="W366" s="18" t="str">
        <f>IFERROR(VLOOKUP($B366,DB!$H$3:$BZ$1001,43,FALSE)&amp;"","　")</f>
        <v>　</v>
      </c>
      <c r="X366" s="18" t="str">
        <f>IFERROR(VLOOKUP($B366,DB!$H$3:$BZ$1001,44,FALSE)&amp;"","　")</f>
        <v>　</v>
      </c>
      <c r="Y366" s="18" t="str">
        <f>IFERROR(VLOOKUP($B366,DB!$H$3:$BZ$1001,45,FALSE)&amp;"","　")</f>
        <v>　</v>
      </c>
      <c r="Z366" s="18" t="str">
        <f>IFERROR(VLOOKUP($B366,DB!$H$3:$BZ$1001,46,FALSE)&amp;"","　")</f>
        <v>　</v>
      </c>
      <c r="AA366" s="18" t="str">
        <f>IFERROR(VLOOKUP($B366,DB!$H$3:$BZ$1001,47,FALSE)&amp;"","　")</f>
        <v>　</v>
      </c>
      <c r="AB366" s="18" t="str">
        <f>IFERROR(VLOOKUP($B366,DB!$H$3:$BZ$1001,48,FALSE)&amp;"","　")</f>
        <v>　</v>
      </c>
      <c r="AC366" s="18" t="str">
        <f>IFERROR(VLOOKUP($B366,DB!$H$3:$BZ$1001,49,FALSE)&amp;"","　")</f>
        <v>　</v>
      </c>
      <c r="AD366" s="18" t="str">
        <f>IFERROR(VLOOKUP($B366,DB!$H$3:$BZ$1001,50,FALSE)&amp;"","　")</f>
        <v>　</v>
      </c>
      <c r="AE366" s="18" t="str">
        <f>IFERROR(VLOOKUP($B366,DB!$H$3:$BZ$1001,51,FALSE)&amp;"","　")</f>
        <v>　</v>
      </c>
      <c r="AF366" s="18" t="str">
        <f>IFERROR(VLOOKUP($B366,DB!$H$3:$BZ$1001,52,FALSE)&amp;"","　")</f>
        <v>　</v>
      </c>
      <c r="AG366" s="18" t="str">
        <f>IFERROR(VLOOKUP($B366,DB!$H$3:$BZ$1001,53,FALSE)&amp;"","　")</f>
        <v>　</v>
      </c>
      <c r="AH366" s="18" t="str">
        <f>IFERROR(VLOOKUP($B366,DB!$H$3:$BZ$1001,54,FALSE)&amp;"","　")</f>
        <v>　</v>
      </c>
      <c r="AI366" s="25" t="str">
        <f>IFERROR(VLOOKUP($B366,DB!$H$3:$BZ$1001,55,FALSE)&amp;"","　")</f>
        <v>　</v>
      </c>
      <c r="AJ366" s="16" t="str">
        <f>IFERROR(VLOOKUP($B366,DB!$H$3:$BZ$1001,56,FALSE)&amp;"","　")</f>
        <v>　</v>
      </c>
      <c r="AK366" s="18" t="str">
        <f>IFERROR(VLOOKUP($B366,DB!$H$3:$BZ$1001,57,FALSE)&amp;"","　")</f>
        <v>　</v>
      </c>
      <c r="AL366" s="18" t="str">
        <f>IFERROR(VLOOKUP($B366,DB!$H$3:$BZ$1001,58,FALSE)&amp;"","　")</f>
        <v>　</v>
      </c>
      <c r="AM366" s="18" t="str">
        <f>IFERROR(VLOOKUP($B366,DB!$H$3:$BZ$1001,59,FALSE)&amp;"","　")</f>
        <v>　</v>
      </c>
      <c r="AN366" s="18" t="str">
        <f>IFERROR(VLOOKUP($B366,DB!$H$3:$BZ$1001,60,FALSE)&amp;"","　")</f>
        <v>　</v>
      </c>
      <c r="AO366" s="18" t="str">
        <f>IFERROR(VLOOKUP($B366,DB!$H$3:$BZ$1001,61,FALSE)&amp;"","　")</f>
        <v>　</v>
      </c>
      <c r="AP366" s="18" t="str">
        <f>IFERROR(VLOOKUP($B366,DB!$H$3:$BZ$1001,62,FALSE)&amp;"","　")</f>
        <v>　</v>
      </c>
      <c r="AQ366" s="21" t="str">
        <f>IFERROR(VLOOKUP($B366,DB!$H$3:$BZ$1001,63,FALSE)&amp;"","　")</f>
        <v>　</v>
      </c>
      <c r="AR366" s="23" t="str">
        <f>IFERROR(VLOOKUP($B366,DB!$H$3:$BZ$1001,64,FALSE)&amp;"","　")</f>
        <v>　</v>
      </c>
      <c r="AS366" s="18" t="str">
        <f>IFERROR(VLOOKUP($B366,DB!$H$3:$BZ$1001,65,FALSE)&amp;"","　")</f>
        <v>　</v>
      </c>
      <c r="AT366" s="18" t="str">
        <f>IFERROR(VLOOKUP($B366,DB!$H$3:$BZ$1001,66,FALSE)&amp;"","　")</f>
        <v>　</v>
      </c>
      <c r="AU366" s="18" t="str">
        <f>IFERROR(VLOOKUP($B366,DB!$H$3:$BZ$1001,67,FALSE)&amp;"","　")</f>
        <v>　</v>
      </c>
      <c r="AV366" s="18" t="str">
        <f>IFERROR(VLOOKUP($B366,DB!$H$3:$BZ$1001,68,FALSE)&amp;"","　")</f>
        <v>　</v>
      </c>
      <c r="AW366" s="18" t="str">
        <f>IFERROR(VLOOKUP($B366,DB!$H$3:$BZ$1001,69,FALSE)&amp;"","　")</f>
        <v>　</v>
      </c>
      <c r="AX366" s="18" t="str">
        <f>IFERROR(VLOOKUP($B366,DB!$H$3:$BZ$1001,70,FALSE)&amp;"","　")</f>
        <v>　</v>
      </c>
      <c r="AY366" s="21" t="str">
        <f>IFERROR(VLOOKUP($B366,DB!$H$3:$BZ$1001,71,FALSE)&amp;"","　")</f>
        <v>　</v>
      </c>
      <c r="AZ366" s="29"/>
    </row>
    <row r="367" spans="2:52" ht="20.100000000000001" customHeight="1">
      <c r="D367" s="10" t="str">
        <f>IFERROR(VLOOKUP(B367,DB!$H$2:$CC$1001,7,FALSE)&amp;"","")</f>
        <v/>
      </c>
      <c r="E367" s="11" t="str">
        <f>IFERROR(VLOOKUP(B367,DB!$H$2:$CC$1001,8,FALSE)&amp;"","")</f>
        <v/>
      </c>
      <c r="F367" s="12" t="str">
        <f>IFERROR(VLOOKUP(B367,DB!$H$2:$CC$1001,10,FALSE)&amp;"","")</f>
        <v/>
      </c>
      <c r="G367" s="11" t="str">
        <f>IFERROR(VLOOKUP(B367,DB!$H$2:$CC$1001,11,FALSE)&amp;"","")</f>
        <v/>
      </c>
      <c r="H367" s="14" t="str">
        <f>IFERROR(IF(VLOOKUP(B367,DB!$H$2:$CC$1001,20,FALSE)&amp;""="","","○"),"")</f>
        <v/>
      </c>
      <c r="I367" s="16" t="str">
        <f>IFERROR(VLOOKUP($B367,DB!$H$3:$BZ$1001,29,FALSE)&amp;"","　")</f>
        <v>　</v>
      </c>
      <c r="J367" s="18" t="str">
        <f>IFERROR(VLOOKUP($B367,DB!$H$3:$BZ$1001,30,FALSE)&amp;"","　")</f>
        <v>　</v>
      </c>
      <c r="K367" s="18" t="str">
        <f>IFERROR(VLOOKUP($B367,DB!$H$3:$BZ$1001,31,FALSE)&amp;"","　")</f>
        <v>　</v>
      </c>
      <c r="L367" s="18" t="str">
        <f>IFERROR(VLOOKUP($B367,DB!$H$3:$BZ$1001,32,FALSE)&amp;"","　")</f>
        <v>　</v>
      </c>
      <c r="M367" s="18" t="str">
        <f>IFERROR(VLOOKUP($B367,DB!$H$3:$BZ$1001,33,FALSE)&amp;"","　")</f>
        <v>　</v>
      </c>
      <c r="N367" s="21" t="str">
        <f>IFERROR(VLOOKUP($B367,DB!$H$3:$BZ$1001,34,FALSE)&amp;"","　")</f>
        <v>　</v>
      </c>
      <c r="O367" s="23" t="str">
        <f>IFERROR(VLOOKUP($B367,DB!$H$3:$BZ$1001,35,FALSE)&amp;"","　")</f>
        <v>　</v>
      </c>
      <c r="P367" s="18" t="str">
        <f>IFERROR(VLOOKUP($B367,DB!$H$3:$BZ$1001,36,FALSE)&amp;"","　")</f>
        <v>　</v>
      </c>
      <c r="Q367" s="18" t="str">
        <f>IFERROR(VLOOKUP($B367,DB!$H$3:$BZ$1001,37,FALSE)&amp;"","　")</f>
        <v>　</v>
      </c>
      <c r="R367" s="18" t="str">
        <f>IFERROR(VLOOKUP($B367,DB!$H$3:$BZ$1001,38,FALSE)&amp;"","　")</f>
        <v>　</v>
      </c>
      <c r="S367" s="18" t="str">
        <f>IFERROR(VLOOKUP($B367,DB!$H$3:$BZ$1001,39,FALSE)&amp;"","　")</f>
        <v>　</v>
      </c>
      <c r="T367" s="18" t="str">
        <f>IFERROR(VLOOKUP($B367,DB!$H$3:$BZ$1001,40,FALSE)&amp;"","　")</f>
        <v>　</v>
      </c>
      <c r="U367" s="18" t="str">
        <f>IFERROR(VLOOKUP($B367,DB!$H$3:$BZ$1001,41,FALSE)&amp;"","　")</f>
        <v>　</v>
      </c>
      <c r="V367" s="18" t="str">
        <f>IFERROR(VLOOKUP($B367,DB!$H$3:$BZ$1001,42,FALSE)&amp;"","　")</f>
        <v>　</v>
      </c>
      <c r="W367" s="18" t="str">
        <f>IFERROR(VLOOKUP($B367,DB!$H$3:$BZ$1001,43,FALSE)&amp;"","　")</f>
        <v>　</v>
      </c>
      <c r="X367" s="18" t="str">
        <f>IFERROR(VLOOKUP($B367,DB!$H$3:$BZ$1001,44,FALSE)&amp;"","　")</f>
        <v>　</v>
      </c>
      <c r="Y367" s="18" t="str">
        <f>IFERROR(VLOOKUP($B367,DB!$H$3:$BZ$1001,45,FALSE)&amp;"","　")</f>
        <v>　</v>
      </c>
      <c r="Z367" s="18" t="str">
        <f>IFERROR(VLOOKUP($B367,DB!$H$3:$BZ$1001,46,FALSE)&amp;"","　")</f>
        <v>　</v>
      </c>
      <c r="AA367" s="18" t="str">
        <f>IFERROR(VLOOKUP($B367,DB!$H$3:$BZ$1001,47,FALSE)&amp;"","　")</f>
        <v>　</v>
      </c>
      <c r="AB367" s="18" t="str">
        <f>IFERROR(VLOOKUP($B367,DB!$H$3:$BZ$1001,48,FALSE)&amp;"","　")</f>
        <v>　</v>
      </c>
      <c r="AC367" s="18" t="str">
        <f>IFERROR(VLOOKUP($B367,DB!$H$3:$BZ$1001,49,FALSE)&amp;"","　")</f>
        <v>　</v>
      </c>
      <c r="AD367" s="18" t="str">
        <f>IFERROR(VLOOKUP($B367,DB!$H$3:$BZ$1001,50,FALSE)&amp;"","　")</f>
        <v>　</v>
      </c>
      <c r="AE367" s="18" t="str">
        <f>IFERROR(VLOOKUP($B367,DB!$H$3:$BZ$1001,51,FALSE)&amp;"","　")</f>
        <v>　</v>
      </c>
      <c r="AF367" s="18" t="str">
        <f>IFERROR(VLOOKUP($B367,DB!$H$3:$BZ$1001,52,FALSE)&amp;"","　")</f>
        <v>　</v>
      </c>
      <c r="AG367" s="18" t="str">
        <f>IFERROR(VLOOKUP($B367,DB!$H$3:$BZ$1001,53,FALSE)&amp;"","　")</f>
        <v>　</v>
      </c>
      <c r="AH367" s="18" t="str">
        <f>IFERROR(VLOOKUP($B367,DB!$H$3:$BZ$1001,54,FALSE)&amp;"","　")</f>
        <v>　</v>
      </c>
      <c r="AI367" s="25" t="str">
        <f>IFERROR(VLOOKUP($B367,DB!$H$3:$BZ$1001,55,FALSE)&amp;"","　")</f>
        <v>　</v>
      </c>
      <c r="AJ367" s="16" t="str">
        <f>IFERROR(VLOOKUP($B367,DB!$H$3:$BZ$1001,56,FALSE)&amp;"","　")</f>
        <v>　</v>
      </c>
      <c r="AK367" s="18" t="str">
        <f>IFERROR(VLOOKUP($B367,DB!$H$3:$BZ$1001,57,FALSE)&amp;"","　")</f>
        <v>　</v>
      </c>
      <c r="AL367" s="18" t="str">
        <f>IFERROR(VLOOKUP($B367,DB!$H$3:$BZ$1001,58,FALSE)&amp;"","　")</f>
        <v>　</v>
      </c>
      <c r="AM367" s="18" t="str">
        <f>IFERROR(VLOOKUP($B367,DB!$H$3:$BZ$1001,59,FALSE)&amp;"","　")</f>
        <v>　</v>
      </c>
      <c r="AN367" s="18" t="str">
        <f>IFERROR(VLOOKUP($B367,DB!$H$3:$BZ$1001,60,FALSE)&amp;"","　")</f>
        <v>　</v>
      </c>
      <c r="AO367" s="18" t="str">
        <f>IFERROR(VLOOKUP($B367,DB!$H$3:$BZ$1001,61,FALSE)&amp;"","　")</f>
        <v>　</v>
      </c>
      <c r="AP367" s="18" t="str">
        <f>IFERROR(VLOOKUP($B367,DB!$H$3:$BZ$1001,62,FALSE)&amp;"","　")</f>
        <v>　</v>
      </c>
      <c r="AQ367" s="21" t="str">
        <f>IFERROR(VLOOKUP($B367,DB!$H$3:$BZ$1001,63,FALSE)&amp;"","　")</f>
        <v>　</v>
      </c>
      <c r="AR367" s="23" t="str">
        <f>IFERROR(VLOOKUP($B367,DB!$H$3:$BZ$1001,64,FALSE)&amp;"","　")</f>
        <v>　</v>
      </c>
      <c r="AS367" s="18" t="str">
        <f>IFERROR(VLOOKUP($B367,DB!$H$3:$BZ$1001,65,FALSE)&amp;"","　")</f>
        <v>　</v>
      </c>
      <c r="AT367" s="18" t="str">
        <f>IFERROR(VLOOKUP($B367,DB!$H$3:$BZ$1001,66,FALSE)&amp;"","　")</f>
        <v>　</v>
      </c>
      <c r="AU367" s="18" t="str">
        <f>IFERROR(VLOOKUP($B367,DB!$H$3:$BZ$1001,67,FALSE)&amp;"","　")</f>
        <v>　</v>
      </c>
      <c r="AV367" s="18" t="str">
        <f>IFERROR(VLOOKUP($B367,DB!$H$3:$BZ$1001,68,FALSE)&amp;"","　")</f>
        <v>　</v>
      </c>
      <c r="AW367" s="18" t="str">
        <f>IFERROR(VLOOKUP($B367,DB!$H$3:$BZ$1001,69,FALSE)&amp;"","　")</f>
        <v>　</v>
      </c>
      <c r="AX367" s="18" t="str">
        <f>IFERROR(VLOOKUP($B367,DB!$H$3:$BZ$1001,70,FALSE)&amp;"","　")</f>
        <v>　</v>
      </c>
      <c r="AY367" s="21" t="str">
        <f>IFERROR(VLOOKUP($B367,DB!$H$3:$BZ$1001,71,FALSE)&amp;"","　")</f>
        <v>　</v>
      </c>
      <c r="AZ367" s="29"/>
    </row>
    <row r="368" spans="2:52" ht="20.100000000000001" customHeight="1">
      <c r="D368" s="10" t="str">
        <f>IFERROR(VLOOKUP(B368,DB!$H$2:$CC$1001,7,FALSE)&amp;"","")</f>
        <v/>
      </c>
      <c r="E368" s="11" t="str">
        <f>IFERROR(VLOOKUP(B368,DB!$H$2:$CC$1001,8,FALSE)&amp;"","")</f>
        <v/>
      </c>
      <c r="F368" s="12" t="str">
        <f>IFERROR(VLOOKUP(B368,DB!$H$2:$CC$1001,10,FALSE)&amp;"","")</f>
        <v/>
      </c>
      <c r="G368" s="11" t="str">
        <f>IFERROR(VLOOKUP(B368,DB!$H$2:$CC$1001,11,FALSE)&amp;"","")</f>
        <v/>
      </c>
      <c r="H368" s="14" t="str">
        <f>IFERROR(IF(VLOOKUP(B368,DB!$H$2:$CC$1001,20,FALSE)&amp;""="","","○"),"")</f>
        <v/>
      </c>
      <c r="I368" s="16" t="str">
        <f>IFERROR(VLOOKUP($B368,DB!$H$3:$BZ$1001,29,FALSE)&amp;"","　")</f>
        <v>　</v>
      </c>
      <c r="J368" s="18" t="str">
        <f>IFERROR(VLOOKUP($B368,DB!$H$3:$BZ$1001,30,FALSE)&amp;"","　")</f>
        <v>　</v>
      </c>
      <c r="K368" s="18" t="str">
        <f>IFERROR(VLOOKUP($B368,DB!$H$3:$BZ$1001,31,FALSE)&amp;"","　")</f>
        <v>　</v>
      </c>
      <c r="L368" s="18" t="str">
        <f>IFERROR(VLOOKUP($B368,DB!$H$3:$BZ$1001,32,FALSE)&amp;"","　")</f>
        <v>　</v>
      </c>
      <c r="M368" s="18" t="str">
        <f>IFERROR(VLOOKUP($B368,DB!$H$3:$BZ$1001,33,FALSE)&amp;"","　")</f>
        <v>　</v>
      </c>
      <c r="N368" s="21" t="str">
        <f>IFERROR(VLOOKUP($B368,DB!$H$3:$BZ$1001,34,FALSE)&amp;"","　")</f>
        <v>　</v>
      </c>
      <c r="O368" s="23" t="str">
        <f>IFERROR(VLOOKUP($B368,DB!$H$3:$BZ$1001,35,FALSE)&amp;"","　")</f>
        <v>　</v>
      </c>
      <c r="P368" s="18" t="str">
        <f>IFERROR(VLOOKUP($B368,DB!$H$3:$BZ$1001,36,FALSE)&amp;"","　")</f>
        <v>　</v>
      </c>
      <c r="Q368" s="18" t="str">
        <f>IFERROR(VLOOKUP($B368,DB!$H$3:$BZ$1001,37,FALSE)&amp;"","　")</f>
        <v>　</v>
      </c>
      <c r="R368" s="18" t="str">
        <f>IFERROR(VLOOKUP($B368,DB!$H$3:$BZ$1001,38,FALSE)&amp;"","　")</f>
        <v>　</v>
      </c>
      <c r="S368" s="18" t="str">
        <f>IFERROR(VLOOKUP($B368,DB!$H$3:$BZ$1001,39,FALSE)&amp;"","　")</f>
        <v>　</v>
      </c>
      <c r="T368" s="18" t="str">
        <f>IFERROR(VLOOKUP($B368,DB!$H$3:$BZ$1001,40,FALSE)&amp;"","　")</f>
        <v>　</v>
      </c>
      <c r="U368" s="18" t="str">
        <f>IFERROR(VLOOKUP($B368,DB!$H$3:$BZ$1001,41,FALSE)&amp;"","　")</f>
        <v>　</v>
      </c>
      <c r="V368" s="18" t="str">
        <f>IFERROR(VLOOKUP($B368,DB!$H$3:$BZ$1001,42,FALSE)&amp;"","　")</f>
        <v>　</v>
      </c>
      <c r="W368" s="18" t="str">
        <f>IFERROR(VLOOKUP($B368,DB!$H$3:$BZ$1001,43,FALSE)&amp;"","　")</f>
        <v>　</v>
      </c>
      <c r="X368" s="18" t="str">
        <f>IFERROR(VLOOKUP($B368,DB!$H$3:$BZ$1001,44,FALSE)&amp;"","　")</f>
        <v>　</v>
      </c>
      <c r="Y368" s="18" t="str">
        <f>IFERROR(VLOOKUP($B368,DB!$H$3:$BZ$1001,45,FALSE)&amp;"","　")</f>
        <v>　</v>
      </c>
      <c r="Z368" s="18" t="str">
        <f>IFERROR(VLOOKUP($B368,DB!$H$3:$BZ$1001,46,FALSE)&amp;"","　")</f>
        <v>　</v>
      </c>
      <c r="AA368" s="18" t="str">
        <f>IFERROR(VLOOKUP($B368,DB!$H$3:$BZ$1001,47,FALSE)&amp;"","　")</f>
        <v>　</v>
      </c>
      <c r="AB368" s="18" t="str">
        <f>IFERROR(VLOOKUP($B368,DB!$H$3:$BZ$1001,48,FALSE)&amp;"","　")</f>
        <v>　</v>
      </c>
      <c r="AC368" s="18" t="str">
        <f>IFERROR(VLOOKUP($B368,DB!$H$3:$BZ$1001,49,FALSE)&amp;"","　")</f>
        <v>　</v>
      </c>
      <c r="AD368" s="18" t="str">
        <f>IFERROR(VLOOKUP($B368,DB!$H$3:$BZ$1001,50,FALSE)&amp;"","　")</f>
        <v>　</v>
      </c>
      <c r="AE368" s="18" t="str">
        <f>IFERROR(VLOOKUP($B368,DB!$H$3:$BZ$1001,51,FALSE)&amp;"","　")</f>
        <v>　</v>
      </c>
      <c r="AF368" s="18" t="str">
        <f>IFERROR(VLOOKUP($B368,DB!$H$3:$BZ$1001,52,FALSE)&amp;"","　")</f>
        <v>　</v>
      </c>
      <c r="AG368" s="18" t="str">
        <f>IFERROR(VLOOKUP($B368,DB!$H$3:$BZ$1001,53,FALSE)&amp;"","　")</f>
        <v>　</v>
      </c>
      <c r="AH368" s="18" t="str">
        <f>IFERROR(VLOOKUP($B368,DB!$H$3:$BZ$1001,54,FALSE)&amp;"","　")</f>
        <v>　</v>
      </c>
      <c r="AI368" s="25" t="str">
        <f>IFERROR(VLOOKUP($B368,DB!$H$3:$BZ$1001,55,FALSE)&amp;"","　")</f>
        <v>　</v>
      </c>
      <c r="AJ368" s="16" t="str">
        <f>IFERROR(VLOOKUP($B368,DB!$H$3:$BZ$1001,56,FALSE)&amp;"","　")</f>
        <v>　</v>
      </c>
      <c r="AK368" s="18" t="str">
        <f>IFERROR(VLOOKUP($B368,DB!$H$3:$BZ$1001,57,FALSE)&amp;"","　")</f>
        <v>　</v>
      </c>
      <c r="AL368" s="18" t="str">
        <f>IFERROR(VLOOKUP($B368,DB!$H$3:$BZ$1001,58,FALSE)&amp;"","　")</f>
        <v>　</v>
      </c>
      <c r="AM368" s="18" t="str">
        <f>IFERROR(VLOOKUP($B368,DB!$H$3:$BZ$1001,59,FALSE)&amp;"","　")</f>
        <v>　</v>
      </c>
      <c r="AN368" s="18" t="str">
        <f>IFERROR(VLOOKUP($B368,DB!$H$3:$BZ$1001,60,FALSE)&amp;"","　")</f>
        <v>　</v>
      </c>
      <c r="AO368" s="18" t="str">
        <f>IFERROR(VLOOKUP($B368,DB!$H$3:$BZ$1001,61,FALSE)&amp;"","　")</f>
        <v>　</v>
      </c>
      <c r="AP368" s="18" t="str">
        <f>IFERROR(VLOOKUP($B368,DB!$H$3:$BZ$1001,62,FALSE)&amp;"","　")</f>
        <v>　</v>
      </c>
      <c r="AQ368" s="21" t="str">
        <f>IFERROR(VLOOKUP($B368,DB!$H$3:$BZ$1001,63,FALSE)&amp;"","　")</f>
        <v>　</v>
      </c>
      <c r="AR368" s="23" t="str">
        <f>IFERROR(VLOOKUP($B368,DB!$H$3:$BZ$1001,64,FALSE)&amp;"","　")</f>
        <v>　</v>
      </c>
      <c r="AS368" s="18" t="str">
        <f>IFERROR(VLOOKUP($B368,DB!$H$3:$BZ$1001,65,FALSE)&amp;"","　")</f>
        <v>　</v>
      </c>
      <c r="AT368" s="18" t="str">
        <f>IFERROR(VLOOKUP($B368,DB!$H$3:$BZ$1001,66,FALSE)&amp;"","　")</f>
        <v>　</v>
      </c>
      <c r="AU368" s="18" t="str">
        <f>IFERROR(VLOOKUP($B368,DB!$H$3:$BZ$1001,67,FALSE)&amp;"","　")</f>
        <v>　</v>
      </c>
      <c r="AV368" s="18" t="str">
        <f>IFERROR(VLOOKUP($B368,DB!$H$3:$BZ$1001,68,FALSE)&amp;"","　")</f>
        <v>　</v>
      </c>
      <c r="AW368" s="18" t="str">
        <f>IFERROR(VLOOKUP($B368,DB!$H$3:$BZ$1001,69,FALSE)&amp;"","　")</f>
        <v>　</v>
      </c>
      <c r="AX368" s="18" t="str">
        <f>IFERROR(VLOOKUP($B368,DB!$H$3:$BZ$1001,70,FALSE)&amp;"","　")</f>
        <v>　</v>
      </c>
      <c r="AY368" s="21" t="str">
        <f>IFERROR(VLOOKUP($B368,DB!$H$3:$BZ$1001,71,FALSE)&amp;"","　")</f>
        <v>　</v>
      </c>
      <c r="AZ368" s="29"/>
    </row>
    <row r="369" spans="4:52" ht="20.100000000000001" customHeight="1">
      <c r="D369" s="10" t="str">
        <f>IFERROR(VLOOKUP(B369,DB!$H$2:$CC$1001,7,FALSE)&amp;"","")</f>
        <v/>
      </c>
      <c r="E369" s="11" t="str">
        <f>IFERROR(VLOOKUP(B369,DB!$H$2:$CC$1001,8,FALSE)&amp;"","")</f>
        <v/>
      </c>
      <c r="F369" s="12" t="str">
        <f>IFERROR(VLOOKUP(B369,DB!$H$2:$CC$1001,10,FALSE)&amp;"","")</f>
        <v/>
      </c>
      <c r="G369" s="11" t="str">
        <f>IFERROR(VLOOKUP(B369,DB!$H$2:$CC$1001,11,FALSE)&amp;"","")</f>
        <v/>
      </c>
      <c r="H369" s="14" t="str">
        <f>IFERROR(IF(VLOOKUP(B369,DB!$H$2:$CC$1001,20,FALSE)&amp;""="","","○"),"")</f>
        <v/>
      </c>
      <c r="I369" s="16" t="str">
        <f>IFERROR(VLOOKUP($B369,DB!$H$3:$BZ$1001,29,FALSE)&amp;"","　")</f>
        <v>　</v>
      </c>
      <c r="J369" s="18" t="str">
        <f>IFERROR(VLOOKUP($B369,DB!$H$3:$BZ$1001,30,FALSE)&amp;"","　")</f>
        <v>　</v>
      </c>
      <c r="K369" s="18" t="str">
        <f>IFERROR(VLOOKUP($B369,DB!$H$3:$BZ$1001,31,FALSE)&amp;"","　")</f>
        <v>　</v>
      </c>
      <c r="L369" s="18" t="str">
        <f>IFERROR(VLOOKUP($B369,DB!$H$3:$BZ$1001,32,FALSE)&amp;"","　")</f>
        <v>　</v>
      </c>
      <c r="M369" s="18" t="str">
        <f>IFERROR(VLOOKUP($B369,DB!$H$3:$BZ$1001,33,FALSE)&amp;"","　")</f>
        <v>　</v>
      </c>
      <c r="N369" s="21" t="str">
        <f>IFERROR(VLOOKUP($B369,DB!$H$3:$BZ$1001,34,FALSE)&amp;"","　")</f>
        <v>　</v>
      </c>
      <c r="O369" s="23" t="str">
        <f>IFERROR(VLOOKUP($B369,DB!$H$3:$BZ$1001,35,FALSE)&amp;"","　")</f>
        <v>　</v>
      </c>
      <c r="P369" s="18" t="str">
        <f>IFERROR(VLOOKUP($B369,DB!$H$3:$BZ$1001,36,FALSE)&amp;"","　")</f>
        <v>　</v>
      </c>
      <c r="Q369" s="18" t="str">
        <f>IFERROR(VLOOKUP($B369,DB!$H$3:$BZ$1001,37,FALSE)&amp;"","　")</f>
        <v>　</v>
      </c>
      <c r="R369" s="18" t="str">
        <f>IFERROR(VLOOKUP($B369,DB!$H$3:$BZ$1001,38,FALSE)&amp;"","　")</f>
        <v>　</v>
      </c>
      <c r="S369" s="18" t="str">
        <f>IFERROR(VLOOKUP($B369,DB!$H$3:$BZ$1001,39,FALSE)&amp;"","　")</f>
        <v>　</v>
      </c>
      <c r="T369" s="18" t="str">
        <f>IFERROR(VLOOKUP($B369,DB!$H$3:$BZ$1001,40,FALSE)&amp;"","　")</f>
        <v>　</v>
      </c>
      <c r="U369" s="18" t="str">
        <f>IFERROR(VLOOKUP($B369,DB!$H$3:$BZ$1001,41,FALSE)&amp;"","　")</f>
        <v>　</v>
      </c>
      <c r="V369" s="18" t="str">
        <f>IFERROR(VLOOKUP($B369,DB!$H$3:$BZ$1001,42,FALSE)&amp;"","　")</f>
        <v>　</v>
      </c>
      <c r="W369" s="18" t="str">
        <f>IFERROR(VLOOKUP($B369,DB!$H$3:$BZ$1001,43,FALSE)&amp;"","　")</f>
        <v>　</v>
      </c>
      <c r="X369" s="18" t="str">
        <f>IFERROR(VLOOKUP($B369,DB!$H$3:$BZ$1001,44,FALSE)&amp;"","　")</f>
        <v>　</v>
      </c>
      <c r="Y369" s="18" t="str">
        <f>IFERROR(VLOOKUP($B369,DB!$H$3:$BZ$1001,45,FALSE)&amp;"","　")</f>
        <v>　</v>
      </c>
      <c r="Z369" s="18" t="str">
        <f>IFERROR(VLOOKUP($B369,DB!$H$3:$BZ$1001,46,FALSE)&amp;"","　")</f>
        <v>　</v>
      </c>
      <c r="AA369" s="18" t="str">
        <f>IFERROR(VLOOKUP($B369,DB!$H$3:$BZ$1001,47,FALSE)&amp;"","　")</f>
        <v>　</v>
      </c>
      <c r="AB369" s="18" t="str">
        <f>IFERROR(VLOOKUP($B369,DB!$H$3:$BZ$1001,48,FALSE)&amp;"","　")</f>
        <v>　</v>
      </c>
      <c r="AC369" s="18" t="str">
        <f>IFERROR(VLOOKUP($B369,DB!$H$3:$BZ$1001,49,FALSE)&amp;"","　")</f>
        <v>　</v>
      </c>
      <c r="AD369" s="18" t="str">
        <f>IFERROR(VLOOKUP($B369,DB!$H$3:$BZ$1001,50,FALSE)&amp;"","　")</f>
        <v>　</v>
      </c>
      <c r="AE369" s="18" t="str">
        <f>IFERROR(VLOOKUP($B369,DB!$H$3:$BZ$1001,51,FALSE)&amp;"","　")</f>
        <v>　</v>
      </c>
      <c r="AF369" s="18" t="str">
        <f>IFERROR(VLOOKUP($B369,DB!$H$3:$BZ$1001,52,FALSE)&amp;"","　")</f>
        <v>　</v>
      </c>
      <c r="AG369" s="18" t="str">
        <f>IFERROR(VLOOKUP($B369,DB!$H$3:$BZ$1001,53,FALSE)&amp;"","　")</f>
        <v>　</v>
      </c>
      <c r="AH369" s="18" t="str">
        <f>IFERROR(VLOOKUP($B369,DB!$H$3:$BZ$1001,54,FALSE)&amp;"","　")</f>
        <v>　</v>
      </c>
      <c r="AI369" s="25" t="str">
        <f>IFERROR(VLOOKUP($B369,DB!$H$3:$BZ$1001,55,FALSE)&amp;"","　")</f>
        <v>　</v>
      </c>
      <c r="AJ369" s="16" t="str">
        <f>IFERROR(VLOOKUP($B369,DB!$H$3:$BZ$1001,56,FALSE)&amp;"","　")</f>
        <v>　</v>
      </c>
      <c r="AK369" s="18" t="str">
        <f>IFERROR(VLOOKUP($B369,DB!$H$3:$BZ$1001,57,FALSE)&amp;"","　")</f>
        <v>　</v>
      </c>
      <c r="AL369" s="18" t="str">
        <f>IFERROR(VLOOKUP($B369,DB!$H$3:$BZ$1001,58,FALSE)&amp;"","　")</f>
        <v>　</v>
      </c>
      <c r="AM369" s="18" t="str">
        <f>IFERROR(VLOOKUP($B369,DB!$H$3:$BZ$1001,59,FALSE)&amp;"","　")</f>
        <v>　</v>
      </c>
      <c r="AN369" s="18" t="str">
        <f>IFERROR(VLOOKUP($B369,DB!$H$3:$BZ$1001,60,FALSE)&amp;"","　")</f>
        <v>　</v>
      </c>
      <c r="AO369" s="18" t="str">
        <f>IFERROR(VLOOKUP($B369,DB!$H$3:$BZ$1001,61,FALSE)&amp;"","　")</f>
        <v>　</v>
      </c>
      <c r="AP369" s="18" t="str">
        <f>IFERROR(VLOOKUP($B369,DB!$H$3:$BZ$1001,62,FALSE)&amp;"","　")</f>
        <v>　</v>
      </c>
      <c r="AQ369" s="21" t="str">
        <f>IFERROR(VLOOKUP($B369,DB!$H$3:$BZ$1001,63,FALSE)&amp;"","　")</f>
        <v>　</v>
      </c>
      <c r="AR369" s="23" t="str">
        <f>IFERROR(VLOOKUP($B369,DB!$H$3:$BZ$1001,64,FALSE)&amp;"","　")</f>
        <v>　</v>
      </c>
      <c r="AS369" s="18" t="str">
        <f>IFERROR(VLOOKUP($B369,DB!$H$3:$BZ$1001,65,FALSE)&amp;"","　")</f>
        <v>　</v>
      </c>
      <c r="AT369" s="18" t="str">
        <f>IFERROR(VLOOKUP($B369,DB!$H$3:$BZ$1001,66,FALSE)&amp;"","　")</f>
        <v>　</v>
      </c>
      <c r="AU369" s="18" t="str">
        <f>IFERROR(VLOOKUP($B369,DB!$H$3:$BZ$1001,67,FALSE)&amp;"","　")</f>
        <v>　</v>
      </c>
      <c r="AV369" s="18" t="str">
        <f>IFERROR(VLOOKUP($B369,DB!$H$3:$BZ$1001,68,FALSE)&amp;"","　")</f>
        <v>　</v>
      </c>
      <c r="AW369" s="18" t="str">
        <f>IFERROR(VLOOKUP($B369,DB!$H$3:$BZ$1001,69,FALSE)&amp;"","　")</f>
        <v>　</v>
      </c>
      <c r="AX369" s="18" t="str">
        <f>IFERROR(VLOOKUP($B369,DB!$H$3:$BZ$1001,70,FALSE)&amp;"","　")</f>
        <v>　</v>
      </c>
      <c r="AY369" s="21" t="str">
        <f>IFERROR(VLOOKUP($B369,DB!$H$3:$BZ$1001,71,FALSE)&amp;"","　")</f>
        <v>　</v>
      </c>
      <c r="AZ369" s="29"/>
    </row>
    <row r="370" spans="4:52" ht="20.100000000000001" customHeight="1">
      <c r="D370" s="10" t="str">
        <f>IFERROR(VLOOKUP(B370,DB!$H$2:$CC$1001,7,FALSE)&amp;"","")</f>
        <v/>
      </c>
      <c r="E370" s="11" t="str">
        <f>IFERROR(VLOOKUP(B370,DB!$H$2:$CC$1001,8,FALSE)&amp;"","")</f>
        <v/>
      </c>
      <c r="F370" s="12" t="str">
        <f>IFERROR(VLOOKUP(B370,DB!$H$2:$CC$1001,10,FALSE)&amp;"","")</f>
        <v/>
      </c>
      <c r="G370" s="11" t="str">
        <f>IFERROR(VLOOKUP(B370,DB!$H$2:$CC$1001,11,FALSE)&amp;"","")</f>
        <v/>
      </c>
      <c r="H370" s="14" t="str">
        <f>IFERROR(IF(VLOOKUP(B370,DB!$H$2:$CC$1001,20,FALSE)&amp;""="","","○"),"")</f>
        <v/>
      </c>
      <c r="I370" s="16" t="str">
        <f>IFERROR(VLOOKUP($B370,DB!$H$3:$BZ$1001,29,FALSE)&amp;"","　")</f>
        <v>　</v>
      </c>
      <c r="J370" s="18" t="str">
        <f>IFERROR(VLOOKUP($B370,DB!$H$3:$BZ$1001,30,FALSE)&amp;"","　")</f>
        <v>　</v>
      </c>
      <c r="K370" s="18" t="str">
        <f>IFERROR(VLOOKUP($B370,DB!$H$3:$BZ$1001,31,FALSE)&amp;"","　")</f>
        <v>　</v>
      </c>
      <c r="L370" s="18" t="str">
        <f>IFERROR(VLOOKUP($B370,DB!$H$3:$BZ$1001,32,FALSE)&amp;"","　")</f>
        <v>　</v>
      </c>
      <c r="M370" s="18" t="str">
        <f>IFERROR(VLOOKUP($B370,DB!$H$3:$BZ$1001,33,FALSE)&amp;"","　")</f>
        <v>　</v>
      </c>
      <c r="N370" s="21" t="str">
        <f>IFERROR(VLOOKUP($B370,DB!$H$3:$BZ$1001,34,FALSE)&amp;"","　")</f>
        <v>　</v>
      </c>
      <c r="O370" s="23" t="str">
        <f>IFERROR(VLOOKUP($B370,DB!$H$3:$BZ$1001,35,FALSE)&amp;"","　")</f>
        <v>　</v>
      </c>
      <c r="P370" s="18" t="str">
        <f>IFERROR(VLOOKUP($B370,DB!$H$3:$BZ$1001,36,FALSE)&amp;"","　")</f>
        <v>　</v>
      </c>
      <c r="Q370" s="18" t="str">
        <f>IFERROR(VLOOKUP($B370,DB!$H$3:$BZ$1001,37,FALSE)&amp;"","　")</f>
        <v>　</v>
      </c>
      <c r="R370" s="18" t="str">
        <f>IFERROR(VLOOKUP($B370,DB!$H$3:$BZ$1001,38,FALSE)&amp;"","　")</f>
        <v>　</v>
      </c>
      <c r="S370" s="18" t="str">
        <f>IFERROR(VLOOKUP($B370,DB!$H$3:$BZ$1001,39,FALSE)&amp;"","　")</f>
        <v>　</v>
      </c>
      <c r="T370" s="18" t="str">
        <f>IFERROR(VLOOKUP($B370,DB!$H$3:$BZ$1001,40,FALSE)&amp;"","　")</f>
        <v>　</v>
      </c>
      <c r="U370" s="18" t="str">
        <f>IFERROR(VLOOKUP($B370,DB!$H$3:$BZ$1001,41,FALSE)&amp;"","　")</f>
        <v>　</v>
      </c>
      <c r="V370" s="18" t="str">
        <f>IFERROR(VLOOKUP($B370,DB!$H$3:$BZ$1001,42,FALSE)&amp;"","　")</f>
        <v>　</v>
      </c>
      <c r="W370" s="18" t="str">
        <f>IFERROR(VLOOKUP($B370,DB!$H$3:$BZ$1001,43,FALSE)&amp;"","　")</f>
        <v>　</v>
      </c>
      <c r="X370" s="18" t="str">
        <f>IFERROR(VLOOKUP($B370,DB!$H$3:$BZ$1001,44,FALSE)&amp;"","　")</f>
        <v>　</v>
      </c>
      <c r="Y370" s="18" t="str">
        <f>IFERROR(VLOOKUP($B370,DB!$H$3:$BZ$1001,45,FALSE)&amp;"","　")</f>
        <v>　</v>
      </c>
      <c r="Z370" s="18" t="str">
        <f>IFERROR(VLOOKUP($B370,DB!$H$3:$BZ$1001,46,FALSE)&amp;"","　")</f>
        <v>　</v>
      </c>
      <c r="AA370" s="18" t="str">
        <f>IFERROR(VLOOKUP($B370,DB!$H$3:$BZ$1001,47,FALSE)&amp;"","　")</f>
        <v>　</v>
      </c>
      <c r="AB370" s="18" t="str">
        <f>IFERROR(VLOOKUP($B370,DB!$H$3:$BZ$1001,48,FALSE)&amp;"","　")</f>
        <v>　</v>
      </c>
      <c r="AC370" s="18" t="str">
        <f>IFERROR(VLOOKUP($B370,DB!$H$3:$BZ$1001,49,FALSE)&amp;"","　")</f>
        <v>　</v>
      </c>
      <c r="AD370" s="18" t="str">
        <f>IFERROR(VLOOKUP($B370,DB!$H$3:$BZ$1001,50,FALSE)&amp;"","　")</f>
        <v>　</v>
      </c>
      <c r="AE370" s="18" t="str">
        <f>IFERROR(VLOOKUP($B370,DB!$H$3:$BZ$1001,51,FALSE)&amp;"","　")</f>
        <v>　</v>
      </c>
      <c r="AF370" s="18" t="str">
        <f>IFERROR(VLOOKUP($B370,DB!$H$3:$BZ$1001,52,FALSE)&amp;"","　")</f>
        <v>　</v>
      </c>
      <c r="AG370" s="18" t="str">
        <f>IFERROR(VLOOKUP($B370,DB!$H$3:$BZ$1001,53,FALSE)&amp;"","　")</f>
        <v>　</v>
      </c>
      <c r="AH370" s="18" t="str">
        <f>IFERROR(VLOOKUP($B370,DB!$H$3:$BZ$1001,54,FALSE)&amp;"","　")</f>
        <v>　</v>
      </c>
      <c r="AI370" s="25" t="str">
        <f>IFERROR(VLOOKUP($B370,DB!$H$3:$BZ$1001,55,FALSE)&amp;"","　")</f>
        <v>　</v>
      </c>
      <c r="AJ370" s="16" t="str">
        <f>IFERROR(VLOOKUP($B370,DB!$H$3:$BZ$1001,56,FALSE)&amp;"","　")</f>
        <v>　</v>
      </c>
      <c r="AK370" s="18" t="str">
        <f>IFERROR(VLOOKUP($B370,DB!$H$3:$BZ$1001,57,FALSE)&amp;"","　")</f>
        <v>　</v>
      </c>
      <c r="AL370" s="18" t="str">
        <f>IFERROR(VLOOKUP($B370,DB!$H$3:$BZ$1001,58,FALSE)&amp;"","　")</f>
        <v>　</v>
      </c>
      <c r="AM370" s="18" t="str">
        <f>IFERROR(VLOOKUP($B370,DB!$H$3:$BZ$1001,59,FALSE)&amp;"","　")</f>
        <v>　</v>
      </c>
      <c r="AN370" s="18" t="str">
        <f>IFERROR(VLOOKUP($B370,DB!$H$3:$BZ$1001,60,FALSE)&amp;"","　")</f>
        <v>　</v>
      </c>
      <c r="AO370" s="18" t="str">
        <f>IFERROR(VLOOKUP($B370,DB!$H$3:$BZ$1001,61,FALSE)&amp;"","　")</f>
        <v>　</v>
      </c>
      <c r="AP370" s="18" t="str">
        <f>IFERROR(VLOOKUP($B370,DB!$H$3:$BZ$1001,62,FALSE)&amp;"","　")</f>
        <v>　</v>
      </c>
      <c r="AQ370" s="21" t="str">
        <f>IFERROR(VLOOKUP($B370,DB!$H$3:$BZ$1001,63,FALSE)&amp;"","　")</f>
        <v>　</v>
      </c>
      <c r="AR370" s="23" t="str">
        <f>IFERROR(VLOOKUP($B370,DB!$H$3:$BZ$1001,64,FALSE)&amp;"","　")</f>
        <v>　</v>
      </c>
      <c r="AS370" s="18" t="str">
        <f>IFERROR(VLOOKUP($B370,DB!$H$3:$BZ$1001,65,FALSE)&amp;"","　")</f>
        <v>　</v>
      </c>
      <c r="AT370" s="18" t="str">
        <f>IFERROR(VLOOKUP($B370,DB!$H$3:$BZ$1001,66,FALSE)&amp;"","　")</f>
        <v>　</v>
      </c>
      <c r="AU370" s="18" t="str">
        <f>IFERROR(VLOOKUP($B370,DB!$H$3:$BZ$1001,67,FALSE)&amp;"","　")</f>
        <v>　</v>
      </c>
      <c r="AV370" s="18" t="str">
        <f>IFERROR(VLOOKUP($B370,DB!$H$3:$BZ$1001,68,FALSE)&amp;"","　")</f>
        <v>　</v>
      </c>
      <c r="AW370" s="18" t="str">
        <f>IFERROR(VLOOKUP($B370,DB!$H$3:$BZ$1001,69,FALSE)&amp;"","　")</f>
        <v>　</v>
      </c>
      <c r="AX370" s="18" t="str">
        <f>IFERROR(VLOOKUP($B370,DB!$H$3:$BZ$1001,70,FALSE)&amp;"","　")</f>
        <v>　</v>
      </c>
      <c r="AY370" s="21" t="str">
        <f>IFERROR(VLOOKUP($B370,DB!$H$3:$BZ$1001,71,FALSE)&amp;"","　")</f>
        <v>　</v>
      </c>
      <c r="AZ370" s="29"/>
    </row>
    <row r="371" spans="4:52" ht="20.100000000000001" customHeight="1">
      <c r="D371" s="10" t="str">
        <f>IFERROR(VLOOKUP(B371,DB!$H$2:$CC$1001,7,FALSE)&amp;"","")</f>
        <v/>
      </c>
      <c r="E371" s="11" t="str">
        <f>IFERROR(VLOOKUP(B371,DB!$H$2:$CC$1001,8,FALSE)&amp;"","")</f>
        <v/>
      </c>
      <c r="F371" s="12" t="str">
        <f>IFERROR(VLOOKUP(B371,DB!$H$2:$CC$1001,10,FALSE)&amp;"","")</f>
        <v/>
      </c>
      <c r="G371" s="11" t="str">
        <f>IFERROR(VLOOKUP(B371,DB!$H$2:$CC$1001,11,FALSE)&amp;"","")</f>
        <v/>
      </c>
      <c r="H371" s="14" t="str">
        <f>IFERROR(IF(VLOOKUP(B371,DB!$H$2:$CC$1001,20,FALSE)&amp;""="","","○"),"")</f>
        <v/>
      </c>
      <c r="I371" s="16" t="str">
        <f>IFERROR(VLOOKUP($B371,DB!$H$3:$BZ$1001,29,FALSE)&amp;"","　")</f>
        <v>　</v>
      </c>
      <c r="J371" s="18" t="str">
        <f>IFERROR(VLOOKUP($B371,DB!$H$3:$BZ$1001,30,FALSE)&amp;"","　")</f>
        <v>　</v>
      </c>
      <c r="K371" s="18" t="str">
        <f>IFERROR(VLOOKUP($B371,DB!$H$3:$BZ$1001,31,FALSE)&amp;"","　")</f>
        <v>　</v>
      </c>
      <c r="L371" s="18" t="str">
        <f>IFERROR(VLOOKUP($B371,DB!$H$3:$BZ$1001,32,FALSE)&amp;"","　")</f>
        <v>　</v>
      </c>
      <c r="M371" s="18" t="str">
        <f>IFERROR(VLOOKUP($B371,DB!$H$3:$BZ$1001,33,FALSE)&amp;"","　")</f>
        <v>　</v>
      </c>
      <c r="N371" s="21" t="str">
        <f>IFERROR(VLOOKUP($B371,DB!$H$3:$BZ$1001,34,FALSE)&amp;"","　")</f>
        <v>　</v>
      </c>
      <c r="O371" s="23" t="str">
        <f>IFERROR(VLOOKUP($B371,DB!$H$3:$BZ$1001,35,FALSE)&amp;"","　")</f>
        <v>　</v>
      </c>
      <c r="P371" s="18" t="str">
        <f>IFERROR(VLOOKUP($B371,DB!$H$3:$BZ$1001,36,FALSE)&amp;"","　")</f>
        <v>　</v>
      </c>
      <c r="Q371" s="18" t="str">
        <f>IFERROR(VLOOKUP($B371,DB!$H$3:$BZ$1001,37,FALSE)&amp;"","　")</f>
        <v>　</v>
      </c>
      <c r="R371" s="18" t="str">
        <f>IFERROR(VLOOKUP($B371,DB!$H$3:$BZ$1001,38,FALSE)&amp;"","　")</f>
        <v>　</v>
      </c>
      <c r="S371" s="18" t="str">
        <f>IFERROR(VLOOKUP($B371,DB!$H$3:$BZ$1001,39,FALSE)&amp;"","　")</f>
        <v>　</v>
      </c>
      <c r="T371" s="18" t="str">
        <f>IFERROR(VLOOKUP($B371,DB!$H$3:$BZ$1001,40,FALSE)&amp;"","　")</f>
        <v>　</v>
      </c>
      <c r="U371" s="18" t="str">
        <f>IFERROR(VLOOKUP($B371,DB!$H$3:$BZ$1001,41,FALSE)&amp;"","　")</f>
        <v>　</v>
      </c>
      <c r="V371" s="18" t="str">
        <f>IFERROR(VLOOKUP($B371,DB!$H$3:$BZ$1001,42,FALSE)&amp;"","　")</f>
        <v>　</v>
      </c>
      <c r="W371" s="18" t="str">
        <f>IFERROR(VLOOKUP($B371,DB!$H$3:$BZ$1001,43,FALSE)&amp;"","　")</f>
        <v>　</v>
      </c>
      <c r="X371" s="18" t="str">
        <f>IFERROR(VLOOKUP($B371,DB!$H$3:$BZ$1001,44,FALSE)&amp;"","　")</f>
        <v>　</v>
      </c>
      <c r="Y371" s="18" t="str">
        <f>IFERROR(VLOOKUP($B371,DB!$H$3:$BZ$1001,45,FALSE)&amp;"","　")</f>
        <v>　</v>
      </c>
      <c r="Z371" s="18" t="str">
        <f>IFERROR(VLOOKUP($B371,DB!$H$3:$BZ$1001,46,FALSE)&amp;"","　")</f>
        <v>　</v>
      </c>
      <c r="AA371" s="18" t="str">
        <f>IFERROR(VLOOKUP($B371,DB!$H$3:$BZ$1001,47,FALSE)&amp;"","　")</f>
        <v>　</v>
      </c>
      <c r="AB371" s="18" t="str">
        <f>IFERROR(VLOOKUP($B371,DB!$H$3:$BZ$1001,48,FALSE)&amp;"","　")</f>
        <v>　</v>
      </c>
      <c r="AC371" s="18" t="str">
        <f>IFERROR(VLOOKUP($B371,DB!$H$3:$BZ$1001,49,FALSE)&amp;"","　")</f>
        <v>　</v>
      </c>
      <c r="AD371" s="18" t="str">
        <f>IFERROR(VLOOKUP($B371,DB!$H$3:$BZ$1001,50,FALSE)&amp;"","　")</f>
        <v>　</v>
      </c>
      <c r="AE371" s="18" t="str">
        <f>IFERROR(VLOOKUP($B371,DB!$H$3:$BZ$1001,51,FALSE)&amp;"","　")</f>
        <v>　</v>
      </c>
      <c r="AF371" s="18" t="str">
        <f>IFERROR(VLOOKUP($B371,DB!$H$3:$BZ$1001,52,FALSE)&amp;"","　")</f>
        <v>　</v>
      </c>
      <c r="AG371" s="18" t="str">
        <f>IFERROR(VLOOKUP($B371,DB!$H$3:$BZ$1001,53,FALSE)&amp;"","　")</f>
        <v>　</v>
      </c>
      <c r="AH371" s="18" t="str">
        <f>IFERROR(VLOOKUP($B371,DB!$H$3:$BZ$1001,54,FALSE)&amp;"","　")</f>
        <v>　</v>
      </c>
      <c r="AI371" s="25" t="str">
        <f>IFERROR(VLOOKUP($B371,DB!$H$3:$BZ$1001,55,FALSE)&amp;"","　")</f>
        <v>　</v>
      </c>
      <c r="AJ371" s="16" t="str">
        <f>IFERROR(VLOOKUP($B371,DB!$H$3:$BZ$1001,56,FALSE)&amp;"","　")</f>
        <v>　</v>
      </c>
      <c r="AK371" s="18" t="str">
        <f>IFERROR(VLOOKUP($B371,DB!$H$3:$BZ$1001,57,FALSE)&amp;"","　")</f>
        <v>　</v>
      </c>
      <c r="AL371" s="18" t="str">
        <f>IFERROR(VLOOKUP($B371,DB!$H$3:$BZ$1001,58,FALSE)&amp;"","　")</f>
        <v>　</v>
      </c>
      <c r="AM371" s="18" t="str">
        <f>IFERROR(VLOOKUP($B371,DB!$H$3:$BZ$1001,59,FALSE)&amp;"","　")</f>
        <v>　</v>
      </c>
      <c r="AN371" s="18" t="str">
        <f>IFERROR(VLOOKUP($B371,DB!$H$3:$BZ$1001,60,FALSE)&amp;"","　")</f>
        <v>　</v>
      </c>
      <c r="AO371" s="18" t="str">
        <f>IFERROR(VLOOKUP($B371,DB!$H$3:$BZ$1001,61,FALSE)&amp;"","　")</f>
        <v>　</v>
      </c>
      <c r="AP371" s="18" t="str">
        <f>IFERROR(VLOOKUP($B371,DB!$H$3:$BZ$1001,62,FALSE)&amp;"","　")</f>
        <v>　</v>
      </c>
      <c r="AQ371" s="21" t="str">
        <f>IFERROR(VLOOKUP($B371,DB!$H$3:$BZ$1001,63,FALSE)&amp;"","　")</f>
        <v>　</v>
      </c>
      <c r="AR371" s="23" t="str">
        <f>IFERROR(VLOOKUP($B371,DB!$H$3:$BZ$1001,64,FALSE)&amp;"","　")</f>
        <v>　</v>
      </c>
      <c r="AS371" s="18" t="str">
        <f>IFERROR(VLOOKUP($B371,DB!$H$3:$BZ$1001,65,FALSE)&amp;"","　")</f>
        <v>　</v>
      </c>
      <c r="AT371" s="18" t="str">
        <f>IFERROR(VLOOKUP($B371,DB!$H$3:$BZ$1001,66,FALSE)&amp;"","　")</f>
        <v>　</v>
      </c>
      <c r="AU371" s="18" t="str">
        <f>IFERROR(VLOOKUP($B371,DB!$H$3:$BZ$1001,67,FALSE)&amp;"","　")</f>
        <v>　</v>
      </c>
      <c r="AV371" s="18" t="str">
        <f>IFERROR(VLOOKUP($B371,DB!$H$3:$BZ$1001,68,FALSE)&amp;"","　")</f>
        <v>　</v>
      </c>
      <c r="AW371" s="18" t="str">
        <f>IFERROR(VLOOKUP($B371,DB!$H$3:$BZ$1001,69,FALSE)&amp;"","　")</f>
        <v>　</v>
      </c>
      <c r="AX371" s="18" t="str">
        <f>IFERROR(VLOOKUP($B371,DB!$H$3:$BZ$1001,70,FALSE)&amp;"","　")</f>
        <v>　</v>
      </c>
      <c r="AY371" s="21" t="str">
        <f>IFERROR(VLOOKUP($B371,DB!$H$3:$BZ$1001,71,FALSE)&amp;"","　")</f>
        <v>　</v>
      </c>
      <c r="AZ371" s="29"/>
    </row>
    <row r="372" spans="4:52" ht="20.100000000000001" customHeight="1">
      <c r="D372" s="10" t="str">
        <f>IFERROR(VLOOKUP(B372,DB!$H$2:$CC$1001,7,FALSE)&amp;"","")</f>
        <v/>
      </c>
      <c r="E372" s="11" t="str">
        <f>IFERROR(VLOOKUP(B372,DB!$H$2:$CC$1001,8,FALSE)&amp;"","")</f>
        <v/>
      </c>
      <c r="F372" s="12" t="str">
        <f>IFERROR(VLOOKUP(B372,DB!$H$2:$CC$1001,10,FALSE)&amp;"","")</f>
        <v/>
      </c>
      <c r="G372" s="11" t="str">
        <f>IFERROR(VLOOKUP(B372,DB!$H$2:$CC$1001,11,FALSE)&amp;"","")</f>
        <v/>
      </c>
      <c r="H372" s="14" t="str">
        <f>IFERROR(IF(VLOOKUP(B372,DB!$H$2:$CC$1001,20,FALSE)&amp;""="","","○"),"")</f>
        <v/>
      </c>
      <c r="I372" s="16" t="str">
        <f>IFERROR(VLOOKUP($B372,DB!$H$3:$BZ$1001,29,FALSE)&amp;"","　")</f>
        <v>　</v>
      </c>
      <c r="J372" s="18" t="str">
        <f>IFERROR(VLOOKUP($B372,DB!$H$3:$BZ$1001,30,FALSE)&amp;"","　")</f>
        <v>　</v>
      </c>
      <c r="K372" s="18" t="str">
        <f>IFERROR(VLOOKUP($B372,DB!$H$3:$BZ$1001,31,FALSE)&amp;"","　")</f>
        <v>　</v>
      </c>
      <c r="L372" s="18" t="str">
        <f>IFERROR(VLOOKUP($B372,DB!$H$3:$BZ$1001,32,FALSE)&amp;"","　")</f>
        <v>　</v>
      </c>
      <c r="M372" s="18" t="str">
        <f>IFERROR(VLOOKUP($B372,DB!$H$3:$BZ$1001,33,FALSE)&amp;"","　")</f>
        <v>　</v>
      </c>
      <c r="N372" s="21" t="str">
        <f>IFERROR(VLOOKUP($B372,DB!$H$3:$BZ$1001,34,FALSE)&amp;"","　")</f>
        <v>　</v>
      </c>
      <c r="O372" s="23" t="str">
        <f>IFERROR(VLOOKUP($B372,DB!$H$3:$BZ$1001,35,FALSE)&amp;"","　")</f>
        <v>　</v>
      </c>
      <c r="P372" s="18" t="str">
        <f>IFERROR(VLOOKUP($B372,DB!$H$3:$BZ$1001,36,FALSE)&amp;"","　")</f>
        <v>　</v>
      </c>
      <c r="Q372" s="18" t="str">
        <f>IFERROR(VLOOKUP($B372,DB!$H$3:$BZ$1001,37,FALSE)&amp;"","　")</f>
        <v>　</v>
      </c>
      <c r="R372" s="18" t="str">
        <f>IFERROR(VLOOKUP($B372,DB!$H$3:$BZ$1001,38,FALSE)&amp;"","　")</f>
        <v>　</v>
      </c>
      <c r="S372" s="18" t="str">
        <f>IFERROR(VLOOKUP($B372,DB!$H$3:$BZ$1001,39,FALSE)&amp;"","　")</f>
        <v>　</v>
      </c>
      <c r="T372" s="18" t="str">
        <f>IFERROR(VLOOKUP($B372,DB!$H$3:$BZ$1001,40,FALSE)&amp;"","　")</f>
        <v>　</v>
      </c>
      <c r="U372" s="18" t="str">
        <f>IFERROR(VLOOKUP($B372,DB!$H$3:$BZ$1001,41,FALSE)&amp;"","　")</f>
        <v>　</v>
      </c>
      <c r="V372" s="18" t="str">
        <f>IFERROR(VLOOKUP($B372,DB!$H$3:$BZ$1001,42,FALSE)&amp;"","　")</f>
        <v>　</v>
      </c>
      <c r="W372" s="18" t="str">
        <f>IFERROR(VLOOKUP($B372,DB!$H$3:$BZ$1001,43,FALSE)&amp;"","　")</f>
        <v>　</v>
      </c>
      <c r="X372" s="18" t="str">
        <f>IFERROR(VLOOKUP($B372,DB!$H$3:$BZ$1001,44,FALSE)&amp;"","　")</f>
        <v>　</v>
      </c>
      <c r="Y372" s="18" t="str">
        <f>IFERROR(VLOOKUP($B372,DB!$H$3:$BZ$1001,45,FALSE)&amp;"","　")</f>
        <v>　</v>
      </c>
      <c r="Z372" s="18" t="str">
        <f>IFERROR(VLOOKUP($B372,DB!$H$3:$BZ$1001,46,FALSE)&amp;"","　")</f>
        <v>　</v>
      </c>
      <c r="AA372" s="18" t="str">
        <f>IFERROR(VLOOKUP($B372,DB!$H$3:$BZ$1001,47,FALSE)&amp;"","　")</f>
        <v>　</v>
      </c>
      <c r="AB372" s="18" t="str">
        <f>IFERROR(VLOOKUP($B372,DB!$H$3:$BZ$1001,48,FALSE)&amp;"","　")</f>
        <v>　</v>
      </c>
      <c r="AC372" s="18" t="str">
        <f>IFERROR(VLOOKUP($B372,DB!$H$3:$BZ$1001,49,FALSE)&amp;"","　")</f>
        <v>　</v>
      </c>
      <c r="AD372" s="18" t="str">
        <f>IFERROR(VLOOKUP($B372,DB!$H$3:$BZ$1001,50,FALSE)&amp;"","　")</f>
        <v>　</v>
      </c>
      <c r="AE372" s="18" t="str">
        <f>IFERROR(VLOOKUP($B372,DB!$H$3:$BZ$1001,51,FALSE)&amp;"","　")</f>
        <v>　</v>
      </c>
      <c r="AF372" s="18" t="str">
        <f>IFERROR(VLOOKUP($B372,DB!$H$3:$BZ$1001,52,FALSE)&amp;"","　")</f>
        <v>　</v>
      </c>
      <c r="AG372" s="18" t="str">
        <f>IFERROR(VLOOKUP($B372,DB!$H$3:$BZ$1001,53,FALSE)&amp;"","　")</f>
        <v>　</v>
      </c>
      <c r="AH372" s="18" t="str">
        <f>IFERROR(VLOOKUP($B372,DB!$H$3:$BZ$1001,54,FALSE)&amp;"","　")</f>
        <v>　</v>
      </c>
      <c r="AI372" s="25" t="str">
        <f>IFERROR(VLOOKUP($B372,DB!$H$3:$BZ$1001,55,FALSE)&amp;"","　")</f>
        <v>　</v>
      </c>
      <c r="AJ372" s="16" t="str">
        <f>IFERROR(VLOOKUP($B372,DB!$H$3:$BZ$1001,56,FALSE)&amp;"","　")</f>
        <v>　</v>
      </c>
      <c r="AK372" s="18" t="str">
        <f>IFERROR(VLOOKUP($B372,DB!$H$3:$BZ$1001,57,FALSE)&amp;"","　")</f>
        <v>　</v>
      </c>
      <c r="AL372" s="18" t="str">
        <f>IFERROR(VLOOKUP($B372,DB!$H$3:$BZ$1001,58,FALSE)&amp;"","　")</f>
        <v>　</v>
      </c>
      <c r="AM372" s="18" t="str">
        <f>IFERROR(VLOOKUP($B372,DB!$H$3:$BZ$1001,59,FALSE)&amp;"","　")</f>
        <v>　</v>
      </c>
      <c r="AN372" s="18" t="str">
        <f>IFERROR(VLOOKUP($B372,DB!$H$3:$BZ$1001,60,FALSE)&amp;"","　")</f>
        <v>　</v>
      </c>
      <c r="AO372" s="18" t="str">
        <f>IFERROR(VLOOKUP($B372,DB!$H$3:$BZ$1001,61,FALSE)&amp;"","　")</f>
        <v>　</v>
      </c>
      <c r="AP372" s="18" t="str">
        <f>IFERROR(VLOOKUP($B372,DB!$H$3:$BZ$1001,62,FALSE)&amp;"","　")</f>
        <v>　</v>
      </c>
      <c r="AQ372" s="21" t="str">
        <f>IFERROR(VLOOKUP($B372,DB!$H$3:$BZ$1001,63,FALSE)&amp;"","　")</f>
        <v>　</v>
      </c>
      <c r="AR372" s="23" t="str">
        <f>IFERROR(VLOOKUP($B372,DB!$H$3:$BZ$1001,64,FALSE)&amp;"","　")</f>
        <v>　</v>
      </c>
      <c r="AS372" s="18" t="str">
        <f>IFERROR(VLOOKUP($B372,DB!$H$3:$BZ$1001,65,FALSE)&amp;"","　")</f>
        <v>　</v>
      </c>
      <c r="AT372" s="18" t="str">
        <f>IFERROR(VLOOKUP($B372,DB!$H$3:$BZ$1001,66,FALSE)&amp;"","　")</f>
        <v>　</v>
      </c>
      <c r="AU372" s="18" t="str">
        <f>IFERROR(VLOOKUP($B372,DB!$H$3:$BZ$1001,67,FALSE)&amp;"","　")</f>
        <v>　</v>
      </c>
      <c r="AV372" s="18" t="str">
        <f>IFERROR(VLOOKUP($B372,DB!$H$3:$BZ$1001,68,FALSE)&amp;"","　")</f>
        <v>　</v>
      </c>
      <c r="AW372" s="18" t="str">
        <f>IFERROR(VLOOKUP($B372,DB!$H$3:$BZ$1001,69,FALSE)&amp;"","　")</f>
        <v>　</v>
      </c>
      <c r="AX372" s="18" t="str">
        <f>IFERROR(VLOOKUP($B372,DB!$H$3:$BZ$1001,70,FALSE)&amp;"","　")</f>
        <v>　</v>
      </c>
      <c r="AY372" s="21" t="str">
        <f>IFERROR(VLOOKUP($B372,DB!$H$3:$BZ$1001,71,FALSE)&amp;"","　")</f>
        <v>　</v>
      </c>
      <c r="AZ372" s="29"/>
    </row>
    <row r="373" spans="4:52" ht="20.100000000000001" customHeight="1">
      <c r="D373" s="10" t="str">
        <f>IFERROR(VLOOKUP(B373,DB!$H$2:$CC$1001,7,FALSE)&amp;"","")</f>
        <v/>
      </c>
      <c r="E373" s="11" t="str">
        <f>IFERROR(VLOOKUP(B373,DB!$H$2:$CC$1001,8,FALSE)&amp;"","")</f>
        <v/>
      </c>
      <c r="F373" s="12" t="str">
        <f>IFERROR(VLOOKUP(B373,DB!$H$2:$CC$1001,10,FALSE)&amp;"","")</f>
        <v/>
      </c>
      <c r="G373" s="11" t="str">
        <f>IFERROR(VLOOKUP(B373,DB!$H$2:$CC$1001,11,FALSE)&amp;"","")</f>
        <v/>
      </c>
      <c r="H373" s="14" t="str">
        <f>IFERROR(IF(VLOOKUP(B373,DB!$H$2:$CC$1001,20,FALSE)&amp;""="","","○"),"")</f>
        <v/>
      </c>
      <c r="I373" s="16" t="str">
        <f>IFERROR(VLOOKUP($B373,DB!$H$3:$BZ$1001,29,FALSE)&amp;"","　")</f>
        <v>　</v>
      </c>
      <c r="J373" s="18" t="str">
        <f>IFERROR(VLOOKUP($B373,DB!$H$3:$BZ$1001,30,FALSE)&amp;"","　")</f>
        <v>　</v>
      </c>
      <c r="K373" s="18" t="str">
        <f>IFERROR(VLOOKUP($B373,DB!$H$3:$BZ$1001,31,FALSE)&amp;"","　")</f>
        <v>　</v>
      </c>
      <c r="L373" s="18" t="str">
        <f>IFERROR(VLOOKUP($B373,DB!$H$3:$BZ$1001,32,FALSE)&amp;"","　")</f>
        <v>　</v>
      </c>
      <c r="M373" s="18" t="str">
        <f>IFERROR(VLOOKUP($B373,DB!$H$3:$BZ$1001,33,FALSE)&amp;"","　")</f>
        <v>　</v>
      </c>
      <c r="N373" s="21" t="str">
        <f>IFERROR(VLOOKUP($B373,DB!$H$3:$BZ$1001,34,FALSE)&amp;"","　")</f>
        <v>　</v>
      </c>
      <c r="O373" s="23" t="str">
        <f>IFERROR(VLOOKUP($B373,DB!$H$3:$BZ$1001,35,FALSE)&amp;"","　")</f>
        <v>　</v>
      </c>
      <c r="P373" s="18" t="str">
        <f>IFERROR(VLOOKUP($B373,DB!$H$3:$BZ$1001,36,FALSE)&amp;"","　")</f>
        <v>　</v>
      </c>
      <c r="Q373" s="18" t="str">
        <f>IFERROR(VLOOKUP($B373,DB!$H$3:$BZ$1001,37,FALSE)&amp;"","　")</f>
        <v>　</v>
      </c>
      <c r="R373" s="18" t="str">
        <f>IFERROR(VLOOKUP($B373,DB!$H$3:$BZ$1001,38,FALSE)&amp;"","　")</f>
        <v>　</v>
      </c>
      <c r="S373" s="18" t="str">
        <f>IFERROR(VLOOKUP($B373,DB!$H$3:$BZ$1001,39,FALSE)&amp;"","　")</f>
        <v>　</v>
      </c>
      <c r="T373" s="18" t="str">
        <f>IFERROR(VLOOKUP($B373,DB!$H$3:$BZ$1001,40,FALSE)&amp;"","　")</f>
        <v>　</v>
      </c>
      <c r="U373" s="18" t="str">
        <f>IFERROR(VLOOKUP($B373,DB!$H$3:$BZ$1001,41,FALSE)&amp;"","　")</f>
        <v>　</v>
      </c>
      <c r="V373" s="18" t="str">
        <f>IFERROR(VLOOKUP($B373,DB!$H$3:$BZ$1001,42,FALSE)&amp;"","　")</f>
        <v>　</v>
      </c>
      <c r="W373" s="18" t="str">
        <f>IFERROR(VLOOKUP($B373,DB!$H$3:$BZ$1001,43,FALSE)&amp;"","　")</f>
        <v>　</v>
      </c>
      <c r="X373" s="18" t="str">
        <f>IFERROR(VLOOKUP($B373,DB!$H$3:$BZ$1001,44,FALSE)&amp;"","　")</f>
        <v>　</v>
      </c>
      <c r="Y373" s="18" t="str">
        <f>IFERROR(VLOOKUP($B373,DB!$H$3:$BZ$1001,45,FALSE)&amp;"","　")</f>
        <v>　</v>
      </c>
      <c r="Z373" s="18" t="str">
        <f>IFERROR(VLOOKUP($B373,DB!$H$3:$BZ$1001,46,FALSE)&amp;"","　")</f>
        <v>　</v>
      </c>
      <c r="AA373" s="18" t="str">
        <f>IFERROR(VLOOKUP($B373,DB!$H$3:$BZ$1001,47,FALSE)&amp;"","　")</f>
        <v>　</v>
      </c>
      <c r="AB373" s="18" t="str">
        <f>IFERROR(VLOOKUP($B373,DB!$H$3:$BZ$1001,48,FALSE)&amp;"","　")</f>
        <v>　</v>
      </c>
      <c r="AC373" s="18" t="str">
        <f>IFERROR(VLOOKUP($B373,DB!$H$3:$BZ$1001,49,FALSE)&amp;"","　")</f>
        <v>　</v>
      </c>
      <c r="AD373" s="18" t="str">
        <f>IFERROR(VLOOKUP($B373,DB!$H$3:$BZ$1001,50,FALSE)&amp;"","　")</f>
        <v>　</v>
      </c>
      <c r="AE373" s="18" t="str">
        <f>IFERROR(VLOOKUP($B373,DB!$H$3:$BZ$1001,51,FALSE)&amp;"","　")</f>
        <v>　</v>
      </c>
      <c r="AF373" s="18" t="str">
        <f>IFERROR(VLOOKUP($B373,DB!$H$3:$BZ$1001,52,FALSE)&amp;"","　")</f>
        <v>　</v>
      </c>
      <c r="AG373" s="18" t="str">
        <f>IFERROR(VLOOKUP($B373,DB!$H$3:$BZ$1001,53,FALSE)&amp;"","　")</f>
        <v>　</v>
      </c>
      <c r="AH373" s="18" t="str">
        <f>IFERROR(VLOOKUP($B373,DB!$H$3:$BZ$1001,54,FALSE)&amp;"","　")</f>
        <v>　</v>
      </c>
      <c r="AI373" s="25" t="str">
        <f>IFERROR(VLOOKUP($B373,DB!$H$3:$BZ$1001,55,FALSE)&amp;"","　")</f>
        <v>　</v>
      </c>
      <c r="AJ373" s="16" t="str">
        <f>IFERROR(VLOOKUP($B373,DB!$H$3:$BZ$1001,56,FALSE)&amp;"","　")</f>
        <v>　</v>
      </c>
      <c r="AK373" s="18" t="str">
        <f>IFERROR(VLOOKUP($B373,DB!$H$3:$BZ$1001,57,FALSE)&amp;"","　")</f>
        <v>　</v>
      </c>
      <c r="AL373" s="18" t="str">
        <f>IFERROR(VLOOKUP($B373,DB!$H$3:$BZ$1001,58,FALSE)&amp;"","　")</f>
        <v>　</v>
      </c>
      <c r="AM373" s="18" t="str">
        <f>IFERROR(VLOOKUP($B373,DB!$H$3:$BZ$1001,59,FALSE)&amp;"","　")</f>
        <v>　</v>
      </c>
      <c r="AN373" s="18" t="str">
        <f>IFERROR(VLOOKUP($B373,DB!$H$3:$BZ$1001,60,FALSE)&amp;"","　")</f>
        <v>　</v>
      </c>
      <c r="AO373" s="18" t="str">
        <f>IFERROR(VLOOKUP($B373,DB!$H$3:$BZ$1001,61,FALSE)&amp;"","　")</f>
        <v>　</v>
      </c>
      <c r="AP373" s="18" t="str">
        <f>IFERROR(VLOOKUP($B373,DB!$H$3:$BZ$1001,62,FALSE)&amp;"","　")</f>
        <v>　</v>
      </c>
      <c r="AQ373" s="21" t="str">
        <f>IFERROR(VLOOKUP($B373,DB!$H$3:$BZ$1001,63,FALSE)&amp;"","　")</f>
        <v>　</v>
      </c>
      <c r="AR373" s="23" t="str">
        <f>IFERROR(VLOOKUP($B373,DB!$H$3:$BZ$1001,64,FALSE)&amp;"","　")</f>
        <v>　</v>
      </c>
      <c r="AS373" s="18" t="str">
        <f>IFERROR(VLOOKUP($B373,DB!$H$3:$BZ$1001,65,FALSE)&amp;"","　")</f>
        <v>　</v>
      </c>
      <c r="AT373" s="18" t="str">
        <f>IFERROR(VLOOKUP($B373,DB!$H$3:$BZ$1001,66,FALSE)&amp;"","　")</f>
        <v>　</v>
      </c>
      <c r="AU373" s="18" t="str">
        <f>IFERROR(VLOOKUP($B373,DB!$H$3:$BZ$1001,67,FALSE)&amp;"","　")</f>
        <v>　</v>
      </c>
      <c r="AV373" s="18" t="str">
        <f>IFERROR(VLOOKUP($B373,DB!$H$3:$BZ$1001,68,FALSE)&amp;"","　")</f>
        <v>　</v>
      </c>
      <c r="AW373" s="18" t="str">
        <f>IFERROR(VLOOKUP($B373,DB!$H$3:$BZ$1001,69,FALSE)&amp;"","　")</f>
        <v>　</v>
      </c>
      <c r="AX373" s="18" t="str">
        <f>IFERROR(VLOOKUP($B373,DB!$H$3:$BZ$1001,70,FALSE)&amp;"","　")</f>
        <v>　</v>
      </c>
      <c r="AY373" s="21" t="str">
        <f>IFERROR(VLOOKUP($B373,DB!$H$3:$BZ$1001,71,FALSE)&amp;"","　")</f>
        <v>　</v>
      </c>
      <c r="AZ373" s="29"/>
    </row>
    <row r="374" spans="4:52" ht="20.100000000000001" customHeight="1">
      <c r="D374" s="10" t="str">
        <f>IFERROR(VLOOKUP(B374,DB!$H$2:$CC$1001,7,FALSE)&amp;"","")</f>
        <v/>
      </c>
      <c r="E374" s="11" t="str">
        <f>IFERROR(VLOOKUP(B374,DB!$H$2:$CC$1001,8,FALSE)&amp;"","")</f>
        <v/>
      </c>
      <c r="F374" s="12" t="str">
        <f>IFERROR(VLOOKUP(B374,DB!$H$2:$CC$1001,10,FALSE)&amp;"","")</f>
        <v/>
      </c>
      <c r="G374" s="11" t="str">
        <f>IFERROR(VLOOKUP(B374,DB!$H$2:$CC$1001,11,FALSE)&amp;"","")</f>
        <v/>
      </c>
      <c r="H374" s="14" t="str">
        <f>IFERROR(IF(VLOOKUP(B374,DB!$H$2:$CC$1001,20,FALSE)&amp;""="","","○"),"")</f>
        <v/>
      </c>
      <c r="I374" s="16" t="str">
        <f>IFERROR(VLOOKUP($B374,DB!$H$3:$BZ$1001,29,FALSE)&amp;"","　")</f>
        <v>　</v>
      </c>
      <c r="J374" s="18" t="str">
        <f>IFERROR(VLOOKUP($B374,DB!$H$3:$BZ$1001,30,FALSE)&amp;"","　")</f>
        <v>　</v>
      </c>
      <c r="K374" s="18" t="str">
        <f>IFERROR(VLOOKUP($B374,DB!$H$3:$BZ$1001,31,FALSE)&amp;"","　")</f>
        <v>　</v>
      </c>
      <c r="L374" s="18" t="str">
        <f>IFERROR(VLOOKUP($B374,DB!$H$3:$BZ$1001,32,FALSE)&amp;"","　")</f>
        <v>　</v>
      </c>
      <c r="M374" s="18" t="str">
        <f>IFERROR(VLOOKUP($B374,DB!$H$3:$BZ$1001,33,FALSE)&amp;"","　")</f>
        <v>　</v>
      </c>
      <c r="N374" s="21" t="str">
        <f>IFERROR(VLOOKUP($B374,DB!$H$3:$BZ$1001,34,FALSE)&amp;"","　")</f>
        <v>　</v>
      </c>
      <c r="O374" s="23" t="str">
        <f>IFERROR(VLOOKUP($B374,DB!$H$3:$BZ$1001,35,FALSE)&amp;"","　")</f>
        <v>　</v>
      </c>
      <c r="P374" s="18" t="str">
        <f>IFERROR(VLOOKUP($B374,DB!$H$3:$BZ$1001,36,FALSE)&amp;"","　")</f>
        <v>　</v>
      </c>
      <c r="Q374" s="18" t="str">
        <f>IFERROR(VLOOKUP($B374,DB!$H$3:$BZ$1001,37,FALSE)&amp;"","　")</f>
        <v>　</v>
      </c>
      <c r="R374" s="18" t="str">
        <f>IFERROR(VLOOKUP($B374,DB!$H$3:$BZ$1001,38,FALSE)&amp;"","　")</f>
        <v>　</v>
      </c>
      <c r="S374" s="18" t="str">
        <f>IFERROR(VLOOKUP($B374,DB!$H$3:$BZ$1001,39,FALSE)&amp;"","　")</f>
        <v>　</v>
      </c>
      <c r="T374" s="18" t="str">
        <f>IFERROR(VLOOKUP($B374,DB!$H$3:$BZ$1001,40,FALSE)&amp;"","　")</f>
        <v>　</v>
      </c>
      <c r="U374" s="18" t="str">
        <f>IFERROR(VLOOKUP($B374,DB!$H$3:$BZ$1001,41,FALSE)&amp;"","　")</f>
        <v>　</v>
      </c>
      <c r="V374" s="18" t="str">
        <f>IFERROR(VLOOKUP($B374,DB!$H$3:$BZ$1001,42,FALSE)&amp;"","　")</f>
        <v>　</v>
      </c>
      <c r="W374" s="18" t="str">
        <f>IFERROR(VLOOKUP($B374,DB!$H$3:$BZ$1001,43,FALSE)&amp;"","　")</f>
        <v>　</v>
      </c>
      <c r="X374" s="18" t="str">
        <f>IFERROR(VLOOKUP($B374,DB!$H$3:$BZ$1001,44,FALSE)&amp;"","　")</f>
        <v>　</v>
      </c>
      <c r="Y374" s="18" t="str">
        <f>IFERROR(VLOOKUP($B374,DB!$H$3:$BZ$1001,45,FALSE)&amp;"","　")</f>
        <v>　</v>
      </c>
      <c r="Z374" s="18" t="str">
        <f>IFERROR(VLOOKUP($B374,DB!$H$3:$BZ$1001,46,FALSE)&amp;"","　")</f>
        <v>　</v>
      </c>
      <c r="AA374" s="18" t="str">
        <f>IFERROR(VLOOKUP($B374,DB!$H$3:$BZ$1001,47,FALSE)&amp;"","　")</f>
        <v>　</v>
      </c>
      <c r="AB374" s="18" t="str">
        <f>IFERROR(VLOOKUP($B374,DB!$H$3:$BZ$1001,48,FALSE)&amp;"","　")</f>
        <v>　</v>
      </c>
      <c r="AC374" s="18" t="str">
        <f>IFERROR(VLOOKUP($B374,DB!$H$3:$BZ$1001,49,FALSE)&amp;"","　")</f>
        <v>　</v>
      </c>
      <c r="AD374" s="18" t="str">
        <f>IFERROR(VLOOKUP($B374,DB!$H$3:$BZ$1001,50,FALSE)&amp;"","　")</f>
        <v>　</v>
      </c>
      <c r="AE374" s="18" t="str">
        <f>IFERROR(VLOOKUP($B374,DB!$H$3:$BZ$1001,51,FALSE)&amp;"","　")</f>
        <v>　</v>
      </c>
      <c r="AF374" s="18" t="str">
        <f>IFERROR(VLOOKUP($B374,DB!$H$3:$BZ$1001,52,FALSE)&amp;"","　")</f>
        <v>　</v>
      </c>
      <c r="AG374" s="18" t="str">
        <f>IFERROR(VLOOKUP($B374,DB!$H$3:$BZ$1001,53,FALSE)&amp;"","　")</f>
        <v>　</v>
      </c>
      <c r="AH374" s="18" t="str">
        <f>IFERROR(VLOOKUP($B374,DB!$H$3:$BZ$1001,54,FALSE)&amp;"","　")</f>
        <v>　</v>
      </c>
      <c r="AI374" s="25" t="str">
        <f>IFERROR(VLOOKUP($B374,DB!$H$3:$BZ$1001,55,FALSE)&amp;"","　")</f>
        <v>　</v>
      </c>
      <c r="AJ374" s="16" t="str">
        <f>IFERROR(VLOOKUP($B374,DB!$H$3:$BZ$1001,56,FALSE)&amp;"","　")</f>
        <v>　</v>
      </c>
      <c r="AK374" s="18" t="str">
        <f>IFERROR(VLOOKUP($B374,DB!$H$3:$BZ$1001,57,FALSE)&amp;"","　")</f>
        <v>　</v>
      </c>
      <c r="AL374" s="18" t="str">
        <f>IFERROR(VLOOKUP($B374,DB!$H$3:$BZ$1001,58,FALSE)&amp;"","　")</f>
        <v>　</v>
      </c>
      <c r="AM374" s="18" t="str">
        <f>IFERROR(VLOOKUP($B374,DB!$H$3:$BZ$1001,59,FALSE)&amp;"","　")</f>
        <v>　</v>
      </c>
      <c r="AN374" s="18" t="str">
        <f>IFERROR(VLOOKUP($B374,DB!$H$3:$BZ$1001,60,FALSE)&amp;"","　")</f>
        <v>　</v>
      </c>
      <c r="AO374" s="18" t="str">
        <f>IFERROR(VLOOKUP($B374,DB!$H$3:$BZ$1001,61,FALSE)&amp;"","　")</f>
        <v>　</v>
      </c>
      <c r="AP374" s="18" t="str">
        <f>IFERROR(VLOOKUP($B374,DB!$H$3:$BZ$1001,62,FALSE)&amp;"","　")</f>
        <v>　</v>
      </c>
      <c r="AQ374" s="21" t="str">
        <f>IFERROR(VLOOKUP($B374,DB!$H$3:$BZ$1001,63,FALSE)&amp;"","　")</f>
        <v>　</v>
      </c>
      <c r="AR374" s="23" t="str">
        <f>IFERROR(VLOOKUP($B374,DB!$H$3:$BZ$1001,64,FALSE)&amp;"","　")</f>
        <v>　</v>
      </c>
      <c r="AS374" s="18" t="str">
        <f>IFERROR(VLOOKUP($B374,DB!$H$3:$BZ$1001,65,FALSE)&amp;"","　")</f>
        <v>　</v>
      </c>
      <c r="AT374" s="18" t="str">
        <f>IFERROR(VLOOKUP($B374,DB!$H$3:$BZ$1001,66,FALSE)&amp;"","　")</f>
        <v>　</v>
      </c>
      <c r="AU374" s="18" t="str">
        <f>IFERROR(VLOOKUP($B374,DB!$H$3:$BZ$1001,67,FALSE)&amp;"","　")</f>
        <v>　</v>
      </c>
      <c r="AV374" s="18" t="str">
        <f>IFERROR(VLOOKUP($B374,DB!$H$3:$BZ$1001,68,FALSE)&amp;"","　")</f>
        <v>　</v>
      </c>
      <c r="AW374" s="18" t="str">
        <f>IFERROR(VLOOKUP($B374,DB!$H$3:$BZ$1001,69,FALSE)&amp;"","　")</f>
        <v>　</v>
      </c>
      <c r="AX374" s="18" t="str">
        <f>IFERROR(VLOOKUP($B374,DB!$H$3:$BZ$1001,70,FALSE)&amp;"","　")</f>
        <v>　</v>
      </c>
      <c r="AY374" s="21" t="str">
        <f>IFERROR(VLOOKUP($B374,DB!$H$3:$BZ$1001,71,FALSE)&amp;"","　")</f>
        <v>　</v>
      </c>
      <c r="AZ374" s="29"/>
    </row>
    <row r="375" spans="4:52" ht="20.100000000000001" customHeight="1">
      <c r="D375" s="10" t="str">
        <f>IFERROR(VLOOKUP(B375,DB!$H$2:$CC$1001,7,FALSE)&amp;"","")</f>
        <v/>
      </c>
      <c r="E375" s="11" t="str">
        <f>IFERROR(VLOOKUP(B375,DB!$H$2:$CC$1001,8,FALSE)&amp;"","")</f>
        <v/>
      </c>
      <c r="F375" s="12" t="str">
        <f>IFERROR(VLOOKUP(B375,DB!$H$2:$CC$1001,10,FALSE)&amp;"","")</f>
        <v/>
      </c>
      <c r="G375" s="11" t="str">
        <f>IFERROR(VLOOKUP(B375,DB!$H$2:$CC$1001,11,FALSE)&amp;"","")</f>
        <v/>
      </c>
      <c r="H375" s="14" t="str">
        <f>IFERROR(IF(VLOOKUP(B375,DB!$H$2:$CC$1001,20,FALSE)&amp;""="","","○"),"")</f>
        <v/>
      </c>
      <c r="I375" s="16" t="str">
        <f>IFERROR(VLOOKUP($B375,DB!$H$3:$BZ$1001,29,FALSE)&amp;"","　")</f>
        <v>　</v>
      </c>
      <c r="J375" s="18" t="str">
        <f>IFERROR(VLOOKUP($B375,DB!$H$3:$BZ$1001,30,FALSE)&amp;"","　")</f>
        <v>　</v>
      </c>
      <c r="K375" s="18" t="str">
        <f>IFERROR(VLOOKUP($B375,DB!$H$3:$BZ$1001,31,FALSE)&amp;"","　")</f>
        <v>　</v>
      </c>
      <c r="L375" s="18" t="str">
        <f>IFERROR(VLOOKUP($B375,DB!$H$3:$BZ$1001,32,FALSE)&amp;"","　")</f>
        <v>　</v>
      </c>
      <c r="M375" s="18" t="str">
        <f>IFERROR(VLOOKUP($B375,DB!$H$3:$BZ$1001,33,FALSE)&amp;"","　")</f>
        <v>　</v>
      </c>
      <c r="N375" s="21" t="str">
        <f>IFERROR(VLOOKUP($B375,DB!$H$3:$BZ$1001,34,FALSE)&amp;"","　")</f>
        <v>　</v>
      </c>
      <c r="O375" s="23" t="str">
        <f>IFERROR(VLOOKUP($B375,DB!$H$3:$BZ$1001,35,FALSE)&amp;"","　")</f>
        <v>　</v>
      </c>
      <c r="P375" s="18" t="str">
        <f>IFERROR(VLOOKUP($B375,DB!$H$3:$BZ$1001,36,FALSE)&amp;"","　")</f>
        <v>　</v>
      </c>
      <c r="Q375" s="18" t="str">
        <f>IFERROR(VLOOKUP($B375,DB!$H$3:$BZ$1001,37,FALSE)&amp;"","　")</f>
        <v>　</v>
      </c>
      <c r="R375" s="18" t="str">
        <f>IFERROR(VLOOKUP($B375,DB!$H$3:$BZ$1001,38,FALSE)&amp;"","　")</f>
        <v>　</v>
      </c>
      <c r="S375" s="18" t="str">
        <f>IFERROR(VLOOKUP($B375,DB!$H$3:$BZ$1001,39,FALSE)&amp;"","　")</f>
        <v>　</v>
      </c>
      <c r="T375" s="18" t="str">
        <f>IFERROR(VLOOKUP($B375,DB!$H$3:$BZ$1001,40,FALSE)&amp;"","　")</f>
        <v>　</v>
      </c>
      <c r="U375" s="18" t="str">
        <f>IFERROR(VLOOKUP($B375,DB!$H$3:$BZ$1001,41,FALSE)&amp;"","　")</f>
        <v>　</v>
      </c>
      <c r="V375" s="18" t="str">
        <f>IFERROR(VLOOKUP($B375,DB!$H$3:$BZ$1001,42,FALSE)&amp;"","　")</f>
        <v>　</v>
      </c>
      <c r="W375" s="18" t="str">
        <f>IFERROR(VLOOKUP($B375,DB!$H$3:$BZ$1001,43,FALSE)&amp;"","　")</f>
        <v>　</v>
      </c>
      <c r="X375" s="18" t="str">
        <f>IFERROR(VLOOKUP($B375,DB!$H$3:$BZ$1001,44,FALSE)&amp;"","　")</f>
        <v>　</v>
      </c>
      <c r="Y375" s="18" t="str">
        <f>IFERROR(VLOOKUP($B375,DB!$H$3:$BZ$1001,45,FALSE)&amp;"","　")</f>
        <v>　</v>
      </c>
      <c r="Z375" s="18" t="str">
        <f>IFERROR(VLOOKUP($B375,DB!$H$3:$BZ$1001,46,FALSE)&amp;"","　")</f>
        <v>　</v>
      </c>
      <c r="AA375" s="18" t="str">
        <f>IFERROR(VLOOKUP($B375,DB!$H$3:$BZ$1001,47,FALSE)&amp;"","　")</f>
        <v>　</v>
      </c>
      <c r="AB375" s="18" t="str">
        <f>IFERROR(VLOOKUP($B375,DB!$H$3:$BZ$1001,48,FALSE)&amp;"","　")</f>
        <v>　</v>
      </c>
      <c r="AC375" s="18" t="str">
        <f>IFERROR(VLOOKUP($B375,DB!$H$3:$BZ$1001,49,FALSE)&amp;"","　")</f>
        <v>　</v>
      </c>
      <c r="AD375" s="18" t="str">
        <f>IFERROR(VLOOKUP($B375,DB!$H$3:$BZ$1001,50,FALSE)&amp;"","　")</f>
        <v>　</v>
      </c>
      <c r="AE375" s="18" t="str">
        <f>IFERROR(VLOOKUP($B375,DB!$H$3:$BZ$1001,51,FALSE)&amp;"","　")</f>
        <v>　</v>
      </c>
      <c r="AF375" s="18" t="str">
        <f>IFERROR(VLOOKUP($B375,DB!$H$3:$BZ$1001,52,FALSE)&amp;"","　")</f>
        <v>　</v>
      </c>
      <c r="AG375" s="18" t="str">
        <f>IFERROR(VLOOKUP($B375,DB!$H$3:$BZ$1001,53,FALSE)&amp;"","　")</f>
        <v>　</v>
      </c>
      <c r="AH375" s="18" t="str">
        <f>IFERROR(VLOOKUP($B375,DB!$H$3:$BZ$1001,54,FALSE)&amp;"","　")</f>
        <v>　</v>
      </c>
      <c r="AI375" s="25" t="str">
        <f>IFERROR(VLOOKUP($B375,DB!$H$3:$BZ$1001,55,FALSE)&amp;"","　")</f>
        <v>　</v>
      </c>
      <c r="AJ375" s="16" t="str">
        <f>IFERROR(VLOOKUP($B375,DB!$H$3:$BZ$1001,56,FALSE)&amp;"","　")</f>
        <v>　</v>
      </c>
      <c r="AK375" s="18" t="str">
        <f>IFERROR(VLOOKUP($B375,DB!$H$3:$BZ$1001,57,FALSE)&amp;"","　")</f>
        <v>　</v>
      </c>
      <c r="AL375" s="18" t="str">
        <f>IFERROR(VLOOKUP($B375,DB!$H$3:$BZ$1001,58,FALSE)&amp;"","　")</f>
        <v>　</v>
      </c>
      <c r="AM375" s="18" t="str">
        <f>IFERROR(VLOOKUP($B375,DB!$H$3:$BZ$1001,59,FALSE)&amp;"","　")</f>
        <v>　</v>
      </c>
      <c r="AN375" s="18" t="str">
        <f>IFERROR(VLOOKUP($B375,DB!$H$3:$BZ$1001,60,FALSE)&amp;"","　")</f>
        <v>　</v>
      </c>
      <c r="AO375" s="18" t="str">
        <f>IFERROR(VLOOKUP($B375,DB!$H$3:$BZ$1001,61,FALSE)&amp;"","　")</f>
        <v>　</v>
      </c>
      <c r="AP375" s="18" t="str">
        <f>IFERROR(VLOOKUP($B375,DB!$H$3:$BZ$1001,62,FALSE)&amp;"","　")</f>
        <v>　</v>
      </c>
      <c r="AQ375" s="21" t="str">
        <f>IFERROR(VLOOKUP($B375,DB!$H$3:$BZ$1001,63,FALSE)&amp;"","　")</f>
        <v>　</v>
      </c>
      <c r="AR375" s="23" t="str">
        <f>IFERROR(VLOOKUP($B375,DB!$H$3:$BZ$1001,64,FALSE)&amp;"","　")</f>
        <v>　</v>
      </c>
      <c r="AS375" s="18" t="str">
        <f>IFERROR(VLOOKUP($B375,DB!$H$3:$BZ$1001,65,FALSE)&amp;"","　")</f>
        <v>　</v>
      </c>
      <c r="AT375" s="18" t="str">
        <f>IFERROR(VLOOKUP($B375,DB!$H$3:$BZ$1001,66,FALSE)&amp;"","　")</f>
        <v>　</v>
      </c>
      <c r="AU375" s="18" t="str">
        <f>IFERROR(VLOOKUP($B375,DB!$H$3:$BZ$1001,67,FALSE)&amp;"","　")</f>
        <v>　</v>
      </c>
      <c r="AV375" s="18" t="str">
        <f>IFERROR(VLOOKUP($B375,DB!$H$3:$BZ$1001,68,FALSE)&amp;"","　")</f>
        <v>　</v>
      </c>
      <c r="AW375" s="18" t="str">
        <f>IFERROR(VLOOKUP($B375,DB!$H$3:$BZ$1001,69,FALSE)&amp;"","　")</f>
        <v>　</v>
      </c>
      <c r="AX375" s="18" t="str">
        <f>IFERROR(VLOOKUP($B375,DB!$H$3:$BZ$1001,70,FALSE)&amp;"","　")</f>
        <v>　</v>
      </c>
      <c r="AY375" s="21" t="str">
        <f>IFERROR(VLOOKUP($B375,DB!$H$3:$BZ$1001,71,FALSE)&amp;"","　")</f>
        <v>　</v>
      </c>
      <c r="AZ375" s="29"/>
    </row>
    <row r="376" spans="4:52" ht="20.100000000000001" customHeight="1">
      <c r="D376" s="10" t="str">
        <f>IFERROR(VLOOKUP(B376,DB!$H$2:$CC$1001,7,FALSE)&amp;"","")</f>
        <v/>
      </c>
      <c r="E376" s="11" t="str">
        <f>IFERROR(VLOOKUP(B376,DB!$H$2:$CC$1001,8,FALSE)&amp;"","")</f>
        <v/>
      </c>
      <c r="F376" s="12" t="str">
        <f>IFERROR(VLOOKUP(B376,DB!$H$2:$CC$1001,10,FALSE)&amp;"","")</f>
        <v/>
      </c>
      <c r="G376" s="11" t="str">
        <f>IFERROR(VLOOKUP(B376,DB!$H$2:$CC$1001,11,FALSE)&amp;"","")</f>
        <v/>
      </c>
      <c r="H376" s="14" t="str">
        <f>IFERROR(IF(VLOOKUP(B376,DB!$H$2:$CC$1001,20,FALSE)&amp;""="","","○"),"")</f>
        <v/>
      </c>
      <c r="I376" s="16" t="str">
        <f>IFERROR(VLOOKUP($B376,DB!$H$3:$BZ$1001,29,FALSE)&amp;"","　")</f>
        <v>　</v>
      </c>
      <c r="J376" s="18" t="str">
        <f>IFERROR(VLOOKUP($B376,DB!$H$3:$BZ$1001,30,FALSE)&amp;"","　")</f>
        <v>　</v>
      </c>
      <c r="K376" s="18" t="str">
        <f>IFERROR(VLOOKUP($B376,DB!$H$3:$BZ$1001,31,FALSE)&amp;"","　")</f>
        <v>　</v>
      </c>
      <c r="L376" s="18" t="str">
        <f>IFERROR(VLOOKUP($B376,DB!$H$3:$BZ$1001,32,FALSE)&amp;"","　")</f>
        <v>　</v>
      </c>
      <c r="M376" s="18" t="str">
        <f>IFERROR(VLOOKUP($B376,DB!$H$3:$BZ$1001,33,FALSE)&amp;"","　")</f>
        <v>　</v>
      </c>
      <c r="N376" s="21" t="str">
        <f>IFERROR(VLOOKUP($B376,DB!$H$3:$BZ$1001,34,FALSE)&amp;"","　")</f>
        <v>　</v>
      </c>
      <c r="O376" s="23" t="str">
        <f>IFERROR(VLOOKUP($B376,DB!$H$3:$BZ$1001,35,FALSE)&amp;"","　")</f>
        <v>　</v>
      </c>
      <c r="P376" s="18" t="str">
        <f>IFERROR(VLOOKUP($B376,DB!$H$3:$BZ$1001,36,FALSE)&amp;"","　")</f>
        <v>　</v>
      </c>
      <c r="Q376" s="18" t="str">
        <f>IFERROR(VLOOKUP($B376,DB!$H$3:$BZ$1001,37,FALSE)&amp;"","　")</f>
        <v>　</v>
      </c>
      <c r="R376" s="18" t="str">
        <f>IFERROR(VLOOKUP($B376,DB!$H$3:$BZ$1001,38,FALSE)&amp;"","　")</f>
        <v>　</v>
      </c>
      <c r="S376" s="18" t="str">
        <f>IFERROR(VLOOKUP($B376,DB!$H$3:$BZ$1001,39,FALSE)&amp;"","　")</f>
        <v>　</v>
      </c>
      <c r="T376" s="18" t="str">
        <f>IFERROR(VLOOKUP($B376,DB!$H$3:$BZ$1001,40,FALSE)&amp;"","　")</f>
        <v>　</v>
      </c>
      <c r="U376" s="18" t="str">
        <f>IFERROR(VLOOKUP($B376,DB!$H$3:$BZ$1001,41,FALSE)&amp;"","　")</f>
        <v>　</v>
      </c>
      <c r="V376" s="18" t="str">
        <f>IFERROR(VLOOKUP($B376,DB!$H$3:$BZ$1001,42,FALSE)&amp;"","　")</f>
        <v>　</v>
      </c>
      <c r="W376" s="18" t="str">
        <f>IFERROR(VLOOKUP($B376,DB!$H$3:$BZ$1001,43,FALSE)&amp;"","　")</f>
        <v>　</v>
      </c>
      <c r="X376" s="18" t="str">
        <f>IFERROR(VLOOKUP($B376,DB!$H$3:$BZ$1001,44,FALSE)&amp;"","　")</f>
        <v>　</v>
      </c>
      <c r="Y376" s="18" t="str">
        <f>IFERROR(VLOOKUP($B376,DB!$H$3:$BZ$1001,45,FALSE)&amp;"","　")</f>
        <v>　</v>
      </c>
      <c r="Z376" s="18" t="str">
        <f>IFERROR(VLOOKUP($B376,DB!$H$3:$BZ$1001,46,FALSE)&amp;"","　")</f>
        <v>　</v>
      </c>
      <c r="AA376" s="18" t="str">
        <f>IFERROR(VLOOKUP($B376,DB!$H$3:$BZ$1001,47,FALSE)&amp;"","　")</f>
        <v>　</v>
      </c>
      <c r="AB376" s="18" t="str">
        <f>IFERROR(VLOOKUP($B376,DB!$H$3:$BZ$1001,48,FALSE)&amp;"","　")</f>
        <v>　</v>
      </c>
      <c r="AC376" s="18" t="str">
        <f>IFERROR(VLOOKUP($B376,DB!$H$3:$BZ$1001,49,FALSE)&amp;"","　")</f>
        <v>　</v>
      </c>
      <c r="AD376" s="18" t="str">
        <f>IFERROR(VLOOKUP($B376,DB!$H$3:$BZ$1001,50,FALSE)&amp;"","　")</f>
        <v>　</v>
      </c>
      <c r="AE376" s="18" t="str">
        <f>IFERROR(VLOOKUP($B376,DB!$H$3:$BZ$1001,51,FALSE)&amp;"","　")</f>
        <v>　</v>
      </c>
      <c r="AF376" s="18" t="str">
        <f>IFERROR(VLOOKUP($B376,DB!$H$3:$BZ$1001,52,FALSE)&amp;"","　")</f>
        <v>　</v>
      </c>
      <c r="AG376" s="18" t="str">
        <f>IFERROR(VLOOKUP($B376,DB!$H$3:$BZ$1001,53,FALSE)&amp;"","　")</f>
        <v>　</v>
      </c>
      <c r="AH376" s="18" t="str">
        <f>IFERROR(VLOOKUP($B376,DB!$H$3:$BZ$1001,54,FALSE)&amp;"","　")</f>
        <v>　</v>
      </c>
      <c r="AI376" s="25" t="str">
        <f>IFERROR(VLOOKUP($B376,DB!$H$3:$BZ$1001,55,FALSE)&amp;"","　")</f>
        <v>　</v>
      </c>
      <c r="AJ376" s="16" t="str">
        <f>IFERROR(VLOOKUP($B376,DB!$H$3:$BZ$1001,56,FALSE)&amp;"","　")</f>
        <v>　</v>
      </c>
      <c r="AK376" s="18" t="str">
        <f>IFERROR(VLOOKUP($B376,DB!$H$3:$BZ$1001,57,FALSE)&amp;"","　")</f>
        <v>　</v>
      </c>
      <c r="AL376" s="18" t="str">
        <f>IFERROR(VLOOKUP($B376,DB!$H$3:$BZ$1001,58,FALSE)&amp;"","　")</f>
        <v>　</v>
      </c>
      <c r="AM376" s="18" t="str">
        <f>IFERROR(VLOOKUP($B376,DB!$H$3:$BZ$1001,59,FALSE)&amp;"","　")</f>
        <v>　</v>
      </c>
      <c r="AN376" s="18" t="str">
        <f>IFERROR(VLOOKUP($B376,DB!$H$3:$BZ$1001,60,FALSE)&amp;"","　")</f>
        <v>　</v>
      </c>
      <c r="AO376" s="18" t="str">
        <f>IFERROR(VLOOKUP($B376,DB!$H$3:$BZ$1001,61,FALSE)&amp;"","　")</f>
        <v>　</v>
      </c>
      <c r="AP376" s="18" t="str">
        <f>IFERROR(VLOOKUP($B376,DB!$H$3:$BZ$1001,62,FALSE)&amp;"","　")</f>
        <v>　</v>
      </c>
      <c r="AQ376" s="21" t="str">
        <f>IFERROR(VLOOKUP($B376,DB!$H$3:$BZ$1001,63,FALSE)&amp;"","　")</f>
        <v>　</v>
      </c>
      <c r="AR376" s="23" t="str">
        <f>IFERROR(VLOOKUP($B376,DB!$H$3:$BZ$1001,64,FALSE)&amp;"","　")</f>
        <v>　</v>
      </c>
      <c r="AS376" s="18" t="str">
        <f>IFERROR(VLOOKUP($B376,DB!$H$3:$BZ$1001,65,FALSE)&amp;"","　")</f>
        <v>　</v>
      </c>
      <c r="AT376" s="18" t="str">
        <f>IFERROR(VLOOKUP($B376,DB!$H$3:$BZ$1001,66,FALSE)&amp;"","　")</f>
        <v>　</v>
      </c>
      <c r="AU376" s="18" t="str">
        <f>IFERROR(VLOOKUP($B376,DB!$H$3:$BZ$1001,67,FALSE)&amp;"","　")</f>
        <v>　</v>
      </c>
      <c r="AV376" s="18" t="str">
        <f>IFERROR(VLOOKUP($B376,DB!$H$3:$BZ$1001,68,FALSE)&amp;"","　")</f>
        <v>　</v>
      </c>
      <c r="AW376" s="18" t="str">
        <f>IFERROR(VLOOKUP($B376,DB!$H$3:$BZ$1001,69,FALSE)&amp;"","　")</f>
        <v>　</v>
      </c>
      <c r="AX376" s="18" t="str">
        <f>IFERROR(VLOOKUP($B376,DB!$H$3:$BZ$1001,70,FALSE)&amp;"","　")</f>
        <v>　</v>
      </c>
      <c r="AY376" s="21" t="str">
        <f>IFERROR(VLOOKUP($B376,DB!$H$3:$BZ$1001,71,FALSE)&amp;"","　")</f>
        <v>　</v>
      </c>
      <c r="AZ376" s="29"/>
    </row>
    <row r="377" spans="4:52" ht="20.100000000000001" customHeight="1">
      <c r="D377" s="10" t="str">
        <f>IFERROR(VLOOKUP(B377,DB!$H$2:$CC$1001,7,FALSE)&amp;"","")</f>
        <v/>
      </c>
      <c r="E377" s="11" t="str">
        <f>IFERROR(VLOOKUP(B377,DB!$H$2:$CC$1001,8,FALSE)&amp;"","")</f>
        <v/>
      </c>
      <c r="F377" s="12" t="str">
        <f>IFERROR(VLOOKUP(B377,DB!$H$2:$CC$1001,10,FALSE)&amp;"","")</f>
        <v/>
      </c>
      <c r="G377" s="11" t="str">
        <f>IFERROR(VLOOKUP(B377,DB!$H$2:$CC$1001,11,FALSE)&amp;"","")</f>
        <v/>
      </c>
      <c r="H377" s="14" t="str">
        <f>IFERROR(IF(VLOOKUP(B377,DB!$H$2:$CC$1001,20,FALSE)&amp;""="","","○"),"")</f>
        <v/>
      </c>
      <c r="I377" s="16" t="str">
        <f>IFERROR(VLOOKUP($B377,DB!$H$3:$BZ$1001,29,FALSE)&amp;"","　")</f>
        <v>　</v>
      </c>
      <c r="J377" s="18" t="str">
        <f>IFERROR(VLOOKUP($B377,DB!$H$3:$BZ$1001,30,FALSE)&amp;"","　")</f>
        <v>　</v>
      </c>
      <c r="K377" s="18" t="str">
        <f>IFERROR(VLOOKUP($B377,DB!$H$3:$BZ$1001,31,FALSE)&amp;"","　")</f>
        <v>　</v>
      </c>
      <c r="L377" s="18" t="str">
        <f>IFERROR(VLOOKUP($B377,DB!$H$3:$BZ$1001,32,FALSE)&amp;"","　")</f>
        <v>　</v>
      </c>
      <c r="M377" s="18" t="str">
        <f>IFERROR(VLOOKUP($B377,DB!$H$3:$BZ$1001,33,FALSE)&amp;"","　")</f>
        <v>　</v>
      </c>
      <c r="N377" s="21" t="str">
        <f>IFERROR(VLOOKUP($B377,DB!$H$3:$BZ$1001,34,FALSE)&amp;"","　")</f>
        <v>　</v>
      </c>
      <c r="O377" s="23" t="str">
        <f>IFERROR(VLOOKUP($B377,DB!$H$3:$BZ$1001,35,FALSE)&amp;"","　")</f>
        <v>　</v>
      </c>
      <c r="P377" s="18" t="str">
        <f>IFERROR(VLOOKUP($B377,DB!$H$3:$BZ$1001,36,FALSE)&amp;"","　")</f>
        <v>　</v>
      </c>
      <c r="Q377" s="18" t="str">
        <f>IFERROR(VLOOKUP($B377,DB!$H$3:$BZ$1001,37,FALSE)&amp;"","　")</f>
        <v>　</v>
      </c>
      <c r="R377" s="18" t="str">
        <f>IFERROR(VLOOKUP($B377,DB!$H$3:$BZ$1001,38,FALSE)&amp;"","　")</f>
        <v>　</v>
      </c>
      <c r="S377" s="18" t="str">
        <f>IFERROR(VLOOKUP($B377,DB!$H$3:$BZ$1001,39,FALSE)&amp;"","　")</f>
        <v>　</v>
      </c>
      <c r="T377" s="18" t="str">
        <f>IFERROR(VLOOKUP($B377,DB!$H$3:$BZ$1001,40,FALSE)&amp;"","　")</f>
        <v>　</v>
      </c>
      <c r="U377" s="18" t="str">
        <f>IFERROR(VLOOKUP($B377,DB!$H$3:$BZ$1001,41,FALSE)&amp;"","　")</f>
        <v>　</v>
      </c>
      <c r="V377" s="18" t="str">
        <f>IFERROR(VLOOKUP($B377,DB!$H$3:$BZ$1001,42,FALSE)&amp;"","　")</f>
        <v>　</v>
      </c>
      <c r="W377" s="18" t="str">
        <f>IFERROR(VLOOKUP($B377,DB!$H$3:$BZ$1001,43,FALSE)&amp;"","　")</f>
        <v>　</v>
      </c>
      <c r="X377" s="18" t="str">
        <f>IFERROR(VLOOKUP($B377,DB!$H$3:$BZ$1001,44,FALSE)&amp;"","　")</f>
        <v>　</v>
      </c>
      <c r="Y377" s="18" t="str">
        <f>IFERROR(VLOOKUP($B377,DB!$H$3:$BZ$1001,45,FALSE)&amp;"","　")</f>
        <v>　</v>
      </c>
      <c r="Z377" s="18" t="str">
        <f>IFERROR(VLOOKUP($B377,DB!$H$3:$BZ$1001,46,FALSE)&amp;"","　")</f>
        <v>　</v>
      </c>
      <c r="AA377" s="18" t="str">
        <f>IFERROR(VLOOKUP($B377,DB!$H$3:$BZ$1001,47,FALSE)&amp;"","　")</f>
        <v>　</v>
      </c>
      <c r="AB377" s="18" t="str">
        <f>IFERROR(VLOOKUP($B377,DB!$H$3:$BZ$1001,48,FALSE)&amp;"","　")</f>
        <v>　</v>
      </c>
      <c r="AC377" s="18" t="str">
        <f>IFERROR(VLOOKUP($B377,DB!$H$3:$BZ$1001,49,FALSE)&amp;"","　")</f>
        <v>　</v>
      </c>
      <c r="AD377" s="18" t="str">
        <f>IFERROR(VLOOKUP($B377,DB!$H$3:$BZ$1001,50,FALSE)&amp;"","　")</f>
        <v>　</v>
      </c>
      <c r="AE377" s="18" t="str">
        <f>IFERROR(VLOOKUP($B377,DB!$H$3:$BZ$1001,51,FALSE)&amp;"","　")</f>
        <v>　</v>
      </c>
      <c r="AF377" s="18" t="str">
        <f>IFERROR(VLOOKUP($B377,DB!$H$3:$BZ$1001,52,FALSE)&amp;"","　")</f>
        <v>　</v>
      </c>
      <c r="AG377" s="18" t="str">
        <f>IFERROR(VLOOKUP($B377,DB!$H$3:$BZ$1001,53,FALSE)&amp;"","　")</f>
        <v>　</v>
      </c>
      <c r="AH377" s="18" t="str">
        <f>IFERROR(VLOOKUP($B377,DB!$H$3:$BZ$1001,54,FALSE)&amp;"","　")</f>
        <v>　</v>
      </c>
      <c r="AI377" s="25" t="str">
        <f>IFERROR(VLOOKUP($B377,DB!$H$3:$BZ$1001,55,FALSE)&amp;"","　")</f>
        <v>　</v>
      </c>
      <c r="AJ377" s="16" t="str">
        <f>IFERROR(VLOOKUP($B377,DB!$H$3:$BZ$1001,56,FALSE)&amp;"","　")</f>
        <v>　</v>
      </c>
      <c r="AK377" s="18" t="str">
        <f>IFERROR(VLOOKUP($B377,DB!$H$3:$BZ$1001,57,FALSE)&amp;"","　")</f>
        <v>　</v>
      </c>
      <c r="AL377" s="18" t="str">
        <f>IFERROR(VLOOKUP($B377,DB!$H$3:$BZ$1001,58,FALSE)&amp;"","　")</f>
        <v>　</v>
      </c>
      <c r="AM377" s="18" t="str">
        <f>IFERROR(VLOOKUP($B377,DB!$H$3:$BZ$1001,59,FALSE)&amp;"","　")</f>
        <v>　</v>
      </c>
      <c r="AN377" s="18" t="str">
        <f>IFERROR(VLOOKUP($B377,DB!$H$3:$BZ$1001,60,FALSE)&amp;"","　")</f>
        <v>　</v>
      </c>
      <c r="AO377" s="18" t="str">
        <f>IFERROR(VLOOKUP($B377,DB!$H$3:$BZ$1001,61,FALSE)&amp;"","　")</f>
        <v>　</v>
      </c>
      <c r="AP377" s="18" t="str">
        <f>IFERROR(VLOOKUP($B377,DB!$H$3:$BZ$1001,62,FALSE)&amp;"","　")</f>
        <v>　</v>
      </c>
      <c r="AQ377" s="21" t="str">
        <f>IFERROR(VLOOKUP($B377,DB!$H$3:$BZ$1001,63,FALSE)&amp;"","　")</f>
        <v>　</v>
      </c>
      <c r="AR377" s="23" t="str">
        <f>IFERROR(VLOOKUP($B377,DB!$H$3:$BZ$1001,64,FALSE)&amp;"","　")</f>
        <v>　</v>
      </c>
      <c r="AS377" s="18" t="str">
        <f>IFERROR(VLOOKUP($B377,DB!$H$3:$BZ$1001,65,FALSE)&amp;"","　")</f>
        <v>　</v>
      </c>
      <c r="AT377" s="18" t="str">
        <f>IFERROR(VLOOKUP($B377,DB!$H$3:$BZ$1001,66,FALSE)&amp;"","　")</f>
        <v>　</v>
      </c>
      <c r="AU377" s="18" t="str">
        <f>IFERROR(VLOOKUP($B377,DB!$H$3:$BZ$1001,67,FALSE)&amp;"","　")</f>
        <v>　</v>
      </c>
      <c r="AV377" s="18" t="str">
        <f>IFERROR(VLOOKUP($B377,DB!$H$3:$BZ$1001,68,FALSE)&amp;"","　")</f>
        <v>　</v>
      </c>
      <c r="AW377" s="18" t="str">
        <f>IFERROR(VLOOKUP($B377,DB!$H$3:$BZ$1001,69,FALSE)&amp;"","　")</f>
        <v>　</v>
      </c>
      <c r="AX377" s="18" t="str">
        <f>IFERROR(VLOOKUP($B377,DB!$H$3:$BZ$1001,70,FALSE)&amp;"","　")</f>
        <v>　</v>
      </c>
      <c r="AY377" s="21" t="str">
        <f>IFERROR(VLOOKUP($B377,DB!$H$3:$BZ$1001,71,FALSE)&amp;"","　")</f>
        <v>　</v>
      </c>
      <c r="AZ377" s="29"/>
    </row>
  </sheetData>
  <sheetProtection algorithmName="SHA-512" hashValue="JJb108rMPVh3fRluQi5ITiJDqb+BB72YBGXXwnBHRaaAVPoIFiipAUgiGBsOF/IEfNkFYZBLadvBNBQ/9vbABQ==" saltValue="s+H0sN2E4jmLALsL9JMAhQ==" spinCount="100000" sheet="1" formatCells="0" formatColumns="0" formatRows="0" insertColumns="0" insertRows="0" insertHyperlinks="0" deleteColumns="0" deleteRows="0" autoFilter="0" pivotTables="0"/>
  <autoFilter ref="A3:BI377">
    <filterColumn colId="3" showButton="0"/>
    <filterColumn colId="5" showButton="0"/>
  </autoFilter>
  <mergeCells count="9">
    <mergeCell ref="I2:N2"/>
    <mergeCell ref="O2:AI2"/>
    <mergeCell ref="AJ2:AQ2"/>
    <mergeCell ref="AR2:AY2"/>
    <mergeCell ref="B2:B3"/>
    <mergeCell ref="C2:C3"/>
    <mergeCell ref="D2:E3"/>
    <mergeCell ref="F2:G3"/>
    <mergeCell ref="H2:H3"/>
  </mergeCells>
  <phoneticPr fontId="2"/>
  <printOptions horizontalCentered="1" verticalCentered="1"/>
  <pageMargins left="0.47244094488188981" right="0.47244094488188981" top="0.59055118110236227" bottom="0.47244094488188981" header="0.31496062992125984" footer="0.31496062992125984"/>
  <pageSetup paperSize="9" scale="37" fitToHeight="0" orientation="landscape" r:id="rId1"/>
  <headerFooter>
    <oddFooter>&amp;R&amp;8&amp;P/&amp;N</oddFooter>
  </headerFooter>
  <rowBreaks count="4" manualBreakCount="4">
    <brk id="66" min="1" max="52" man="1"/>
    <brk id="125" min="1" max="52" man="1"/>
    <brk id="188" min="1" max="52" man="1"/>
    <brk id="251" min="1" max="5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CR1006"/>
  <sheetViews>
    <sheetView zoomScale="80" zoomScaleNormal="80" workbookViewId="0">
      <pane xSplit="11" ySplit="2" topLeftCell="Z604" activePane="bottomRight" state="frozen"/>
      <selection activeCell="D18" sqref="D18"/>
      <selection pane="topRight" activeCell="D18" sqref="D18"/>
      <selection pane="bottomLeft" activeCell="D18" sqref="D18"/>
      <selection pane="bottomRight" activeCell="D18" sqref="D18"/>
    </sheetView>
  </sheetViews>
  <sheetFormatPr defaultColWidth="9" defaultRowHeight="18" customHeight="1"/>
  <cols>
    <col min="1" max="1" width="7.59765625" style="107" customWidth="1"/>
    <col min="2" max="4" width="7.5" style="55" customWidth="1"/>
    <col min="5" max="6" width="7.59765625" style="55" customWidth="1"/>
    <col min="7" max="7" width="10" style="55" customWidth="1"/>
    <col min="8" max="8" width="7.59765625" style="55" customWidth="1"/>
    <col min="9" max="9" width="5.59765625" style="59" customWidth="1"/>
    <col min="10" max="10" width="3.09765625" style="59" customWidth="1"/>
    <col min="11" max="11" width="35.69921875" style="55" bestFit="1" customWidth="1"/>
    <col min="12" max="12" width="35.59765625" style="55" bestFit="1" customWidth="1"/>
    <col min="13" max="13" width="8.59765625" style="55" customWidth="1"/>
    <col min="14" max="14" width="14.19921875" style="55" bestFit="1" customWidth="1"/>
    <col min="15" max="15" width="15.3984375" style="55" bestFit="1" customWidth="1"/>
    <col min="16" max="16" width="49.59765625" style="55" bestFit="1" customWidth="1"/>
    <col min="17" max="17" width="14.19921875" style="55" bestFit="1" customWidth="1"/>
    <col min="18" max="19" width="12.69921875" style="55" bestFit="1" customWidth="1"/>
    <col min="20" max="20" width="12.5" style="55" bestFit="1" customWidth="1"/>
    <col min="21" max="21" width="26.5" style="55" bestFit="1" customWidth="1"/>
    <col min="22" max="22" width="12.69921875" style="55" bestFit="1" customWidth="1"/>
    <col min="23" max="23" width="14.19921875" style="55" bestFit="1" customWidth="1"/>
    <col min="24" max="24" width="12.69921875" style="55" bestFit="1" customWidth="1"/>
    <col min="25" max="25" width="48" style="55" bestFit="1" customWidth="1"/>
    <col min="26" max="27" width="11.69921875" style="55" bestFit="1" customWidth="1"/>
    <col min="28" max="29" width="12.19921875" style="55" bestFit="1" customWidth="1"/>
    <col min="30" max="31" width="10.19921875" style="55" bestFit="1" customWidth="1"/>
    <col min="32" max="32" width="11.69921875" style="55" bestFit="1" customWidth="1"/>
    <col min="33" max="33" width="42.19921875" style="55" bestFit="1" customWidth="1"/>
    <col min="34" max="35" width="12.19921875" style="55" bestFit="1" customWidth="1"/>
    <col min="36" max="37" width="6.59765625" style="59" customWidth="1"/>
    <col min="38" max="38" width="6.59765625" style="93" customWidth="1"/>
    <col min="39" max="39" width="6.59765625" style="59" customWidth="1"/>
    <col min="40" max="40" width="6.59765625" style="55" customWidth="1"/>
    <col min="41" max="41" width="6.59765625" style="59" customWidth="1"/>
    <col min="42" max="42" width="5.59765625" style="55" customWidth="1"/>
    <col min="43" max="43" width="5.59765625" style="59" customWidth="1"/>
    <col min="44" max="44" width="5.59765625" style="55" customWidth="1"/>
    <col min="45" max="45" width="5.59765625" style="59" customWidth="1"/>
    <col min="46" max="46" width="5.59765625" style="55" customWidth="1"/>
    <col min="47" max="47" width="5.59765625" style="59" customWidth="1"/>
    <col min="48" max="48" width="5.59765625" style="55" customWidth="1"/>
    <col min="49" max="49" width="5.59765625" style="59" customWidth="1"/>
    <col min="50" max="50" width="5.59765625" style="55" customWidth="1"/>
    <col min="51" max="51" width="5.59765625" style="59" customWidth="1"/>
    <col min="52" max="52" width="5.59765625" style="55" customWidth="1"/>
    <col min="53" max="53" width="5.59765625" style="59" customWidth="1"/>
    <col min="54" max="54" width="5.59765625" style="55" customWidth="1"/>
    <col min="55" max="55" width="5.59765625" style="59" customWidth="1"/>
    <col min="56" max="56" width="5.59765625" style="55" customWidth="1"/>
    <col min="57" max="57" width="5.59765625" style="59" customWidth="1"/>
    <col min="58" max="58" width="5.59765625" style="55" customWidth="1"/>
    <col min="59" max="59" width="5.59765625" style="59" customWidth="1"/>
    <col min="60" max="60" width="5.59765625" style="55" customWidth="1"/>
    <col min="61" max="61" width="5.59765625" style="59" customWidth="1"/>
    <col min="62" max="62" width="5.59765625" style="55" customWidth="1"/>
    <col min="63" max="63" width="5.59765625" style="59" customWidth="1"/>
    <col min="64" max="64" width="5.59765625" style="55" customWidth="1"/>
    <col min="65" max="65" width="5.59765625" style="59" customWidth="1"/>
    <col min="66" max="66" width="5.59765625" style="55" customWidth="1"/>
    <col min="67" max="67" width="5.59765625" style="59" customWidth="1"/>
    <col min="68" max="68" width="5.59765625" style="55" customWidth="1"/>
    <col min="69" max="69" width="5.59765625" style="59" customWidth="1"/>
    <col min="70" max="70" width="5.59765625" style="55" customWidth="1"/>
    <col min="71" max="71" width="5.59765625" style="59" customWidth="1"/>
    <col min="72" max="72" width="5.59765625" style="55" customWidth="1"/>
    <col min="73" max="73" width="5.59765625" style="59" customWidth="1"/>
    <col min="74" max="74" width="5.59765625" style="55" customWidth="1"/>
    <col min="75" max="75" width="5.59765625" style="59" customWidth="1"/>
    <col min="76" max="76" width="5.59765625" style="55" customWidth="1"/>
    <col min="77" max="77" width="5.59765625" style="59" customWidth="1"/>
    <col min="78" max="78" width="5.59765625" style="55" customWidth="1"/>
    <col min="79" max="80" width="5.59765625" style="55" hidden="1" customWidth="1"/>
    <col min="81" max="82" width="9" style="55"/>
    <col min="83" max="16384" width="9" style="30"/>
  </cols>
  <sheetData>
    <row r="1" spans="1:82" s="32" customFormat="1" ht="20.100000000000001" customHeight="1">
      <c r="A1" s="42"/>
      <c r="I1" s="195" t="s">
        <v>26</v>
      </c>
      <c r="J1" s="196"/>
      <c r="K1" s="196"/>
      <c r="L1" s="196"/>
      <c r="M1" s="196"/>
      <c r="N1" s="196"/>
      <c r="O1" s="196"/>
      <c r="P1" s="196"/>
      <c r="Q1" s="196"/>
      <c r="R1" s="196"/>
      <c r="S1" s="196"/>
      <c r="T1" s="196"/>
      <c r="U1" s="197" t="s">
        <v>27</v>
      </c>
      <c r="V1" s="198"/>
      <c r="W1" s="198"/>
      <c r="X1" s="198"/>
      <c r="Y1" s="198"/>
      <c r="Z1" s="198"/>
      <c r="AA1" s="198"/>
      <c r="AB1" s="198"/>
      <c r="AC1" s="199"/>
      <c r="AD1" s="200" t="s">
        <v>29</v>
      </c>
      <c r="AE1" s="201"/>
      <c r="AF1" s="201"/>
      <c r="AG1" s="201"/>
      <c r="AH1" s="201"/>
      <c r="AI1" s="202"/>
      <c r="AJ1" s="203" t="s">
        <v>50</v>
      </c>
      <c r="AK1" s="204"/>
      <c r="AL1" s="204"/>
      <c r="AM1" s="204"/>
      <c r="AN1" s="204"/>
      <c r="AO1" s="205"/>
      <c r="AP1" s="206" t="s">
        <v>52</v>
      </c>
      <c r="AQ1" s="206"/>
      <c r="AR1" s="206"/>
      <c r="AS1" s="206"/>
      <c r="AT1" s="206"/>
      <c r="AU1" s="206"/>
      <c r="AV1" s="206"/>
      <c r="AW1" s="206"/>
      <c r="AX1" s="206"/>
      <c r="AY1" s="206"/>
      <c r="AZ1" s="206"/>
      <c r="BA1" s="206"/>
      <c r="BB1" s="206"/>
      <c r="BC1" s="206"/>
      <c r="BD1" s="206"/>
      <c r="BE1" s="206"/>
      <c r="BF1" s="206"/>
      <c r="BG1" s="206"/>
      <c r="BH1" s="206"/>
      <c r="BI1" s="206"/>
      <c r="BJ1" s="206"/>
      <c r="BK1" s="188" t="s">
        <v>81</v>
      </c>
      <c r="BL1" s="189"/>
      <c r="BM1" s="189"/>
      <c r="BN1" s="189"/>
      <c r="BO1" s="189"/>
      <c r="BP1" s="189"/>
      <c r="BQ1" s="189"/>
      <c r="BR1" s="190"/>
      <c r="BS1" s="191" t="s">
        <v>87</v>
      </c>
      <c r="BT1" s="191"/>
      <c r="BU1" s="191"/>
      <c r="BV1" s="191"/>
      <c r="BW1" s="191"/>
      <c r="BX1" s="191"/>
      <c r="BY1" s="191"/>
      <c r="BZ1" s="192"/>
      <c r="CA1" s="193" t="s">
        <v>4</v>
      </c>
      <c r="CB1" s="194"/>
    </row>
    <row r="2" spans="1:82" s="31" customFormat="1" ht="20.100000000000001" customHeight="1">
      <c r="A2" s="58" t="s">
        <v>342</v>
      </c>
      <c r="B2" s="59" t="s">
        <v>2660</v>
      </c>
      <c r="C2" s="59" t="s">
        <v>2661</v>
      </c>
      <c r="D2" s="59" t="s">
        <v>2662</v>
      </c>
      <c r="E2" s="59" t="s">
        <v>2705</v>
      </c>
      <c r="F2" s="59" t="s">
        <v>2629</v>
      </c>
      <c r="G2" s="59" t="s">
        <v>2630</v>
      </c>
      <c r="H2" s="59" t="s">
        <v>5</v>
      </c>
      <c r="I2" s="60" t="s">
        <v>20</v>
      </c>
      <c r="J2" s="60" t="s">
        <v>11</v>
      </c>
      <c r="K2" s="60" t="s">
        <v>10</v>
      </c>
      <c r="L2" s="60" t="s">
        <v>12</v>
      </c>
      <c r="M2" s="60" t="s">
        <v>17</v>
      </c>
      <c r="N2" s="60" t="s">
        <v>21</v>
      </c>
      <c r="O2" s="60" t="s">
        <v>22</v>
      </c>
      <c r="P2" s="60" t="s">
        <v>1</v>
      </c>
      <c r="Q2" s="60" t="s">
        <v>15</v>
      </c>
      <c r="R2" s="60" t="s">
        <v>14</v>
      </c>
      <c r="S2" s="60" t="s">
        <v>23</v>
      </c>
      <c r="T2" s="61" t="s">
        <v>24</v>
      </c>
      <c r="U2" s="62" t="s">
        <v>31</v>
      </c>
      <c r="V2" s="62" t="s">
        <v>17</v>
      </c>
      <c r="W2" s="62" t="s">
        <v>21</v>
      </c>
      <c r="X2" s="62" t="s">
        <v>22</v>
      </c>
      <c r="Y2" s="63" t="s">
        <v>1</v>
      </c>
      <c r="Z2" s="63" t="s">
        <v>33</v>
      </c>
      <c r="AA2" s="63" t="s">
        <v>35</v>
      </c>
      <c r="AB2" s="63" t="s">
        <v>23</v>
      </c>
      <c r="AC2" s="63" t="s">
        <v>24</v>
      </c>
      <c r="AD2" s="64" t="s">
        <v>31</v>
      </c>
      <c r="AE2" s="64" t="s">
        <v>17</v>
      </c>
      <c r="AF2" s="64" t="s">
        <v>22</v>
      </c>
      <c r="AG2" s="64" t="s">
        <v>1</v>
      </c>
      <c r="AH2" s="64" t="s">
        <v>23</v>
      </c>
      <c r="AI2" s="64" t="s">
        <v>24</v>
      </c>
      <c r="AJ2" s="65" t="s">
        <v>34</v>
      </c>
      <c r="AK2" s="65" t="s">
        <v>51</v>
      </c>
      <c r="AL2" s="66" t="s">
        <v>54</v>
      </c>
      <c r="AM2" s="65" t="s">
        <v>13</v>
      </c>
      <c r="AN2" s="65" t="s">
        <v>16</v>
      </c>
      <c r="AO2" s="65" t="s">
        <v>39</v>
      </c>
      <c r="AP2" s="67" t="s">
        <v>9</v>
      </c>
      <c r="AQ2" s="68" t="s">
        <v>53</v>
      </c>
      <c r="AR2" s="68" t="s">
        <v>55</v>
      </c>
      <c r="AS2" s="68" t="s">
        <v>25</v>
      </c>
      <c r="AT2" s="68" t="s">
        <v>56</v>
      </c>
      <c r="AU2" s="68" t="s">
        <v>0</v>
      </c>
      <c r="AV2" s="68" t="s">
        <v>8</v>
      </c>
      <c r="AW2" s="68" t="s">
        <v>32</v>
      </c>
      <c r="AX2" s="68" t="s">
        <v>57</v>
      </c>
      <c r="AY2" s="68" t="s">
        <v>59</v>
      </c>
      <c r="AZ2" s="68" t="s">
        <v>60</v>
      </c>
      <c r="BA2" s="68" t="s">
        <v>63</v>
      </c>
      <c r="BB2" s="68" t="s">
        <v>65</v>
      </c>
      <c r="BC2" s="68" t="s">
        <v>66</v>
      </c>
      <c r="BD2" s="68" t="s">
        <v>67</v>
      </c>
      <c r="BE2" s="68" t="s">
        <v>68</v>
      </c>
      <c r="BF2" s="68" t="s">
        <v>69</v>
      </c>
      <c r="BG2" s="68" t="s">
        <v>70</v>
      </c>
      <c r="BH2" s="68" t="s">
        <v>71</v>
      </c>
      <c r="BI2" s="68" t="s">
        <v>72</v>
      </c>
      <c r="BJ2" s="69" t="s">
        <v>73</v>
      </c>
      <c r="BK2" s="70" t="s">
        <v>75</v>
      </c>
      <c r="BL2" s="70" t="s">
        <v>44</v>
      </c>
      <c r="BM2" s="70" t="s">
        <v>2</v>
      </c>
      <c r="BN2" s="70" t="s">
        <v>76</v>
      </c>
      <c r="BO2" s="70" t="s">
        <v>77</v>
      </c>
      <c r="BP2" s="70" t="s">
        <v>78</v>
      </c>
      <c r="BQ2" s="70" t="s">
        <v>79</v>
      </c>
      <c r="BR2" s="70" t="s">
        <v>80</v>
      </c>
      <c r="BS2" s="71" t="s">
        <v>82</v>
      </c>
      <c r="BT2" s="72" t="s">
        <v>83</v>
      </c>
      <c r="BU2" s="72" t="s">
        <v>84</v>
      </c>
      <c r="BV2" s="72" t="s">
        <v>85</v>
      </c>
      <c r="BW2" s="72" t="s">
        <v>86</v>
      </c>
      <c r="BX2" s="72" t="s">
        <v>88</v>
      </c>
      <c r="BY2" s="72" t="s">
        <v>89</v>
      </c>
      <c r="BZ2" s="72" t="s">
        <v>61</v>
      </c>
      <c r="CA2" s="73" t="s">
        <v>41</v>
      </c>
      <c r="CB2" s="73" t="s">
        <v>126</v>
      </c>
      <c r="CC2" s="59" t="s">
        <v>18</v>
      </c>
      <c r="CD2" s="59" t="s">
        <v>127</v>
      </c>
    </row>
    <row r="3" spans="1:82" s="33" customFormat="1" ht="18" customHeight="1">
      <c r="A3" s="74">
        <v>45693</v>
      </c>
      <c r="B3" s="52"/>
      <c r="C3" s="52"/>
      <c r="D3" s="52"/>
      <c r="E3" s="84"/>
      <c r="F3" s="112">
        <v>21941</v>
      </c>
      <c r="G3" s="112">
        <v>41</v>
      </c>
      <c r="H3" s="52">
        <v>2100</v>
      </c>
      <c r="I3" s="45" t="s">
        <v>2627</v>
      </c>
      <c r="J3" s="75" t="s">
        <v>130</v>
      </c>
      <c r="K3" s="76" t="s">
        <v>131</v>
      </c>
      <c r="L3" s="52" t="s">
        <v>155</v>
      </c>
      <c r="M3" s="45" t="s">
        <v>179</v>
      </c>
      <c r="N3" s="52" t="s">
        <v>300</v>
      </c>
      <c r="O3" s="52" t="s">
        <v>301</v>
      </c>
      <c r="P3" s="52" t="s">
        <v>203</v>
      </c>
      <c r="Q3" s="52" t="s">
        <v>226</v>
      </c>
      <c r="R3" s="52" t="s">
        <v>229</v>
      </c>
      <c r="S3" s="77" t="s">
        <v>253</v>
      </c>
      <c r="T3" s="78" t="s">
        <v>254</v>
      </c>
      <c r="U3" s="52"/>
      <c r="V3" s="52"/>
      <c r="W3" s="52"/>
      <c r="X3" s="52"/>
      <c r="Y3" s="52"/>
      <c r="Z3" s="52"/>
      <c r="AA3" s="52"/>
      <c r="AB3" s="52"/>
      <c r="AC3" s="52"/>
      <c r="AD3" s="52"/>
      <c r="AE3" s="52"/>
      <c r="AF3" s="52"/>
      <c r="AG3" s="109"/>
      <c r="AH3" s="52"/>
      <c r="AI3" s="52"/>
      <c r="AJ3" s="45"/>
      <c r="AK3" s="45"/>
      <c r="AL3" s="45"/>
      <c r="AM3" s="45" t="s">
        <v>341</v>
      </c>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52"/>
      <c r="CB3" s="52"/>
      <c r="CC3" s="46" t="s">
        <v>2626</v>
      </c>
      <c r="CD3" s="52"/>
    </row>
    <row r="4" spans="1:82" s="33" customFormat="1" ht="18" customHeight="1">
      <c r="A4" s="74">
        <v>45693</v>
      </c>
      <c r="B4" s="52"/>
      <c r="C4" s="52"/>
      <c r="D4" s="52"/>
      <c r="E4" s="84"/>
      <c r="F4" s="112">
        <v>22042</v>
      </c>
      <c r="G4" s="112">
        <v>1072</v>
      </c>
      <c r="H4" s="52">
        <v>2101</v>
      </c>
      <c r="I4" s="45" t="s">
        <v>2627</v>
      </c>
      <c r="J4" s="47" t="s">
        <v>130</v>
      </c>
      <c r="K4" s="48" t="s">
        <v>132</v>
      </c>
      <c r="L4" s="52" t="s">
        <v>156</v>
      </c>
      <c r="M4" s="56" t="s">
        <v>180</v>
      </c>
      <c r="N4" s="52" t="s">
        <v>300</v>
      </c>
      <c r="O4" s="52" t="s">
        <v>301</v>
      </c>
      <c r="P4" s="52" t="s">
        <v>204</v>
      </c>
      <c r="Q4" s="52" t="s">
        <v>227</v>
      </c>
      <c r="R4" s="52" t="s">
        <v>230</v>
      </c>
      <c r="S4" s="44" t="s">
        <v>255</v>
      </c>
      <c r="T4" s="79" t="s">
        <v>256</v>
      </c>
      <c r="U4" s="52"/>
      <c r="V4" s="52"/>
      <c r="W4" s="52"/>
      <c r="X4" s="52"/>
      <c r="Y4" s="52"/>
      <c r="Z4" s="52"/>
      <c r="AA4" s="52"/>
      <c r="AB4" s="52"/>
      <c r="AC4" s="52"/>
      <c r="AD4" s="52"/>
      <c r="AE4" s="52"/>
      <c r="AF4" s="52"/>
      <c r="AG4" s="109"/>
      <c r="AH4" s="52"/>
      <c r="AI4" s="52"/>
      <c r="AJ4" s="45"/>
      <c r="AK4" s="45"/>
      <c r="AL4" s="45" t="s">
        <v>341</v>
      </c>
      <c r="AM4" s="45"/>
      <c r="AN4" s="80"/>
      <c r="AO4" s="45"/>
      <c r="AP4" s="45"/>
      <c r="AQ4" s="45"/>
      <c r="AR4" s="45"/>
      <c r="AS4" s="45"/>
      <c r="AT4" s="45"/>
      <c r="AU4" s="45"/>
      <c r="AV4" s="45"/>
      <c r="AW4" s="45"/>
      <c r="AX4" s="45"/>
      <c r="AY4" s="45"/>
      <c r="AZ4" s="45"/>
      <c r="BA4" s="45"/>
      <c r="BB4" s="45"/>
      <c r="BC4" s="45"/>
      <c r="BD4" s="45"/>
      <c r="BE4" s="45" t="s">
        <v>341</v>
      </c>
      <c r="BF4" s="45"/>
      <c r="BG4" s="45"/>
      <c r="BH4" s="45"/>
      <c r="BI4" s="45"/>
      <c r="BJ4" s="80"/>
      <c r="BK4" s="45"/>
      <c r="BL4" s="45"/>
      <c r="BM4" s="45"/>
      <c r="BN4" s="45"/>
      <c r="BO4" s="45"/>
      <c r="BP4" s="45"/>
      <c r="BQ4" s="45"/>
      <c r="BR4" s="45"/>
      <c r="BS4" s="45"/>
      <c r="BT4" s="45"/>
      <c r="BU4" s="45"/>
      <c r="BV4" s="45"/>
      <c r="BW4" s="45"/>
      <c r="BX4" s="45"/>
      <c r="BY4" s="45"/>
      <c r="BZ4" s="45"/>
      <c r="CA4" s="45"/>
      <c r="CB4" s="45"/>
      <c r="CC4" s="46" t="s">
        <v>2626</v>
      </c>
      <c r="CD4" s="46"/>
    </row>
    <row r="5" spans="1:82" s="33" customFormat="1" ht="18" customHeight="1">
      <c r="A5" s="74">
        <v>45693</v>
      </c>
      <c r="B5" s="52"/>
      <c r="C5" s="52"/>
      <c r="D5" s="52"/>
      <c r="E5" s="84"/>
      <c r="F5" s="112">
        <v>22142</v>
      </c>
      <c r="G5" s="112">
        <v>545</v>
      </c>
      <c r="H5" s="52">
        <v>2102</v>
      </c>
      <c r="I5" s="45" t="s">
        <v>2627</v>
      </c>
      <c r="J5" s="47" t="s">
        <v>130</v>
      </c>
      <c r="K5" s="48" t="s">
        <v>133</v>
      </c>
      <c r="L5" s="52" t="s">
        <v>157</v>
      </c>
      <c r="M5" s="56" t="s">
        <v>181</v>
      </c>
      <c r="N5" s="52" t="s">
        <v>300</v>
      </c>
      <c r="O5" s="52" t="s">
        <v>302</v>
      </c>
      <c r="P5" s="52" t="s">
        <v>205</v>
      </c>
      <c r="Q5" s="52" t="s">
        <v>227</v>
      </c>
      <c r="R5" s="52" t="s">
        <v>231</v>
      </c>
      <c r="S5" s="44" t="s">
        <v>257</v>
      </c>
      <c r="T5" s="79" t="s">
        <v>258</v>
      </c>
      <c r="U5" s="52"/>
      <c r="V5" s="52"/>
      <c r="W5" s="52"/>
      <c r="X5" s="52"/>
      <c r="Y5" s="52"/>
      <c r="Z5" s="52"/>
      <c r="AA5" s="52"/>
      <c r="AB5" s="52"/>
      <c r="AC5" s="52"/>
      <c r="AD5" s="52"/>
      <c r="AE5" s="52"/>
      <c r="AF5" s="52"/>
      <c r="AG5" s="109"/>
      <c r="AH5" s="52"/>
      <c r="AI5" s="52"/>
      <c r="AJ5" s="45" t="s">
        <v>341</v>
      </c>
      <c r="AK5" s="45" t="s">
        <v>341</v>
      </c>
      <c r="AL5" s="80" t="s">
        <v>341</v>
      </c>
      <c r="AM5" s="45"/>
      <c r="AN5" s="45" t="s">
        <v>341</v>
      </c>
      <c r="AO5" s="45"/>
      <c r="AP5" s="45" t="s">
        <v>341</v>
      </c>
      <c r="AQ5" s="45"/>
      <c r="AR5" s="45"/>
      <c r="AS5" s="45" t="s">
        <v>341</v>
      </c>
      <c r="AT5" s="45"/>
      <c r="AU5" s="45"/>
      <c r="AV5" s="45"/>
      <c r="AW5" s="45"/>
      <c r="AX5" s="45"/>
      <c r="AY5" s="45"/>
      <c r="AZ5" s="45"/>
      <c r="BA5" s="45"/>
      <c r="BB5" s="45"/>
      <c r="BC5" s="45"/>
      <c r="BD5" s="45"/>
      <c r="BE5" s="80" t="s">
        <v>341</v>
      </c>
      <c r="BF5" s="45"/>
      <c r="BG5" s="45"/>
      <c r="BH5" s="45"/>
      <c r="BI5" s="45"/>
      <c r="BJ5" s="45"/>
      <c r="BK5" s="45"/>
      <c r="BL5" s="45"/>
      <c r="BM5" s="45"/>
      <c r="BN5" s="45"/>
      <c r="BO5" s="45"/>
      <c r="BP5" s="45"/>
      <c r="BQ5" s="45"/>
      <c r="BR5" s="45"/>
      <c r="BS5" s="45"/>
      <c r="BT5" s="45"/>
      <c r="BU5" s="45"/>
      <c r="BV5" s="45"/>
      <c r="BW5" s="45"/>
      <c r="BX5" s="45"/>
      <c r="BY5" s="45"/>
      <c r="BZ5" s="45"/>
      <c r="CA5" s="52"/>
      <c r="CB5" s="52"/>
      <c r="CC5" s="46" t="s">
        <v>2626</v>
      </c>
      <c r="CD5" s="52"/>
    </row>
    <row r="6" spans="1:82" s="33" customFormat="1" ht="18" customHeight="1">
      <c r="A6" s="74">
        <v>45693</v>
      </c>
      <c r="B6" s="52"/>
      <c r="C6" s="52"/>
      <c r="D6" s="52"/>
      <c r="E6" s="84"/>
      <c r="F6" s="112">
        <v>22143</v>
      </c>
      <c r="G6" s="112">
        <v>6510</v>
      </c>
      <c r="H6" s="52">
        <v>2103</v>
      </c>
      <c r="I6" s="45" t="s">
        <v>2627</v>
      </c>
      <c r="J6" s="45" t="s">
        <v>130</v>
      </c>
      <c r="K6" s="49" t="s">
        <v>134</v>
      </c>
      <c r="L6" s="52" t="s">
        <v>158</v>
      </c>
      <c r="M6" s="52" t="s">
        <v>182</v>
      </c>
      <c r="N6" s="52" t="s">
        <v>300</v>
      </c>
      <c r="O6" s="52" t="s">
        <v>303</v>
      </c>
      <c r="P6" s="52" t="s">
        <v>206</v>
      </c>
      <c r="Q6" s="52" t="s">
        <v>227</v>
      </c>
      <c r="R6" s="52" t="s">
        <v>232</v>
      </c>
      <c r="S6" s="52" t="s">
        <v>259</v>
      </c>
      <c r="T6" s="49" t="s">
        <v>260</v>
      </c>
      <c r="U6" s="52"/>
      <c r="V6" s="52"/>
      <c r="W6" s="52"/>
      <c r="X6" s="52"/>
      <c r="Y6" s="52"/>
      <c r="Z6" s="52"/>
      <c r="AA6" s="52"/>
      <c r="AB6" s="52"/>
      <c r="AC6" s="52"/>
      <c r="AD6" s="52"/>
      <c r="AE6" s="52"/>
      <c r="AF6" s="52"/>
      <c r="AG6" s="109"/>
      <c r="AH6" s="52"/>
      <c r="AI6" s="52"/>
      <c r="AJ6" s="45"/>
      <c r="AK6" s="45"/>
      <c r="AL6" s="80"/>
      <c r="AM6" s="45" t="s">
        <v>341</v>
      </c>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6" t="s">
        <v>2626</v>
      </c>
      <c r="CD6" s="52"/>
    </row>
    <row r="7" spans="1:82" s="33" customFormat="1" ht="18" customHeight="1">
      <c r="A7" s="74">
        <v>45693</v>
      </c>
      <c r="B7" s="52"/>
      <c r="C7" s="52"/>
      <c r="D7" s="52"/>
      <c r="E7" s="84"/>
      <c r="F7" s="112">
        <v>23373</v>
      </c>
      <c r="G7" s="112">
        <v>404</v>
      </c>
      <c r="H7" s="52">
        <v>2104</v>
      </c>
      <c r="I7" s="45" t="s">
        <v>2627</v>
      </c>
      <c r="J7" s="47" t="s">
        <v>130</v>
      </c>
      <c r="K7" s="50" t="s">
        <v>135</v>
      </c>
      <c r="L7" s="52" t="s">
        <v>159</v>
      </c>
      <c r="M7" s="56" t="s">
        <v>183</v>
      </c>
      <c r="N7" s="52" t="s">
        <v>300</v>
      </c>
      <c r="O7" s="52" t="s">
        <v>303</v>
      </c>
      <c r="P7" s="52" t="s">
        <v>207</v>
      </c>
      <c r="Q7" s="52" t="s">
        <v>227</v>
      </c>
      <c r="R7" s="52" t="s">
        <v>233</v>
      </c>
      <c r="S7" s="44" t="s">
        <v>261</v>
      </c>
      <c r="T7" s="79" t="s">
        <v>262</v>
      </c>
      <c r="U7" s="52"/>
      <c r="V7" s="52"/>
      <c r="W7" s="52"/>
      <c r="X7" s="52"/>
      <c r="Y7" s="52"/>
      <c r="Z7" s="52"/>
      <c r="AA7" s="52"/>
      <c r="AB7" s="52"/>
      <c r="AC7" s="52"/>
      <c r="AD7" s="52"/>
      <c r="AE7" s="52"/>
      <c r="AF7" s="52"/>
      <c r="AG7" s="109"/>
      <c r="AH7" s="52"/>
      <c r="AI7" s="52"/>
      <c r="AJ7" s="45"/>
      <c r="AK7" s="45"/>
      <c r="AL7" s="80"/>
      <c r="AM7" s="45" t="s">
        <v>341</v>
      </c>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52"/>
      <c r="CB7" s="52"/>
      <c r="CC7" s="46" t="s">
        <v>2626</v>
      </c>
      <c r="CD7" s="52"/>
    </row>
    <row r="8" spans="1:82" s="33" customFormat="1" ht="18" customHeight="1">
      <c r="A8" s="74">
        <v>45693</v>
      </c>
      <c r="B8" s="52"/>
      <c r="C8" s="52"/>
      <c r="D8" s="52"/>
      <c r="E8" s="84"/>
      <c r="F8" s="112">
        <v>23681</v>
      </c>
      <c r="G8" s="112">
        <v>238</v>
      </c>
      <c r="H8" s="52">
        <v>2105</v>
      </c>
      <c r="I8" s="45" t="s">
        <v>2627</v>
      </c>
      <c r="J8" s="45" t="s">
        <v>130</v>
      </c>
      <c r="K8" s="51" t="s">
        <v>136</v>
      </c>
      <c r="L8" s="52" t="s">
        <v>160</v>
      </c>
      <c r="M8" s="57" t="s">
        <v>184</v>
      </c>
      <c r="N8" s="52" t="s">
        <v>300</v>
      </c>
      <c r="O8" s="52" t="s">
        <v>304</v>
      </c>
      <c r="P8" s="52" t="s">
        <v>208</v>
      </c>
      <c r="Q8" s="52" t="s">
        <v>227</v>
      </c>
      <c r="R8" s="52" t="s">
        <v>234</v>
      </c>
      <c r="S8" s="52" t="s">
        <v>263</v>
      </c>
      <c r="T8" s="81" t="s">
        <v>264</v>
      </c>
      <c r="U8" s="52"/>
      <c r="V8" s="52"/>
      <c r="W8" s="52"/>
      <c r="X8" s="52"/>
      <c r="Y8" s="52"/>
      <c r="Z8" s="52"/>
      <c r="AA8" s="52"/>
      <c r="AB8" s="52"/>
      <c r="AC8" s="52"/>
      <c r="AD8" s="52"/>
      <c r="AE8" s="52"/>
      <c r="AF8" s="52"/>
      <c r="AG8" s="109"/>
      <c r="AH8" s="52"/>
      <c r="AI8" s="52"/>
      <c r="AJ8" s="45"/>
      <c r="AK8" s="45" t="s">
        <v>341</v>
      </c>
      <c r="AL8" s="80" t="s">
        <v>341</v>
      </c>
      <c r="AM8" s="45"/>
      <c r="AN8" s="45" t="s">
        <v>341</v>
      </c>
      <c r="AO8" s="45"/>
      <c r="AP8" s="45"/>
      <c r="AQ8" s="45"/>
      <c r="AR8" s="45"/>
      <c r="AS8" s="45"/>
      <c r="AT8" s="45"/>
      <c r="AU8" s="45"/>
      <c r="AV8" s="45" t="s">
        <v>341</v>
      </c>
      <c r="AW8" s="45"/>
      <c r="AX8" s="45"/>
      <c r="AY8" s="45"/>
      <c r="AZ8" s="45"/>
      <c r="BA8" s="45"/>
      <c r="BB8" s="45"/>
      <c r="BC8" s="45" t="s">
        <v>341</v>
      </c>
      <c r="BD8" s="45" t="s">
        <v>341</v>
      </c>
      <c r="BE8" s="45"/>
      <c r="BF8" s="45"/>
      <c r="BG8" s="45"/>
      <c r="BH8" s="45" t="s">
        <v>341</v>
      </c>
      <c r="BI8" s="45"/>
      <c r="BJ8" s="45"/>
      <c r="BK8" s="45"/>
      <c r="BL8" s="45"/>
      <c r="BM8" s="45"/>
      <c r="BN8" s="45"/>
      <c r="BO8" s="45"/>
      <c r="BP8" s="45"/>
      <c r="BQ8" s="45"/>
      <c r="BR8" s="45"/>
      <c r="BS8" s="45"/>
      <c r="BT8" s="45"/>
      <c r="BU8" s="45"/>
      <c r="BV8" s="45"/>
      <c r="BW8" s="45"/>
      <c r="BX8" s="45"/>
      <c r="BY8" s="45"/>
      <c r="BZ8" s="45"/>
      <c r="CA8" s="52"/>
      <c r="CB8" s="52"/>
      <c r="CC8" s="46" t="s">
        <v>2626</v>
      </c>
      <c r="CD8" s="52"/>
    </row>
    <row r="9" spans="1:82" s="33" customFormat="1" ht="18" customHeight="1">
      <c r="A9" s="74">
        <v>45693</v>
      </c>
      <c r="B9" s="52"/>
      <c r="C9" s="52"/>
      <c r="D9" s="52"/>
      <c r="E9" s="84"/>
      <c r="F9" s="112">
        <v>23711</v>
      </c>
      <c r="G9" s="112">
        <v>1211</v>
      </c>
      <c r="H9" s="52">
        <v>2106</v>
      </c>
      <c r="I9" s="45" t="s">
        <v>2627</v>
      </c>
      <c r="J9" s="47" t="s">
        <v>130</v>
      </c>
      <c r="K9" s="50" t="s">
        <v>137</v>
      </c>
      <c r="L9" s="52" t="s">
        <v>161</v>
      </c>
      <c r="M9" s="56" t="s">
        <v>185</v>
      </c>
      <c r="N9" s="52" t="s">
        <v>305</v>
      </c>
      <c r="O9" s="52" t="s">
        <v>306</v>
      </c>
      <c r="P9" s="52" t="s">
        <v>209</v>
      </c>
      <c r="Q9" s="52" t="s">
        <v>228</v>
      </c>
      <c r="R9" s="52" t="s">
        <v>235</v>
      </c>
      <c r="S9" s="44" t="s">
        <v>265</v>
      </c>
      <c r="T9" s="79" t="s">
        <v>266</v>
      </c>
      <c r="U9" s="52" t="s">
        <v>317</v>
      </c>
      <c r="V9" s="52" t="s">
        <v>182</v>
      </c>
      <c r="W9" s="52" t="s">
        <v>337</v>
      </c>
      <c r="X9" s="52" t="s">
        <v>338</v>
      </c>
      <c r="Y9" s="52" t="s">
        <v>322</v>
      </c>
      <c r="Z9" s="52" t="s">
        <v>325</v>
      </c>
      <c r="AA9" s="52" t="s">
        <v>328</v>
      </c>
      <c r="AB9" s="52" t="s">
        <v>331</v>
      </c>
      <c r="AC9" s="52" t="s">
        <v>334</v>
      </c>
      <c r="AD9" s="52"/>
      <c r="AE9" s="52"/>
      <c r="AF9" s="52"/>
      <c r="AG9" s="109"/>
      <c r="AH9" s="52"/>
      <c r="AI9" s="52"/>
      <c r="AJ9" s="45"/>
      <c r="AK9" s="45"/>
      <c r="AL9" s="45"/>
      <c r="AM9" s="45" t="s">
        <v>341</v>
      </c>
      <c r="AN9" s="45" t="s">
        <v>341</v>
      </c>
      <c r="AO9" s="45"/>
      <c r="AP9" s="45"/>
      <c r="AQ9" s="45"/>
      <c r="AR9" s="45"/>
      <c r="AS9" s="45"/>
      <c r="AT9" s="45"/>
      <c r="AU9" s="45"/>
      <c r="AV9" s="45"/>
      <c r="AW9" s="45"/>
      <c r="AX9" s="45"/>
      <c r="AY9" s="45"/>
      <c r="AZ9" s="45"/>
      <c r="BA9" s="45"/>
      <c r="BB9" s="45" t="s">
        <v>341</v>
      </c>
      <c r="BC9" s="45"/>
      <c r="BD9" s="45"/>
      <c r="BE9" s="45"/>
      <c r="BF9" s="45"/>
      <c r="BG9" s="45"/>
      <c r="BH9" s="45"/>
      <c r="BI9" s="45"/>
      <c r="BJ9" s="45"/>
      <c r="BK9" s="45"/>
      <c r="BL9" s="45"/>
      <c r="BM9" s="45"/>
      <c r="BN9" s="45"/>
      <c r="BO9" s="45"/>
      <c r="BP9" s="45"/>
      <c r="BQ9" s="45"/>
      <c r="BR9" s="45"/>
      <c r="BS9" s="45"/>
      <c r="BT9" s="45"/>
      <c r="BU9" s="45"/>
      <c r="BV9" s="45"/>
      <c r="BW9" s="45"/>
      <c r="BX9" s="45"/>
      <c r="BY9" s="45"/>
      <c r="BZ9" s="45"/>
      <c r="CA9" s="52"/>
      <c r="CB9" s="52"/>
      <c r="CC9" s="46" t="s">
        <v>2626</v>
      </c>
      <c r="CD9" s="52"/>
    </row>
    <row r="10" spans="1:82" s="34" customFormat="1" ht="18" customHeight="1">
      <c r="A10" s="74">
        <v>45693</v>
      </c>
      <c r="B10" s="52"/>
      <c r="C10" s="52"/>
      <c r="D10" s="52"/>
      <c r="E10" s="84"/>
      <c r="F10" s="112">
        <v>24968</v>
      </c>
      <c r="G10" s="112">
        <v>6460</v>
      </c>
      <c r="H10" s="52">
        <v>2107</v>
      </c>
      <c r="I10" s="45" t="s">
        <v>2627</v>
      </c>
      <c r="J10" s="47" t="s">
        <v>130</v>
      </c>
      <c r="K10" s="50" t="s">
        <v>138</v>
      </c>
      <c r="L10" s="52" t="s">
        <v>162</v>
      </c>
      <c r="M10" s="56" t="s">
        <v>186</v>
      </c>
      <c r="N10" s="52" t="s">
        <v>305</v>
      </c>
      <c r="O10" s="52" t="s">
        <v>307</v>
      </c>
      <c r="P10" s="52" t="s">
        <v>210</v>
      </c>
      <c r="Q10" s="52" t="s">
        <v>227</v>
      </c>
      <c r="R10" s="52" t="s">
        <v>236</v>
      </c>
      <c r="S10" s="44" t="s">
        <v>267</v>
      </c>
      <c r="T10" s="79"/>
      <c r="U10" s="52"/>
      <c r="V10" s="52"/>
      <c r="W10" s="52"/>
      <c r="X10" s="52"/>
      <c r="Y10" s="52"/>
      <c r="Z10" s="52"/>
      <c r="AA10" s="52"/>
      <c r="AB10" s="52"/>
      <c r="AC10" s="52"/>
      <c r="AD10" s="52"/>
      <c r="AE10" s="52"/>
      <c r="AF10" s="52"/>
      <c r="AG10" s="109"/>
      <c r="AH10" s="52"/>
      <c r="AI10" s="52"/>
      <c r="AJ10" s="45"/>
      <c r="AK10" s="45"/>
      <c r="AL10" s="45"/>
      <c r="AM10" s="45" t="s">
        <v>341</v>
      </c>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52"/>
      <c r="CC10" s="46" t="s">
        <v>2626</v>
      </c>
      <c r="CD10" s="52"/>
    </row>
    <row r="11" spans="1:82" s="33" customFormat="1" ht="18" customHeight="1">
      <c r="A11" s="74">
        <v>45693</v>
      </c>
      <c r="B11" s="52"/>
      <c r="C11" s="52"/>
      <c r="D11" s="52"/>
      <c r="E11" s="84"/>
      <c r="F11" s="112">
        <v>25022</v>
      </c>
      <c r="G11" s="112">
        <v>2130</v>
      </c>
      <c r="H11" s="52">
        <v>2108</v>
      </c>
      <c r="I11" s="45" t="s">
        <v>2627</v>
      </c>
      <c r="J11" s="47" t="s">
        <v>130</v>
      </c>
      <c r="K11" s="50" t="s">
        <v>139</v>
      </c>
      <c r="L11" s="52" t="s">
        <v>163</v>
      </c>
      <c r="M11" s="56" t="s">
        <v>187</v>
      </c>
      <c r="N11" s="52" t="s">
        <v>300</v>
      </c>
      <c r="O11" s="52" t="s">
        <v>301</v>
      </c>
      <c r="P11" s="52" t="s">
        <v>211</v>
      </c>
      <c r="Q11" s="52" t="s">
        <v>228</v>
      </c>
      <c r="R11" s="52" t="s">
        <v>237</v>
      </c>
      <c r="S11" s="44" t="s">
        <v>268</v>
      </c>
      <c r="T11" s="79" t="s">
        <v>269</v>
      </c>
      <c r="U11" s="52"/>
      <c r="V11" s="52"/>
      <c r="W11" s="52"/>
      <c r="X11" s="52"/>
      <c r="Y11" s="52"/>
      <c r="Z11" s="52"/>
      <c r="AA11" s="52"/>
      <c r="AB11" s="52"/>
      <c r="AC11" s="52"/>
      <c r="AD11" s="52"/>
      <c r="AE11" s="52"/>
      <c r="AF11" s="52"/>
      <c r="AG11" s="109"/>
      <c r="AH11" s="52"/>
      <c r="AI11" s="52"/>
      <c r="AJ11" s="45" t="s">
        <v>341</v>
      </c>
      <c r="AK11" s="45"/>
      <c r="AL11" s="80" t="s">
        <v>341</v>
      </c>
      <c r="AM11" s="45"/>
      <c r="AN11" s="45" t="s">
        <v>341</v>
      </c>
      <c r="AO11" s="45"/>
      <c r="AP11" s="45"/>
      <c r="AQ11" s="45"/>
      <c r="AR11" s="45"/>
      <c r="AS11" s="45"/>
      <c r="AT11" s="45"/>
      <c r="AU11" s="45"/>
      <c r="AV11" s="45"/>
      <c r="AW11" s="45" t="s">
        <v>341</v>
      </c>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52"/>
      <c r="CB11" s="52"/>
      <c r="CC11" s="46" t="s">
        <v>2626</v>
      </c>
      <c r="CD11" s="52"/>
    </row>
    <row r="12" spans="1:82" s="33" customFormat="1" ht="18" customHeight="1">
      <c r="A12" s="74">
        <v>45693</v>
      </c>
      <c r="B12" s="52"/>
      <c r="C12" s="52"/>
      <c r="D12" s="52"/>
      <c r="E12" s="84"/>
      <c r="F12" s="112">
        <v>25475</v>
      </c>
      <c r="G12" s="112">
        <v>1166</v>
      </c>
      <c r="H12" s="52">
        <v>2109</v>
      </c>
      <c r="I12" s="45" t="s">
        <v>2627</v>
      </c>
      <c r="J12" s="47" t="s">
        <v>130</v>
      </c>
      <c r="K12" s="50" t="s">
        <v>140</v>
      </c>
      <c r="L12" s="52" t="s">
        <v>164</v>
      </c>
      <c r="M12" s="56" t="s">
        <v>188</v>
      </c>
      <c r="N12" s="52" t="s">
        <v>300</v>
      </c>
      <c r="O12" s="52" t="s">
        <v>308</v>
      </c>
      <c r="P12" s="52" t="s">
        <v>212</v>
      </c>
      <c r="Q12" s="52" t="s">
        <v>227</v>
      </c>
      <c r="R12" s="52" t="s">
        <v>238</v>
      </c>
      <c r="S12" s="44" t="s">
        <v>270</v>
      </c>
      <c r="T12" s="79" t="s">
        <v>271</v>
      </c>
      <c r="U12" s="82"/>
      <c r="V12" s="57"/>
      <c r="W12" s="52"/>
      <c r="X12" s="52"/>
      <c r="Y12" s="52"/>
      <c r="Z12" s="52"/>
      <c r="AA12" s="52"/>
      <c r="AB12" s="83"/>
      <c r="AC12" s="52"/>
      <c r="AD12" s="52"/>
      <c r="AE12" s="52"/>
      <c r="AF12" s="52"/>
      <c r="AG12" s="109"/>
      <c r="AH12" s="52"/>
      <c r="AI12" s="52"/>
      <c r="AJ12" s="45" t="s">
        <v>341</v>
      </c>
      <c r="AK12" s="45"/>
      <c r="AL12" s="80" t="s">
        <v>341</v>
      </c>
      <c r="AM12" s="45"/>
      <c r="AN12" s="45" t="s">
        <v>341</v>
      </c>
      <c r="AO12" s="45"/>
      <c r="AP12" s="45"/>
      <c r="AQ12" s="45"/>
      <c r="AR12" s="45"/>
      <c r="AS12" s="45"/>
      <c r="AT12" s="45"/>
      <c r="AU12" s="45"/>
      <c r="AV12" s="45"/>
      <c r="AW12" s="45" t="s">
        <v>341</v>
      </c>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52"/>
      <c r="CB12" s="52"/>
      <c r="CC12" s="46" t="s">
        <v>2626</v>
      </c>
      <c r="CD12" s="46"/>
    </row>
    <row r="13" spans="1:82" s="33" customFormat="1" ht="18" customHeight="1">
      <c r="A13" s="74">
        <v>45693</v>
      </c>
      <c r="B13" s="52"/>
      <c r="C13" s="52"/>
      <c r="D13" s="52"/>
      <c r="E13" s="84"/>
      <c r="F13" s="112">
        <v>26096</v>
      </c>
      <c r="G13" s="112">
        <v>2045</v>
      </c>
      <c r="H13" s="52">
        <v>2110</v>
      </c>
      <c r="I13" s="45" t="s">
        <v>2627</v>
      </c>
      <c r="J13" s="47" t="s">
        <v>130</v>
      </c>
      <c r="K13" s="50" t="s">
        <v>141</v>
      </c>
      <c r="L13" s="52" t="s">
        <v>165</v>
      </c>
      <c r="M13" s="56" t="s">
        <v>189</v>
      </c>
      <c r="N13" s="52" t="s">
        <v>300</v>
      </c>
      <c r="O13" s="52" t="s">
        <v>309</v>
      </c>
      <c r="P13" s="52" t="s">
        <v>213</v>
      </c>
      <c r="Q13" s="52" t="s">
        <v>227</v>
      </c>
      <c r="R13" s="52" t="s">
        <v>239</v>
      </c>
      <c r="S13" s="44" t="s">
        <v>272</v>
      </c>
      <c r="T13" s="79" t="s">
        <v>273</v>
      </c>
      <c r="U13" s="52"/>
      <c r="V13" s="52"/>
      <c r="W13" s="52"/>
      <c r="X13" s="52"/>
      <c r="Y13" s="52"/>
      <c r="Z13" s="52"/>
      <c r="AA13" s="52"/>
      <c r="AB13" s="52"/>
      <c r="AC13" s="52"/>
      <c r="AD13" s="52"/>
      <c r="AE13" s="52"/>
      <c r="AF13" s="52"/>
      <c r="AG13" s="109"/>
      <c r="AH13" s="52"/>
      <c r="AI13" s="52"/>
      <c r="AJ13" s="45"/>
      <c r="AK13" s="45" t="s">
        <v>341</v>
      </c>
      <c r="AL13" s="80"/>
      <c r="AM13" s="45" t="s">
        <v>341</v>
      </c>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52"/>
      <c r="CB13" s="52"/>
      <c r="CC13" s="46" t="s">
        <v>2626</v>
      </c>
      <c r="CD13" s="52"/>
    </row>
    <row r="14" spans="1:82" s="33" customFormat="1" ht="18" customHeight="1">
      <c r="A14" s="74">
        <v>45693</v>
      </c>
      <c r="B14" s="115">
        <v>45798</v>
      </c>
      <c r="C14" s="115"/>
      <c r="D14" s="115"/>
      <c r="E14" s="160"/>
      <c r="F14" s="112">
        <v>29189</v>
      </c>
      <c r="G14" s="112">
        <v>206</v>
      </c>
      <c r="H14" s="52">
        <v>2114</v>
      </c>
      <c r="I14" s="45" t="s">
        <v>2627</v>
      </c>
      <c r="J14" s="45" t="s">
        <v>130</v>
      </c>
      <c r="K14" s="145" t="s">
        <v>145</v>
      </c>
      <c r="L14" s="52" t="s">
        <v>169</v>
      </c>
      <c r="M14" s="125" t="s">
        <v>193</v>
      </c>
      <c r="N14" s="52" t="s">
        <v>305</v>
      </c>
      <c r="O14" s="52" t="s">
        <v>311</v>
      </c>
      <c r="P14" s="52" t="s">
        <v>217</v>
      </c>
      <c r="Q14" s="52" t="s">
        <v>227</v>
      </c>
      <c r="R14" s="52" t="s">
        <v>243</v>
      </c>
      <c r="S14" s="46" t="s">
        <v>280</v>
      </c>
      <c r="T14" s="128" t="s">
        <v>281</v>
      </c>
      <c r="U14" s="52" t="s">
        <v>318</v>
      </c>
      <c r="V14" s="52" t="s">
        <v>320</v>
      </c>
      <c r="W14" s="52" t="s">
        <v>337</v>
      </c>
      <c r="X14" s="52" t="s">
        <v>338</v>
      </c>
      <c r="Y14" s="52" t="s">
        <v>323</v>
      </c>
      <c r="Z14" s="52" t="s">
        <v>326</v>
      </c>
      <c r="AA14" s="52" t="s">
        <v>329</v>
      </c>
      <c r="AB14" s="52" t="s">
        <v>332</v>
      </c>
      <c r="AC14" s="52" t="s">
        <v>335</v>
      </c>
      <c r="AD14" s="52" t="s">
        <v>340</v>
      </c>
      <c r="AE14" s="52" t="s">
        <v>320</v>
      </c>
      <c r="AF14" s="52" t="s">
        <v>338</v>
      </c>
      <c r="AG14" s="109" t="s">
        <v>323</v>
      </c>
      <c r="AH14" s="52" t="s">
        <v>332</v>
      </c>
      <c r="AI14" s="52" t="s">
        <v>335</v>
      </c>
      <c r="AJ14" s="45" t="s">
        <v>341</v>
      </c>
      <c r="AK14" s="45" t="s">
        <v>341</v>
      </c>
      <c r="AL14" s="45" t="s">
        <v>341</v>
      </c>
      <c r="AM14" s="45"/>
      <c r="AN14" s="45" t="s">
        <v>341</v>
      </c>
      <c r="AO14" s="45"/>
      <c r="AP14" s="45" t="s">
        <v>341</v>
      </c>
      <c r="AQ14" s="45" t="s">
        <v>341</v>
      </c>
      <c r="AR14" s="105"/>
      <c r="AS14" s="45" t="s">
        <v>341</v>
      </c>
      <c r="AT14" s="105"/>
      <c r="AU14" s="45" t="s">
        <v>341</v>
      </c>
      <c r="AV14" s="105" t="s">
        <v>341</v>
      </c>
      <c r="AW14" s="45" t="s">
        <v>341</v>
      </c>
      <c r="AX14" s="45" t="s">
        <v>341</v>
      </c>
      <c r="AY14" s="45"/>
      <c r="AZ14" s="45"/>
      <c r="BA14" s="45" t="s">
        <v>341</v>
      </c>
      <c r="BB14" s="45" t="s">
        <v>341</v>
      </c>
      <c r="BC14" s="45" t="s">
        <v>341</v>
      </c>
      <c r="BD14" s="45" t="s">
        <v>341</v>
      </c>
      <c r="BE14" s="45" t="s">
        <v>341</v>
      </c>
      <c r="BF14" s="45" t="s">
        <v>341</v>
      </c>
      <c r="BG14" s="45" t="s">
        <v>341</v>
      </c>
      <c r="BH14" s="45" t="s">
        <v>341</v>
      </c>
      <c r="BI14" s="45"/>
      <c r="BJ14" s="45"/>
      <c r="BK14" s="45" t="s">
        <v>341</v>
      </c>
      <c r="BL14" s="45"/>
      <c r="BM14" s="45"/>
      <c r="BN14" s="45"/>
      <c r="BO14" s="45"/>
      <c r="BP14" s="45"/>
      <c r="BQ14" s="45"/>
      <c r="BR14" s="45"/>
      <c r="BS14" s="45"/>
      <c r="BT14" s="45"/>
      <c r="BU14" s="45"/>
      <c r="BV14" s="45"/>
      <c r="BW14" s="45"/>
      <c r="BX14" s="45"/>
      <c r="BY14" s="45" t="s">
        <v>341</v>
      </c>
      <c r="BZ14" s="45" t="s">
        <v>341</v>
      </c>
      <c r="CA14" s="52"/>
      <c r="CB14" s="52"/>
      <c r="CC14" s="46" t="s">
        <v>2626</v>
      </c>
      <c r="CD14" s="52"/>
    </row>
    <row r="15" spans="1:82" s="33" customFormat="1" ht="18" customHeight="1">
      <c r="A15" s="74">
        <v>45693</v>
      </c>
      <c r="B15" s="52"/>
      <c r="C15" s="52"/>
      <c r="D15" s="52"/>
      <c r="E15" s="84"/>
      <c r="F15" s="112">
        <v>27674</v>
      </c>
      <c r="G15" s="112">
        <v>1297</v>
      </c>
      <c r="H15" s="52">
        <v>2112</v>
      </c>
      <c r="I15" s="45" t="s">
        <v>2627</v>
      </c>
      <c r="J15" s="75" t="s">
        <v>130</v>
      </c>
      <c r="K15" s="48" t="s">
        <v>143</v>
      </c>
      <c r="L15" s="52" t="s">
        <v>167</v>
      </c>
      <c r="M15" s="56" t="s">
        <v>191</v>
      </c>
      <c r="N15" s="52" t="s">
        <v>300</v>
      </c>
      <c r="O15" s="52" t="s">
        <v>303</v>
      </c>
      <c r="P15" s="52" t="s">
        <v>215</v>
      </c>
      <c r="Q15" s="52" t="s">
        <v>227</v>
      </c>
      <c r="R15" s="52" t="s">
        <v>241</v>
      </c>
      <c r="S15" s="44" t="s">
        <v>276</v>
      </c>
      <c r="T15" s="79" t="s">
        <v>277</v>
      </c>
      <c r="U15" s="52"/>
      <c r="V15" s="52"/>
      <c r="W15" s="52"/>
      <c r="X15" s="52"/>
      <c r="Y15" s="52"/>
      <c r="Z15" s="52"/>
      <c r="AA15" s="52"/>
      <c r="AB15" s="52"/>
      <c r="AC15" s="52"/>
      <c r="AD15" s="52"/>
      <c r="AE15" s="52"/>
      <c r="AF15" s="52"/>
      <c r="AG15" s="109"/>
      <c r="AH15" s="52"/>
      <c r="AI15" s="52"/>
      <c r="AJ15" s="45"/>
      <c r="AK15" s="45"/>
      <c r="AL15" s="45"/>
      <c r="AM15" s="45" t="s">
        <v>341</v>
      </c>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52"/>
      <c r="CB15" s="52"/>
      <c r="CC15" s="46" t="s">
        <v>2626</v>
      </c>
      <c r="CD15" s="52"/>
    </row>
    <row r="16" spans="1:82" s="33" customFormat="1" ht="18" customHeight="1">
      <c r="A16" s="74">
        <v>45693</v>
      </c>
      <c r="B16" s="52"/>
      <c r="C16" s="52"/>
      <c r="D16" s="52"/>
      <c r="E16" s="84"/>
      <c r="F16" s="112">
        <v>27778</v>
      </c>
      <c r="G16" s="112">
        <v>2785</v>
      </c>
      <c r="H16" s="52">
        <v>2113</v>
      </c>
      <c r="I16" s="45" t="s">
        <v>2627</v>
      </c>
      <c r="J16" s="75" t="s">
        <v>130</v>
      </c>
      <c r="K16" s="50" t="s">
        <v>144</v>
      </c>
      <c r="L16" s="52" t="s">
        <v>168</v>
      </c>
      <c r="M16" s="56" t="s">
        <v>192</v>
      </c>
      <c r="N16" s="52" t="s">
        <v>300</v>
      </c>
      <c r="O16" s="52" t="s">
        <v>310</v>
      </c>
      <c r="P16" s="52" t="s">
        <v>216</v>
      </c>
      <c r="Q16" s="52" t="s">
        <v>227</v>
      </c>
      <c r="R16" s="52" t="s">
        <v>242</v>
      </c>
      <c r="S16" s="44" t="s">
        <v>278</v>
      </c>
      <c r="T16" s="79" t="s">
        <v>279</v>
      </c>
      <c r="U16" s="52"/>
      <c r="V16" s="52"/>
      <c r="W16" s="52"/>
      <c r="X16" s="52"/>
      <c r="Y16" s="52"/>
      <c r="Z16" s="52"/>
      <c r="AA16" s="52"/>
      <c r="AB16" s="52"/>
      <c r="AC16" s="52"/>
      <c r="AD16" s="52"/>
      <c r="AE16" s="52"/>
      <c r="AF16" s="52"/>
      <c r="AG16" s="109"/>
      <c r="AH16" s="52"/>
      <c r="AI16" s="52"/>
      <c r="AJ16" s="45"/>
      <c r="AK16" s="45"/>
      <c r="AL16" s="80"/>
      <c r="AM16" s="45" t="s">
        <v>341</v>
      </c>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52"/>
      <c r="CB16" s="52"/>
      <c r="CC16" s="46" t="s">
        <v>2626</v>
      </c>
      <c r="CD16" s="52"/>
    </row>
    <row r="17" spans="1:96" s="33" customFormat="1" ht="18" customHeight="1">
      <c r="A17" s="74">
        <v>45693</v>
      </c>
      <c r="B17" s="115">
        <v>45798</v>
      </c>
      <c r="C17" s="115"/>
      <c r="D17" s="115"/>
      <c r="E17" s="160"/>
      <c r="F17" s="112">
        <v>23727</v>
      </c>
      <c r="G17" s="112">
        <v>538</v>
      </c>
      <c r="H17" s="52">
        <v>2139</v>
      </c>
      <c r="I17" s="45" t="s">
        <v>2627</v>
      </c>
      <c r="J17" s="47" t="s">
        <v>436</v>
      </c>
      <c r="K17" s="146" t="s">
        <v>445</v>
      </c>
      <c r="L17" s="137" t="s">
        <v>446</v>
      </c>
      <c r="M17" s="148" t="s">
        <v>479</v>
      </c>
      <c r="N17" s="52" t="s">
        <v>300</v>
      </c>
      <c r="O17" s="52" t="s">
        <v>308</v>
      </c>
      <c r="P17" s="127" t="s">
        <v>504</v>
      </c>
      <c r="Q17" s="127" t="s">
        <v>228</v>
      </c>
      <c r="R17" s="127" t="s">
        <v>523</v>
      </c>
      <c r="S17" s="151" t="s">
        <v>545</v>
      </c>
      <c r="T17" s="151" t="s">
        <v>546</v>
      </c>
      <c r="U17" s="52"/>
      <c r="V17" s="52"/>
      <c r="W17" s="52"/>
      <c r="X17" s="52"/>
      <c r="Y17" s="52"/>
      <c r="Z17" s="52"/>
      <c r="AA17" s="52"/>
      <c r="AB17" s="52"/>
      <c r="AC17" s="52"/>
      <c r="AD17" s="52"/>
      <c r="AE17" s="52"/>
      <c r="AF17" s="52"/>
      <c r="AG17" s="127"/>
      <c r="AH17" s="52"/>
      <c r="AI17" s="52"/>
      <c r="AJ17" s="45" t="s">
        <v>341</v>
      </c>
      <c r="AK17" s="45" t="s">
        <v>341</v>
      </c>
      <c r="AL17" s="80" t="s">
        <v>341</v>
      </c>
      <c r="AM17" s="45"/>
      <c r="AN17" s="45" t="s">
        <v>341</v>
      </c>
      <c r="AO17" s="45"/>
      <c r="AP17" s="45" t="s">
        <v>341</v>
      </c>
      <c r="AQ17" s="45"/>
      <c r="AR17" s="45"/>
      <c r="AS17" s="45" t="s">
        <v>341</v>
      </c>
      <c r="AT17" s="45"/>
      <c r="AU17" s="45"/>
      <c r="AV17" s="45"/>
      <c r="AW17" s="45"/>
      <c r="AX17" s="45"/>
      <c r="AY17" s="45"/>
      <c r="AZ17" s="45"/>
      <c r="BA17" s="45"/>
      <c r="BB17" s="45"/>
      <c r="BC17" s="117" t="s">
        <v>341</v>
      </c>
      <c r="BD17" s="45" t="s">
        <v>341</v>
      </c>
      <c r="BE17" s="45" t="s">
        <v>341</v>
      </c>
      <c r="BF17" s="45" t="s">
        <v>341</v>
      </c>
      <c r="BG17" s="45"/>
      <c r="BH17" s="45" t="s">
        <v>341</v>
      </c>
      <c r="BI17" s="45"/>
      <c r="BJ17" s="45"/>
      <c r="BK17" s="45"/>
      <c r="BL17" s="45"/>
      <c r="BM17" s="45"/>
      <c r="BN17" s="45"/>
      <c r="BO17" s="45"/>
      <c r="BP17" s="45" t="s">
        <v>341</v>
      </c>
      <c r="BQ17" s="45"/>
      <c r="BR17" s="45"/>
      <c r="BS17" s="45"/>
      <c r="BT17" s="45"/>
      <c r="BU17" s="45"/>
      <c r="BV17" s="45"/>
      <c r="BW17" s="45"/>
      <c r="BX17" s="45"/>
      <c r="BY17" s="45" t="s">
        <v>341</v>
      </c>
      <c r="BZ17" s="45" t="s">
        <v>341</v>
      </c>
      <c r="CA17" s="45"/>
      <c r="CB17" s="45"/>
      <c r="CC17" s="46" t="s">
        <v>2626</v>
      </c>
      <c r="CD17" s="52"/>
    </row>
    <row r="18" spans="1:96" s="33" customFormat="1" ht="18" customHeight="1">
      <c r="A18" s="74">
        <v>45693</v>
      </c>
      <c r="B18" s="52"/>
      <c r="C18" s="52"/>
      <c r="D18" s="52"/>
      <c r="E18" s="84"/>
      <c r="F18" s="112">
        <v>29917</v>
      </c>
      <c r="G18" s="112">
        <v>6266</v>
      </c>
      <c r="H18" s="52">
        <v>2115</v>
      </c>
      <c r="I18" s="45" t="s">
        <v>2627</v>
      </c>
      <c r="J18" s="47" t="s">
        <v>130</v>
      </c>
      <c r="K18" s="87" t="s">
        <v>146</v>
      </c>
      <c r="L18" s="52" t="s">
        <v>170</v>
      </c>
      <c r="M18" s="47" t="s">
        <v>194</v>
      </c>
      <c r="N18" s="52" t="s">
        <v>300</v>
      </c>
      <c r="O18" s="52" t="s">
        <v>303</v>
      </c>
      <c r="P18" s="52" t="s">
        <v>218</v>
      </c>
      <c r="Q18" s="52" t="s">
        <v>227</v>
      </c>
      <c r="R18" s="52" t="s">
        <v>244</v>
      </c>
      <c r="S18" s="44" t="s">
        <v>282</v>
      </c>
      <c r="T18" s="124" t="s">
        <v>283</v>
      </c>
      <c r="U18" s="52"/>
      <c r="V18" s="52"/>
      <c r="W18" s="52"/>
      <c r="X18" s="52"/>
      <c r="Y18" s="52"/>
      <c r="Z18" s="52"/>
      <c r="AA18" s="52"/>
      <c r="AB18" s="52"/>
      <c r="AC18" s="52"/>
      <c r="AD18" s="52"/>
      <c r="AE18" s="52"/>
      <c r="AF18" s="52"/>
      <c r="AG18" s="109"/>
      <c r="AH18" s="52"/>
      <c r="AI18" s="52"/>
      <c r="AJ18" s="45"/>
      <c r="AK18" s="45"/>
      <c r="AL18" s="80"/>
      <c r="AM18" s="45" t="s">
        <v>341</v>
      </c>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52"/>
      <c r="CB18" s="52"/>
      <c r="CC18" s="46" t="s">
        <v>2626</v>
      </c>
      <c r="CD18" s="52"/>
    </row>
    <row r="19" spans="1:96" s="33" customFormat="1" ht="18" customHeight="1">
      <c r="A19" s="74">
        <v>45693</v>
      </c>
      <c r="B19" s="115">
        <v>45931</v>
      </c>
      <c r="C19" s="52"/>
      <c r="D19" s="52"/>
      <c r="E19" s="84"/>
      <c r="F19" s="112">
        <v>30457</v>
      </c>
      <c r="G19" s="178">
        <v>2986</v>
      </c>
      <c r="H19" s="52">
        <v>2116</v>
      </c>
      <c r="I19" s="45" t="s">
        <v>2627</v>
      </c>
      <c r="J19" s="47" t="s">
        <v>130</v>
      </c>
      <c r="K19" s="50" t="s">
        <v>147</v>
      </c>
      <c r="L19" s="52" t="s">
        <v>171</v>
      </c>
      <c r="M19" s="56" t="s">
        <v>195</v>
      </c>
      <c r="N19" s="52" t="s">
        <v>300</v>
      </c>
      <c r="O19" s="52" t="s">
        <v>312</v>
      </c>
      <c r="P19" s="113" t="s">
        <v>2713</v>
      </c>
      <c r="Q19" s="52" t="s">
        <v>227</v>
      </c>
      <c r="R19" s="52" t="s">
        <v>245</v>
      </c>
      <c r="S19" s="44" t="s">
        <v>284</v>
      </c>
      <c r="T19" s="79" t="s">
        <v>285</v>
      </c>
      <c r="U19" s="52"/>
      <c r="V19" s="52"/>
      <c r="W19" s="52"/>
      <c r="X19" s="52"/>
      <c r="Y19" s="52"/>
      <c r="Z19" s="52"/>
      <c r="AA19" s="52"/>
      <c r="AB19" s="52"/>
      <c r="AC19" s="52"/>
      <c r="AD19" s="52"/>
      <c r="AE19" s="52"/>
      <c r="AF19" s="52"/>
      <c r="AG19" s="109"/>
      <c r="AH19" s="52"/>
      <c r="AI19" s="52"/>
      <c r="AJ19" s="45" t="s">
        <v>341</v>
      </c>
      <c r="AK19" s="45"/>
      <c r="AL19" s="45" t="s">
        <v>341</v>
      </c>
      <c r="AM19" s="45"/>
      <c r="AN19" s="45" t="s">
        <v>341</v>
      </c>
      <c r="AO19" s="45"/>
      <c r="AP19" s="45"/>
      <c r="AQ19" s="45"/>
      <c r="AR19" s="45"/>
      <c r="AS19" s="45"/>
      <c r="AT19" s="45"/>
      <c r="AU19" s="45" t="s">
        <v>341</v>
      </c>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6" t="s">
        <v>2626</v>
      </c>
      <c r="CD19" s="46"/>
      <c r="CE19" s="34"/>
      <c r="CF19" s="34"/>
      <c r="CG19" s="34"/>
      <c r="CH19" s="34"/>
      <c r="CI19" s="34"/>
      <c r="CJ19" s="34"/>
      <c r="CK19" s="34"/>
      <c r="CL19" s="34"/>
      <c r="CM19" s="34"/>
      <c r="CN19" s="34"/>
      <c r="CO19" s="34"/>
      <c r="CP19" s="34"/>
      <c r="CQ19" s="34"/>
      <c r="CR19" s="34"/>
    </row>
    <row r="20" spans="1:96" s="34" customFormat="1" ht="18" customHeight="1">
      <c r="A20" s="74">
        <v>45693</v>
      </c>
      <c r="B20" s="52"/>
      <c r="C20" s="52"/>
      <c r="D20" s="52"/>
      <c r="E20" s="84"/>
      <c r="F20" s="112">
        <v>30537</v>
      </c>
      <c r="G20" s="112">
        <v>434</v>
      </c>
      <c r="H20" s="52">
        <v>2117</v>
      </c>
      <c r="I20" s="45" t="s">
        <v>2627</v>
      </c>
      <c r="J20" s="47" t="s">
        <v>130</v>
      </c>
      <c r="K20" s="50" t="s">
        <v>148</v>
      </c>
      <c r="L20" s="52" t="s">
        <v>172</v>
      </c>
      <c r="M20" s="56" t="s">
        <v>196</v>
      </c>
      <c r="N20" s="52" t="s">
        <v>300</v>
      </c>
      <c r="O20" s="52" t="s">
        <v>301</v>
      </c>
      <c r="P20" s="52" t="s">
        <v>219</v>
      </c>
      <c r="Q20" s="52" t="s">
        <v>227</v>
      </c>
      <c r="R20" s="52" t="s">
        <v>246</v>
      </c>
      <c r="S20" s="44" t="s">
        <v>286</v>
      </c>
      <c r="T20" s="79" t="s">
        <v>287</v>
      </c>
      <c r="U20" s="52"/>
      <c r="V20" s="52"/>
      <c r="W20" s="52"/>
      <c r="X20" s="52"/>
      <c r="Y20" s="52"/>
      <c r="Z20" s="52"/>
      <c r="AA20" s="52"/>
      <c r="AB20" s="52"/>
      <c r="AC20" s="52"/>
      <c r="AD20" s="52"/>
      <c r="AE20" s="52"/>
      <c r="AF20" s="52"/>
      <c r="AG20" s="109"/>
      <c r="AH20" s="52"/>
      <c r="AI20" s="52"/>
      <c r="AJ20" s="45"/>
      <c r="AK20" s="45"/>
      <c r="AL20" s="45"/>
      <c r="AM20" s="45"/>
      <c r="AN20" s="45" t="s">
        <v>341</v>
      </c>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6" t="s">
        <v>2626</v>
      </c>
      <c r="CD20" s="52"/>
    </row>
    <row r="21" spans="1:96" s="34" customFormat="1" ht="18" customHeight="1">
      <c r="A21" s="74">
        <v>45693</v>
      </c>
      <c r="B21" s="52"/>
      <c r="C21" s="52"/>
      <c r="D21" s="52"/>
      <c r="E21" s="84"/>
      <c r="F21" s="112">
        <v>31029</v>
      </c>
      <c r="G21" s="112">
        <v>5489</v>
      </c>
      <c r="H21" s="52">
        <v>2118</v>
      </c>
      <c r="I21" s="45" t="s">
        <v>2627</v>
      </c>
      <c r="J21" s="45" t="s">
        <v>130</v>
      </c>
      <c r="K21" s="51" t="s">
        <v>149</v>
      </c>
      <c r="L21" s="52" t="s">
        <v>173</v>
      </c>
      <c r="M21" s="57" t="s">
        <v>197</v>
      </c>
      <c r="N21" s="52" t="s">
        <v>305</v>
      </c>
      <c r="O21" s="52" t="s">
        <v>313</v>
      </c>
      <c r="P21" s="52" t="s">
        <v>220</v>
      </c>
      <c r="Q21" s="52" t="s">
        <v>228</v>
      </c>
      <c r="R21" s="52" t="s">
        <v>247</v>
      </c>
      <c r="S21" s="52" t="s">
        <v>288</v>
      </c>
      <c r="T21" s="81" t="s">
        <v>289</v>
      </c>
      <c r="U21" s="52"/>
      <c r="V21" s="52"/>
      <c r="W21" s="52"/>
      <c r="X21" s="52"/>
      <c r="Y21" s="52"/>
      <c r="Z21" s="52"/>
      <c r="AA21" s="52"/>
      <c r="AB21" s="52"/>
      <c r="AC21" s="52"/>
      <c r="AD21" s="52"/>
      <c r="AE21" s="52"/>
      <c r="AF21" s="52"/>
      <c r="AG21" s="109"/>
      <c r="AH21" s="52"/>
      <c r="AI21" s="52"/>
      <c r="AJ21" s="45"/>
      <c r="AK21" s="45"/>
      <c r="AL21" s="80" t="s">
        <v>341</v>
      </c>
      <c r="AM21" s="45" t="s">
        <v>341</v>
      </c>
      <c r="AN21" s="45"/>
      <c r="AO21" s="45"/>
      <c r="AP21" s="45"/>
      <c r="AQ21" s="45"/>
      <c r="AR21" s="45"/>
      <c r="AS21" s="45"/>
      <c r="AT21" s="45"/>
      <c r="AU21" s="45"/>
      <c r="AV21" s="45"/>
      <c r="AW21" s="45"/>
      <c r="AX21" s="45"/>
      <c r="AY21" s="45"/>
      <c r="AZ21" s="45"/>
      <c r="BA21" s="45"/>
      <c r="BB21" s="45" t="s">
        <v>341</v>
      </c>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52"/>
      <c r="CB21" s="52"/>
      <c r="CC21" s="46" t="s">
        <v>2626</v>
      </c>
      <c r="CD21" s="52"/>
      <c r="CE21" s="35"/>
      <c r="CF21" s="35"/>
      <c r="CG21" s="35"/>
      <c r="CH21" s="35"/>
      <c r="CI21" s="35"/>
      <c r="CJ21" s="35"/>
      <c r="CK21" s="35"/>
      <c r="CL21" s="35"/>
      <c r="CM21" s="35"/>
      <c r="CN21" s="35"/>
      <c r="CO21" s="35"/>
      <c r="CP21" s="35"/>
      <c r="CQ21" s="35"/>
      <c r="CR21" s="35"/>
    </row>
    <row r="22" spans="1:96" s="35" customFormat="1" ht="18" customHeight="1">
      <c r="A22" s="74">
        <v>45693</v>
      </c>
      <c r="B22" s="52"/>
      <c r="C22" s="52"/>
      <c r="D22" s="52"/>
      <c r="E22" s="84"/>
      <c r="F22" s="112">
        <v>31066</v>
      </c>
      <c r="G22" s="112">
        <v>1868</v>
      </c>
      <c r="H22" s="52">
        <v>2119</v>
      </c>
      <c r="I22" s="45" t="s">
        <v>2627</v>
      </c>
      <c r="J22" s="47" t="s">
        <v>130</v>
      </c>
      <c r="K22" s="87" t="s">
        <v>150</v>
      </c>
      <c r="L22" s="52" t="s">
        <v>174</v>
      </c>
      <c r="M22" s="47" t="s">
        <v>198</v>
      </c>
      <c r="N22" s="52" t="s">
        <v>300</v>
      </c>
      <c r="O22" s="52" t="s">
        <v>314</v>
      </c>
      <c r="P22" s="52" t="s">
        <v>221</v>
      </c>
      <c r="Q22" s="52" t="s">
        <v>227</v>
      </c>
      <c r="R22" s="52" t="s">
        <v>248</v>
      </c>
      <c r="S22" s="44" t="s">
        <v>290</v>
      </c>
      <c r="T22" s="124" t="s">
        <v>291</v>
      </c>
      <c r="U22" s="52"/>
      <c r="V22" s="52"/>
      <c r="W22" s="52"/>
      <c r="X22" s="52"/>
      <c r="Y22" s="52"/>
      <c r="Z22" s="52"/>
      <c r="AA22" s="52"/>
      <c r="AB22" s="52"/>
      <c r="AC22" s="52"/>
      <c r="AD22" s="52"/>
      <c r="AE22" s="52"/>
      <c r="AF22" s="52"/>
      <c r="AG22" s="109"/>
      <c r="AH22" s="52"/>
      <c r="AI22" s="52"/>
      <c r="AJ22" s="45"/>
      <c r="AK22" s="45"/>
      <c r="AL22" s="80"/>
      <c r="AM22" s="45" t="s">
        <v>341</v>
      </c>
      <c r="AN22" s="45" t="s">
        <v>341</v>
      </c>
      <c r="AO22" s="45"/>
      <c r="AP22" s="45"/>
      <c r="AQ22" s="45"/>
      <c r="AR22" s="45"/>
      <c r="AS22" s="45"/>
      <c r="AT22" s="45"/>
      <c r="AU22" s="45"/>
      <c r="AV22" s="45"/>
      <c r="AW22" s="45"/>
      <c r="AX22" s="45"/>
      <c r="AY22" s="45"/>
      <c r="AZ22" s="45"/>
      <c r="BA22" s="45"/>
      <c r="BB22" s="45"/>
      <c r="BC22" s="45"/>
      <c r="BD22" s="45"/>
      <c r="BE22" s="45"/>
      <c r="BF22" s="80"/>
      <c r="BG22" s="80"/>
      <c r="BH22" s="80"/>
      <c r="BI22" s="45"/>
      <c r="BJ22" s="45"/>
      <c r="BK22" s="45"/>
      <c r="BL22" s="45"/>
      <c r="BM22" s="45"/>
      <c r="BN22" s="45"/>
      <c r="BO22" s="45"/>
      <c r="BP22" s="45"/>
      <c r="BQ22" s="45"/>
      <c r="BR22" s="45"/>
      <c r="BS22" s="45"/>
      <c r="BT22" s="45"/>
      <c r="BU22" s="45"/>
      <c r="BV22" s="45"/>
      <c r="BW22" s="45"/>
      <c r="BX22" s="45"/>
      <c r="BY22" s="45"/>
      <c r="BZ22" s="45"/>
      <c r="CA22" s="45"/>
      <c r="CB22" s="45"/>
      <c r="CC22" s="46" t="s">
        <v>2626</v>
      </c>
      <c r="CD22" s="52"/>
      <c r="CE22" s="34"/>
      <c r="CF22" s="34"/>
      <c r="CG22" s="34"/>
      <c r="CH22" s="34"/>
      <c r="CI22" s="34"/>
      <c r="CJ22" s="34"/>
      <c r="CK22" s="34"/>
      <c r="CL22" s="34"/>
      <c r="CM22" s="34"/>
      <c r="CN22" s="34"/>
      <c r="CO22" s="34"/>
      <c r="CP22" s="34"/>
      <c r="CQ22" s="34"/>
      <c r="CR22" s="34"/>
    </row>
    <row r="23" spans="1:96" s="34" customFormat="1" ht="18" customHeight="1">
      <c r="A23" s="74">
        <v>45693</v>
      </c>
      <c r="B23" s="52"/>
      <c r="C23" s="52"/>
      <c r="D23" s="52"/>
      <c r="E23" s="84"/>
      <c r="F23" s="112">
        <v>31807</v>
      </c>
      <c r="G23" s="112">
        <v>203</v>
      </c>
      <c r="H23" s="52">
        <v>2120</v>
      </c>
      <c r="I23" s="45" t="s">
        <v>2627</v>
      </c>
      <c r="J23" s="45" t="s">
        <v>130</v>
      </c>
      <c r="K23" s="51" t="s">
        <v>151</v>
      </c>
      <c r="L23" s="52" t="s">
        <v>175</v>
      </c>
      <c r="M23" s="57" t="s">
        <v>199</v>
      </c>
      <c r="N23" s="52" t="s">
        <v>305</v>
      </c>
      <c r="O23" s="52" t="s">
        <v>315</v>
      </c>
      <c r="P23" s="52" t="s">
        <v>222</v>
      </c>
      <c r="Q23" s="52" t="s">
        <v>227</v>
      </c>
      <c r="R23" s="52" t="s">
        <v>249</v>
      </c>
      <c r="S23" s="52" t="s">
        <v>292</v>
      </c>
      <c r="T23" s="81" t="s">
        <v>293</v>
      </c>
      <c r="U23" s="52" t="s">
        <v>319</v>
      </c>
      <c r="V23" s="52" t="s">
        <v>321</v>
      </c>
      <c r="W23" s="52" t="s">
        <v>337</v>
      </c>
      <c r="X23" s="52" t="s">
        <v>339</v>
      </c>
      <c r="Y23" s="52" t="s">
        <v>324</v>
      </c>
      <c r="Z23" s="52" t="s">
        <v>327</v>
      </c>
      <c r="AA23" s="52" t="s">
        <v>330</v>
      </c>
      <c r="AB23" s="52" t="s">
        <v>333</v>
      </c>
      <c r="AC23" s="52" t="s">
        <v>336</v>
      </c>
      <c r="AD23" s="52"/>
      <c r="AE23" s="52"/>
      <c r="AF23" s="52"/>
      <c r="AG23" s="109"/>
      <c r="AH23" s="52"/>
      <c r="AI23" s="52"/>
      <c r="AJ23" s="45" t="s">
        <v>341</v>
      </c>
      <c r="AK23" s="45" t="s">
        <v>341</v>
      </c>
      <c r="AL23" s="80" t="s">
        <v>341</v>
      </c>
      <c r="AM23" s="45"/>
      <c r="AN23" s="45" t="s">
        <v>341</v>
      </c>
      <c r="AO23" s="45"/>
      <c r="AP23" s="45" t="s">
        <v>341</v>
      </c>
      <c r="AQ23" s="45"/>
      <c r="AR23" s="45"/>
      <c r="AS23" s="45" t="s">
        <v>341</v>
      </c>
      <c r="AT23" s="45"/>
      <c r="AU23" s="45"/>
      <c r="AV23" s="45" t="s">
        <v>341</v>
      </c>
      <c r="AW23" s="45"/>
      <c r="AX23" s="45"/>
      <c r="AY23" s="45"/>
      <c r="AZ23" s="45"/>
      <c r="BA23" s="45"/>
      <c r="BB23" s="45"/>
      <c r="BC23" s="45" t="s">
        <v>341</v>
      </c>
      <c r="BD23" s="45" t="s">
        <v>341</v>
      </c>
      <c r="BE23" s="45" t="s">
        <v>341</v>
      </c>
      <c r="BF23" s="45" t="s">
        <v>341</v>
      </c>
      <c r="BG23" s="45" t="s">
        <v>341</v>
      </c>
      <c r="BH23" s="45" t="s">
        <v>341</v>
      </c>
      <c r="BI23" s="45"/>
      <c r="BJ23" s="45"/>
      <c r="BK23" s="45"/>
      <c r="BL23" s="45"/>
      <c r="BM23" s="45"/>
      <c r="BN23" s="45"/>
      <c r="BO23" s="45"/>
      <c r="BP23" s="45"/>
      <c r="BQ23" s="45"/>
      <c r="BR23" s="45"/>
      <c r="BS23" s="45"/>
      <c r="BT23" s="45"/>
      <c r="BU23" s="45"/>
      <c r="BV23" s="45"/>
      <c r="BW23" s="45"/>
      <c r="BX23" s="45" t="s">
        <v>341</v>
      </c>
      <c r="BY23" s="45" t="s">
        <v>341</v>
      </c>
      <c r="BZ23" s="45" t="s">
        <v>341</v>
      </c>
      <c r="CA23" s="45"/>
      <c r="CB23" s="45"/>
      <c r="CC23" s="46" t="s">
        <v>2626</v>
      </c>
      <c r="CD23" s="52"/>
      <c r="CE23" s="33"/>
      <c r="CF23" s="33"/>
      <c r="CG23" s="33"/>
      <c r="CH23" s="33"/>
      <c r="CI23" s="33"/>
      <c r="CJ23" s="33"/>
      <c r="CK23" s="33"/>
      <c r="CL23" s="33"/>
      <c r="CM23" s="33"/>
      <c r="CN23" s="33"/>
      <c r="CO23" s="33"/>
      <c r="CP23" s="33"/>
      <c r="CQ23" s="33"/>
      <c r="CR23" s="33"/>
    </row>
    <row r="24" spans="1:96" s="33" customFormat="1" ht="18" customHeight="1">
      <c r="A24" s="74">
        <v>45693</v>
      </c>
      <c r="B24" s="52"/>
      <c r="C24" s="52"/>
      <c r="D24" s="52"/>
      <c r="E24" s="84"/>
      <c r="F24" s="112">
        <v>32978</v>
      </c>
      <c r="G24" s="112">
        <v>1402</v>
      </c>
      <c r="H24" s="52">
        <v>2121</v>
      </c>
      <c r="I24" s="45" t="s">
        <v>2627</v>
      </c>
      <c r="J24" s="47" t="s">
        <v>130</v>
      </c>
      <c r="K24" s="50" t="s">
        <v>152</v>
      </c>
      <c r="L24" s="52" t="s">
        <v>176</v>
      </c>
      <c r="M24" s="56" t="s">
        <v>200</v>
      </c>
      <c r="N24" s="52" t="s">
        <v>300</v>
      </c>
      <c r="O24" s="52" t="s">
        <v>303</v>
      </c>
      <c r="P24" s="52" t="s">
        <v>223</v>
      </c>
      <c r="Q24" s="52" t="s">
        <v>227</v>
      </c>
      <c r="R24" s="52" t="s">
        <v>250</v>
      </c>
      <c r="S24" s="44" t="s">
        <v>294</v>
      </c>
      <c r="T24" s="79" t="s">
        <v>295</v>
      </c>
      <c r="U24" s="52"/>
      <c r="V24" s="52"/>
      <c r="W24" s="52"/>
      <c r="X24" s="52"/>
      <c r="Y24" s="52"/>
      <c r="Z24" s="52"/>
      <c r="AA24" s="52"/>
      <c r="AB24" s="52"/>
      <c r="AC24" s="52"/>
      <c r="AD24" s="52"/>
      <c r="AE24" s="52"/>
      <c r="AF24" s="52"/>
      <c r="AG24" s="109"/>
      <c r="AH24" s="52"/>
      <c r="AI24" s="52"/>
      <c r="AJ24" s="45"/>
      <c r="AK24" s="45"/>
      <c r="AL24" s="80"/>
      <c r="AM24" s="45" t="s">
        <v>341</v>
      </c>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6" t="s">
        <v>2626</v>
      </c>
      <c r="CD24" s="46"/>
    </row>
    <row r="25" spans="1:96" s="33" customFormat="1" ht="18" customHeight="1">
      <c r="A25" s="74">
        <v>45693</v>
      </c>
      <c r="B25" s="52"/>
      <c r="C25" s="52"/>
      <c r="D25" s="52"/>
      <c r="E25" s="84"/>
      <c r="F25" s="112">
        <v>33114</v>
      </c>
      <c r="G25" s="112">
        <v>65</v>
      </c>
      <c r="H25" s="52">
        <v>2122</v>
      </c>
      <c r="I25" s="45" t="s">
        <v>2627</v>
      </c>
      <c r="J25" s="47" t="s">
        <v>130</v>
      </c>
      <c r="K25" s="50" t="s">
        <v>153</v>
      </c>
      <c r="L25" s="52" t="s">
        <v>177</v>
      </c>
      <c r="M25" s="56" t="s">
        <v>201</v>
      </c>
      <c r="N25" s="52" t="s">
        <v>300</v>
      </c>
      <c r="O25" s="52" t="s">
        <v>303</v>
      </c>
      <c r="P25" s="52" t="s">
        <v>224</v>
      </c>
      <c r="Q25" s="52" t="s">
        <v>227</v>
      </c>
      <c r="R25" s="52" t="s">
        <v>251</v>
      </c>
      <c r="S25" s="44" t="s">
        <v>296</v>
      </c>
      <c r="T25" s="79" t="s">
        <v>297</v>
      </c>
      <c r="U25" s="52"/>
      <c r="V25" s="52"/>
      <c r="W25" s="52"/>
      <c r="X25" s="52"/>
      <c r="Y25" s="52"/>
      <c r="Z25" s="52"/>
      <c r="AA25" s="52"/>
      <c r="AB25" s="52"/>
      <c r="AC25" s="52"/>
      <c r="AD25" s="52"/>
      <c r="AE25" s="52"/>
      <c r="AF25" s="52"/>
      <c r="AG25" s="109"/>
      <c r="AH25" s="52"/>
      <c r="AI25" s="52"/>
      <c r="AJ25" s="45"/>
      <c r="AK25" s="45" t="s">
        <v>341</v>
      </c>
      <c r="AL25" s="80" t="s">
        <v>341</v>
      </c>
      <c r="AM25" s="45" t="s">
        <v>341</v>
      </c>
      <c r="AN25" s="45" t="s">
        <v>341</v>
      </c>
      <c r="AO25" s="45"/>
      <c r="AP25" s="45"/>
      <c r="AQ25" s="45"/>
      <c r="AR25" s="45"/>
      <c r="AS25" s="45"/>
      <c r="AT25" s="45"/>
      <c r="AU25" s="45"/>
      <c r="AV25" s="45"/>
      <c r="AW25" s="45"/>
      <c r="AX25" s="45"/>
      <c r="AY25" s="45"/>
      <c r="AZ25" s="45"/>
      <c r="BA25" s="45"/>
      <c r="BB25" s="45" t="s">
        <v>341</v>
      </c>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6" t="s">
        <v>2626</v>
      </c>
      <c r="CD25" s="52"/>
    </row>
    <row r="26" spans="1:96" s="33" customFormat="1" ht="18" customHeight="1">
      <c r="A26" s="74">
        <v>45693</v>
      </c>
      <c r="B26" s="52"/>
      <c r="C26" s="52"/>
      <c r="D26" s="52"/>
      <c r="E26" s="84"/>
      <c r="F26" s="112">
        <v>33124</v>
      </c>
      <c r="G26" s="112">
        <v>2673</v>
      </c>
      <c r="H26" s="52">
        <v>2123</v>
      </c>
      <c r="I26" s="45" t="s">
        <v>2627</v>
      </c>
      <c r="J26" s="47" t="s">
        <v>130</v>
      </c>
      <c r="K26" s="50" t="s">
        <v>154</v>
      </c>
      <c r="L26" s="52" t="s">
        <v>178</v>
      </c>
      <c r="M26" s="56" t="s">
        <v>202</v>
      </c>
      <c r="N26" s="52" t="s">
        <v>300</v>
      </c>
      <c r="O26" s="52" t="s">
        <v>316</v>
      </c>
      <c r="P26" s="52" t="s">
        <v>225</v>
      </c>
      <c r="Q26" s="52" t="s">
        <v>227</v>
      </c>
      <c r="R26" s="52" t="s">
        <v>252</v>
      </c>
      <c r="S26" s="44" t="s">
        <v>298</v>
      </c>
      <c r="T26" s="79" t="s">
        <v>299</v>
      </c>
      <c r="U26" s="82"/>
      <c r="V26" s="57"/>
      <c r="W26" s="52"/>
      <c r="X26" s="52"/>
      <c r="Y26" s="52"/>
      <c r="Z26" s="52"/>
      <c r="AA26" s="52"/>
      <c r="AB26" s="84"/>
      <c r="AC26" s="52"/>
      <c r="AD26" s="52"/>
      <c r="AE26" s="52"/>
      <c r="AF26" s="52"/>
      <c r="AG26" s="109"/>
      <c r="AH26" s="52"/>
      <c r="AI26" s="52"/>
      <c r="AJ26" s="45"/>
      <c r="AK26" s="45" t="s">
        <v>341</v>
      </c>
      <c r="AL26" s="80"/>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6" t="s">
        <v>2626</v>
      </c>
      <c r="CD26" s="52"/>
    </row>
    <row r="27" spans="1:96" s="33" customFormat="1" ht="18" customHeight="1">
      <c r="A27" s="74">
        <v>45693</v>
      </c>
      <c r="B27" s="52"/>
      <c r="C27" s="52"/>
      <c r="D27" s="52"/>
      <c r="E27" s="84"/>
      <c r="F27" s="112">
        <v>22052</v>
      </c>
      <c r="G27" s="112">
        <v>229</v>
      </c>
      <c r="H27" s="52">
        <v>2124</v>
      </c>
      <c r="I27" s="45" t="s">
        <v>2627</v>
      </c>
      <c r="J27" s="47" t="s">
        <v>343</v>
      </c>
      <c r="K27" s="50" t="s">
        <v>344</v>
      </c>
      <c r="L27" s="52" t="s">
        <v>345</v>
      </c>
      <c r="M27" s="56" t="s">
        <v>387</v>
      </c>
      <c r="N27" s="52" t="s">
        <v>300</v>
      </c>
      <c r="O27" s="52" t="s">
        <v>303</v>
      </c>
      <c r="P27" s="52" t="s">
        <v>368</v>
      </c>
      <c r="Q27" s="52" t="s">
        <v>228</v>
      </c>
      <c r="R27" s="52" t="s">
        <v>378</v>
      </c>
      <c r="S27" s="44" t="s">
        <v>396</v>
      </c>
      <c r="T27" s="79" t="s">
        <v>397</v>
      </c>
      <c r="U27" s="52"/>
      <c r="V27" s="52"/>
      <c r="W27" s="52"/>
      <c r="X27" s="52"/>
      <c r="Y27" s="52"/>
      <c r="Z27" s="52"/>
      <c r="AA27" s="52"/>
      <c r="AB27" s="52"/>
      <c r="AC27" s="52"/>
      <c r="AD27" s="52"/>
      <c r="AE27" s="52"/>
      <c r="AF27" s="52"/>
      <c r="AG27" s="127"/>
      <c r="AH27" s="52"/>
      <c r="AI27" s="52"/>
      <c r="AJ27" s="45"/>
      <c r="AK27" s="45"/>
      <c r="AL27" s="80" t="s">
        <v>341</v>
      </c>
      <c r="AM27" s="45"/>
      <c r="AN27" s="45"/>
      <c r="AO27" s="45"/>
      <c r="AP27" s="45"/>
      <c r="AQ27" s="45"/>
      <c r="AR27" s="45"/>
      <c r="AS27" s="45"/>
      <c r="AT27" s="45"/>
      <c r="AU27" s="45"/>
      <c r="AV27" s="45"/>
      <c r="AW27" s="45"/>
      <c r="AX27" s="45"/>
      <c r="AY27" s="45"/>
      <c r="AZ27" s="45"/>
      <c r="BA27" s="45"/>
      <c r="BB27" s="45"/>
      <c r="BC27" s="45"/>
      <c r="BD27" s="45"/>
      <c r="BE27" s="45"/>
      <c r="BF27" s="45" t="s">
        <v>341</v>
      </c>
      <c r="BG27" s="45" t="s">
        <v>341</v>
      </c>
      <c r="BH27" s="45" t="s">
        <v>341</v>
      </c>
      <c r="BI27" s="45"/>
      <c r="BJ27" s="45"/>
      <c r="BK27" s="45"/>
      <c r="BL27" s="45"/>
      <c r="BM27" s="45"/>
      <c r="BN27" s="45"/>
      <c r="BO27" s="45"/>
      <c r="BP27" s="45"/>
      <c r="BQ27" s="45"/>
      <c r="BR27" s="45"/>
      <c r="BS27" s="45"/>
      <c r="BT27" s="45"/>
      <c r="BU27" s="45"/>
      <c r="BV27" s="45"/>
      <c r="BW27" s="45"/>
      <c r="BX27" s="45"/>
      <c r="BY27" s="45"/>
      <c r="BZ27" s="45"/>
      <c r="CA27" s="45"/>
      <c r="CB27" s="45"/>
      <c r="CC27" s="46" t="s">
        <v>2626</v>
      </c>
      <c r="CD27" s="52"/>
    </row>
    <row r="28" spans="1:96" s="33" customFormat="1" ht="18" customHeight="1">
      <c r="A28" s="74">
        <v>45693</v>
      </c>
      <c r="B28" s="52"/>
      <c r="C28" s="52"/>
      <c r="D28" s="52"/>
      <c r="E28" s="84"/>
      <c r="F28" s="112">
        <v>22234</v>
      </c>
      <c r="G28" s="112">
        <v>3041</v>
      </c>
      <c r="H28" s="52">
        <v>2125</v>
      </c>
      <c r="I28" s="45" t="s">
        <v>2627</v>
      </c>
      <c r="J28" s="47" t="s">
        <v>343</v>
      </c>
      <c r="K28" s="50" t="s">
        <v>346</v>
      </c>
      <c r="L28" s="52" t="s">
        <v>347</v>
      </c>
      <c r="M28" s="56" t="s">
        <v>388</v>
      </c>
      <c r="N28" s="52" t="s">
        <v>300</v>
      </c>
      <c r="O28" s="52" t="s">
        <v>303</v>
      </c>
      <c r="P28" s="52" t="s">
        <v>369</v>
      </c>
      <c r="Q28" s="52" t="s">
        <v>227</v>
      </c>
      <c r="R28" s="52" t="s">
        <v>379</v>
      </c>
      <c r="S28" s="44" t="s">
        <v>398</v>
      </c>
      <c r="T28" s="79" t="s">
        <v>399</v>
      </c>
      <c r="U28" s="85"/>
      <c r="V28" s="45"/>
      <c r="W28" s="52"/>
      <c r="X28" s="52"/>
      <c r="Y28" s="52"/>
      <c r="Z28" s="52"/>
      <c r="AA28" s="52"/>
      <c r="AB28" s="85"/>
      <c r="AC28" s="85"/>
      <c r="AD28" s="52"/>
      <c r="AE28" s="52"/>
      <c r="AF28" s="52"/>
      <c r="AG28" s="52"/>
      <c r="AH28" s="52"/>
      <c r="AI28" s="52"/>
      <c r="AJ28" s="45" t="s">
        <v>341</v>
      </c>
      <c r="AK28" s="45"/>
      <c r="AL28" s="80"/>
      <c r="AM28" s="45" t="s">
        <v>341</v>
      </c>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6" t="s">
        <v>2626</v>
      </c>
      <c r="CD28" s="52"/>
    </row>
    <row r="29" spans="1:96" s="33" customFormat="1" ht="18" customHeight="1">
      <c r="A29" s="74">
        <v>45693</v>
      </c>
      <c r="B29" s="115">
        <v>45931</v>
      </c>
      <c r="C29" s="52"/>
      <c r="D29" s="52"/>
      <c r="E29" s="84"/>
      <c r="F29" s="112">
        <v>23550</v>
      </c>
      <c r="G29" s="178">
        <v>185</v>
      </c>
      <c r="H29" s="52">
        <v>2126</v>
      </c>
      <c r="I29" s="45" t="s">
        <v>2627</v>
      </c>
      <c r="J29" s="47" t="s">
        <v>343</v>
      </c>
      <c r="K29" s="50" t="s">
        <v>348</v>
      </c>
      <c r="L29" s="52" t="s">
        <v>349</v>
      </c>
      <c r="M29" s="56" t="s">
        <v>389</v>
      </c>
      <c r="N29" s="52" t="s">
        <v>305</v>
      </c>
      <c r="O29" s="52" t="s">
        <v>364</v>
      </c>
      <c r="P29" s="52" t="s">
        <v>370</v>
      </c>
      <c r="Q29" s="52" t="s">
        <v>228</v>
      </c>
      <c r="R29" s="52" t="s">
        <v>380</v>
      </c>
      <c r="S29" s="44" t="s">
        <v>400</v>
      </c>
      <c r="T29" s="79" t="s">
        <v>401</v>
      </c>
      <c r="U29" s="52" t="s">
        <v>416</v>
      </c>
      <c r="V29" s="52" t="s">
        <v>418</v>
      </c>
      <c r="W29" s="52" t="s">
        <v>337</v>
      </c>
      <c r="X29" s="52" t="s">
        <v>422</v>
      </c>
      <c r="Y29" s="52" t="s">
        <v>420</v>
      </c>
      <c r="Z29" s="52" t="s">
        <v>423</v>
      </c>
      <c r="AA29" s="52" t="s">
        <v>424</v>
      </c>
      <c r="AB29" s="52" t="s">
        <v>426</v>
      </c>
      <c r="AC29" s="52" t="s">
        <v>427</v>
      </c>
      <c r="AD29" s="52"/>
      <c r="AE29" s="52"/>
      <c r="AF29" s="52"/>
      <c r="AG29" s="52"/>
      <c r="AH29" s="52"/>
      <c r="AI29" s="52"/>
      <c r="AJ29" s="45"/>
      <c r="AK29" s="45"/>
      <c r="AL29" s="80" t="s">
        <v>341</v>
      </c>
      <c r="AM29" s="45" t="s">
        <v>341</v>
      </c>
      <c r="AN29" s="80"/>
      <c r="AO29" s="45"/>
      <c r="AP29" s="80"/>
      <c r="AQ29" s="45"/>
      <c r="AR29" s="45"/>
      <c r="AS29" s="80"/>
      <c r="AT29" s="45"/>
      <c r="AU29" s="45"/>
      <c r="AV29" s="45"/>
      <c r="AW29" s="45"/>
      <c r="AX29" s="45"/>
      <c r="AY29" s="45"/>
      <c r="AZ29" s="45"/>
      <c r="BA29" s="45"/>
      <c r="BB29" s="45" t="s">
        <v>341</v>
      </c>
      <c r="BC29" s="80"/>
      <c r="BD29" s="80"/>
      <c r="BE29" s="80"/>
      <c r="BF29" s="80"/>
      <c r="BG29" s="80"/>
      <c r="BH29" s="80"/>
      <c r="BI29" s="45"/>
      <c r="BJ29" s="45"/>
      <c r="BK29" s="45"/>
      <c r="BL29" s="45"/>
      <c r="BM29" s="45"/>
      <c r="BN29" s="45"/>
      <c r="BO29" s="45"/>
      <c r="BP29" s="45"/>
      <c r="BQ29" s="45"/>
      <c r="BR29" s="45"/>
      <c r="BS29" s="45"/>
      <c r="BT29" s="45"/>
      <c r="BU29" s="45"/>
      <c r="BV29" s="45"/>
      <c r="BW29" s="45"/>
      <c r="BX29" s="45"/>
      <c r="BY29" s="45"/>
      <c r="BZ29" s="45"/>
      <c r="CA29" s="45"/>
      <c r="CB29" s="45"/>
      <c r="CC29" s="46" t="s">
        <v>2626</v>
      </c>
      <c r="CD29" s="52"/>
    </row>
    <row r="30" spans="1:96" s="33" customFormat="1" ht="18" customHeight="1">
      <c r="A30" s="74">
        <v>45693</v>
      </c>
      <c r="B30" s="118">
        <v>45798</v>
      </c>
      <c r="C30" s="118"/>
      <c r="D30" s="118"/>
      <c r="E30" s="161"/>
      <c r="F30" s="112">
        <v>24640</v>
      </c>
      <c r="G30" s="112">
        <v>2786</v>
      </c>
      <c r="H30" s="52">
        <v>2141</v>
      </c>
      <c r="I30" s="45" t="s">
        <v>2627</v>
      </c>
      <c r="J30" s="110" t="s">
        <v>436</v>
      </c>
      <c r="K30" s="90" t="s">
        <v>449</v>
      </c>
      <c r="L30" s="53" t="s">
        <v>450</v>
      </c>
      <c r="M30" s="91" t="s">
        <v>393</v>
      </c>
      <c r="N30" s="53" t="s">
        <v>300</v>
      </c>
      <c r="O30" s="53" t="s">
        <v>303</v>
      </c>
      <c r="P30" s="53" t="s">
        <v>506</v>
      </c>
      <c r="Q30" s="53" t="s">
        <v>227</v>
      </c>
      <c r="R30" s="53" t="s">
        <v>525</v>
      </c>
      <c r="S30" s="89" t="s">
        <v>549</v>
      </c>
      <c r="T30" s="92" t="s">
        <v>550</v>
      </c>
      <c r="U30" s="53"/>
      <c r="V30" s="53"/>
      <c r="W30" s="53"/>
      <c r="X30" s="53"/>
      <c r="Y30" s="53"/>
      <c r="Z30" s="53"/>
      <c r="AA30" s="53"/>
      <c r="AB30" s="53"/>
      <c r="AC30" s="53"/>
      <c r="AD30" s="53"/>
      <c r="AE30" s="53"/>
      <c r="AF30" s="53"/>
      <c r="AG30" s="53"/>
      <c r="AH30" s="53"/>
      <c r="AI30" s="53"/>
      <c r="AJ30" s="59" t="s">
        <v>341</v>
      </c>
      <c r="AK30" s="59"/>
      <c r="AL30" s="93" t="s">
        <v>341</v>
      </c>
      <c r="AM30" s="59"/>
      <c r="AN30" s="59" t="s">
        <v>341</v>
      </c>
      <c r="AO30" s="59"/>
      <c r="AP30" s="59"/>
      <c r="AQ30" s="59"/>
      <c r="AR30" s="59"/>
      <c r="AS30" s="59" t="s">
        <v>341</v>
      </c>
      <c r="AT30" s="59"/>
      <c r="AU30" s="59"/>
      <c r="AV30" s="59" t="s">
        <v>341</v>
      </c>
      <c r="AW30" s="59"/>
      <c r="AX30" s="59"/>
      <c r="AY30" s="59"/>
      <c r="AZ30" s="59"/>
      <c r="BA30" s="59"/>
      <c r="BB30" s="59"/>
      <c r="BC30" s="59"/>
      <c r="BD30" s="59"/>
      <c r="BE30" s="117" t="s">
        <v>341</v>
      </c>
      <c r="BF30" s="59"/>
      <c r="BG30" s="59"/>
      <c r="BH30" s="59" t="s">
        <v>341</v>
      </c>
      <c r="BI30" s="59"/>
      <c r="BJ30" s="59"/>
      <c r="BK30" s="59" t="s">
        <v>341</v>
      </c>
      <c r="BL30" s="59" t="s">
        <v>341</v>
      </c>
      <c r="BM30" s="59" t="s">
        <v>341</v>
      </c>
      <c r="BN30" s="59" t="s">
        <v>341</v>
      </c>
      <c r="BO30" s="59" t="s">
        <v>341</v>
      </c>
      <c r="BP30" s="59" t="s">
        <v>341</v>
      </c>
      <c r="BQ30" s="59" t="s">
        <v>341</v>
      </c>
      <c r="BR30" s="59" t="s">
        <v>341</v>
      </c>
      <c r="BS30" s="59"/>
      <c r="BT30" s="59"/>
      <c r="BU30" s="59"/>
      <c r="BV30" s="59"/>
      <c r="BW30" s="59"/>
      <c r="BX30" s="59"/>
      <c r="BY30" s="59" t="s">
        <v>341</v>
      </c>
      <c r="BZ30" s="59" t="s">
        <v>341</v>
      </c>
      <c r="CA30" s="59"/>
      <c r="CB30" s="59"/>
      <c r="CC30" s="46" t="s">
        <v>2626</v>
      </c>
      <c r="CD30" s="53"/>
      <c r="CE30" s="36"/>
      <c r="CF30" s="36"/>
      <c r="CG30" s="36"/>
      <c r="CH30" s="36"/>
      <c r="CI30" s="36"/>
      <c r="CJ30" s="36"/>
      <c r="CK30" s="36"/>
      <c r="CL30" s="36"/>
      <c r="CM30" s="36"/>
      <c r="CN30" s="36"/>
      <c r="CO30" s="36"/>
      <c r="CP30" s="36"/>
      <c r="CQ30" s="36"/>
      <c r="CR30" s="36"/>
    </row>
    <row r="31" spans="1:96" s="33" customFormat="1" ht="18" customHeight="1">
      <c r="A31" s="74">
        <v>45693</v>
      </c>
      <c r="B31" s="52"/>
      <c r="C31" s="52"/>
      <c r="D31" s="52"/>
      <c r="E31" s="84"/>
      <c r="F31" s="112">
        <v>26703</v>
      </c>
      <c r="G31" s="112">
        <v>335</v>
      </c>
      <c r="H31" s="52">
        <v>2128</v>
      </c>
      <c r="I31" s="45" t="s">
        <v>2627</v>
      </c>
      <c r="J31" s="75" t="s">
        <v>343</v>
      </c>
      <c r="K31" s="48" t="s">
        <v>352</v>
      </c>
      <c r="L31" s="52" t="s">
        <v>353</v>
      </c>
      <c r="M31" s="56" t="s">
        <v>391</v>
      </c>
      <c r="N31" s="52" t="s">
        <v>300</v>
      </c>
      <c r="O31" s="52" t="s">
        <v>301</v>
      </c>
      <c r="P31" s="52" t="s">
        <v>372</v>
      </c>
      <c r="Q31" s="52" t="s">
        <v>227</v>
      </c>
      <c r="R31" s="127" t="s">
        <v>381</v>
      </c>
      <c r="S31" s="77" t="s">
        <v>404</v>
      </c>
      <c r="T31" s="86" t="s">
        <v>405</v>
      </c>
      <c r="U31" s="52"/>
      <c r="V31" s="52"/>
      <c r="W31" s="52"/>
      <c r="X31" s="52"/>
      <c r="Y31" s="52"/>
      <c r="Z31" s="52"/>
      <c r="AA31" s="52"/>
      <c r="AB31" s="52"/>
      <c r="AC31" s="52"/>
      <c r="AD31" s="52"/>
      <c r="AE31" s="52"/>
      <c r="AF31" s="52"/>
      <c r="AG31" s="52"/>
      <c r="AH31" s="52"/>
      <c r="AI31" s="52"/>
      <c r="AJ31" s="45" t="s">
        <v>341</v>
      </c>
      <c r="AK31" s="45" t="s">
        <v>341</v>
      </c>
      <c r="AL31" s="80" t="s">
        <v>341</v>
      </c>
      <c r="AM31" s="45"/>
      <c r="AN31" s="45" t="s">
        <v>341</v>
      </c>
      <c r="AO31" s="45"/>
      <c r="AP31" s="45"/>
      <c r="AQ31" s="45"/>
      <c r="AR31" s="45"/>
      <c r="AS31" s="45"/>
      <c r="AT31" s="45"/>
      <c r="AU31" s="45"/>
      <c r="AV31" s="45"/>
      <c r="AW31" s="45" t="s">
        <v>341</v>
      </c>
      <c r="AX31" s="45"/>
      <c r="AY31" s="45"/>
      <c r="AZ31" s="45"/>
      <c r="BA31" s="45"/>
      <c r="BB31" s="45"/>
      <c r="BC31" s="45"/>
      <c r="BD31" s="45" t="s">
        <v>341</v>
      </c>
      <c r="BE31" s="45"/>
      <c r="BF31" s="45"/>
      <c r="BG31" s="45"/>
      <c r="BH31" s="45" t="s">
        <v>341</v>
      </c>
      <c r="BI31" s="45"/>
      <c r="BJ31" s="45"/>
      <c r="BK31" s="45"/>
      <c r="BL31" s="45"/>
      <c r="BM31" s="45"/>
      <c r="BN31" s="45"/>
      <c r="BO31" s="45"/>
      <c r="BP31" s="45" t="s">
        <v>341</v>
      </c>
      <c r="BQ31" s="45"/>
      <c r="BR31" s="45"/>
      <c r="BS31" s="45"/>
      <c r="BT31" s="45"/>
      <c r="BU31" s="45"/>
      <c r="BV31" s="45"/>
      <c r="BW31" s="45"/>
      <c r="BX31" s="45" t="s">
        <v>341</v>
      </c>
      <c r="BY31" s="45" t="s">
        <v>341</v>
      </c>
      <c r="BZ31" s="45" t="s">
        <v>341</v>
      </c>
      <c r="CA31" s="45"/>
      <c r="CB31" s="45"/>
      <c r="CC31" s="46" t="s">
        <v>2626</v>
      </c>
      <c r="CD31" s="52"/>
    </row>
    <row r="32" spans="1:96" s="33" customFormat="1" ht="18" customHeight="1">
      <c r="A32" s="74">
        <v>45693</v>
      </c>
      <c r="B32" s="52"/>
      <c r="C32" s="52"/>
      <c r="D32" s="52"/>
      <c r="E32" s="84"/>
      <c r="F32" s="112">
        <v>27952</v>
      </c>
      <c r="G32" s="112">
        <v>1539</v>
      </c>
      <c r="H32" s="52">
        <v>2129</v>
      </c>
      <c r="I32" s="45" t="s">
        <v>2627</v>
      </c>
      <c r="J32" s="47" t="s">
        <v>343</v>
      </c>
      <c r="K32" s="50" t="s">
        <v>354</v>
      </c>
      <c r="L32" s="52" t="s">
        <v>355</v>
      </c>
      <c r="M32" s="56" t="s">
        <v>392</v>
      </c>
      <c r="N32" s="52" t="s">
        <v>305</v>
      </c>
      <c r="O32" s="52" t="s">
        <v>313</v>
      </c>
      <c r="P32" s="52" t="s">
        <v>373</v>
      </c>
      <c r="Q32" s="52" t="s">
        <v>227</v>
      </c>
      <c r="R32" s="52" t="s">
        <v>382</v>
      </c>
      <c r="S32" s="44" t="s">
        <v>406</v>
      </c>
      <c r="T32" s="79" t="s">
        <v>407</v>
      </c>
      <c r="U32" s="52"/>
      <c r="V32" s="52"/>
      <c r="W32" s="52"/>
      <c r="X32" s="52"/>
      <c r="Y32" s="52"/>
      <c r="Z32" s="52"/>
      <c r="AA32" s="52"/>
      <c r="AB32" s="52"/>
      <c r="AC32" s="52"/>
      <c r="AD32" s="52"/>
      <c r="AE32" s="52"/>
      <c r="AF32" s="52"/>
      <c r="AG32" s="52"/>
      <c r="AH32" s="52"/>
      <c r="AI32" s="52"/>
      <c r="AJ32" s="45"/>
      <c r="AK32" s="45"/>
      <c r="AL32" s="80" t="s">
        <v>341</v>
      </c>
      <c r="AM32" s="45"/>
      <c r="AN32" s="80"/>
      <c r="AO32" s="45"/>
      <c r="AP32" s="45"/>
      <c r="AQ32" s="45"/>
      <c r="AR32" s="45"/>
      <c r="AS32" s="45"/>
      <c r="AT32" s="45"/>
      <c r="AU32" s="45"/>
      <c r="AV32" s="45"/>
      <c r="AW32" s="45"/>
      <c r="AX32" s="45"/>
      <c r="AY32" s="45"/>
      <c r="AZ32" s="45"/>
      <c r="BA32" s="45"/>
      <c r="BB32" s="45"/>
      <c r="BC32" s="45"/>
      <c r="BD32" s="45"/>
      <c r="BE32" s="45"/>
      <c r="BF32" s="45"/>
      <c r="BG32" s="45"/>
      <c r="BH32" s="45"/>
      <c r="BI32" s="45"/>
      <c r="BJ32" s="45" t="s">
        <v>341</v>
      </c>
      <c r="BK32" s="45"/>
      <c r="BL32" s="45"/>
      <c r="BM32" s="45"/>
      <c r="BN32" s="45"/>
      <c r="BO32" s="45"/>
      <c r="BP32" s="45"/>
      <c r="BQ32" s="45"/>
      <c r="BR32" s="45"/>
      <c r="BS32" s="45"/>
      <c r="BT32" s="45"/>
      <c r="BU32" s="45"/>
      <c r="BV32" s="45"/>
      <c r="BW32" s="45"/>
      <c r="BX32" s="45"/>
      <c r="BY32" s="45"/>
      <c r="BZ32" s="45"/>
      <c r="CA32" s="45"/>
      <c r="CB32" s="45"/>
      <c r="CC32" s="46" t="s">
        <v>2626</v>
      </c>
      <c r="CD32" s="52"/>
    </row>
    <row r="33" spans="1:96" s="33" customFormat="1" ht="18" customHeight="1">
      <c r="A33" s="74">
        <v>45693</v>
      </c>
      <c r="B33" s="52"/>
      <c r="C33" s="52"/>
      <c r="D33" s="52"/>
      <c r="E33" s="84"/>
      <c r="F33" s="112">
        <v>30246</v>
      </c>
      <c r="G33" s="112">
        <v>103</v>
      </c>
      <c r="H33" s="52">
        <v>2130</v>
      </c>
      <c r="I33" s="45" t="s">
        <v>2627</v>
      </c>
      <c r="J33" s="45" t="s">
        <v>343</v>
      </c>
      <c r="K33" s="51" t="s">
        <v>356</v>
      </c>
      <c r="L33" s="52" t="s">
        <v>357</v>
      </c>
      <c r="M33" s="57" t="s">
        <v>393</v>
      </c>
      <c r="N33" s="52" t="s">
        <v>300</v>
      </c>
      <c r="O33" s="52" t="s">
        <v>303</v>
      </c>
      <c r="P33" s="52" t="s">
        <v>374</v>
      </c>
      <c r="Q33" s="52" t="s">
        <v>228</v>
      </c>
      <c r="R33" s="52" t="s">
        <v>383</v>
      </c>
      <c r="S33" s="52" t="s">
        <v>408</v>
      </c>
      <c r="T33" s="81" t="s">
        <v>409</v>
      </c>
      <c r="U33" s="52"/>
      <c r="V33" s="52"/>
      <c r="W33" s="52"/>
      <c r="X33" s="52"/>
      <c r="Y33" s="52"/>
      <c r="Z33" s="52"/>
      <c r="AA33" s="52"/>
      <c r="AB33" s="52"/>
      <c r="AC33" s="52"/>
      <c r="AD33" s="52"/>
      <c r="AE33" s="52"/>
      <c r="AF33" s="52"/>
      <c r="AG33" s="52"/>
      <c r="AH33" s="52"/>
      <c r="AI33" s="52"/>
      <c r="AJ33" s="45"/>
      <c r="AK33" s="45"/>
      <c r="AL33" s="80"/>
      <c r="AM33" s="45" t="s">
        <v>341</v>
      </c>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6" t="s">
        <v>2626</v>
      </c>
      <c r="CD33" s="46"/>
    </row>
    <row r="34" spans="1:96" s="33" customFormat="1" ht="18" customHeight="1">
      <c r="A34" s="74">
        <v>45693</v>
      </c>
      <c r="B34" s="52"/>
      <c r="C34" s="52"/>
      <c r="D34" s="52"/>
      <c r="E34" s="84"/>
      <c r="F34" s="112">
        <v>31808</v>
      </c>
      <c r="G34" s="112">
        <v>7060</v>
      </c>
      <c r="H34" s="52">
        <v>2131</v>
      </c>
      <c r="I34" s="45" t="s">
        <v>2627</v>
      </c>
      <c r="J34" s="45" t="s">
        <v>343</v>
      </c>
      <c r="K34" s="51" t="s">
        <v>358</v>
      </c>
      <c r="L34" s="52" t="s">
        <v>359</v>
      </c>
      <c r="M34" s="57" t="s">
        <v>394</v>
      </c>
      <c r="N34" s="52" t="s">
        <v>305</v>
      </c>
      <c r="O34" s="52" t="s">
        <v>307</v>
      </c>
      <c r="P34" s="52" t="s">
        <v>375</v>
      </c>
      <c r="Q34" s="52" t="s">
        <v>227</v>
      </c>
      <c r="R34" s="52" t="s">
        <v>384</v>
      </c>
      <c r="S34" s="52" t="s">
        <v>410</v>
      </c>
      <c r="T34" s="81" t="s">
        <v>411</v>
      </c>
      <c r="U34" s="52"/>
      <c r="V34" s="52"/>
      <c r="W34" s="52"/>
      <c r="X34" s="52"/>
      <c r="Y34" s="52"/>
      <c r="Z34" s="52"/>
      <c r="AA34" s="52"/>
      <c r="AB34" s="52"/>
      <c r="AC34" s="52"/>
      <c r="AD34" s="52"/>
      <c r="AE34" s="52"/>
      <c r="AF34" s="52"/>
      <c r="AG34" s="52"/>
      <c r="AH34" s="52"/>
      <c r="AI34" s="52"/>
      <c r="AJ34" s="45"/>
      <c r="AK34" s="45"/>
      <c r="AL34" s="80"/>
      <c r="AM34" s="80" t="s">
        <v>341</v>
      </c>
      <c r="AN34" s="80"/>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52"/>
      <c r="CC34" s="46" t="s">
        <v>2626</v>
      </c>
      <c r="CD34" s="52"/>
    </row>
    <row r="35" spans="1:96" s="33" customFormat="1" ht="18" customHeight="1">
      <c r="A35" s="74">
        <v>45693</v>
      </c>
      <c r="B35" s="52"/>
      <c r="C35" s="52"/>
      <c r="D35" s="52"/>
      <c r="E35" s="84"/>
      <c r="F35" s="112">
        <v>33477</v>
      </c>
      <c r="G35" s="112">
        <v>6090</v>
      </c>
      <c r="H35" s="52">
        <v>2132</v>
      </c>
      <c r="I35" s="45" t="s">
        <v>2627</v>
      </c>
      <c r="J35" s="47" t="s">
        <v>343</v>
      </c>
      <c r="K35" s="50" t="s">
        <v>360</v>
      </c>
      <c r="L35" s="52" t="s">
        <v>361</v>
      </c>
      <c r="M35" s="56" t="s">
        <v>388</v>
      </c>
      <c r="N35" s="52" t="s">
        <v>300</v>
      </c>
      <c r="O35" s="52" t="s">
        <v>303</v>
      </c>
      <c r="P35" s="52" t="s">
        <v>376</v>
      </c>
      <c r="Q35" s="52" t="s">
        <v>227</v>
      </c>
      <c r="R35" s="52" t="s">
        <v>385</v>
      </c>
      <c r="S35" s="44" t="s">
        <v>412</v>
      </c>
      <c r="T35" s="79" t="s">
        <v>413</v>
      </c>
      <c r="U35" s="52"/>
      <c r="V35" s="52"/>
      <c r="W35" s="52"/>
      <c r="X35" s="52"/>
      <c r="Y35" s="52"/>
      <c r="Z35" s="52"/>
      <c r="AA35" s="52"/>
      <c r="AB35" s="52"/>
      <c r="AC35" s="52"/>
      <c r="AD35" s="52"/>
      <c r="AE35" s="52"/>
      <c r="AF35" s="52"/>
      <c r="AG35" s="52"/>
      <c r="AH35" s="52"/>
      <c r="AI35" s="52"/>
      <c r="AJ35" s="45"/>
      <c r="AK35" s="45"/>
      <c r="AL35" s="80"/>
      <c r="AM35" s="45"/>
      <c r="AN35" s="45" t="s">
        <v>341</v>
      </c>
      <c r="AO35" s="45"/>
      <c r="AP35" s="45"/>
      <c r="AQ35" s="45"/>
      <c r="AR35" s="45"/>
      <c r="AS35" s="45"/>
      <c r="AT35" s="45"/>
      <c r="AU35" s="45"/>
      <c r="AV35" s="45"/>
      <c r="AW35" s="45"/>
      <c r="AX35" s="45"/>
      <c r="AY35" s="45"/>
      <c r="AZ35" s="45"/>
      <c r="BA35" s="45"/>
      <c r="BB35" s="45" t="s">
        <v>341</v>
      </c>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6" t="s">
        <v>2626</v>
      </c>
      <c r="CD35" s="52"/>
      <c r="CE35" s="34"/>
      <c r="CF35" s="34"/>
      <c r="CG35" s="34"/>
      <c r="CH35" s="34"/>
      <c r="CI35" s="34"/>
      <c r="CJ35" s="34"/>
      <c r="CK35" s="34"/>
      <c r="CL35" s="34"/>
      <c r="CM35" s="34"/>
      <c r="CN35" s="34"/>
      <c r="CO35" s="34"/>
      <c r="CP35" s="34"/>
      <c r="CQ35" s="34"/>
      <c r="CR35" s="34"/>
    </row>
    <row r="36" spans="1:96" s="34" customFormat="1" ht="18" customHeight="1">
      <c r="A36" s="74">
        <v>45693</v>
      </c>
      <c r="B36" s="115">
        <v>45931</v>
      </c>
      <c r="C36" s="52"/>
      <c r="D36" s="52"/>
      <c r="E36" s="84"/>
      <c r="F36" s="112">
        <v>33691</v>
      </c>
      <c r="G36" s="178">
        <v>2741</v>
      </c>
      <c r="H36" s="52">
        <v>2133</v>
      </c>
      <c r="I36" s="45" t="s">
        <v>2627</v>
      </c>
      <c r="J36" s="47" t="s">
        <v>343</v>
      </c>
      <c r="K36" s="50" t="s">
        <v>362</v>
      </c>
      <c r="L36" s="52" t="s">
        <v>363</v>
      </c>
      <c r="M36" s="56" t="s">
        <v>395</v>
      </c>
      <c r="N36" s="52" t="s">
        <v>366</v>
      </c>
      <c r="O36" s="52" t="s">
        <v>367</v>
      </c>
      <c r="P36" s="52" t="s">
        <v>377</v>
      </c>
      <c r="Q36" s="52" t="s">
        <v>227</v>
      </c>
      <c r="R36" s="52" t="s">
        <v>386</v>
      </c>
      <c r="S36" s="44" t="s">
        <v>414</v>
      </c>
      <c r="T36" s="79" t="s">
        <v>415</v>
      </c>
      <c r="U36" s="52" t="s">
        <v>417</v>
      </c>
      <c r="V36" s="171" t="s">
        <v>2712</v>
      </c>
      <c r="W36" s="52" t="s">
        <v>421</v>
      </c>
      <c r="X36" s="114" t="s">
        <v>2635</v>
      </c>
      <c r="Y36" s="113" t="s">
        <v>2711</v>
      </c>
      <c r="Z36" s="52" t="s">
        <v>325</v>
      </c>
      <c r="AA36" s="52" t="s">
        <v>425</v>
      </c>
      <c r="AB36" s="52" t="s">
        <v>428</v>
      </c>
      <c r="AC36" s="52" t="s">
        <v>429</v>
      </c>
      <c r="AD36" s="52"/>
      <c r="AE36" s="52"/>
      <c r="AF36" s="52"/>
      <c r="AG36" s="52"/>
      <c r="AH36" s="52"/>
      <c r="AI36" s="52"/>
      <c r="AJ36" s="45" t="s">
        <v>341</v>
      </c>
      <c r="AK36" s="45"/>
      <c r="AL36" s="80" t="s">
        <v>341</v>
      </c>
      <c r="AM36" s="45"/>
      <c r="AN36" s="45" t="s">
        <v>341</v>
      </c>
      <c r="AO36" s="45"/>
      <c r="AP36" s="45" t="s">
        <v>341</v>
      </c>
      <c r="AQ36" s="45"/>
      <c r="AR36" s="45"/>
      <c r="AS36" s="45" t="s">
        <v>341</v>
      </c>
      <c r="AT36" s="45"/>
      <c r="AU36" s="45"/>
      <c r="AV36" s="45"/>
      <c r="AW36" s="45" t="s">
        <v>341</v>
      </c>
      <c r="AX36" s="45" t="s">
        <v>341</v>
      </c>
      <c r="AY36" s="45"/>
      <c r="AZ36" s="45"/>
      <c r="BA36" s="45"/>
      <c r="BB36" s="45" t="s">
        <v>341</v>
      </c>
      <c r="BC36" s="45"/>
      <c r="BD36" s="45" t="s">
        <v>341</v>
      </c>
      <c r="BE36" s="45" t="s">
        <v>341</v>
      </c>
      <c r="BF36" s="45"/>
      <c r="BG36" s="45"/>
      <c r="BH36" s="45"/>
      <c r="BI36" s="45"/>
      <c r="BJ36" s="45"/>
      <c r="BK36" s="45" t="s">
        <v>341</v>
      </c>
      <c r="BL36" s="45"/>
      <c r="BM36" s="45" t="s">
        <v>341</v>
      </c>
      <c r="BN36" s="45" t="s">
        <v>341</v>
      </c>
      <c r="BO36" s="45" t="s">
        <v>341</v>
      </c>
      <c r="BP36" s="45" t="s">
        <v>341</v>
      </c>
      <c r="BQ36" s="45" t="s">
        <v>341</v>
      </c>
      <c r="BR36" s="45"/>
      <c r="BS36" s="45"/>
      <c r="BT36" s="45"/>
      <c r="BU36" s="45"/>
      <c r="BV36" s="45"/>
      <c r="BW36" s="45"/>
      <c r="BX36" s="45"/>
      <c r="BY36" s="45"/>
      <c r="BZ36" s="45"/>
      <c r="CA36" s="45"/>
      <c r="CB36" s="45"/>
      <c r="CC36" s="46" t="s">
        <v>2626</v>
      </c>
      <c r="CD36" s="52"/>
      <c r="CE36" s="33"/>
      <c r="CF36" s="33"/>
      <c r="CG36" s="33"/>
      <c r="CH36" s="33"/>
      <c r="CI36" s="33"/>
      <c r="CJ36" s="33"/>
      <c r="CK36" s="33"/>
      <c r="CL36" s="33"/>
      <c r="CM36" s="33"/>
      <c r="CN36" s="33"/>
      <c r="CO36" s="33"/>
      <c r="CP36" s="33"/>
      <c r="CQ36" s="33"/>
      <c r="CR36" s="33"/>
    </row>
    <row r="37" spans="1:96" s="33" customFormat="1" ht="18" customHeight="1">
      <c r="A37" s="74">
        <v>45693</v>
      </c>
      <c r="B37" s="115">
        <v>45869</v>
      </c>
      <c r="C37" s="52"/>
      <c r="D37" s="52"/>
      <c r="E37" s="84"/>
      <c r="F37" s="112">
        <v>26231</v>
      </c>
      <c r="G37" s="112">
        <v>61</v>
      </c>
      <c r="H37" s="52">
        <v>2134</v>
      </c>
      <c r="I37" s="45" t="s">
        <v>2627</v>
      </c>
      <c r="J37" s="45" t="s">
        <v>432</v>
      </c>
      <c r="K37" s="50" t="s">
        <v>430</v>
      </c>
      <c r="L37" s="52" t="s">
        <v>431</v>
      </c>
      <c r="M37" s="125" t="s">
        <v>201</v>
      </c>
      <c r="N37" s="52" t="s">
        <v>300</v>
      </c>
      <c r="O37" s="52" t="s">
        <v>303</v>
      </c>
      <c r="P37" s="52" t="s">
        <v>433</v>
      </c>
      <c r="Q37" s="52" t="s">
        <v>228</v>
      </c>
      <c r="R37" s="113" t="s">
        <v>2702</v>
      </c>
      <c r="S37" s="46" t="s">
        <v>434</v>
      </c>
      <c r="T37" s="128" t="s">
        <v>435</v>
      </c>
      <c r="U37" s="52"/>
      <c r="V37" s="52"/>
      <c r="W37" s="52"/>
      <c r="X37" s="52"/>
      <c r="Y37" s="52"/>
      <c r="Z37" s="52"/>
      <c r="AA37" s="52"/>
      <c r="AB37" s="84"/>
      <c r="AC37" s="52"/>
      <c r="AD37" s="52"/>
      <c r="AE37" s="52"/>
      <c r="AF37" s="52"/>
      <c r="AG37" s="52"/>
      <c r="AH37" s="52"/>
      <c r="AI37" s="52"/>
      <c r="AJ37" s="45" t="s">
        <v>341</v>
      </c>
      <c r="AK37" s="45" t="s">
        <v>341</v>
      </c>
      <c r="AL37" s="80" t="s">
        <v>341</v>
      </c>
      <c r="AM37" s="45"/>
      <c r="AN37" s="45" t="s">
        <v>341</v>
      </c>
      <c r="AO37" s="45"/>
      <c r="AP37" s="45"/>
      <c r="AQ37" s="45"/>
      <c r="AR37" s="45"/>
      <c r="AS37" s="45"/>
      <c r="AT37" s="45"/>
      <c r="AU37" s="45" t="s">
        <v>341</v>
      </c>
      <c r="AV37" s="45"/>
      <c r="AW37" s="45" t="s">
        <v>341</v>
      </c>
      <c r="AX37" s="45"/>
      <c r="AY37" s="45"/>
      <c r="AZ37" s="45"/>
      <c r="BA37" s="45"/>
      <c r="BB37" s="45"/>
      <c r="BC37" s="45" t="s">
        <v>341</v>
      </c>
      <c r="BD37" s="45" t="s">
        <v>341</v>
      </c>
      <c r="BE37" s="45" t="s">
        <v>341</v>
      </c>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6" t="s">
        <v>2626</v>
      </c>
      <c r="CD37" s="52"/>
    </row>
    <row r="38" spans="1:96" s="33" customFormat="1" ht="18" customHeight="1">
      <c r="A38" s="74">
        <v>45693</v>
      </c>
      <c r="B38" s="52"/>
      <c r="C38" s="52"/>
      <c r="D38" s="52"/>
      <c r="E38" s="84"/>
      <c r="F38" s="112">
        <v>22301</v>
      </c>
      <c r="G38" s="112">
        <v>642</v>
      </c>
      <c r="H38" s="52">
        <v>2135</v>
      </c>
      <c r="I38" s="45" t="s">
        <v>2627</v>
      </c>
      <c r="J38" s="45" t="s">
        <v>436</v>
      </c>
      <c r="K38" s="49" t="s">
        <v>437</v>
      </c>
      <c r="L38" s="52" t="s">
        <v>438</v>
      </c>
      <c r="M38" s="52" t="s">
        <v>475</v>
      </c>
      <c r="N38" s="52" t="s">
        <v>300</v>
      </c>
      <c r="O38" s="52" t="s">
        <v>310</v>
      </c>
      <c r="P38" s="52" t="s">
        <v>500</v>
      </c>
      <c r="Q38" s="52" t="s">
        <v>227</v>
      </c>
      <c r="R38" s="52" t="s">
        <v>519</v>
      </c>
      <c r="S38" s="52" t="s">
        <v>537</v>
      </c>
      <c r="T38" s="49" t="s">
        <v>538</v>
      </c>
      <c r="U38" s="52"/>
      <c r="V38" s="52"/>
      <c r="W38" s="52"/>
      <c r="X38" s="52"/>
      <c r="Y38" s="52"/>
      <c r="Z38" s="52"/>
      <c r="AA38" s="52"/>
      <c r="AB38" s="52"/>
      <c r="AC38" s="52"/>
      <c r="AD38" s="52"/>
      <c r="AE38" s="52"/>
      <c r="AF38" s="52"/>
      <c r="AG38" s="52"/>
      <c r="AH38" s="52"/>
      <c r="AI38" s="52"/>
      <c r="AJ38" s="45" t="s">
        <v>341</v>
      </c>
      <c r="AK38" s="45"/>
      <c r="AL38" s="80" t="s">
        <v>341</v>
      </c>
      <c r="AM38" s="45"/>
      <c r="AN38" s="45" t="s">
        <v>341</v>
      </c>
      <c r="AO38" s="45"/>
      <c r="AP38" s="45" t="s">
        <v>341</v>
      </c>
      <c r="AQ38" s="45"/>
      <c r="AR38" s="45"/>
      <c r="AS38" s="45"/>
      <c r="AT38" s="45"/>
      <c r="AU38" s="45"/>
      <c r="AV38" s="45"/>
      <c r="AW38" s="45"/>
      <c r="AX38" s="45"/>
      <c r="AY38" s="45"/>
      <c r="AZ38" s="45"/>
      <c r="BA38" s="45"/>
      <c r="BB38" s="45"/>
      <c r="BC38" s="45"/>
      <c r="BD38" s="45"/>
      <c r="BE38" s="45"/>
      <c r="BF38" s="45"/>
      <c r="BG38" s="45"/>
      <c r="BH38" s="45" t="s">
        <v>341</v>
      </c>
      <c r="BI38" s="45"/>
      <c r="BJ38" s="45"/>
      <c r="BK38" s="45"/>
      <c r="BL38" s="45"/>
      <c r="BM38" s="45"/>
      <c r="BN38" s="45"/>
      <c r="BO38" s="45"/>
      <c r="BP38" s="45"/>
      <c r="BQ38" s="45"/>
      <c r="BR38" s="45"/>
      <c r="BS38" s="45"/>
      <c r="BT38" s="45"/>
      <c r="BU38" s="45"/>
      <c r="BV38" s="45"/>
      <c r="BW38" s="45"/>
      <c r="BX38" s="45" t="s">
        <v>341</v>
      </c>
      <c r="BY38" s="45" t="s">
        <v>341</v>
      </c>
      <c r="BZ38" s="45" t="s">
        <v>341</v>
      </c>
      <c r="CA38" s="45"/>
      <c r="CB38" s="45"/>
      <c r="CC38" s="46" t="s">
        <v>2626</v>
      </c>
      <c r="CD38" s="46"/>
    </row>
    <row r="39" spans="1:96" s="33" customFormat="1" ht="18" customHeight="1">
      <c r="A39" s="74">
        <v>45693</v>
      </c>
      <c r="B39" s="172">
        <v>45902</v>
      </c>
      <c r="C39" s="52"/>
      <c r="D39" s="52"/>
      <c r="E39" s="84"/>
      <c r="F39" s="112">
        <v>22315</v>
      </c>
      <c r="G39" s="112">
        <v>2801</v>
      </c>
      <c r="H39" s="52">
        <v>2136</v>
      </c>
      <c r="I39" s="45" t="s">
        <v>2627</v>
      </c>
      <c r="J39" s="45" t="s">
        <v>436</v>
      </c>
      <c r="K39" s="50" t="s">
        <v>439</v>
      </c>
      <c r="L39" s="52" t="s">
        <v>440</v>
      </c>
      <c r="M39" s="125" t="s">
        <v>476</v>
      </c>
      <c r="N39" s="52" t="s">
        <v>305</v>
      </c>
      <c r="O39" s="52" t="s">
        <v>307</v>
      </c>
      <c r="P39" s="52" t="s">
        <v>501</v>
      </c>
      <c r="Q39" s="52" t="s">
        <v>228</v>
      </c>
      <c r="R39" s="113" t="s">
        <v>2710</v>
      </c>
      <c r="S39" s="46" t="s">
        <v>539</v>
      </c>
      <c r="T39" s="128" t="s">
        <v>540</v>
      </c>
      <c r="U39" s="52" t="s">
        <v>575</v>
      </c>
      <c r="V39" s="52" t="s">
        <v>580</v>
      </c>
      <c r="W39" s="52" t="s">
        <v>337</v>
      </c>
      <c r="X39" s="52" t="s">
        <v>422</v>
      </c>
      <c r="Y39" s="52" t="s">
        <v>583</v>
      </c>
      <c r="Z39" s="52" t="s">
        <v>588</v>
      </c>
      <c r="AA39" s="52" t="s">
        <v>589</v>
      </c>
      <c r="AB39" s="52" t="s">
        <v>596</v>
      </c>
      <c r="AC39" s="52"/>
      <c r="AD39" s="52"/>
      <c r="AE39" s="52"/>
      <c r="AF39" s="52"/>
      <c r="AG39" s="52"/>
      <c r="AH39" s="52"/>
      <c r="AI39" s="52"/>
      <c r="AJ39" s="45"/>
      <c r="AK39" s="45"/>
      <c r="AL39" s="80"/>
      <c r="AM39" s="45" t="s">
        <v>341</v>
      </c>
      <c r="AN39" s="45" t="s">
        <v>341</v>
      </c>
      <c r="AO39" s="45"/>
      <c r="AP39" s="45"/>
      <c r="AQ39" s="45"/>
      <c r="AR39" s="45"/>
      <c r="AS39" s="45"/>
      <c r="AT39" s="45"/>
      <c r="AU39" s="45"/>
      <c r="AV39" s="45"/>
      <c r="AW39" s="45"/>
      <c r="AX39" s="45"/>
      <c r="AY39" s="45"/>
      <c r="AZ39" s="45"/>
      <c r="BA39" s="45"/>
      <c r="BB39" s="45" t="s">
        <v>341</v>
      </c>
      <c r="BC39" s="45"/>
      <c r="BD39" s="45"/>
      <c r="BE39" s="45" t="s">
        <v>341</v>
      </c>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6" t="s">
        <v>2626</v>
      </c>
      <c r="CD39" s="52"/>
    </row>
    <row r="40" spans="1:96" s="33" customFormat="1" ht="18" customHeight="1">
      <c r="A40" s="74">
        <v>45693</v>
      </c>
      <c r="B40" s="52"/>
      <c r="C40" s="52"/>
      <c r="D40" s="52"/>
      <c r="E40" s="84"/>
      <c r="F40" s="112">
        <v>22808</v>
      </c>
      <c r="G40" s="112">
        <v>1314</v>
      </c>
      <c r="H40" s="52">
        <v>2137</v>
      </c>
      <c r="I40" s="45" t="s">
        <v>2627</v>
      </c>
      <c r="J40" s="75" t="s">
        <v>436</v>
      </c>
      <c r="K40" s="87" t="s">
        <v>441</v>
      </c>
      <c r="L40" s="52" t="s">
        <v>442</v>
      </c>
      <c r="M40" s="47" t="s">
        <v>477</v>
      </c>
      <c r="N40" s="52" t="s">
        <v>492</v>
      </c>
      <c r="O40" s="52" t="s">
        <v>493</v>
      </c>
      <c r="P40" s="52" t="s">
        <v>502</v>
      </c>
      <c r="Q40" s="52" t="s">
        <v>228</v>
      </c>
      <c r="R40" s="52" t="s">
        <v>520</v>
      </c>
      <c r="S40" s="44" t="s">
        <v>541</v>
      </c>
      <c r="T40" s="124" t="s">
        <v>542</v>
      </c>
      <c r="U40" s="52" t="s">
        <v>319</v>
      </c>
      <c r="V40" s="52" t="s">
        <v>418</v>
      </c>
      <c r="W40" s="52" t="s">
        <v>337</v>
      </c>
      <c r="X40" s="52" t="s">
        <v>422</v>
      </c>
      <c r="Y40" s="52" t="s">
        <v>584</v>
      </c>
      <c r="Z40" s="52" t="s">
        <v>590</v>
      </c>
      <c r="AA40" s="52" t="s">
        <v>591</v>
      </c>
      <c r="AB40" s="52" t="s">
        <v>597</v>
      </c>
      <c r="AC40" s="52" t="s">
        <v>598</v>
      </c>
      <c r="AD40" s="52"/>
      <c r="AE40" s="52"/>
      <c r="AF40" s="52"/>
      <c r="AG40" s="52"/>
      <c r="AH40" s="52"/>
      <c r="AI40" s="52"/>
      <c r="AJ40" s="45" t="s">
        <v>341</v>
      </c>
      <c r="AK40" s="45" t="s">
        <v>341</v>
      </c>
      <c r="AL40" s="80" t="s">
        <v>341</v>
      </c>
      <c r="AM40" s="45"/>
      <c r="AN40" s="45" t="s">
        <v>341</v>
      </c>
      <c r="AO40" s="45"/>
      <c r="AP40" s="45" t="s">
        <v>341</v>
      </c>
      <c r="AQ40" s="45" t="s">
        <v>341</v>
      </c>
      <c r="AR40" s="45" t="s">
        <v>341</v>
      </c>
      <c r="AS40" s="45" t="s">
        <v>341</v>
      </c>
      <c r="AT40" s="45"/>
      <c r="AU40" s="45" t="s">
        <v>341</v>
      </c>
      <c r="AV40" s="45" t="s">
        <v>341</v>
      </c>
      <c r="AW40" s="45" t="s">
        <v>341</v>
      </c>
      <c r="AX40" s="45"/>
      <c r="AY40" s="45"/>
      <c r="AZ40" s="45"/>
      <c r="BA40" s="45" t="s">
        <v>341</v>
      </c>
      <c r="BB40" s="45" t="s">
        <v>341</v>
      </c>
      <c r="BC40" s="45" t="s">
        <v>341</v>
      </c>
      <c r="BD40" s="45" t="s">
        <v>341</v>
      </c>
      <c r="BE40" s="45" t="s">
        <v>341</v>
      </c>
      <c r="BF40" s="45" t="s">
        <v>341</v>
      </c>
      <c r="BG40" s="45" t="s">
        <v>341</v>
      </c>
      <c r="BH40" s="45" t="s">
        <v>341</v>
      </c>
      <c r="BI40" s="45"/>
      <c r="BJ40" s="45"/>
      <c r="BK40" s="45" t="s">
        <v>341</v>
      </c>
      <c r="BL40" s="45"/>
      <c r="BM40" s="45"/>
      <c r="BN40" s="45"/>
      <c r="BO40" s="45"/>
      <c r="BP40" s="45"/>
      <c r="BQ40" s="45"/>
      <c r="BR40" s="45"/>
      <c r="BS40" s="45"/>
      <c r="BT40" s="45"/>
      <c r="BU40" s="45"/>
      <c r="BV40" s="45"/>
      <c r="BW40" s="45"/>
      <c r="BX40" s="45"/>
      <c r="BY40" s="45"/>
      <c r="BZ40" s="45"/>
      <c r="CA40" s="45"/>
      <c r="CB40" s="45"/>
      <c r="CC40" s="46" t="s">
        <v>2626</v>
      </c>
      <c r="CD40" s="52"/>
    </row>
    <row r="41" spans="1:96" s="33" customFormat="1" ht="18" customHeight="1">
      <c r="A41" s="74">
        <v>45693</v>
      </c>
      <c r="B41" s="52"/>
      <c r="C41" s="52"/>
      <c r="D41" s="52"/>
      <c r="E41" s="84"/>
      <c r="F41" s="112">
        <v>23019</v>
      </c>
      <c r="G41" s="112">
        <v>2010</v>
      </c>
      <c r="H41" s="52">
        <v>2138</v>
      </c>
      <c r="I41" s="45" t="s">
        <v>2627</v>
      </c>
      <c r="J41" s="47" t="s">
        <v>436</v>
      </c>
      <c r="K41" s="50" t="s">
        <v>443</v>
      </c>
      <c r="L41" s="52" t="s">
        <v>444</v>
      </c>
      <c r="M41" s="56" t="s">
        <v>478</v>
      </c>
      <c r="N41" s="52" t="s">
        <v>305</v>
      </c>
      <c r="O41" s="52" t="s">
        <v>364</v>
      </c>
      <c r="P41" s="52" t="s">
        <v>503</v>
      </c>
      <c r="Q41" s="52" t="s">
        <v>521</v>
      </c>
      <c r="R41" s="52" t="s">
        <v>522</v>
      </c>
      <c r="S41" s="44" t="s">
        <v>543</v>
      </c>
      <c r="T41" s="79" t="s">
        <v>544</v>
      </c>
      <c r="U41" s="52"/>
      <c r="V41" s="52"/>
      <c r="W41" s="52"/>
      <c r="X41" s="52"/>
      <c r="Y41" s="52"/>
      <c r="Z41" s="52"/>
      <c r="AA41" s="52"/>
      <c r="AB41" s="52"/>
      <c r="AC41" s="52"/>
      <c r="AD41" s="52"/>
      <c r="AE41" s="52"/>
      <c r="AF41" s="52"/>
      <c r="AG41" s="52"/>
      <c r="AH41" s="52"/>
      <c r="AI41" s="52"/>
      <c r="AJ41" s="45"/>
      <c r="AK41" s="45"/>
      <c r="AL41" s="80" t="s">
        <v>341</v>
      </c>
      <c r="AM41" s="45"/>
      <c r="AN41" s="45" t="s">
        <v>341</v>
      </c>
      <c r="AO41" s="45"/>
      <c r="AP41" s="45"/>
      <c r="AQ41" s="45"/>
      <c r="AR41" s="45"/>
      <c r="AS41" s="45"/>
      <c r="AT41" s="45"/>
      <c r="AU41" s="45"/>
      <c r="AV41" s="45"/>
      <c r="AW41" s="45"/>
      <c r="AX41" s="45"/>
      <c r="AY41" s="45"/>
      <c r="AZ41" s="45"/>
      <c r="BA41" s="45"/>
      <c r="BB41" s="45"/>
      <c r="BC41" s="45"/>
      <c r="BD41" s="45"/>
      <c r="BE41" s="45"/>
      <c r="BF41" s="45"/>
      <c r="BG41" s="45"/>
      <c r="BH41" s="45"/>
      <c r="BI41" s="45"/>
      <c r="BJ41" s="45" t="s">
        <v>341</v>
      </c>
      <c r="BK41" s="45"/>
      <c r="BL41" s="45"/>
      <c r="BM41" s="45"/>
      <c r="BN41" s="45"/>
      <c r="BO41" s="45"/>
      <c r="BP41" s="45"/>
      <c r="BQ41" s="45"/>
      <c r="BR41" s="45"/>
      <c r="BS41" s="45"/>
      <c r="BT41" s="45"/>
      <c r="BU41" s="45"/>
      <c r="BV41" s="45"/>
      <c r="BW41" s="45"/>
      <c r="BX41" s="45"/>
      <c r="BY41" s="45"/>
      <c r="BZ41" s="45"/>
      <c r="CA41" s="45"/>
      <c r="CB41" s="45"/>
      <c r="CC41" s="46" t="s">
        <v>2626</v>
      </c>
      <c r="CD41" s="52"/>
    </row>
    <row r="42" spans="1:96" s="33" customFormat="1" ht="18" customHeight="1">
      <c r="A42" s="74">
        <v>45693</v>
      </c>
      <c r="B42" s="115">
        <v>45798</v>
      </c>
      <c r="C42" s="115"/>
      <c r="D42" s="115"/>
      <c r="E42" s="160"/>
      <c r="F42" s="112">
        <v>25143</v>
      </c>
      <c r="G42" s="112">
        <v>1433</v>
      </c>
      <c r="H42" s="52">
        <v>2144</v>
      </c>
      <c r="I42" s="45" t="s">
        <v>2627</v>
      </c>
      <c r="J42" s="47" t="s">
        <v>436</v>
      </c>
      <c r="K42" s="50" t="s">
        <v>455</v>
      </c>
      <c r="L42" s="52" t="s">
        <v>456</v>
      </c>
      <c r="M42" s="56" t="s">
        <v>483</v>
      </c>
      <c r="N42" s="52" t="s">
        <v>305</v>
      </c>
      <c r="O42" s="52" t="s">
        <v>307</v>
      </c>
      <c r="P42" s="52" t="s">
        <v>509</v>
      </c>
      <c r="Q42" s="52" t="s">
        <v>227</v>
      </c>
      <c r="R42" s="126" t="s">
        <v>2631</v>
      </c>
      <c r="S42" s="44" t="s">
        <v>555</v>
      </c>
      <c r="T42" s="79" t="s">
        <v>556</v>
      </c>
      <c r="U42" s="52" t="s">
        <v>576</v>
      </c>
      <c r="V42" s="126" t="s">
        <v>2447</v>
      </c>
      <c r="W42" s="52" t="s">
        <v>337</v>
      </c>
      <c r="X42" s="114" t="s">
        <v>2635</v>
      </c>
      <c r="Y42" s="126" t="s">
        <v>2634</v>
      </c>
      <c r="Z42" s="52" t="s">
        <v>590</v>
      </c>
      <c r="AA42" s="52" t="s">
        <v>592</v>
      </c>
      <c r="AB42" s="126" t="s">
        <v>2632</v>
      </c>
      <c r="AC42" s="126" t="s">
        <v>2633</v>
      </c>
      <c r="AD42" s="52" t="s">
        <v>607</v>
      </c>
      <c r="AE42" s="126" t="s">
        <v>2447</v>
      </c>
      <c r="AF42" s="114" t="s">
        <v>2635</v>
      </c>
      <c r="AG42" s="126" t="s">
        <v>2634</v>
      </c>
      <c r="AH42" s="126" t="s">
        <v>2632</v>
      </c>
      <c r="AI42" s="126" t="s">
        <v>2633</v>
      </c>
      <c r="AJ42" s="45" t="s">
        <v>341</v>
      </c>
      <c r="AK42" s="45" t="s">
        <v>341</v>
      </c>
      <c r="AL42" s="45" t="s">
        <v>341</v>
      </c>
      <c r="AM42" s="45"/>
      <c r="AN42" s="45" t="s">
        <v>341</v>
      </c>
      <c r="AO42" s="45"/>
      <c r="AP42" s="45"/>
      <c r="AQ42" s="45"/>
      <c r="AR42" s="45"/>
      <c r="AS42" s="45"/>
      <c r="AT42" s="45"/>
      <c r="AU42" s="45"/>
      <c r="AV42" s="45"/>
      <c r="AW42" s="45"/>
      <c r="AX42" s="45"/>
      <c r="AY42" s="45"/>
      <c r="AZ42" s="45" t="s">
        <v>341</v>
      </c>
      <c r="BA42" s="45"/>
      <c r="BB42" s="45"/>
      <c r="BC42" s="45" t="s">
        <v>341</v>
      </c>
      <c r="BD42" s="45"/>
      <c r="BE42" s="45"/>
      <c r="BF42" s="45"/>
      <c r="BG42" s="45"/>
      <c r="BH42" s="45" t="s">
        <v>341</v>
      </c>
      <c r="BI42" s="45"/>
      <c r="BJ42" s="45"/>
      <c r="BK42" s="45"/>
      <c r="BL42" s="45"/>
      <c r="BM42" s="45"/>
      <c r="BN42" s="45"/>
      <c r="BO42" s="45"/>
      <c r="BP42" s="45"/>
      <c r="BQ42" s="45"/>
      <c r="BR42" s="45"/>
      <c r="BS42" s="45"/>
      <c r="BT42" s="45"/>
      <c r="BU42" s="45"/>
      <c r="BV42" s="45"/>
      <c r="BW42" s="45"/>
      <c r="BX42" s="45" t="s">
        <v>341</v>
      </c>
      <c r="BY42" s="45" t="s">
        <v>341</v>
      </c>
      <c r="BZ42" s="45" t="s">
        <v>341</v>
      </c>
      <c r="CA42" s="45"/>
      <c r="CB42" s="45"/>
      <c r="CC42" s="46" t="s">
        <v>2626</v>
      </c>
      <c r="CD42" s="52"/>
    </row>
    <row r="43" spans="1:96" s="33" customFormat="1" ht="18" customHeight="1">
      <c r="A43" s="74">
        <v>45693</v>
      </c>
      <c r="B43" s="52"/>
      <c r="C43" s="52"/>
      <c r="D43" s="52"/>
      <c r="E43" s="84"/>
      <c r="F43" s="112">
        <v>24560</v>
      </c>
      <c r="G43" s="112">
        <v>772</v>
      </c>
      <c r="H43" s="52">
        <v>2140</v>
      </c>
      <c r="I43" s="45" t="s">
        <v>2627</v>
      </c>
      <c r="J43" s="47" t="s">
        <v>436</v>
      </c>
      <c r="K43" s="50" t="s">
        <v>447</v>
      </c>
      <c r="L43" s="52" t="s">
        <v>448</v>
      </c>
      <c r="M43" s="56" t="s">
        <v>480</v>
      </c>
      <c r="N43" s="52" t="s">
        <v>300</v>
      </c>
      <c r="O43" s="52" t="s">
        <v>304</v>
      </c>
      <c r="P43" s="52" t="s">
        <v>505</v>
      </c>
      <c r="Q43" s="52" t="s">
        <v>227</v>
      </c>
      <c r="R43" s="52" t="s">
        <v>524</v>
      </c>
      <c r="S43" s="44" t="s">
        <v>547</v>
      </c>
      <c r="T43" s="79" t="s">
        <v>548</v>
      </c>
      <c r="U43" s="52"/>
      <c r="V43" s="52"/>
      <c r="W43" s="52"/>
      <c r="X43" s="52"/>
      <c r="Y43" s="52"/>
      <c r="Z43" s="52"/>
      <c r="AA43" s="52"/>
      <c r="AB43" s="52"/>
      <c r="AC43" s="52"/>
      <c r="AD43" s="52"/>
      <c r="AE43" s="52"/>
      <c r="AF43" s="52"/>
      <c r="AG43" s="52"/>
      <c r="AH43" s="52"/>
      <c r="AI43" s="52"/>
      <c r="AJ43" s="45"/>
      <c r="AK43" s="45"/>
      <c r="AL43" s="45"/>
      <c r="AM43" s="45"/>
      <c r="AN43" s="45" t="s">
        <v>341</v>
      </c>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6" t="s">
        <v>2626</v>
      </c>
      <c r="CD43" s="46"/>
    </row>
    <row r="44" spans="1:96" s="33" customFormat="1" ht="18" customHeight="1">
      <c r="A44" s="74">
        <v>45693</v>
      </c>
      <c r="B44" s="115">
        <v>45798</v>
      </c>
      <c r="C44" s="115">
        <v>45833</v>
      </c>
      <c r="D44" s="115"/>
      <c r="E44" s="160"/>
      <c r="F44" s="112">
        <v>26175</v>
      </c>
      <c r="G44" s="112">
        <v>337</v>
      </c>
      <c r="H44" s="52">
        <v>2146</v>
      </c>
      <c r="I44" s="45" t="s">
        <v>2627</v>
      </c>
      <c r="J44" s="45" t="s">
        <v>436</v>
      </c>
      <c r="K44" s="51" t="s">
        <v>459</v>
      </c>
      <c r="L44" s="52" t="s">
        <v>460</v>
      </c>
      <c r="M44" s="57" t="s">
        <v>484</v>
      </c>
      <c r="N44" s="52" t="s">
        <v>305</v>
      </c>
      <c r="O44" s="52" t="s">
        <v>495</v>
      </c>
      <c r="P44" s="52" t="s">
        <v>511</v>
      </c>
      <c r="Q44" s="52" t="s">
        <v>228</v>
      </c>
      <c r="R44" s="52" t="s">
        <v>529</v>
      </c>
      <c r="S44" s="52" t="s">
        <v>559</v>
      </c>
      <c r="T44" s="81" t="s">
        <v>560</v>
      </c>
      <c r="U44" s="157"/>
      <c r="V44" s="158"/>
      <c r="W44" s="157"/>
      <c r="X44" s="157"/>
      <c r="Y44" s="158"/>
      <c r="Z44" s="157"/>
      <c r="AA44" s="157"/>
      <c r="AB44" s="158"/>
      <c r="AC44" s="158"/>
      <c r="AD44" s="155" t="s">
        <v>577</v>
      </c>
      <c r="AE44" s="156" t="s">
        <v>2641</v>
      </c>
      <c r="AF44" s="157" t="s">
        <v>2697</v>
      </c>
      <c r="AG44" s="155" t="s">
        <v>2638</v>
      </c>
      <c r="AH44" s="156" t="s">
        <v>2639</v>
      </c>
      <c r="AI44" s="156" t="s">
        <v>2640</v>
      </c>
      <c r="AJ44" s="45"/>
      <c r="AK44" s="45"/>
      <c r="AL44" s="80"/>
      <c r="AM44" s="45" t="s">
        <v>341</v>
      </c>
      <c r="AN44" s="45" t="s">
        <v>341</v>
      </c>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6" t="s">
        <v>2626</v>
      </c>
      <c r="CD44" s="52"/>
    </row>
    <row r="45" spans="1:96" s="36" customFormat="1" ht="18" customHeight="1">
      <c r="A45" s="74">
        <v>45693</v>
      </c>
      <c r="B45" s="53"/>
      <c r="C45" s="53"/>
      <c r="D45" s="53"/>
      <c r="E45" s="162"/>
      <c r="F45" s="112">
        <v>24872</v>
      </c>
      <c r="G45" s="112">
        <v>2421</v>
      </c>
      <c r="H45" s="52">
        <v>2142</v>
      </c>
      <c r="I45" s="45" t="s">
        <v>2627</v>
      </c>
      <c r="J45" s="110" t="s">
        <v>436</v>
      </c>
      <c r="K45" s="90" t="s">
        <v>451</v>
      </c>
      <c r="L45" s="53" t="s">
        <v>452</v>
      </c>
      <c r="M45" s="91" t="s">
        <v>481</v>
      </c>
      <c r="N45" s="53" t="s">
        <v>300</v>
      </c>
      <c r="O45" s="53" t="s">
        <v>494</v>
      </c>
      <c r="P45" s="53" t="s">
        <v>507</v>
      </c>
      <c r="Q45" s="53" t="s">
        <v>228</v>
      </c>
      <c r="R45" s="53" t="s">
        <v>526</v>
      </c>
      <c r="S45" s="89" t="s">
        <v>551</v>
      </c>
      <c r="T45" s="92" t="s">
        <v>552</v>
      </c>
      <c r="U45" s="53"/>
      <c r="V45" s="53"/>
      <c r="W45" s="53"/>
      <c r="X45" s="53"/>
      <c r="Y45" s="53"/>
      <c r="Z45" s="53"/>
      <c r="AA45" s="53"/>
      <c r="AB45" s="53"/>
      <c r="AC45" s="53"/>
      <c r="AD45" s="53"/>
      <c r="AE45" s="53"/>
      <c r="AF45" s="53"/>
      <c r="AG45" s="53"/>
      <c r="AH45" s="53"/>
      <c r="AI45" s="53"/>
      <c r="AJ45" s="59" t="s">
        <v>341</v>
      </c>
      <c r="AK45" s="59"/>
      <c r="AL45" s="93"/>
      <c r="AM45" s="59"/>
      <c r="AN45" s="59" t="s">
        <v>341</v>
      </c>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t="s">
        <v>341</v>
      </c>
      <c r="BY45" s="59" t="s">
        <v>341</v>
      </c>
      <c r="BZ45" s="59" t="s">
        <v>341</v>
      </c>
      <c r="CA45" s="59"/>
      <c r="CB45" s="59"/>
      <c r="CC45" s="46" t="s">
        <v>2626</v>
      </c>
      <c r="CD45" s="52"/>
      <c r="CE45" s="33"/>
      <c r="CF45" s="33"/>
      <c r="CG45" s="33"/>
      <c r="CH45" s="33"/>
      <c r="CI45" s="33"/>
      <c r="CJ45" s="33"/>
      <c r="CK45" s="33"/>
      <c r="CL45" s="33"/>
      <c r="CM45" s="33"/>
      <c r="CN45" s="33"/>
      <c r="CO45" s="33"/>
      <c r="CP45" s="33"/>
      <c r="CQ45" s="33"/>
      <c r="CR45" s="33"/>
    </row>
    <row r="46" spans="1:96" s="33" customFormat="1" ht="18" customHeight="1">
      <c r="A46" s="74">
        <v>45693</v>
      </c>
      <c r="B46" s="52"/>
      <c r="C46" s="52"/>
      <c r="D46" s="52"/>
      <c r="E46" s="84"/>
      <c r="F46" s="112">
        <v>24875</v>
      </c>
      <c r="G46" s="112">
        <v>1560</v>
      </c>
      <c r="H46" s="52">
        <v>2143</v>
      </c>
      <c r="I46" s="45" t="s">
        <v>2627</v>
      </c>
      <c r="J46" s="47" t="s">
        <v>436</v>
      </c>
      <c r="K46" s="50" t="s">
        <v>453</v>
      </c>
      <c r="L46" s="52" t="s">
        <v>454</v>
      </c>
      <c r="M46" s="94" t="s">
        <v>482</v>
      </c>
      <c r="N46" s="52" t="s">
        <v>300</v>
      </c>
      <c r="O46" s="52" t="s">
        <v>365</v>
      </c>
      <c r="P46" s="52" t="s">
        <v>508</v>
      </c>
      <c r="Q46" s="52" t="s">
        <v>227</v>
      </c>
      <c r="R46" s="52" t="s">
        <v>527</v>
      </c>
      <c r="S46" s="44" t="s">
        <v>553</v>
      </c>
      <c r="T46" s="79" t="s">
        <v>554</v>
      </c>
      <c r="U46" s="52"/>
      <c r="V46" s="52"/>
      <c r="W46" s="52"/>
      <c r="X46" s="52"/>
      <c r="Y46" s="52"/>
      <c r="Z46" s="52"/>
      <c r="AA46" s="52"/>
      <c r="AB46" s="52"/>
      <c r="AC46" s="52"/>
      <c r="AD46" s="52"/>
      <c r="AE46" s="52"/>
      <c r="AF46" s="52"/>
      <c r="AG46" s="52"/>
      <c r="AH46" s="52"/>
      <c r="AI46" s="52"/>
      <c r="AJ46" s="45"/>
      <c r="AK46" s="45"/>
      <c r="AL46" s="45"/>
      <c r="AM46" s="45"/>
      <c r="AN46" s="45" t="s">
        <v>341</v>
      </c>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t="s">
        <v>341</v>
      </c>
      <c r="BY46" s="45"/>
      <c r="BZ46" s="45"/>
      <c r="CA46" s="45"/>
      <c r="CB46" s="45"/>
      <c r="CC46" s="46" t="s">
        <v>2626</v>
      </c>
      <c r="CD46" s="52"/>
    </row>
    <row r="47" spans="1:96" s="33" customFormat="1" ht="18" customHeight="1">
      <c r="A47" s="74">
        <v>45693</v>
      </c>
      <c r="B47" s="115">
        <v>45798</v>
      </c>
      <c r="C47" s="115"/>
      <c r="D47" s="115"/>
      <c r="E47" s="160"/>
      <c r="F47" s="112">
        <v>33166</v>
      </c>
      <c r="G47" s="112">
        <v>1942</v>
      </c>
      <c r="H47" s="52">
        <v>2152</v>
      </c>
      <c r="I47" s="45" t="s">
        <v>2627</v>
      </c>
      <c r="J47" s="47" t="s">
        <v>436</v>
      </c>
      <c r="K47" s="50" t="s">
        <v>471</v>
      </c>
      <c r="L47" s="52" t="s">
        <v>472</v>
      </c>
      <c r="M47" s="56" t="s">
        <v>490</v>
      </c>
      <c r="N47" s="52" t="s">
        <v>305</v>
      </c>
      <c r="O47" s="52" t="s">
        <v>499</v>
      </c>
      <c r="P47" s="52" t="s">
        <v>517</v>
      </c>
      <c r="Q47" s="52" t="s">
        <v>227</v>
      </c>
      <c r="R47" s="52" t="s">
        <v>535</v>
      </c>
      <c r="S47" s="44" t="s">
        <v>571</v>
      </c>
      <c r="T47" s="79" t="s">
        <v>572</v>
      </c>
      <c r="U47" s="52" t="s">
        <v>317</v>
      </c>
      <c r="V47" s="52" t="s">
        <v>182</v>
      </c>
      <c r="W47" s="52" t="s">
        <v>337</v>
      </c>
      <c r="X47" s="52" t="s">
        <v>422</v>
      </c>
      <c r="Y47" s="52" t="s">
        <v>587</v>
      </c>
      <c r="Z47" s="52" t="s">
        <v>325</v>
      </c>
      <c r="AA47" s="52" t="s">
        <v>595</v>
      </c>
      <c r="AB47" s="52" t="s">
        <v>603</v>
      </c>
      <c r="AC47" s="52" t="s">
        <v>604</v>
      </c>
      <c r="AD47" s="52"/>
      <c r="AE47" s="52"/>
      <c r="AF47" s="52"/>
      <c r="AG47" s="52"/>
      <c r="AH47" s="52"/>
      <c r="AI47" s="52"/>
      <c r="AJ47" s="45"/>
      <c r="AK47" s="45"/>
      <c r="AL47" s="80" t="s">
        <v>341</v>
      </c>
      <c r="AM47" s="80"/>
      <c r="AN47" s="45" t="s">
        <v>341</v>
      </c>
      <c r="AO47" s="45"/>
      <c r="AP47" s="45"/>
      <c r="AQ47" s="45"/>
      <c r="AR47" s="45"/>
      <c r="AS47" s="45"/>
      <c r="AT47" s="45"/>
      <c r="AU47" s="45"/>
      <c r="AV47" s="80" t="s">
        <v>341</v>
      </c>
      <c r="AW47" s="45"/>
      <c r="AX47" s="45"/>
      <c r="AY47" s="45"/>
      <c r="AZ47" s="45" t="s">
        <v>341</v>
      </c>
      <c r="BA47" s="45"/>
      <c r="BB47" s="45" t="s">
        <v>341</v>
      </c>
      <c r="BC47" s="45"/>
      <c r="BD47" s="45"/>
      <c r="BE47" s="45"/>
      <c r="BF47" s="45"/>
      <c r="BG47" s="45"/>
      <c r="BH47" s="45" t="s">
        <v>341</v>
      </c>
      <c r="BI47" s="45"/>
      <c r="BJ47" s="80"/>
      <c r="BK47" s="45"/>
      <c r="BL47" s="45"/>
      <c r="BM47" s="45"/>
      <c r="BN47" s="45"/>
      <c r="BO47" s="45"/>
      <c r="BP47" s="45"/>
      <c r="BQ47" s="45"/>
      <c r="BR47" s="45"/>
      <c r="BS47" s="45"/>
      <c r="BT47" s="45"/>
      <c r="BU47" s="45"/>
      <c r="BV47" s="45"/>
      <c r="BW47" s="45"/>
      <c r="BX47" s="45"/>
      <c r="BY47" s="45"/>
      <c r="BZ47" s="45"/>
      <c r="CA47" s="45"/>
      <c r="CB47" s="45"/>
      <c r="CC47" s="46" t="s">
        <v>2626</v>
      </c>
      <c r="CD47" s="52"/>
    </row>
    <row r="48" spans="1:96" s="33" customFormat="1" ht="18" customHeight="1">
      <c r="A48" s="74">
        <v>45693</v>
      </c>
      <c r="B48" s="52"/>
      <c r="C48" s="52"/>
      <c r="D48" s="52"/>
      <c r="E48" s="84"/>
      <c r="F48" s="112">
        <v>26063</v>
      </c>
      <c r="G48" s="112">
        <v>22</v>
      </c>
      <c r="H48" s="52">
        <v>2145</v>
      </c>
      <c r="I48" s="45" t="s">
        <v>2627</v>
      </c>
      <c r="J48" s="47" t="s">
        <v>436</v>
      </c>
      <c r="K48" s="50" t="s">
        <v>457</v>
      </c>
      <c r="L48" s="52" t="s">
        <v>458</v>
      </c>
      <c r="M48" s="94" t="s">
        <v>182</v>
      </c>
      <c r="N48" s="52" t="s">
        <v>300</v>
      </c>
      <c r="O48" s="52" t="s">
        <v>303</v>
      </c>
      <c r="P48" s="52" t="s">
        <v>510</v>
      </c>
      <c r="Q48" s="52" t="s">
        <v>227</v>
      </c>
      <c r="R48" s="127" t="s">
        <v>528</v>
      </c>
      <c r="S48" s="44" t="s">
        <v>557</v>
      </c>
      <c r="T48" s="79" t="s">
        <v>558</v>
      </c>
      <c r="U48" s="52"/>
      <c r="V48" s="122"/>
      <c r="W48" s="52"/>
      <c r="X48" s="52"/>
      <c r="Y48" s="127"/>
      <c r="Z48" s="52"/>
      <c r="AA48" s="52"/>
      <c r="AB48" s="122"/>
      <c r="AC48" s="122"/>
      <c r="AD48" s="52"/>
      <c r="AE48" s="122"/>
      <c r="AF48" s="52"/>
      <c r="AG48" s="127"/>
      <c r="AH48" s="122"/>
      <c r="AI48" s="122"/>
      <c r="AJ48" s="45"/>
      <c r="AK48" s="45"/>
      <c r="AL48" s="45"/>
      <c r="AM48" s="45" t="s">
        <v>341</v>
      </c>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6" t="s">
        <v>2626</v>
      </c>
      <c r="CD48" s="52"/>
    </row>
    <row r="49" spans="1:96" s="33" customFormat="1" ht="18" customHeight="1">
      <c r="A49" s="74">
        <v>45693</v>
      </c>
      <c r="B49" s="120">
        <v>45798</v>
      </c>
      <c r="C49" s="120"/>
      <c r="D49" s="120"/>
      <c r="E49" s="163"/>
      <c r="F49" s="112">
        <v>28243</v>
      </c>
      <c r="G49" s="112">
        <v>4305</v>
      </c>
      <c r="H49" s="52">
        <v>2180</v>
      </c>
      <c r="I49" s="45" t="s">
        <v>2627</v>
      </c>
      <c r="J49" s="75" t="s">
        <v>2646</v>
      </c>
      <c r="K49" s="131" t="s">
        <v>2647</v>
      </c>
      <c r="L49" s="123" t="s">
        <v>2648</v>
      </c>
      <c r="M49" s="138" t="s">
        <v>2649</v>
      </c>
      <c r="N49" s="52" t="s">
        <v>300</v>
      </c>
      <c r="O49" s="52" t="s">
        <v>2650</v>
      </c>
      <c r="P49" s="123" t="s">
        <v>2651</v>
      </c>
      <c r="Q49" s="123" t="s">
        <v>227</v>
      </c>
      <c r="R49" s="123" t="s">
        <v>2652</v>
      </c>
      <c r="S49" s="123" t="s">
        <v>2653</v>
      </c>
      <c r="T49" s="140" t="s">
        <v>2654</v>
      </c>
      <c r="U49" s="52"/>
      <c r="V49" s="52"/>
      <c r="W49" s="52"/>
      <c r="X49" s="52"/>
      <c r="Y49" s="52"/>
      <c r="Z49" s="52"/>
      <c r="AA49" s="52"/>
      <c r="AB49" s="52"/>
      <c r="AC49" s="52"/>
      <c r="AD49" s="52"/>
      <c r="AE49" s="52"/>
      <c r="AF49" s="52"/>
      <c r="AG49" s="123"/>
      <c r="AH49" s="52"/>
      <c r="AI49" s="52"/>
      <c r="AJ49" s="45"/>
      <c r="AK49" s="45"/>
      <c r="AL49" s="80"/>
      <c r="AM49" s="45"/>
      <c r="AN49" s="45"/>
      <c r="AO49" s="45"/>
      <c r="AP49" s="45"/>
      <c r="AQ49" s="45"/>
      <c r="AR49" s="45"/>
      <c r="AS49" s="117" t="s">
        <v>341</v>
      </c>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52"/>
      <c r="CB49" s="52"/>
      <c r="CC49" s="46"/>
      <c r="CD49" s="52"/>
    </row>
    <row r="50" spans="1:96" s="33" customFormat="1" ht="18" customHeight="1">
      <c r="A50" s="74">
        <v>45693</v>
      </c>
      <c r="B50" s="52"/>
      <c r="C50" s="52"/>
      <c r="D50" s="52"/>
      <c r="E50" s="84"/>
      <c r="F50" s="112">
        <v>26247</v>
      </c>
      <c r="G50" s="112">
        <v>248</v>
      </c>
      <c r="H50" s="52">
        <v>2147</v>
      </c>
      <c r="I50" s="45" t="s">
        <v>2627</v>
      </c>
      <c r="J50" s="47" t="s">
        <v>436</v>
      </c>
      <c r="K50" s="87" t="s">
        <v>461</v>
      </c>
      <c r="L50" s="52" t="s">
        <v>462</v>
      </c>
      <c r="M50" s="47" t="s">
        <v>485</v>
      </c>
      <c r="N50" s="52" t="s">
        <v>305</v>
      </c>
      <c r="O50" s="52" t="s">
        <v>307</v>
      </c>
      <c r="P50" s="52" t="s">
        <v>512</v>
      </c>
      <c r="Q50" s="52" t="s">
        <v>228</v>
      </c>
      <c r="R50" s="52" t="s">
        <v>530</v>
      </c>
      <c r="S50" s="44" t="s">
        <v>561</v>
      </c>
      <c r="T50" s="124" t="s">
        <v>562</v>
      </c>
      <c r="U50" s="52" t="s">
        <v>578</v>
      </c>
      <c r="V50" s="122" t="s">
        <v>581</v>
      </c>
      <c r="W50" s="52" t="s">
        <v>337</v>
      </c>
      <c r="X50" s="52" t="s">
        <v>422</v>
      </c>
      <c r="Y50" s="127" t="s">
        <v>585</v>
      </c>
      <c r="Z50" s="52" t="s">
        <v>325</v>
      </c>
      <c r="AA50" s="52" t="s">
        <v>593</v>
      </c>
      <c r="AB50" s="122" t="s">
        <v>599</v>
      </c>
      <c r="AC50" s="122" t="s">
        <v>600</v>
      </c>
      <c r="AD50" s="52"/>
      <c r="AE50" s="52"/>
      <c r="AF50" s="52"/>
      <c r="AG50" s="52"/>
      <c r="AH50" s="52"/>
      <c r="AI50" s="52"/>
      <c r="AJ50" s="45" t="s">
        <v>341</v>
      </c>
      <c r="AK50" s="45" t="s">
        <v>341</v>
      </c>
      <c r="AL50" s="80" t="s">
        <v>341</v>
      </c>
      <c r="AM50" s="45" t="s">
        <v>341</v>
      </c>
      <c r="AN50" s="45" t="s">
        <v>341</v>
      </c>
      <c r="AO50" s="45"/>
      <c r="AP50" s="45" t="s">
        <v>341</v>
      </c>
      <c r="AQ50" s="45"/>
      <c r="AR50" s="45"/>
      <c r="AS50" s="45"/>
      <c r="AT50" s="45"/>
      <c r="AU50" s="45" t="s">
        <v>341</v>
      </c>
      <c r="AV50" s="45" t="s">
        <v>341</v>
      </c>
      <c r="AW50" s="45"/>
      <c r="AX50" s="45"/>
      <c r="AY50" s="45"/>
      <c r="AZ50" s="45" t="s">
        <v>341</v>
      </c>
      <c r="BA50" s="45"/>
      <c r="BB50" s="45"/>
      <c r="BC50" s="45"/>
      <c r="BD50" s="45" t="s">
        <v>341</v>
      </c>
      <c r="BE50" s="45" t="s">
        <v>341</v>
      </c>
      <c r="BF50" s="45" t="s">
        <v>341</v>
      </c>
      <c r="BG50" s="45"/>
      <c r="BH50" s="45" t="s">
        <v>341</v>
      </c>
      <c r="BI50" s="45"/>
      <c r="BJ50" s="45" t="s">
        <v>341</v>
      </c>
      <c r="BK50" s="45" t="s">
        <v>341</v>
      </c>
      <c r="BL50" s="45"/>
      <c r="BM50" s="45"/>
      <c r="BN50" s="45"/>
      <c r="BO50" s="45"/>
      <c r="BP50" s="45"/>
      <c r="BQ50" s="45"/>
      <c r="BR50" s="45"/>
      <c r="BS50" s="45"/>
      <c r="BT50" s="45"/>
      <c r="BU50" s="45"/>
      <c r="BV50" s="45"/>
      <c r="BW50" s="45"/>
      <c r="BX50" s="45"/>
      <c r="BY50" s="45"/>
      <c r="BZ50" s="45"/>
      <c r="CA50" s="45"/>
      <c r="CB50" s="45"/>
      <c r="CC50" s="46" t="s">
        <v>2626</v>
      </c>
      <c r="CD50" s="52"/>
    </row>
    <row r="51" spans="1:96" s="33" customFormat="1" ht="18" customHeight="1">
      <c r="A51" s="74">
        <v>45693</v>
      </c>
      <c r="B51" s="52"/>
      <c r="C51" s="52"/>
      <c r="D51" s="52"/>
      <c r="E51" s="84"/>
      <c r="F51" s="112">
        <v>26269</v>
      </c>
      <c r="G51" s="112">
        <v>1101</v>
      </c>
      <c r="H51" s="52">
        <v>2148</v>
      </c>
      <c r="I51" s="45" t="s">
        <v>2627</v>
      </c>
      <c r="J51" s="47" t="s">
        <v>436</v>
      </c>
      <c r="K51" s="50" t="s">
        <v>463</v>
      </c>
      <c r="L51" s="52" t="s">
        <v>464</v>
      </c>
      <c r="M51" s="56" t="s">
        <v>486</v>
      </c>
      <c r="N51" s="52" t="s">
        <v>300</v>
      </c>
      <c r="O51" s="52" t="s">
        <v>303</v>
      </c>
      <c r="P51" s="52" t="s">
        <v>513</v>
      </c>
      <c r="Q51" s="52" t="s">
        <v>227</v>
      </c>
      <c r="R51" s="52" t="s">
        <v>531</v>
      </c>
      <c r="S51" s="44" t="s">
        <v>563</v>
      </c>
      <c r="T51" s="79" t="s">
        <v>564</v>
      </c>
      <c r="U51" s="52"/>
      <c r="V51" s="52"/>
      <c r="W51" s="52"/>
      <c r="X51" s="52"/>
      <c r="Y51" s="52"/>
      <c r="Z51" s="52"/>
      <c r="AA51" s="52"/>
      <c r="AB51" s="52"/>
      <c r="AC51" s="52"/>
      <c r="AD51" s="52"/>
      <c r="AE51" s="52"/>
      <c r="AF51" s="52"/>
      <c r="AG51" s="52"/>
      <c r="AH51" s="52"/>
      <c r="AI51" s="52"/>
      <c r="AJ51" s="45"/>
      <c r="AK51" s="45"/>
      <c r="AL51" s="80"/>
      <c r="AM51" s="45" t="s">
        <v>341</v>
      </c>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6" t="s">
        <v>2626</v>
      </c>
      <c r="CD51" s="52"/>
    </row>
    <row r="52" spans="1:96" s="33" customFormat="1" ht="18" customHeight="1">
      <c r="A52" s="74">
        <v>45693</v>
      </c>
      <c r="B52" s="52"/>
      <c r="C52" s="52"/>
      <c r="D52" s="52"/>
      <c r="E52" s="84"/>
      <c r="F52" s="112">
        <v>27554</v>
      </c>
      <c r="G52" s="112">
        <v>3422</v>
      </c>
      <c r="H52" s="52">
        <v>2149</v>
      </c>
      <c r="I52" s="45" t="s">
        <v>2627</v>
      </c>
      <c r="J52" s="47" t="s">
        <v>436</v>
      </c>
      <c r="K52" s="50" t="s">
        <v>465</v>
      </c>
      <c r="L52" s="52" t="s">
        <v>466</v>
      </c>
      <c r="M52" s="56" t="s">
        <v>487</v>
      </c>
      <c r="N52" s="52" t="s">
        <v>305</v>
      </c>
      <c r="O52" s="52" t="s">
        <v>496</v>
      </c>
      <c r="P52" s="52" t="s">
        <v>514</v>
      </c>
      <c r="Q52" s="52" t="s">
        <v>227</v>
      </c>
      <c r="R52" s="52" t="s">
        <v>532</v>
      </c>
      <c r="S52" s="44" t="s">
        <v>565</v>
      </c>
      <c r="T52" s="79" t="s">
        <v>566</v>
      </c>
      <c r="U52" s="52"/>
      <c r="V52" s="52"/>
      <c r="W52" s="52"/>
      <c r="X52" s="52"/>
      <c r="Y52" s="52"/>
      <c r="Z52" s="52"/>
      <c r="AA52" s="52"/>
      <c r="AB52" s="52"/>
      <c r="AC52" s="52"/>
      <c r="AD52" s="52"/>
      <c r="AE52" s="52"/>
      <c r="AF52" s="52"/>
      <c r="AG52" s="52"/>
      <c r="AH52" s="52"/>
      <c r="AI52" s="52"/>
      <c r="AJ52" s="45"/>
      <c r="AK52" s="45"/>
      <c r="AL52" s="45"/>
      <c r="AM52" s="45" t="s">
        <v>341</v>
      </c>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6" t="s">
        <v>2626</v>
      </c>
      <c r="CD52" s="52"/>
    </row>
    <row r="53" spans="1:96" s="33" customFormat="1" ht="18" customHeight="1">
      <c r="A53" s="74">
        <v>45693</v>
      </c>
      <c r="B53" s="115">
        <v>45833</v>
      </c>
      <c r="C53" s="52"/>
      <c r="D53" s="52"/>
      <c r="E53" s="84"/>
      <c r="F53" s="112">
        <v>30305</v>
      </c>
      <c r="G53" s="112">
        <v>2354</v>
      </c>
      <c r="H53" s="52">
        <v>2150</v>
      </c>
      <c r="I53" s="45" t="s">
        <v>2627</v>
      </c>
      <c r="J53" s="47" t="s">
        <v>436</v>
      </c>
      <c r="K53" s="50" t="s">
        <v>467</v>
      </c>
      <c r="L53" s="52" t="s">
        <v>468</v>
      </c>
      <c r="M53" s="94" t="s">
        <v>488</v>
      </c>
      <c r="N53" s="52" t="s">
        <v>497</v>
      </c>
      <c r="O53" s="52" t="s">
        <v>498</v>
      </c>
      <c r="P53" s="52" t="s">
        <v>515</v>
      </c>
      <c r="Q53" s="52" t="s">
        <v>227</v>
      </c>
      <c r="R53" s="52" t="s">
        <v>533</v>
      </c>
      <c r="S53" s="44" t="s">
        <v>567</v>
      </c>
      <c r="T53" s="79" t="s">
        <v>568</v>
      </c>
      <c r="U53" s="52" t="s">
        <v>579</v>
      </c>
      <c r="V53" s="52" t="s">
        <v>582</v>
      </c>
      <c r="W53" s="52" t="s">
        <v>337</v>
      </c>
      <c r="X53" s="52" t="s">
        <v>606</v>
      </c>
      <c r="Y53" s="52" t="s">
        <v>586</v>
      </c>
      <c r="Z53" s="52" t="s">
        <v>326</v>
      </c>
      <c r="AA53" s="52" t="s">
        <v>594</v>
      </c>
      <c r="AB53" s="52" t="s">
        <v>601</v>
      </c>
      <c r="AC53" s="52" t="s">
        <v>602</v>
      </c>
      <c r="AD53" s="52"/>
      <c r="AE53" s="52"/>
      <c r="AF53" s="52"/>
      <c r="AG53" s="52"/>
      <c r="AH53" s="52"/>
      <c r="AI53" s="52"/>
      <c r="AJ53" s="45"/>
      <c r="AK53" s="45" t="s">
        <v>341</v>
      </c>
      <c r="AL53" s="45" t="s">
        <v>341</v>
      </c>
      <c r="AM53" s="45"/>
      <c r="AN53" s="45" t="s">
        <v>341</v>
      </c>
      <c r="AO53" s="45"/>
      <c r="AP53" s="45" t="s">
        <v>341</v>
      </c>
      <c r="AQ53" s="45" t="s">
        <v>341</v>
      </c>
      <c r="AR53" s="45"/>
      <c r="AS53" s="45" t="s">
        <v>341</v>
      </c>
      <c r="AT53" s="45" t="s">
        <v>341</v>
      </c>
      <c r="AU53" s="45" t="s">
        <v>341</v>
      </c>
      <c r="AV53" s="45" t="s">
        <v>341</v>
      </c>
      <c r="AW53" s="45" t="s">
        <v>341</v>
      </c>
      <c r="AX53" s="45" t="s">
        <v>341</v>
      </c>
      <c r="AY53" s="45" t="s">
        <v>341</v>
      </c>
      <c r="AZ53" s="45" t="s">
        <v>341</v>
      </c>
      <c r="BA53" s="45" t="s">
        <v>341</v>
      </c>
      <c r="BB53" s="45" t="s">
        <v>341</v>
      </c>
      <c r="BC53" s="45" t="s">
        <v>341</v>
      </c>
      <c r="BD53" s="45" t="s">
        <v>341</v>
      </c>
      <c r="BE53" s="45" t="s">
        <v>341</v>
      </c>
      <c r="BF53" s="45" t="s">
        <v>341</v>
      </c>
      <c r="BG53" s="45" t="s">
        <v>341</v>
      </c>
      <c r="BH53" s="45" t="s">
        <v>341</v>
      </c>
      <c r="BI53" s="45"/>
      <c r="BJ53" s="45" t="s">
        <v>341</v>
      </c>
      <c r="BK53" s="45" t="s">
        <v>341</v>
      </c>
      <c r="BL53" s="45" t="s">
        <v>341</v>
      </c>
      <c r="BM53" s="45" t="s">
        <v>341</v>
      </c>
      <c r="BN53" s="45" t="s">
        <v>341</v>
      </c>
      <c r="BO53" s="45" t="s">
        <v>341</v>
      </c>
      <c r="BP53" s="45" t="s">
        <v>341</v>
      </c>
      <c r="BQ53" s="45" t="s">
        <v>341</v>
      </c>
      <c r="BR53" s="45" t="s">
        <v>341</v>
      </c>
      <c r="BS53" s="45"/>
      <c r="BT53" s="45"/>
      <c r="BU53" s="45"/>
      <c r="BV53" s="45"/>
      <c r="BW53" s="45"/>
      <c r="BX53" s="45"/>
      <c r="BY53" s="45" t="s">
        <v>341</v>
      </c>
      <c r="BZ53" s="45" t="s">
        <v>341</v>
      </c>
      <c r="CA53" s="45"/>
      <c r="CB53" s="45"/>
      <c r="CC53" s="46" t="s">
        <v>2626</v>
      </c>
      <c r="CD53" s="52"/>
    </row>
    <row r="54" spans="1:96" s="33" customFormat="1" ht="18" customHeight="1">
      <c r="A54" s="74">
        <v>45693</v>
      </c>
      <c r="B54" s="52"/>
      <c r="C54" s="52"/>
      <c r="D54" s="52"/>
      <c r="E54" s="84"/>
      <c r="F54" s="112">
        <v>30895</v>
      </c>
      <c r="G54" s="112">
        <v>1267</v>
      </c>
      <c r="H54" s="52">
        <v>2151</v>
      </c>
      <c r="I54" s="45" t="s">
        <v>2627</v>
      </c>
      <c r="J54" s="45" t="s">
        <v>436</v>
      </c>
      <c r="K54" s="51" t="s">
        <v>469</v>
      </c>
      <c r="L54" s="52" t="s">
        <v>470</v>
      </c>
      <c r="M54" s="57" t="s">
        <v>489</v>
      </c>
      <c r="N54" s="52" t="s">
        <v>300</v>
      </c>
      <c r="O54" s="52" t="s">
        <v>304</v>
      </c>
      <c r="P54" s="52" t="s">
        <v>516</v>
      </c>
      <c r="Q54" s="52" t="s">
        <v>227</v>
      </c>
      <c r="R54" s="52" t="s">
        <v>534</v>
      </c>
      <c r="S54" s="52" t="s">
        <v>569</v>
      </c>
      <c r="T54" s="81" t="s">
        <v>570</v>
      </c>
      <c r="U54" s="82"/>
      <c r="V54" s="57"/>
      <c r="W54" s="52"/>
      <c r="X54" s="52"/>
      <c r="Y54" s="52"/>
      <c r="Z54" s="52"/>
      <c r="AA54" s="52"/>
      <c r="AB54" s="83"/>
      <c r="AC54" s="52"/>
      <c r="AD54" s="52" t="s">
        <v>608</v>
      </c>
      <c r="AE54" s="52" t="s">
        <v>609</v>
      </c>
      <c r="AF54" s="52" t="s">
        <v>612</v>
      </c>
      <c r="AG54" s="52" t="s">
        <v>611</v>
      </c>
      <c r="AH54" s="52" t="s">
        <v>610</v>
      </c>
      <c r="AI54" s="52" t="s">
        <v>570</v>
      </c>
      <c r="AJ54" s="45" t="s">
        <v>341</v>
      </c>
      <c r="AK54" s="45" t="s">
        <v>341</v>
      </c>
      <c r="AL54" s="45" t="s">
        <v>341</v>
      </c>
      <c r="AM54" s="45"/>
      <c r="AN54" s="45" t="s">
        <v>341</v>
      </c>
      <c r="AO54" s="45"/>
      <c r="AP54" s="45"/>
      <c r="AQ54" s="45"/>
      <c r="AR54" s="45"/>
      <c r="AS54" s="45" t="s">
        <v>341</v>
      </c>
      <c r="AT54" s="45"/>
      <c r="AU54" s="45"/>
      <c r="AV54" s="45"/>
      <c r="AW54" s="45"/>
      <c r="AX54" s="45"/>
      <c r="AY54" s="45"/>
      <c r="AZ54" s="45"/>
      <c r="BA54" s="45"/>
      <c r="BB54" s="45"/>
      <c r="BC54" s="45"/>
      <c r="BD54" s="45" t="s">
        <v>341</v>
      </c>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6" t="s">
        <v>2626</v>
      </c>
      <c r="CD54" s="52"/>
    </row>
    <row r="55" spans="1:96" s="33" customFormat="1" ht="18" customHeight="1">
      <c r="A55" s="74">
        <v>45693</v>
      </c>
      <c r="B55" s="118">
        <v>45798</v>
      </c>
      <c r="C55" s="118">
        <v>45805</v>
      </c>
      <c r="D55" s="174">
        <v>45902</v>
      </c>
      <c r="E55" s="175">
        <v>45902</v>
      </c>
      <c r="F55" s="112">
        <v>22962</v>
      </c>
      <c r="G55" s="112">
        <v>506</v>
      </c>
      <c r="H55" s="52">
        <v>2229</v>
      </c>
      <c r="I55" s="45" t="s">
        <v>2627</v>
      </c>
      <c r="J55" s="110" t="s">
        <v>896</v>
      </c>
      <c r="K55" s="90" t="s">
        <v>897</v>
      </c>
      <c r="L55" s="53" t="s">
        <v>898</v>
      </c>
      <c r="M55" s="91" t="s">
        <v>915</v>
      </c>
      <c r="N55" s="53" t="s">
        <v>305</v>
      </c>
      <c r="O55" s="53" t="s">
        <v>311</v>
      </c>
      <c r="P55" s="53" t="s">
        <v>924</v>
      </c>
      <c r="Q55" s="53" t="s">
        <v>228</v>
      </c>
      <c r="R55" s="126" t="s">
        <v>2644</v>
      </c>
      <c r="S55" s="89" t="s">
        <v>941</v>
      </c>
      <c r="T55" s="92" t="s">
        <v>942</v>
      </c>
      <c r="U55" s="53" t="s">
        <v>340</v>
      </c>
      <c r="V55" s="53" t="s">
        <v>582</v>
      </c>
      <c r="W55" s="53" t="s">
        <v>421</v>
      </c>
      <c r="X55" s="53" t="s">
        <v>606</v>
      </c>
      <c r="Y55" s="53" t="s">
        <v>959</v>
      </c>
      <c r="Z55" s="53" t="s">
        <v>326</v>
      </c>
      <c r="AA55" s="134" t="s">
        <v>2664</v>
      </c>
      <c r="AB55" s="53" t="s">
        <v>962</v>
      </c>
      <c r="AC55" s="53" t="s">
        <v>963</v>
      </c>
      <c r="AD55" s="53"/>
      <c r="AE55" s="53"/>
      <c r="AF55" s="53"/>
      <c r="AG55" s="53"/>
      <c r="AH55" s="53"/>
      <c r="AI55" s="53"/>
      <c r="AJ55" s="59" t="s">
        <v>341</v>
      </c>
      <c r="AK55" s="59" t="s">
        <v>341</v>
      </c>
      <c r="AL55" s="93" t="s">
        <v>341</v>
      </c>
      <c r="AM55" s="59"/>
      <c r="AN55" s="59" t="s">
        <v>341</v>
      </c>
      <c r="AO55" s="59"/>
      <c r="AP55" s="59" t="s">
        <v>341</v>
      </c>
      <c r="AQ55" s="59" t="s">
        <v>341</v>
      </c>
      <c r="AR55" s="59"/>
      <c r="AS55" s="59" t="s">
        <v>341</v>
      </c>
      <c r="AT55" s="59" t="s">
        <v>341</v>
      </c>
      <c r="AU55" s="59" t="s">
        <v>341</v>
      </c>
      <c r="AV55" s="59" t="s">
        <v>341</v>
      </c>
      <c r="AW55" s="59" t="s">
        <v>341</v>
      </c>
      <c r="AX55" s="59" t="s">
        <v>341</v>
      </c>
      <c r="AY55" s="59" t="s">
        <v>341</v>
      </c>
      <c r="AZ55" s="59" t="s">
        <v>341</v>
      </c>
      <c r="BA55" s="59" t="s">
        <v>341</v>
      </c>
      <c r="BB55" s="59" t="s">
        <v>341</v>
      </c>
      <c r="BC55" s="59" t="s">
        <v>341</v>
      </c>
      <c r="BD55" s="59" t="s">
        <v>341</v>
      </c>
      <c r="BE55" s="59" t="s">
        <v>341</v>
      </c>
      <c r="BF55" s="59" t="s">
        <v>341</v>
      </c>
      <c r="BG55" s="59" t="s">
        <v>341</v>
      </c>
      <c r="BH55" s="59" t="s">
        <v>341</v>
      </c>
      <c r="BI55" s="59"/>
      <c r="BJ55" s="59" t="s">
        <v>341</v>
      </c>
      <c r="BK55" s="173" t="s">
        <v>341</v>
      </c>
      <c r="BL55" s="59"/>
      <c r="BM55" s="173"/>
      <c r="BN55" s="59"/>
      <c r="BO55" s="59"/>
      <c r="BP55" s="59"/>
      <c r="BQ55" s="59"/>
      <c r="BR55" s="59"/>
      <c r="BS55" s="59"/>
      <c r="BT55" s="59"/>
      <c r="BU55" s="59"/>
      <c r="BV55" s="59"/>
      <c r="BW55" s="59"/>
      <c r="BX55" s="59"/>
      <c r="BY55" s="59" t="s">
        <v>341</v>
      </c>
      <c r="BZ55" s="59" t="s">
        <v>341</v>
      </c>
      <c r="CA55" s="59"/>
      <c r="CB55" s="59"/>
      <c r="CC55" s="46" t="s">
        <v>2626</v>
      </c>
      <c r="CD55" s="52"/>
    </row>
    <row r="56" spans="1:96" s="33" customFormat="1" ht="18" customHeight="1">
      <c r="A56" s="74">
        <v>45693</v>
      </c>
      <c r="B56" s="52"/>
      <c r="C56" s="52"/>
      <c r="D56" s="52"/>
      <c r="E56" s="84"/>
      <c r="F56" s="112">
        <v>34448</v>
      </c>
      <c r="G56" s="112">
        <v>8721</v>
      </c>
      <c r="H56" s="52">
        <v>2153</v>
      </c>
      <c r="I56" s="45" t="s">
        <v>2627</v>
      </c>
      <c r="J56" s="47" t="s">
        <v>436</v>
      </c>
      <c r="K56" s="50" t="s">
        <v>473</v>
      </c>
      <c r="L56" s="52" t="s">
        <v>474</v>
      </c>
      <c r="M56" s="56" t="s">
        <v>491</v>
      </c>
      <c r="N56" s="52" t="s">
        <v>305</v>
      </c>
      <c r="O56" s="52" t="s">
        <v>311</v>
      </c>
      <c r="P56" s="52" t="s">
        <v>518</v>
      </c>
      <c r="Q56" s="52" t="s">
        <v>227</v>
      </c>
      <c r="R56" s="52" t="s">
        <v>536</v>
      </c>
      <c r="S56" s="44" t="s">
        <v>573</v>
      </c>
      <c r="T56" s="79" t="s">
        <v>574</v>
      </c>
      <c r="U56" s="52"/>
      <c r="V56" s="52"/>
      <c r="W56" s="52"/>
      <c r="X56" s="52"/>
      <c r="Y56" s="52"/>
      <c r="Z56" s="52"/>
      <c r="AA56" s="52"/>
      <c r="AB56" s="52"/>
      <c r="AC56" s="52"/>
      <c r="AD56" s="52"/>
      <c r="AE56" s="52"/>
      <c r="AF56" s="52"/>
      <c r="AG56" s="52"/>
      <c r="AH56" s="52"/>
      <c r="AI56" s="52"/>
      <c r="AJ56" s="45"/>
      <c r="AK56" s="45"/>
      <c r="AL56" s="80"/>
      <c r="AM56" s="45" t="s">
        <v>341</v>
      </c>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6" t="s">
        <v>2626</v>
      </c>
      <c r="CD56" s="52"/>
    </row>
    <row r="57" spans="1:96" s="33" customFormat="1" ht="18" customHeight="1">
      <c r="A57" s="74">
        <v>45693</v>
      </c>
      <c r="B57" s="52"/>
      <c r="C57" s="52"/>
      <c r="D57" s="52"/>
      <c r="E57" s="84"/>
      <c r="F57" s="112">
        <v>23016</v>
      </c>
      <c r="G57" s="112">
        <v>81</v>
      </c>
      <c r="H57" s="52">
        <v>2154</v>
      </c>
      <c r="I57" s="45" t="s">
        <v>2627</v>
      </c>
      <c r="J57" s="47" t="s">
        <v>613</v>
      </c>
      <c r="K57" s="50" t="s">
        <v>614</v>
      </c>
      <c r="L57" s="52" t="s">
        <v>615</v>
      </c>
      <c r="M57" s="56" t="s">
        <v>622</v>
      </c>
      <c r="N57" s="52" t="s">
        <v>300</v>
      </c>
      <c r="O57" s="52" t="s">
        <v>303</v>
      </c>
      <c r="P57" s="52" t="s">
        <v>626</v>
      </c>
      <c r="Q57" s="52" t="s">
        <v>228</v>
      </c>
      <c r="R57" s="52" t="s">
        <v>630</v>
      </c>
      <c r="S57" s="44" t="s">
        <v>634</v>
      </c>
      <c r="T57" s="79" t="s">
        <v>635</v>
      </c>
      <c r="U57" s="52"/>
      <c r="V57" s="52"/>
      <c r="W57" s="52"/>
      <c r="X57" s="52"/>
      <c r="Y57" s="52"/>
      <c r="Z57" s="52"/>
      <c r="AA57" s="52"/>
      <c r="AB57" s="52"/>
      <c r="AC57" s="52"/>
      <c r="AD57" s="52"/>
      <c r="AE57" s="52"/>
      <c r="AF57" s="52"/>
      <c r="AG57" s="52"/>
      <c r="AH57" s="52"/>
      <c r="AI57" s="52"/>
      <c r="AJ57" s="45"/>
      <c r="AK57" s="45"/>
      <c r="AL57" s="80"/>
      <c r="AM57" s="45" t="s">
        <v>341</v>
      </c>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6" t="s">
        <v>2626</v>
      </c>
      <c r="CD57" s="52"/>
    </row>
    <row r="58" spans="1:96" s="33" customFormat="1" ht="18" customHeight="1">
      <c r="A58" s="74">
        <v>45693</v>
      </c>
      <c r="B58" s="52"/>
      <c r="C58" s="52"/>
      <c r="D58" s="52"/>
      <c r="E58" s="84"/>
      <c r="F58" s="112">
        <v>24162</v>
      </c>
      <c r="G58" s="112">
        <v>502</v>
      </c>
      <c r="H58" s="52">
        <v>2155</v>
      </c>
      <c r="I58" s="45" t="s">
        <v>2627</v>
      </c>
      <c r="J58" s="47" t="s">
        <v>613</v>
      </c>
      <c r="K58" s="50" t="s">
        <v>616</v>
      </c>
      <c r="L58" s="52" t="s">
        <v>617</v>
      </c>
      <c r="M58" s="56" t="s">
        <v>623</v>
      </c>
      <c r="N58" s="52" t="s">
        <v>305</v>
      </c>
      <c r="O58" s="52" t="s">
        <v>495</v>
      </c>
      <c r="P58" s="52" t="s">
        <v>627</v>
      </c>
      <c r="Q58" s="52" t="s">
        <v>228</v>
      </c>
      <c r="R58" s="52" t="s">
        <v>631</v>
      </c>
      <c r="S58" s="44" t="s">
        <v>636</v>
      </c>
      <c r="T58" s="79" t="s">
        <v>637</v>
      </c>
      <c r="U58" s="52" t="s">
        <v>319</v>
      </c>
      <c r="V58" s="52" t="s">
        <v>643</v>
      </c>
      <c r="W58" s="52" t="s">
        <v>421</v>
      </c>
      <c r="X58" s="52" t="s">
        <v>606</v>
      </c>
      <c r="Y58" s="52" t="s">
        <v>645</v>
      </c>
      <c r="Z58" s="52" t="s">
        <v>590</v>
      </c>
      <c r="AA58" s="52" t="s">
        <v>648</v>
      </c>
      <c r="AB58" s="52" t="s">
        <v>652</v>
      </c>
      <c r="AC58" s="52" t="s">
        <v>652</v>
      </c>
      <c r="AD58" s="52" t="s">
        <v>319</v>
      </c>
      <c r="AE58" s="52" t="s">
        <v>643</v>
      </c>
      <c r="AF58" s="52" t="s">
        <v>606</v>
      </c>
      <c r="AG58" s="52" t="s">
        <v>658</v>
      </c>
      <c r="AH58" s="52" t="s">
        <v>652</v>
      </c>
      <c r="AI58" s="52" t="s">
        <v>652</v>
      </c>
      <c r="AJ58" s="45"/>
      <c r="AK58" s="45" t="s">
        <v>341</v>
      </c>
      <c r="AL58" s="45" t="s">
        <v>341</v>
      </c>
      <c r="AM58" s="45"/>
      <c r="AN58" s="45" t="s">
        <v>341</v>
      </c>
      <c r="AO58" s="45"/>
      <c r="AP58" s="45" t="s">
        <v>341</v>
      </c>
      <c r="AQ58" s="45" t="s">
        <v>341</v>
      </c>
      <c r="AR58" s="45"/>
      <c r="AS58" s="45" t="s">
        <v>341</v>
      </c>
      <c r="AT58" s="45" t="s">
        <v>341</v>
      </c>
      <c r="AU58" s="45" t="s">
        <v>341</v>
      </c>
      <c r="AV58" s="45" t="s">
        <v>341</v>
      </c>
      <c r="AW58" s="45"/>
      <c r="AX58" s="45" t="s">
        <v>341</v>
      </c>
      <c r="AY58" s="45" t="s">
        <v>341</v>
      </c>
      <c r="AZ58" s="45"/>
      <c r="BA58" s="45" t="s">
        <v>341</v>
      </c>
      <c r="BB58" s="45" t="s">
        <v>341</v>
      </c>
      <c r="BC58" s="45" t="s">
        <v>341</v>
      </c>
      <c r="BD58" s="45" t="s">
        <v>341</v>
      </c>
      <c r="BE58" s="45" t="s">
        <v>341</v>
      </c>
      <c r="BF58" s="45" t="s">
        <v>341</v>
      </c>
      <c r="BG58" s="45" t="s">
        <v>341</v>
      </c>
      <c r="BH58" s="45" t="s">
        <v>341</v>
      </c>
      <c r="BI58" s="45"/>
      <c r="BJ58" s="45" t="s">
        <v>341</v>
      </c>
      <c r="BK58" s="45"/>
      <c r="BL58" s="45"/>
      <c r="BM58" s="45"/>
      <c r="BN58" s="45"/>
      <c r="BO58" s="45"/>
      <c r="BP58" s="45"/>
      <c r="BQ58" s="45"/>
      <c r="BR58" s="45"/>
      <c r="BS58" s="45"/>
      <c r="BT58" s="45"/>
      <c r="BU58" s="45"/>
      <c r="BV58" s="45"/>
      <c r="BW58" s="45"/>
      <c r="BX58" s="45" t="s">
        <v>341</v>
      </c>
      <c r="BY58" s="45" t="s">
        <v>341</v>
      </c>
      <c r="BZ58" s="45" t="s">
        <v>341</v>
      </c>
      <c r="CA58" s="45"/>
      <c r="CB58" s="45"/>
      <c r="CC58" s="46" t="s">
        <v>2626</v>
      </c>
      <c r="CD58" s="46"/>
    </row>
    <row r="59" spans="1:96" s="33" customFormat="1" ht="18" customHeight="1">
      <c r="A59" s="74">
        <v>45693</v>
      </c>
      <c r="B59" s="52"/>
      <c r="C59" s="52"/>
      <c r="D59" s="52"/>
      <c r="E59" s="84"/>
      <c r="F59" s="112">
        <v>29862</v>
      </c>
      <c r="G59" s="112">
        <v>2810</v>
      </c>
      <c r="H59" s="52">
        <v>2156</v>
      </c>
      <c r="I59" s="45" t="s">
        <v>2627</v>
      </c>
      <c r="J59" s="47" t="s">
        <v>613</v>
      </c>
      <c r="K59" s="95" t="s">
        <v>618</v>
      </c>
      <c r="L59" s="52" t="s">
        <v>619</v>
      </c>
      <c r="M59" s="56" t="s">
        <v>624</v>
      </c>
      <c r="N59" s="52" t="s">
        <v>305</v>
      </c>
      <c r="O59" s="52" t="s">
        <v>364</v>
      </c>
      <c r="P59" s="52" t="s">
        <v>628</v>
      </c>
      <c r="Q59" s="52" t="s">
        <v>227</v>
      </c>
      <c r="R59" s="52" t="s">
        <v>632</v>
      </c>
      <c r="S59" s="44" t="s">
        <v>638</v>
      </c>
      <c r="T59" s="79" t="s">
        <v>639</v>
      </c>
      <c r="U59" s="52" t="s">
        <v>642</v>
      </c>
      <c r="V59" s="52" t="s">
        <v>624</v>
      </c>
      <c r="W59" s="52" t="s">
        <v>656</v>
      </c>
      <c r="X59" s="52" t="s">
        <v>657</v>
      </c>
      <c r="Y59" s="52" t="s">
        <v>646</v>
      </c>
      <c r="Z59" s="52" t="s">
        <v>326</v>
      </c>
      <c r="AA59" s="52" t="s">
        <v>649</v>
      </c>
      <c r="AB59" s="52" t="s">
        <v>653</v>
      </c>
      <c r="AC59" s="52" t="s">
        <v>639</v>
      </c>
      <c r="AD59" s="52"/>
      <c r="AE59" s="52"/>
      <c r="AF59" s="52"/>
      <c r="AG59" s="52"/>
      <c r="AH59" s="52"/>
      <c r="AI59" s="52"/>
      <c r="AJ59" s="45" t="s">
        <v>341</v>
      </c>
      <c r="AK59" s="45" t="s">
        <v>341</v>
      </c>
      <c r="AL59" s="45" t="s">
        <v>341</v>
      </c>
      <c r="AM59" s="45" t="s">
        <v>341</v>
      </c>
      <c r="AN59" s="45" t="s">
        <v>341</v>
      </c>
      <c r="AO59" s="45"/>
      <c r="AP59" s="45" t="s">
        <v>341</v>
      </c>
      <c r="AQ59" s="45"/>
      <c r="AR59" s="45"/>
      <c r="AS59" s="45" t="s">
        <v>341</v>
      </c>
      <c r="AT59" s="45"/>
      <c r="AU59" s="45" t="s">
        <v>341</v>
      </c>
      <c r="AV59" s="45" t="s">
        <v>341</v>
      </c>
      <c r="AW59" s="45"/>
      <c r="AX59" s="45"/>
      <c r="AY59" s="45"/>
      <c r="AZ59" s="45" t="s">
        <v>341</v>
      </c>
      <c r="BA59" s="45" t="s">
        <v>341</v>
      </c>
      <c r="BB59" s="45" t="s">
        <v>341</v>
      </c>
      <c r="BC59" s="45"/>
      <c r="BD59" s="45" t="s">
        <v>341</v>
      </c>
      <c r="BE59" s="45" t="s">
        <v>341</v>
      </c>
      <c r="BF59" s="45"/>
      <c r="BG59" s="45" t="s">
        <v>341</v>
      </c>
      <c r="BH59" s="45" t="s">
        <v>341</v>
      </c>
      <c r="BI59" s="45"/>
      <c r="BJ59" s="45"/>
      <c r="BK59" s="45" t="s">
        <v>341</v>
      </c>
      <c r="BL59" s="45" t="s">
        <v>341</v>
      </c>
      <c r="BM59" s="45" t="s">
        <v>341</v>
      </c>
      <c r="BN59" s="45" t="s">
        <v>341</v>
      </c>
      <c r="BO59" s="45" t="s">
        <v>341</v>
      </c>
      <c r="BP59" s="45" t="s">
        <v>341</v>
      </c>
      <c r="BQ59" s="45" t="s">
        <v>341</v>
      </c>
      <c r="BR59" s="45" t="s">
        <v>341</v>
      </c>
      <c r="BS59" s="45"/>
      <c r="BT59" s="45"/>
      <c r="BU59" s="45"/>
      <c r="BV59" s="45"/>
      <c r="BW59" s="45"/>
      <c r="BX59" s="45"/>
      <c r="BY59" s="45" t="s">
        <v>341</v>
      </c>
      <c r="BZ59" s="45" t="s">
        <v>341</v>
      </c>
      <c r="CA59" s="45"/>
      <c r="CB59" s="45"/>
      <c r="CC59" s="46" t="s">
        <v>2626</v>
      </c>
      <c r="CD59" s="52"/>
    </row>
    <row r="60" spans="1:96" s="33" customFormat="1" ht="18" customHeight="1">
      <c r="A60" s="74">
        <v>45693</v>
      </c>
      <c r="B60" s="52"/>
      <c r="C60" s="52"/>
      <c r="D60" s="52"/>
      <c r="E60" s="164"/>
      <c r="F60" s="112">
        <v>30210</v>
      </c>
      <c r="G60" s="112">
        <v>792</v>
      </c>
      <c r="H60" s="52">
        <v>2157</v>
      </c>
      <c r="I60" s="45" t="s">
        <v>2627</v>
      </c>
      <c r="J60" s="47" t="s">
        <v>613</v>
      </c>
      <c r="K60" s="50" t="s">
        <v>620</v>
      </c>
      <c r="L60" s="52" t="s">
        <v>621</v>
      </c>
      <c r="M60" s="56" t="s">
        <v>625</v>
      </c>
      <c r="N60" s="52"/>
      <c r="O60" s="52"/>
      <c r="P60" s="52" t="s">
        <v>629</v>
      </c>
      <c r="Q60" s="52" t="s">
        <v>227</v>
      </c>
      <c r="R60" s="52" t="s">
        <v>633</v>
      </c>
      <c r="S60" s="44" t="s">
        <v>640</v>
      </c>
      <c r="T60" s="79" t="s">
        <v>641</v>
      </c>
      <c r="U60" s="52" t="s">
        <v>317</v>
      </c>
      <c r="V60" s="52" t="s">
        <v>644</v>
      </c>
      <c r="W60" s="52" t="s">
        <v>421</v>
      </c>
      <c r="X60" s="52" t="s">
        <v>422</v>
      </c>
      <c r="Y60" s="52" t="s">
        <v>647</v>
      </c>
      <c r="Z60" s="52" t="s">
        <v>650</v>
      </c>
      <c r="AA60" s="52" t="s">
        <v>651</v>
      </c>
      <c r="AB60" s="52" t="s">
        <v>654</v>
      </c>
      <c r="AC60" s="52" t="s">
        <v>655</v>
      </c>
      <c r="AD60" s="52"/>
      <c r="AE60" s="52"/>
      <c r="AF60" s="52"/>
      <c r="AG60" s="52"/>
      <c r="AH60" s="52"/>
      <c r="AI60" s="52"/>
      <c r="AJ60" s="45"/>
      <c r="AK60" s="45" t="s">
        <v>341</v>
      </c>
      <c r="AL60" s="45" t="s">
        <v>341</v>
      </c>
      <c r="AM60" s="45"/>
      <c r="AN60" s="45" t="s">
        <v>341</v>
      </c>
      <c r="AO60" s="45"/>
      <c r="AP60" s="45" t="s">
        <v>341</v>
      </c>
      <c r="AQ60" s="45" t="s">
        <v>341</v>
      </c>
      <c r="AR60" s="45"/>
      <c r="AS60" s="45" t="s">
        <v>341</v>
      </c>
      <c r="AT60" s="45"/>
      <c r="AU60" s="45" t="s">
        <v>341</v>
      </c>
      <c r="AV60" s="45" t="s">
        <v>341</v>
      </c>
      <c r="AW60" s="45" t="s">
        <v>341</v>
      </c>
      <c r="AX60" s="45" t="s">
        <v>341</v>
      </c>
      <c r="AY60" s="45"/>
      <c r="AZ60" s="45" t="s">
        <v>341</v>
      </c>
      <c r="BA60" s="45"/>
      <c r="BB60" s="45" t="s">
        <v>341</v>
      </c>
      <c r="BC60" s="45" t="s">
        <v>341</v>
      </c>
      <c r="BD60" s="45" t="s">
        <v>341</v>
      </c>
      <c r="BE60" s="45" t="s">
        <v>341</v>
      </c>
      <c r="BF60" s="45" t="s">
        <v>341</v>
      </c>
      <c r="BG60" s="45"/>
      <c r="BH60" s="45" t="s">
        <v>341</v>
      </c>
      <c r="BI60" s="45"/>
      <c r="BJ60" s="45" t="s">
        <v>341</v>
      </c>
      <c r="BK60" s="45"/>
      <c r="BL60" s="45"/>
      <c r="BM60" s="45"/>
      <c r="BN60" s="45"/>
      <c r="BO60" s="45"/>
      <c r="BP60" s="45"/>
      <c r="BQ60" s="45"/>
      <c r="BR60" s="45"/>
      <c r="BS60" s="45"/>
      <c r="BT60" s="45"/>
      <c r="BU60" s="45"/>
      <c r="BV60" s="45"/>
      <c r="BW60" s="45"/>
      <c r="BX60" s="45" t="s">
        <v>341</v>
      </c>
      <c r="BY60" s="45"/>
      <c r="BZ60" s="45"/>
      <c r="CA60" s="45"/>
      <c r="CB60" s="45"/>
      <c r="CC60" s="46" t="s">
        <v>2626</v>
      </c>
      <c r="CD60" s="52"/>
    </row>
    <row r="61" spans="1:96" s="33" customFormat="1" ht="18" hidden="1" customHeight="1">
      <c r="A61" s="74"/>
      <c r="B61" s="52"/>
      <c r="C61" s="52"/>
      <c r="D61" s="52"/>
      <c r="E61" s="159"/>
      <c r="F61" s="112"/>
      <c r="G61" s="112"/>
      <c r="H61" s="52">
        <v>2158</v>
      </c>
      <c r="I61" s="45"/>
      <c r="J61" s="44"/>
      <c r="K61" s="50"/>
      <c r="L61" s="52"/>
      <c r="M61" s="56"/>
      <c r="N61" s="52"/>
      <c r="O61" s="52"/>
      <c r="P61" s="52"/>
      <c r="Q61" s="52"/>
      <c r="R61" s="52"/>
      <c r="S61" s="44"/>
      <c r="T61" s="79"/>
      <c r="U61" s="52"/>
      <c r="V61" s="52"/>
      <c r="W61" s="52"/>
      <c r="X61" s="52"/>
      <c r="Y61" s="52"/>
      <c r="Z61" s="52"/>
      <c r="AA61" s="52"/>
      <c r="AB61" s="52"/>
      <c r="AC61" s="52"/>
      <c r="AD61" s="52"/>
      <c r="AE61" s="52"/>
      <c r="AF61" s="52"/>
      <c r="AG61" s="52"/>
      <c r="AH61" s="52"/>
      <c r="AI61" s="52"/>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6" t="s">
        <v>2626</v>
      </c>
      <c r="CD61" s="52"/>
      <c r="CE61" s="37"/>
      <c r="CF61" s="37"/>
      <c r="CG61" s="37"/>
      <c r="CH61" s="37"/>
      <c r="CI61" s="37"/>
      <c r="CJ61" s="37"/>
      <c r="CK61" s="37"/>
      <c r="CL61" s="37"/>
      <c r="CM61" s="37"/>
      <c r="CN61" s="37"/>
      <c r="CO61" s="37"/>
      <c r="CP61" s="37"/>
      <c r="CQ61" s="37"/>
      <c r="CR61" s="37"/>
    </row>
    <row r="62" spans="1:96" s="37" customFormat="1" ht="18" hidden="1" customHeight="1">
      <c r="A62" s="74"/>
      <c r="B62" s="52"/>
      <c r="C62" s="52"/>
      <c r="D62" s="52"/>
      <c r="E62" s="159"/>
      <c r="F62" s="122"/>
      <c r="G62" s="122"/>
      <c r="H62" s="52">
        <v>2159</v>
      </c>
      <c r="I62" s="45"/>
      <c r="J62" s="44"/>
      <c r="K62" s="50"/>
      <c r="L62" s="52"/>
      <c r="M62" s="56"/>
      <c r="N62" s="52"/>
      <c r="O62" s="52"/>
      <c r="P62" s="52"/>
      <c r="Q62" s="52"/>
      <c r="R62" s="52"/>
      <c r="S62" s="44"/>
      <c r="T62" s="79"/>
      <c r="U62" s="82"/>
      <c r="V62" s="57"/>
      <c r="W62" s="52"/>
      <c r="X62" s="52"/>
      <c r="Y62" s="52"/>
      <c r="Z62" s="52"/>
      <c r="AA62" s="52"/>
      <c r="AB62" s="83"/>
      <c r="AC62" s="52"/>
      <c r="AD62" s="52"/>
      <c r="AE62" s="52"/>
      <c r="AF62" s="52"/>
      <c r="AG62" s="52"/>
      <c r="AH62" s="52"/>
      <c r="AI62" s="52"/>
      <c r="AJ62" s="45"/>
      <c r="AK62" s="45"/>
      <c r="AL62" s="80"/>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6" t="s">
        <v>2626</v>
      </c>
      <c r="CD62" s="52"/>
      <c r="CE62" s="33"/>
      <c r="CF62" s="33"/>
      <c r="CG62" s="33"/>
      <c r="CH62" s="33"/>
      <c r="CI62" s="33"/>
      <c r="CJ62" s="33"/>
      <c r="CK62" s="33"/>
      <c r="CL62" s="33"/>
      <c r="CM62" s="33"/>
      <c r="CN62" s="33"/>
      <c r="CO62" s="33"/>
      <c r="CP62" s="33"/>
      <c r="CQ62" s="33"/>
      <c r="CR62" s="33"/>
    </row>
    <row r="63" spans="1:96" s="33" customFormat="1" ht="18" hidden="1" customHeight="1">
      <c r="A63" s="74"/>
      <c r="B63" s="52"/>
      <c r="C63" s="52"/>
      <c r="D63" s="52"/>
      <c r="E63" s="52"/>
      <c r="F63" s="52"/>
      <c r="G63" s="52"/>
      <c r="H63" s="52">
        <v>2160</v>
      </c>
      <c r="I63" s="45"/>
      <c r="J63" s="44"/>
      <c r="K63" s="50"/>
      <c r="L63" s="52"/>
      <c r="M63" s="56"/>
      <c r="N63" s="52"/>
      <c r="O63" s="52"/>
      <c r="P63" s="52"/>
      <c r="Q63" s="52"/>
      <c r="R63" s="52"/>
      <c r="S63" s="44"/>
      <c r="T63" s="79"/>
      <c r="U63" s="52"/>
      <c r="V63" s="52"/>
      <c r="W63" s="52"/>
      <c r="X63" s="52"/>
      <c r="Y63" s="52"/>
      <c r="Z63" s="52"/>
      <c r="AA63" s="52"/>
      <c r="AB63" s="52"/>
      <c r="AC63" s="52"/>
      <c r="AD63" s="52"/>
      <c r="AE63" s="52"/>
      <c r="AF63" s="52"/>
      <c r="AG63" s="52"/>
      <c r="AH63" s="52"/>
      <c r="AI63" s="52"/>
      <c r="AJ63" s="45"/>
      <c r="AK63" s="45"/>
      <c r="AL63" s="80"/>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6" t="s">
        <v>2626</v>
      </c>
      <c r="CD63" s="52"/>
    </row>
    <row r="64" spans="1:96" s="33" customFormat="1" ht="18" hidden="1" customHeight="1">
      <c r="A64" s="74"/>
      <c r="B64" s="52"/>
      <c r="C64" s="52"/>
      <c r="D64" s="52"/>
      <c r="E64" s="52"/>
      <c r="F64" s="52"/>
      <c r="G64" s="52"/>
      <c r="H64" s="52">
        <v>2161</v>
      </c>
      <c r="I64" s="45"/>
      <c r="J64" s="44"/>
      <c r="K64" s="48"/>
      <c r="L64" s="52"/>
      <c r="M64" s="56"/>
      <c r="N64" s="52"/>
      <c r="O64" s="52"/>
      <c r="P64" s="52"/>
      <c r="Q64" s="52"/>
      <c r="R64" s="52"/>
      <c r="S64" s="44"/>
      <c r="T64" s="79"/>
      <c r="U64" s="52"/>
      <c r="V64" s="52"/>
      <c r="W64" s="52"/>
      <c r="X64" s="52"/>
      <c r="Y64" s="52"/>
      <c r="Z64" s="52"/>
      <c r="AA64" s="52"/>
      <c r="AB64" s="52"/>
      <c r="AC64" s="52"/>
      <c r="AD64" s="52"/>
      <c r="AE64" s="52"/>
      <c r="AF64" s="52"/>
      <c r="AG64" s="52"/>
      <c r="AH64" s="52"/>
      <c r="AI64" s="52"/>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6" t="s">
        <v>2626</v>
      </c>
      <c r="CD64" s="52"/>
    </row>
    <row r="65" spans="1:96" s="33" customFormat="1" ht="18" hidden="1" customHeight="1">
      <c r="A65" s="74"/>
      <c r="B65" s="52"/>
      <c r="C65" s="52"/>
      <c r="D65" s="52"/>
      <c r="E65" s="52"/>
      <c r="F65" s="52"/>
      <c r="G65" s="52"/>
      <c r="H65" s="52">
        <v>2162</v>
      </c>
      <c r="I65" s="45"/>
      <c r="J65" s="44"/>
      <c r="K65" s="50"/>
      <c r="L65" s="52"/>
      <c r="M65" s="56"/>
      <c r="N65" s="52"/>
      <c r="O65" s="52"/>
      <c r="P65" s="52"/>
      <c r="Q65" s="52"/>
      <c r="R65" s="52"/>
      <c r="S65" s="44"/>
      <c r="T65" s="79"/>
      <c r="U65" s="52"/>
      <c r="V65" s="52"/>
      <c r="W65" s="52"/>
      <c r="X65" s="52"/>
      <c r="Y65" s="52"/>
      <c r="Z65" s="52"/>
      <c r="AA65" s="52"/>
      <c r="AB65" s="52"/>
      <c r="AC65" s="52"/>
      <c r="AD65" s="52"/>
      <c r="AE65" s="52"/>
      <c r="AF65" s="52"/>
      <c r="AG65" s="52"/>
      <c r="AH65" s="52"/>
      <c r="AI65" s="52"/>
      <c r="AJ65" s="45"/>
      <c r="AK65" s="45"/>
      <c r="AL65" s="80"/>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6" t="s">
        <v>2626</v>
      </c>
      <c r="CD65" s="52"/>
    </row>
    <row r="66" spans="1:96" s="33" customFormat="1" ht="18" hidden="1" customHeight="1">
      <c r="A66" s="74"/>
      <c r="B66" s="52"/>
      <c r="C66" s="52"/>
      <c r="D66" s="52"/>
      <c r="E66" s="52"/>
      <c r="F66" s="52"/>
      <c r="G66" s="52"/>
      <c r="H66" s="52">
        <v>2163</v>
      </c>
      <c r="I66" s="45"/>
      <c r="J66" s="44"/>
      <c r="K66" s="48"/>
      <c r="L66" s="52"/>
      <c r="M66" s="94"/>
      <c r="N66" s="52"/>
      <c r="O66" s="52"/>
      <c r="P66" s="52"/>
      <c r="Q66" s="52"/>
      <c r="R66" s="52"/>
      <c r="S66" s="44"/>
      <c r="T66" s="79"/>
      <c r="U66" s="52"/>
      <c r="V66" s="52"/>
      <c r="W66" s="52"/>
      <c r="X66" s="52"/>
      <c r="Y66" s="52"/>
      <c r="Z66" s="52"/>
      <c r="AA66" s="52"/>
      <c r="AB66" s="52"/>
      <c r="AC66" s="52"/>
      <c r="AD66" s="52"/>
      <c r="AE66" s="52"/>
      <c r="AF66" s="52"/>
      <c r="AG66" s="52"/>
      <c r="AH66" s="52"/>
      <c r="AI66" s="52"/>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6" t="s">
        <v>2626</v>
      </c>
      <c r="CD66" s="52"/>
    </row>
    <row r="67" spans="1:96" s="33" customFormat="1" ht="18" hidden="1" customHeight="1">
      <c r="A67" s="74"/>
      <c r="B67" s="52"/>
      <c r="C67" s="52"/>
      <c r="D67" s="52"/>
      <c r="E67" s="52"/>
      <c r="F67" s="52"/>
      <c r="G67" s="52"/>
      <c r="H67" s="52">
        <v>2164</v>
      </c>
      <c r="I67" s="45"/>
      <c r="J67" s="44"/>
      <c r="K67" s="50"/>
      <c r="L67" s="52"/>
      <c r="M67" s="56"/>
      <c r="N67" s="52"/>
      <c r="O67" s="52"/>
      <c r="P67" s="52"/>
      <c r="Q67" s="52"/>
      <c r="R67" s="52"/>
      <c r="S67" s="77"/>
      <c r="T67" s="86"/>
      <c r="U67" s="52"/>
      <c r="V67" s="52"/>
      <c r="W67" s="52"/>
      <c r="X67" s="52"/>
      <c r="Y67" s="52"/>
      <c r="Z67" s="52"/>
      <c r="AA67" s="52"/>
      <c r="AB67" s="52"/>
      <c r="AC67" s="52"/>
      <c r="AD67" s="52"/>
      <c r="AE67" s="52"/>
      <c r="AF67" s="52"/>
      <c r="AG67" s="52"/>
      <c r="AH67" s="52"/>
      <c r="AI67" s="52"/>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6" t="s">
        <v>2626</v>
      </c>
      <c r="CD67" s="52"/>
    </row>
    <row r="68" spans="1:96" s="33" customFormat="1" ht="18" hidden="1" customHeight="1">
      <c r="A68" s="74"/>
      <c r="B68" s="52"/>
      <c r="C68" s="52"/>
      <c r="D68" s="52"/>
      <c r="E68" s="52"/>
      <c r="F68" s="52"/>
      <c r="G68" s="52"/>
      <c r="H68" s="52">
        <v>2165</v>
      </c>
      <c r="I68" s="45"/>
      <c r="J68" s="44"/>
      <c r="K68" s="96"/>
      <c r="L68" s="52"/>
      <c r="M68" s="56"/>
      <c r="N68" s="52"/>
      <c r="O68" s="52"/>
      <c r="P68" s="52"/>
      <c r="Q68" s="52"/>
      <c r="R68" s="52"/>
      <c r="S68" s="97"/>
      <c r="T68" s="98"/>
      <c r="U68" s="52"/>
      <c r="V68" s="52"/>
      <c r="W68" s="52"/>
      <c r="X68" s="52"/>
      <c r="Y68" s="52"/>
      <c r="Z68" s="52"/>
      <c r="AA68" s="52"/>
      <c r="AB68" s="52"/>
      <c r="AC68" s="52"/>
      <c r="AD68" s="52"/>
      <c r="AE68" s="52"/>
      <c r="AF68" s="52"/>
      <c r="AG68" s="52"/>
      <c r="AH68" s="52"/>
      <c r="AI68" s="52"/>
      <c r="AJ68" s="45"/>
      <c r="AK68" s="45"/>
      <c r="AL68" s="80"/>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6" t="s">
        <v>2626</v>
      </c>
      <c r="CD68" s="52"/>
    </row>
    <row r="69" spans="1:96" s="33" customFormat="1" ht="18" hidden="1" customHeight="1">
      <c r="A69" s="74"/>
      <c r="B69" s="52"/>
      <c r="C69" s="52"/>
      <c r="D69" s="52"/>
      <c r="E69" s="52"/>
      <c r="F69" s="52"/>
      <c r="G69" s="52"/>
      <c r="H69" s="52">
        <v>2166</v>
      </c>
      <c r="I69" s="45"/>
      <c r="J69" s="44"/>
      <c r="K69" s="50"/>
      <c r="L69" s="52"/>
      <c r="M69" s="56"/>
      <c r="N69" s="52"/>
      <c r="O69" s="52"/>
      <c r="P69" s="52"/>
      <c r="Q69" s="52"/>
      <c r="R69" s="52"/>
      <c r="S69" s="44"/>
      <c r="T69" s="79"/>
      <c r="U69" s="52"/>
      <c r="V69" s="52"/>
      <c r="W69" s="52"/>
      <c r="X69" s="52"/>
      <c r="Y69" s="52"/>
      <c r="Z69" s="52"/>
      <c r="AA69" s="52"/>
      <c r="AB69" s="52"/>
      <c r="AC69" s="52"/>
      <c r="AD69" s="52"/>
      <c r="AE69" s="52"/>
      <c r="AF69" s="52"/>
      <c r="AG69" s="52"/>
      <c r="AH69" s="52"/>
      <c r="AI69" s="52"/>
      <c r="AJ69" s="45"/>
      <c r="AK69" s="45"/>
      <c r="AL69" s="80"/>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6" t="s">
        <v>2626</v>
      </c>
      <c r="CD69" s="52"/>
    </row>
    <row r="70" spans="1:96" s="33" customFormat="1" ht="18" hidden="1" customHeight="1">
      <c r="A70" s="74"/>
      <c r="B70" s="52"/>
      <c r="C70" s="52"/>
      <c r="D70" s="52"/>
      <c r="E70" s="52"/>
      <c r="F70" s="52"/>
      <c r="G70" s="52"/>
      <c r="H70" s="52">
        <v>2167</v>
      </c>
      <c r="I70" s="45"/>
      <c r="J70" s="77"/>
      <c r="K70" s="50"/>
      <c r="L70" s="52"/>
      <c r="M70" s="56"/>
      <c r="N70" s="52"/>
      <c r="O70" s="52"/>
      <c r="P70" s="52"/>
      <c r="Q70" s="52"/>
      <c r="R70" s="52"/>
      <c r="S70" s="44"/>
      <c r="T70" s="79"/>
      <c r="U70" s="52"/>
      <c r="V70" s="52"/>
      <c r="W70" s="52"/>
      <c r="X70" s="52"/>
      <c r="Y70" s="52"/>
      <c r="Z70" s="52"/>
      <c r="AA70" s="52"/>
      <c r="AB70" s="52"/>
      <c r="AC70" s="52"/>
      <c r="AD70" s="52"/>
      <c r="AE70" s="52"/>
      <c r="AF70" s="52"/>
      <c r="AG70" s="52"/>
      <c r="AH70" s="52"/>
      <c r="AI70" s="52"/>
      <c r="AJ70" s="45"/>
      <c r="AK70" s="45"/>
      <c r="AL70" s="80"/>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6" t="s">
        <v>2626</v>
      </c>
      <c r="CD70" s="52"/>
    </row>
    <row r="71" spans="1:96" s="33" customFormat="1" ht="18" hidden="1" customHeight="1">
      <c r="A71" s="74"/>
      <c r="B71" s="52"/>
      <c r="C71" s="52"/>
      <c r="D71" s="52"/>
      <c r="E71" s="52"/>
      <c r="F71" s="52"/>
      <c r="G71" s="52"/>
      <c r="H71" s="52">
        <v>2168</v>
      </c>
      <c r="I71" s="45"/>
      <c r="J71" s="44"/>
      <c r="K71" s="50"/>
      <c r="L71" s="52"/>
      <c r="M71" s="56"/>
      <c r="N71" s="52"/>
      <c r="O71" s="52"/>
      <c r="P71" s="52"/>
      <c r="Q71" s="52"/>
      <c r="R71" s="52"/>
      <c r="S71" s="44"/>
      <c r="T71" s="79"/>
      <c r="U71" s="52"/>
      <c r="V71" s="52"/>
      <c r="W71" s="52"/>
      <c r="X71" s="52"/>
      <c r="Y71" s="52"/>
      <c r="Z71" s="52"/>
      <c r="AA71" s="52"/>
      <c r="AB71" s="52"/>
      <c r="AC71" s="52"/>
      <c r="AD71" s="52"/>
      <c r="AE71" s="52"/>
      <c r="AF71" s="52"/>
      <c r="AG71" s="52"/>
      <c r="AH71" s="52"/>
      <c r="AI71" s="52"/>
      <c r="AJ71" s="45"/>
      <c r="AK71" s="45"/>
      <c r="AL71" s="80"/>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6" t="s">
        <v>2626</v>
      </c>
      <c r="CD71" s="52"/>
    </row>
    <row r="72" spans="1:96" s="33" customFormat="1" ht="18" hidden="1" customHeight="1">
      <c r="A72" s="74"/>
      <c r="B72" s="52"/>
      <c r="C72" s="52"/>
      <c r="D72" s="52"/>
      <c r="E72" s="52"/>
      <c r="F72" s="52"/>
      <c r="G72" s="52"/>
      <c r="H72" s="52">
        <v>2169</v>
      </c>
      <c r="I72" s="45"/>
      <c r="J72" s="44"/>
      <c r="K72" s="50"/>
      <c r="L72" s="52"/>
      <c r="M72" s="56"/>
      <c r="N72" s="52"/>
      <c r="O72" s="52"/>
      <c r="P72" s="52"/>
      <c r="Q72" s="52"/>
      <c r="R72" s="52"/>
      <c r="S72" s="44"/>
      <c r="T72" s="79"/>
      <c r="U72" s="52"/>
      <c r="V72" s="52"/>
      <c r="W72" s="52"/>
      <c r="X72" s="52"/>
      <c r="Y72" s="52"/>
      <c r="Z72" s="52"/>
      <c r="AA72" s="52"/>
      <c r="AB72" s="52"/>
      <c r="AC72" s="52"/>
      <c r="AD72" s="52"/>
      <c r="AE72" s="52"/>
      <c r="AF72" s="52"/>
      <c r="AG72" s="52"/>
      <c r="AH72" s="52"/>
      <c r="AI72" s="52"/>
      <c r="AJ72" s="45"/>
      <c r="AK72" s="45"/>
      <c r="AL72" s="80"/>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6" t="s">
        <v>2626</v>
      </c>
      <c r="CD72" s="52"/>
    </row>
    <row r="73" spans="1:96" s="33" customFormat="1" ht="18" hidden="1" customHeight="1">
      <c r="A73" s="74"/>
      <c r="B73" s="52"/>
      <c r="C73" s="52"/>
      <c r="D73" s="52"/>
      <c r="E73" s="52"/>
      <c r="F73" s="52"/>
      <c r="G73" s="52"/>
      <c r="H73" s="52">
        <v>2170</v>
      </c>
      <c r="I73" s="45"/>
      <c r="J73" s="44"/>
      <c r="K73" s="48"/>
      <c r="L73" s="52"/>
      <c r="M73" s="56"/>
      <c r="N73" s="52"/>
      <c r="O73" s="52"/>
      <c r="P73" s="52"/>
      <c r="Q73" s="52"/>
      <c r="R73" s="52"/>
      <c r="S73" s="44"/>
      <c r="T73" s="79"/>
      <c r="U73" s="52"/>
      <c r="V73" s="52"/>
      <c r="W73" s="52"/>
      <c r="X73" s="52"/>
      <c r="Y73" s="52"/>
      <c r="Z73" s="52"/>
      <c r="AA73" s="52"/>
      <c r="AB73" s="52"/>
      <c r="AC73" s="52"/>
      <c r="AD73" s="52"/>
      <c r="AE73" s="52"/>
      <c r="AF73" s="52"/>
      <c r="AG73" s="52"/>
      <c r="AH73" s="52"/>
      <c r="AI73" s="52"/>
      <c r="AJ73" s="45"/>
      <c r="AK73" s="45"/>
      <c r="AL73" s="80"/>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6" t="s">
        <v>2626</v>
      </c>
      <c r="CD73" s="52"/>
    </row>
    <row r="74" spans="1:96" s="33" customFormat="1" ht="18" hidden="1" customHeight="1">
      <c r="A74" s="74"/>
      <c r="B74" s="52"/>
      <c r="C74" s="52"/>
      <c r="D74" s="52"/>
      <c r="E74" s="52"/>
      <c r="F74" s="52"/>
      <c r="G74" s="52"/>
      <c r="H74" s="52">
        <v>2171</v>
      </c>
      <c r="I74" s="45"/>
      <c r="J74" s="44"/>
      <c r="K74" s="50"/>
      <c r="L74" s="52"/>
      <c r="M74" s="56"/>
      <c r="N74" s="52"/>
      <c r="O74" s="52"/>
      <c r="P74" s="52"/>
      <c r="Q74" s="52"/>
      <c r="R74" s="52"/>
      <c r="S74" s="44"/>
      <c r="T74" s="79"/>
      <c r="U74" s="52"/>
      <c r="V74" s="52"/>
      <c r="W74" s="52"/>
      <c r="X74" s="52"/>
      <c r="Y74" s="52"/>
      <c r="Z74" s="52"/>
      <c r="AA74" s="52"/>
      <c r="AB74" s="52"/>
      <c r="AC74" s="52"/>
      <c r="AD74" s="52"/>
      <c r="AE74" s="52"/>
      <c r="AF74" s="52"/>
      <c r="AG74" s="52"/>
      <c r="AH74" s="52"/>
      <c r="AI74" s="52"/>
      <c r="AJ74" s="45"/>
      <c r="AK74" s="45"/>
      <c r="AL74" s="80"/>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6" t="s">
        <v>2626</v>
      </c>
      <c r="CD74" s="46"/>
    </row>
    <row r="75" spans="1:96" s="33" customFormat="1" ht="18" hidden="1" customHeight="1">
      <c r="A75" s="74"/>
      <c r="B75" s="52"/>
      <c r="C75" s="52"/>
      <c r="D75" s="52"/>
      <c r="E75" s="52"/>
      <c r="F75" s="52"/>
      <c r="G75" s="52"/>
      <c r="H75" s="52">
        <v>2172</v>
      </c>
      <c r="I75" s="45"/>
      <c r="J75" s="44"/>
      <c r="K75" s="50"/>
      <c r="L75" s="52"/>
      <c r="M75" s="56"/>
      <c r="N75" s="52"/>
      <c r="O75" s="52"/>
      <c r="P75" s="52"/>
      <c r="Q75" s="52"/>
      <c r="R75" s="52"/>
      <c r="S75" s="44"/>
      <c r="T75" s="79"/>
      <c r="U75" s="46"/>
      <c r="V75" s="45"/>
      <c r="W75" s="52"/>
      <c r="X75" s="52"/>
      <c r="Y75" s="52"/>
      <c r="Z75" s="52"/>
      <c r="AA75" s="52"/>
      <c r="AB75" s="52"/>
      <c r="AC75" s="52"/>
      <c r="AD75" s="52"/>
      <c r="AE75" s="52"/>
      <c r="AF75" s="52"/>
      <c r="AG75" s="52"/>
      <c r="AH75" s="52"/>
      <c r="AI75" s="52"/>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6" t="s">
        <v>2626</v>
      </c>
      <c r="CD75" s="52"/>
      <c r="CE75" s="37"/>
      <c r="CF75" s="37"/>
      <c r="CG75" s="37"/>
      <c r="CH75" s="37"/>
      <c r="CI75" s="37"/>
      <c r="CJ75" s="37"/>
      <c r="CK75" s="37"/>
      <c r="CL75" s="37"/>
      <c r="CM75" s="37"/>
      <c r="CN75" s="37"/>
      <c r="CO75" s="37"/>
      <c r="CP75" s="37"/>
      <c r="CQ75" s="37"/>
      <c r="CR75" s="37"/>
    </row>
    <row r="76" spans="1:96" s="37" customFormat="1" ht="18" hidden="1" customHeight="1">
      <c r="A76" s="74"/>
      <c r="B76" s="52"/>
      <c r="C76" s="52"/>
      <c r="D76" s="52"/>
      <c r="E76" s="52"/>
      <c r="F76" s="52"/>
      <c r="G76" s="52"/>
      <c r="H76" s="52">
        <v>2173</v>
      </c>
      <c r="I76" s="45"/>
      <c r="J76" s="44"/>
      <c r="K76" s="48"/>
      <c r="L76" s="52"/>
      <c r="M76" s="56"/>
      <c r="N76" s="52"/>
      <c r="O76" s="52"/>
      <c r="P76" s="52"/>
      <c r="Q76" s="52"/>
      <c r="R76" s="52"/>
      <c r="S76" s="44"/>
      <c r="T76" s="79"/>
      <c r="U76" s="52"/>
      <c r="V76" s="52"/>
      <c r="W76" s="52"/>
      <c r="X76" s="52"/>
      <c r="Y76" s="52"/>
      <c r="Z76" s="52"/>
      <c r="AA76" s="52"/>
      <c r="AB76" s="52"/>
      <c r="AC76" s="52"/>
      <c r="AD76" s="52"/>
      <c r="AE76" s="52"/>
      <c r="AF76" s="52"/>
      <c r="AG76" s="52"/>
      <c r="AH76" s="52"/>
      <c r="AI76" s="52"/>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6" t="s">
        <v>2626</v>
      </c>
      <c r="CD76" s="52"/>
      <c r="CE76" s="33"/>
      <c r="CF76" s="33"/>
      <c r="CG76" s="33"/>
      <c r="CH76" s="33"/>
      <c r="CI76" s="33"/>
      <c r="CJ76" s="33"/>
      <c r="CK76" s="33"/>
      <c r="CL76" s="33"/>
      <c r="CM76" s="33"/>
      <c r="CN76" s="33"/>
      <c r="CO76" s="33"/>
      <c r="CP76" s="33"/>
      <c r="CQ76" s="33"/>
      <c r="CR76" s="33"/>
    </row>
    <row r="77" spans="1:96" s="33" customFormat="1" ht="18" hidden="1" customHeight="1">
      <c r="A77" s="74"/>
      <c r="B77" s="52"/>
      <c r="C77" s="52"/>
      <c r="D77" s="52"/>
      <c r="E77" s="52"/>
      <c r="F77" s="52"/>
      <c r="G77" s="52"/>
      <c r="H77" s="52">
        <v>2174</v>
      </c>
      <c r="I77" s="45"/>
      <c r="J77" s="44"/>
      <c r="K77" s="50"/>
      <c r="L77" s="52"/>
      <c r="M77" s="56"/>
      <c r="N77" s="52"/>
      <c r="O77" s="52"/>
      <c r="P77" s="52"/>
      <c r="Q77" s="52"/>
      <c r="R77" s="52"/>
      <c r="S77" s="44"/>
      <c r="T77" s="79"/>
      <c r="U77" s="52"/>
      <c r="V77" s="52"/>
      <c r="W77" s="52"/>
      <c r="X77" s="52"/>
      <c r="Y77" s="52"/>
      <c r="Z77" s="52"/>
      <c r="AA77" s="52"/>
      <c r="AB77" s="52"/>
      <c r="AC77" s="52"/>
      <c r="AD77" s="52"/>
      <c r="AE77" s="52"/>
      <c r="AF77" s="52"/>
      <c r="AG77" s="52"/>
      <c r="AH77" s="52"/>
      <c r="AI77" s="52"/>
      <c r="AJ77" s="45"/>
      <c r="AK77" s="45"/>
      <c r="AL77" s="80"/>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6" t="s">
        <v>2626</v>
      </c>
      <c r="CD77" s="46"/>
    </row>
    <row r="78" spans="1:96" s="33" customFormat="1" ht="18" hidden="1" customHeight="1">
      <c r="A78" s="74"/>
      <c r="B78" s="52"/>
      <c r="C78" s="52"/>
      <c r="D78" s="52"/>
      <c r="E78" s="52"/>
      <c r="F78" s="52"/>
      <c r="G78" s="52"/>
      <c r="H78" s="52">
        <v>2175</v>
      </c>
      <c r="I78" s="45"/>
      <c r="J78" s="77"/>
      <c r="K78" s="50"/>
      <c r="L78" s="52"/>
      <c r="M78" s="56"/>
      <c r="N78" s="52"/>
      <c r="O78" s="52"/>
      <c r="P78" s="52"/>
      <c r="Q78" s="52"/>
      <c r="R78" s="52"/>
      <c r="S78" s="77"/>
      <c r="T78" s="86"/>
      <c r="U78" s="52"/>
      <c r="V78" s="52"/>
      <c r="W78" s="52"/>
      <c r="X78" s="52"/>
      <c r="Y78" s="52"/>
      <c r="Z78" s="52"/>
      <c r="AA78" s="52"/>
      <c r="AB78" s="52"/>
      <c r="AC78" s="52"/>
      <c r="AD78" s="52"/>
      <c r="AE78" s="52"/>
      <c r="AF78" s="52"/>
      <c r="AG78" s="52"/>
      <c r="AH78" s="52"/>
      <c r="AI78" s="52"/>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6" t="s">
        <v>2626</v>
      </c>
      <c r="CD78" s="46"/>
    </row>
    <row r="79" spans="1:96" s="33" customFormat="1" ht="18" hidden="1" customHeight="1">
      <c r="A79" s="74"/>
      <c r="B79" s="52"/>
      <c r="C79" s="52"/>
      <c r="D79" s="52"/>
      <c r="E79" s="52"/>
      <c r="F79" s="52"/>
      <c r="G79" s="52"/>
      <c r="H79" s="52">
        <v>2176</v>
      </c>
      <c r="I79" s="45"/>
      <c r="J79" s="44"/>
      <c r="K79" s="50"/>
      <c r="L79" s="52"/>
      <c r="M79" s="56"/>
      <c r="N79" s="52"/>
      <c r="O79" s="52"/>
      <c r="P79" s="52"/>
      <c r="Q79" s="52"/>
      <c r="R79" s="52"/>
      <c r="S79" s="44"/>
      <c r="T79" s="79"/>
      <c r="U79" s="52"/>
      <c r="V79" s="52"/>
      <c r="W79" s="52"/>
      <c r="X79" s="52"/>
      <c r="Y79" s="52"/>
      <c r="Z79" s="52"/>
      <c r="AA79" s="52"/>
      <c r="AB79" s="52"/>
      <c r="AC79" s="52"/>
      <c r="AD79" s="52"/>
      <c r="AE79" s="52"/>
      <c r="AF79" s="52"/>
      <c r="AG79" s="52"/>
      <c r="AH79" s="52"/>
      <c r="AI79" s="52"/>
      <c r="AJ79" s="45"/>
      <c r="AK79" s="45"/>
      <c r="AL79" s="80"/>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6" t="s">
        <v>2626</v>
      </c>
      <c r="CD79" s="52"/>
    </row>
    <row r="80" spans="1:96" s="33" customFormat="1" ht="18" hidden="1" customHeight="1">
      <c r="A80" s="74"/>
      <c r="B80" s="52"/>
      <c r="C80" s="52"/>
      <c r="D80" s="52"/>
      <c r="E80" s="52"/>
      <c r="F80" s="52"/>
      <c r="G80" s="52"/>
      <c r="H80" s="52">
        <v>2177</v>
      </c>
      <c r="I80" s="45"/>
      <c r="J80" s="44"/>
      <c r="K80" s="50"/>
      <c r="L80" s="52"/>
      <c r="M80" s="56"/>
      <c r="N80" s="52"/>
      <c r="O80" s="52"/>
      <c r="P80" s="52"/>
      <c r="Q80" s="52"/>
      <c r="R80" s="52"/>
      <c r="S80" s="44"/>
      <c r="T80" s="79"/>
      <c r="U80" s="52"/>
      <c r="V80" s="52"/>
      <c r="W80" s="52"/>
      <c r="X80" s="52"/>
      <c r="Y80" s="52"/>
      <c r="Z80" s="52"/>
      <c r="AA80" s="52"/>
      <c r="AB80" s="52"/>
      <c r="AC80" s="52"/>
      <c r="AD80" s="52"/>
      <c r="AE80" s="52"/>
      <c r="AF80" s="52"/>
      <c r="AG80" s="52"/>
      <c r="AH80" s="52"/>
      <c r="AI80" s="52"/>
      <c r="AJ80" s="45"/>
      <c r="AK80" s="45"/>
      <c r="AL80" s="80"/>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6" t="s">
        <v>2626</v>
      </c>
      <c r="CD80" s="52"/>
    </row>
    <row r="81" spans="1:96" s="33" customFormat="1" ht="18" hidden="1" customHeight="1">
      <c r="A81" s="74"/>
      <c r="B81" s="52"/>
      <c r="C81" s="52"/>
      <c r="D81" s="52"/>
      <c r="E81" s="52"/>
      <c r="F81" s="52"/>
      <c r="G81" s="52"/>
      <c r="H81" s="52">
        <v>2178</v>
      </c>
      <c r="I81" s="45"/>
      <c r="J81" s="44"/>
      <c r="K81" s="48"/>
      <c r="L81" s="52"/>
      <c r="M81" s="56"/>
      <c r="N81" s="52"/>
      <c r="O81" s="52"/>
      <c r="P81" s="52"/>
      <c r="Q81" s="52"/>
      <c r="R81" s="52"/>
      <c r="S81" s="44"/>
      <c r="T81" s="79"/>
      <c r="U81" s="52"/>
      <c r="V81" s="52"/>
      <c r="W81" s="52"/>
      <c r="X81" s="52"/>
      <c r="Y81" s="52"/>
      <c r="Z81" s="52"/>
      <c r="AA81" s="52"/>
      <c r="AB81" s="52"/>
      <c r="AC81" s="52"/>
      <c r="AD81" s="52"/>
      <c r="AE81" s="52"/>
      <c r="AF81" s="52"/>
      <c r="AG81" s="52"/>
      <c r="AH81" s="52"/>
      <c r="AI81" s="52"/>
      <c r="AJ81" s="45"/>
      <c r="AK81" s="45"/>
      <c r="AL81" s="80"/>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6" t="s">
        <v>2626</v>
      </c>
      <c r="CD81" s="52"/>
    </row>
    <row r="82" spans="1:96" s="33" customFormat="1" ht="18" hidden="1" customHeight="1">
      <c r="A82" s="74"/>
      <c r="B82" s="52"/>
      <c r="C82" s="52"/>
      <c r="D82" s="52"/>
      <c r="E82" s="52"/>
      <c r="F82" s="52"/>
      <c r="G82" s="52"/>
      <c r="H82" s="52">
        <v>2179</v>
      </c>
      <c r="I82" s="45"/>
      <c r="J82" s="45"/>
      <c r="K82" s="51"/>
      <c r="L82" s="52"/>
      <c r="M82" s="57"/>
      <c r="N82" s="52"/>
      <c r="O82" s="52"/>
      <c r="P82" s="52"/>
      <c r="Q82" s="52"/>
      <c r="R82" s="52"/>
      <c r="S82" s="52"/>
      <c r="T82" s="81"/>
      <c r="U82" s="52"/>
      <c r="V82" s="52"/>
      <c r="W82" s="52"/>
      <c r="X82" s="52"/>
      <c r="Y82" s="52"/>
      <c r="Z82" s="52"/>
      <c r="AA82" s="52"/>
      <c r="AB82" s="52"/>
      <c r="AC82" s="52"/>
      <c r="AD82" s="52"/>
      <c r="AE82" s="52"/>
      <c r="AF82" s="52"/>
      <c r="AG82" s="52"/>
      <c r="AH82" s="52"/>
      <c r="AI82" s="52"/>
      <c r="AJ82" s="45"/>
      <c r="AK82" s="45"/>
      <c r="AL82" s="80"/>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6" t="s">
        <v>2626</v>
      </c>
      <c r="CD82" s="52"/>
    </row>
    <row r="83" spans="1:96" s="33" customFormat="1" ht="18" customHeight="1">
      <c r="A83" s="107">
        <v>45693</v>
      </c>
      <c r="B83" s="116">
        <v>45798</v>
      </c>
      <c r="C83" s="116"/>
      <c r="D83" s="116"/>
      <c r="E83" s="116"/>
      <c r="F83" s="121">
        <v>24364</v>
      </c>
      <c r="G83" s="121">
        <v>1629</v>
      </c>
      <c r="H83" s="52">
        <v>2406</v>
      </c>
      <c r="I83" s="59" t="s">
        <v>2627</v>
      </c>
      <c r="J83" s="59" t="s">
        <v>1344</v>
      </c>
      <c r="K83" s="147" t="s">
        <v>1357</v>
      </c>
      <c r="L83" s="55" t="s">
        <v>1358</v>
      </c>
      <c r="M83" s="149" t="s">
        <v>682</v>
      </c>
      <c r="N83" s="55" t="s">
        <v>300</v>
      </c>
      <c r="O83" s="55" t="s">
        <v>303</v>
      </c>
      <c r="P83" s="55" t="s">
        <v>1390</v>
      </c>
      <c r="Q83" s="150" t="s">
        <v>227</v>
      </c>
      <c r="R83" s="113" t="s">
        <v>2637</v>
      </c>
      <c r="S83" s="55" t="s">
        <v>1421</v>
      </c>
      <c r="T83" s="152" t="s">
        <v>1422</v>
      </c>
      <c r="U83" s="55"/>
      <c r="V83" s="55"/>
      <c r="W83" s="55"/>
      <c r="X83" s="55"/>
      <c r="Y83" s="55"/>
      <c r="Z83" s="55"/>
      <c r="AA83" s="55"/>
      <c r="AB83" s="55"/>
      <c r="AC83" s="55"/>
      <c r="AD83" s="55"/>
      <c r="AE83" s="55"/>
      <c r="AF83" s="55"/>
      <c r="AG83" s="55"/>
      <c r="AH83" s="55"/>
      <c r="AI83" s="55"/>
      <c r="AJ83" s="59"/>
      <c r="AK83" s="59"/>
      <c r="AL83" s="93"/>
      <c r="AM83" s="59" t="s">
        <v>341</v>
      </c>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5"/>
      <c r="CB83" s="55"/>
      <c r="CC83" s="46" t="s">
        <v>2626</v>
      </c>
      <c r="CD83" s="55"/>
      <c r="CE83" s="30"/>
      <c r="CF83" s="30"/>
      <c r="CG83" s="30"/>
      <c r="CH83" s="30"/>
      <c r="CI83" s="30"/>
      <c r="CJ83" s="30"/>
      <c r="CK83" s="30"/>
      <c r="CL83" s="30"/>
      <c r="CM83" s="30"/>
      <c r="CN83" s="30"/>
      <c r="CO83" s="30"/>
      <c r="CP83" s="30"/>
      <c r="CQ83" s="30"/>
      <c r="CR83" s="30"/>
    </row>
    <row r="84" spans="1:96" s="33" customFormat="1" ht="18" hidden="1" customHeight="1">
      <c r="A84" s="74"/>
      <c r="B84" s="52"/>
      <c r="C84" s="52"/>
      <c r="D84" s="52"/>
      <c r="E84" s="52"/>
      <c r="F84" s="52"/>
      <c r="G84" s="52"/>
      <c r="H84" s="52">
        <v>2180</v>
      </c>
      <c r="I84" s="45"/>
      <c r="J84" s="44"/>
      <c r="K84" s="50"/>
      <c r="L84" s="52"/>
      <c r="M84" s="56"/>
      <c r="N84" s="52"/>
      <c r="O84" s="52"/>
      <c r="P84" s="52"/>
      <c r="Q84" s="52"/>
      <c r="R84" s="52"/>
      <c r="S84" s="44"/>
      <c r="T84" s="79"/>
      <c r="U84" s="52"/>
      <c r="V84" s="52"/>
      <c r="W84" s="52"/>
      <c r="X84" s="52"/>
      <c r="Y84" s="52"/>
      <c r="Z84" s="52"/>
      <c r="AA84" s="52"/>
      <c r="AB84" s="52"/>
      <c r="AC84" s="52"/>
      <c r="AD84" s="52"/>
      <c r="AE84" s="52"/>
      <c r="AF84" s="52"/>
      <c r="AG84" s="52"/>
      <c r="AH84" s="52"/>
      <c r="AI84" s="52"/>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6" t="s">
        <v>2626</v>
      </c>
      <c r="CD84" s="52"/>
    </row>
    <row r="85" spans="1:96" s="33" customFormat="1" ht="18" hidden="1" customHeight="1">
      <c r="A85" s="74"/>
      <c r="B85" s="52"/>
      <c r="C85" s="52"/>
      <c r="D85" s="52"/>
      <c r="E85" s="52"/>
      <c r="F85" s="52"/>
      <c r="G85" s="52"/>
      <c r="H85" s="52">
        <v>2181</v>
      </c>
      <c r="I85" s="45"/>
      <c r="J85" s="44"/>
      <c r="K85" s="50"/>
      <c r="L85" s="52"/>
      <c r="M85" s="56"/>
      <c r="N85" s="52"/>
      <c r="O85" s="52"/>
      <c r="P85" s="52"/>
      <c r="Q85" s="52"/>
      <c r="R85" s="52"/>
      <c r="S85" s="44"/>
      <c r="T85" s="79"/>
      <c r="U85" s="52"/>
      <c r="V85" s="52"/>
      <c r="W85" s="52"/>
      <c r="X85" s="52"/>
      <c r="Y85" s="52"/>
      <c r="Z85" s="52"/>
      <c r="AA85" s="52"/>
      <c r="AB85" s="52"/>
      <c r="AC85" s="52"/>
      <c r="AD85" s="52"/>
      <c r="AE85" s="52"/>
      <c r="AF85" s="52"/>
      <c r="AG85" s="52"/>
      <c r="AH85" s="52"/>
      <c r="AI85" s="52"/>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6" t="s">
        <v>2626</v>
      </c>
      <c r="CD85" s="52"/>
    </row>
    <row r="86" spans="1:96" s="33" customFormat="1" ht="18" hidden="1" customHeight="1">
      <c r="A86" s="74"/>
      <c r="B86" s="52"/>
      <c r="C86" s="52"/>
      <c r="D86" s="52"/>
      <c r="E86" s="52"/>
      <c r="F86" s="52"/>
      <c r="G86" s="52"/>
      <c r="H86" s="52">
        <v>2182</v>
      </c>
      <c r="I86" s="45"/>
      <c r="J86" s="44"/>
      <c r="K86" s="50"/>
      <c r="L86" s="52"/>
      <c r="M86" s="56"/>
      <c r="N86" s="52"/>
      <c r="O86" s="52"/>
      <c r="P86" s="52"/>
      <c r="Q86" s="52"/>
      <c r="R86" s="52"/>
      <c r="S86" s="44"/>
      <c r="T86" s="79"/>
      <c r="U86" s="52"/>
      <c r="V86" s="52"/>
      <c r="W86" s="52"/>
      <c r="X86" s="52"/>
      <c r="Y86" s="52"/>
      <c r="Z86" s="52"/>
      <c r="AA86" s="52"/>
      <c r="AB86" s="52"/>
      <c r="AC86" s="52"/>
      <c r="AD86" s="52"/>
      <c r="AE86" s="52"/>
      <c r="AF86" s="52"/>
      <c r="AG86" s="52"/>
      <c r="AH86" s="52"/>
      <c r="AI86" s="52"/>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6" t="s">
        <v>2626</v>
      </c>
      <c r="CD86" s="52"/>
    </row>
    <row r="87" spans="1:96" s="33" customFormat="1" ht="18" hidden="1" customHeight="1">
      <c r="A87" s="74"/>
      <c r="B87" s="52"/>
      <c r="C87" s="52"/>
      <c r="D87" s="52"/>
      <c r="E87" s="52"/>
      <c r="F87" s="52"/>
      <c r="G87" s="52"/>
      <c r="H87" s="52">
        <v>2183</v>
      </c>
      <c r="I87" s="45"/>
      <c r="J87" s="44"/>
      <c r="K87" s="48"/>
      <c r="L87" s="52"/>
      <c r="M87" s="56"/>
      <c r="N87" s="52"/>
      <c r="O87" s="52"/>
      <c r="P87" s="52"/>
      <c r="Q87" s="52"/>
      <c r="R87" s="52"/>
      <c r="S87" s="97"/>
      <c r="T87" s="98"/>
      <c r="U87" s="52"/>
      <c r="V87" s="52"/>
      <c r="W87" s="52"/>
      <c r="X87" s="52"/>
      <c r="Y87" s="52"/>
      <c r="Z87" s="52"/>
      <c r="AA87" s="52"/>
      <c r="AB87" s="52"/>
      <c r="AC87" s="52"/>
      <c r="AD87" s="52"/>
      <c r="AE87" s="52"/>
      <c r="AF87" s="52"/>
      <c r="AG87" s="52"/>
      <c r="AH87" s="52"/>
      <c r="AI87" s="52"/>
      <c r="AJ87" s="45"/>
      <c r="AK87" s="45"/>
      <c r="AL87" s="80"/>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6" t="s">
        <v>2626</v>
      </c>
      <c r="CD87" s="52"/>
    </row>
    <row r="88" spans="1:96" s="33" customFormat="1" ht="18" hidden="1" customHeight="1">
      <c r="A88" s="74"/>
      <c r="B88" s="52"/>
      <c r="C88" s="52"/>
      <c r="D88" s="52"/>
      <c r="E88" s="52"/>
      <c r="F88" s="52"/>
      <c r="G88" s="52"/>
      <c r="H88" s="52">
        <v>2184</v>
      </c>
      <c r="I88" s="45"/>
      <c r="J88" s="44"/>
      <c r="K88" s="50"/>
      <c r="L88" s="52"/>
      <c r="M88" s="56"/>
      <c r="N88" s="52"/>
      <c r="O88" s="52"/>
      <c r="P88" s="52"/>
      <c r="Q88" s="52"/>
      <c r="R88" s="52"/>
      <c r="S88" s="44"/>
      <c r="T88" s="79"/>
      <c r="U88" s="52"/>
      <c r="V88" s="52"/>
      <c r="W88" s="52"/>
      <c r="X88" s="52"/>
      <c r="Y88" s="52"/>
      <c r="Z88" s="52"/>
      <c r="AA88" s="52"/>
      <c r="AB88" s="52"/>
      <c r="AC88" s="52"/>
      <c r="AD88" s="52"/>
      <c r="AE88" s="52"/>
      <c r="AF88" s="52"/>
      <c r="AG88" s="52"/>
      <c r="AH88" s="52"/>
      <c r="AI88" s="52"/>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c r="BZ88" s="45"/>
      <c r="CA88" s="45"/>
      <c r="CB88" s="45"/>
      <c r="CC88" s="46" t="s">
        <v>2626</v>
      </c>
      <c r="CD88" s="52"/>
    </row>
    <row r="89" spans="1:96" s="33" customFormat="1" ht="18" hidden="1" customHeight="1">
      <c r="A89" s="74"/>
      <c r="B89" s="52"/>
      <c r="C89" s="52"/>
      <c r="D89" s="52"/>
      <c r="E89" s="52"/>
      <c r="F89" s="52"/>
      <c r="G89" s="52"/>
      <c r="H89" s="52">
        <v>2185</v>
      </c>
      <c r="I89" s="45"/>
      <c r="J89" s="44"/>
      <c r="K89" s="50"/>
      <c r="L89" s="52"/>
      <c r="M89" s="56"/>
      <c r="N89" s="52"/>
      <c r="O89" s="52"/>
      <c r="P89" s="52"/>
      <c r="Q89" s="52"/>
      <c r="R89" s="52"/>
      <c r="S89" s="44"/>
      <c r="T89" s="79"/>
      <c r="U89" s="46"/>
      <c r="V89" s="45"/>
      <c r="W89" s="52"/>
      <c r="X89" s="52"/>
      <c r="Y89" s="52"/>
      <c r="Z89" s="52"/>
      <c r="AA89" s="52"/>
      <c r="AB89" s="46"/>
      <c r="AC89" s="46"/>
      <c r="AD89" s="52"/>
      <c r="AE89" s="52"/>
      <c r="AF89" s="52"/>
      <c r="AG89" s="52"/>
      <c r="AH89" s="52"/>
      <c r="AI89" s="52"/>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c r="BZ89" s="45"/>
      <c r="CA89" s="45"/>
      <c r="CB89" s="45"/>
      <c r="CC89" s="46" t="s">
        <v>2626</v>
      </c>
      <c r="CD89" s="52"/>
    </row>
    <row r="90" spans="1:96" s="33" customFormat="1" ht="18" hidden="1" customHeight="1">
      <c r="A90" s="74"/>
      <c r="B90" s="52"/>
      <c r="C90" s="52"/>
      <c r="D90" s="52"/>
      <c r="E90" s="52"/>
      <c r="F90" s="52"/>
      <c r="G90" s="52"/>
      <c r="H90" s="52">
        <v>2186</v>
      </c>
      <c r="I90" s="45"/>
      <c r="J90" s="44"/>
      <c r="K90" s="48"/>
      <c r="L90" s="52"/>
      <c r="M90" s="56"/>
      <c r="N90" s="52"/>
      <c r="O90" s="52"/>
      <c r="P90" s="52"/>
      <c r="Q90" s="52"/>
      <c r="R90" s="52"/>
      <c r="S90" s="44"/>
      <c r="T90" s="79"/>
      <c r="U90" s="52"/>
      <c r="V90" s="52"/>
      <c r="W90" s="52"/>
      <c r="X90" s="52"/>
      <c r="Y90" s="52"/>
      <c r="Z90" s="52"/>
      <c r="AA90" s="52"/>
      <c r="AB90" s="52"/>
      <c r="AC90" s="52"/>
      <c r="AD90" s="52"/>
      <c r="AE90" s="52"/>
      <c r="AF90" s="52"/>
      <c r="AG90" s="52"/>
      <c r="AH90" s="52"/>
      <c r="AI90" s="52"/>
      <c r="AJ90" s="45"/>
      <c r="AK90" s="45"/>
      <c r="AL90" s="80"/>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45"/>
      <c r="BP90" s="45"/>
      <c r="BQ90" s="45"/>
      <c r="BR90" s="45"/>
      <c r="BS90" s="45"/>
      <c r="BT90" s="45"/>
      <c r="BU90" s="45"/>
      <c r="BV90" s="45"/>
      <c r="BW90" s="45"/>
      <c r="BX90" s="45"/>
      <c r="BY90" s="45"/>
      <c r="BZ90" s="45"/>
      <c r="CA90" s="45"/>
      <c r="CB90" s="45"/>
      <c r="CC90" s="46" t="s">
        <v>2626</v>
      </c>
      <c r="CD90" s="52"/>
    </row>
    <row r="91" spans="1:96" s="33" customFormat="1" ht="18" hidden="1" customHeight="1">
      <c r="A91" s="74"/>
      <c r="B91" s="52"/>
      <c r="C91" s="52"/>
      <c r="D91" s="52"/>
      <c r="E91" s="52"/>
      <c r="F91" s="52"/>
      <c r="G91" s="52"/>
      <c r="H91" s="52">
        <v>2187</v>
      </c>
      <c r="I91" s="45"/>
      <c r="J91" s="44"/>
      <c r="K91" s="50"/>
      <c r="L91" s="52"/>
      <c r="M91" s="56"/>
      <c r="N91" s="52"/>
      <c r="O91" s="52"/>
      <c r="P91" s="52"/>
      <c r="Q91" s="52"/>
      <c r="R91" s="52"/>
      <c r="S91" s="44"/>
      <c r="T91" s="79"/>
      <c r="U91" s="52"/>
      <c r="V91" s="52"/>
      <c r="W91" s="52"/>
      <c r="X91" s="52"/>
      <c r="Y91" s="52"/>
      <c r="Z91" s="52"/>
      <c r="AA91" s="127"/>
      <c r="AB91" s="52"/>
      <c r="AC91" s="52"/>
      <c r="AD91" s="52"/>
      <c r="AE91" s="52"/>
      <c r="AF91" s="52"/>
      <c r="AG91" s="52"/>
      <c r="AH91" s="52"/>
      <c r="AI91" s="52"/>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45"/>
      <c r="BP91" s="45"/>
      <c r="BQ91" s="45"/>
      <c r="BR91" s="45"/>
      <c r="BS91" s="45"/>
      <c r="BT91" s="45"/>
      <c r="BU91" s="45"/>
      <c r="BV91" s="45"/>
      <c r="BW91" s="45"/>
      <c r="BX91" s="45"/>
      <c r="BY91" s="45"/>
      <c r="BZ91" s="45"/>
      <c r="CA91" s="45"/>
      <c r="CB91" s="45"/>
      <c r="CC91" s="46" t="s">
        <v>2626</v>
      </c>
      <c r="CD91" s="52"/>
    </row>
    <row r="92" spans="1:96" s="33" customFormat="1" ht="18" hidden="1" customHeight="1">
      <c r="A92" s="74"/>
      <c r="B92" s="52"/>
      <c r="C92" s="52"/>
      <c r="D92" s="52"/>
      <c r="E92" s="52"/>
      <c r="F92" s="52"/>
      <c r="G92" s="52"/>
      <c r="H92" s="52">
        <v>2188</v>
      </c>
      <c r="I92" s="45"/>
      <c r="J92" s="46"/>
      <c r="K92" s="87"/>
      <c r="L92" s="52"/>
      <c r="M92" s="45"/>
      <c r="N92" s="52"/>
      <c r="O92" s="52"/>
      <c r="P92" s="52"/>
      <c r="Q92" s="52"/>
      <c r="R92" s="52"/>
      <c r="S92" s="46"/>
      <c r="T92" s="76"/>
      <c r="U92" s="52"/>
      <c r="V92" s="52"/>
      <c r="W92" s="52"/>
      <c r="X92" s="52"/>
      <c r="Y92" s="52"/>
      <c r="Z92" s="52"/>
      <c r="AA92" s="52"/>
      <c r="AB92" s="52"/>
      <c r="AC92" s="52"/>
      <c r="AD92" s="52"/>
      <c r="AE92" s="52"/>
      <c r="AF92" s="52"/>
      <c r="AG92" s="52"/>
      <c r="AH92" s="52"/>
      <c r="AI92" s="52"/>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c r="BO92" s="45"/>
      <c r="BP92" s="45"/>
      <c r="BQ92" s="45"/>
      <c r="BR92" s="45"/>
      <c r="BS92" s="45"/>
      <c r="BT92" s="45"/>
      <c r="BU92" s="45"/>
      <c r="BV92" s="45"/>
      <c r="BW92" s="45"/>
      <c r="BX92" s="45"/>
      <c r="BY92" s="45"/>
      <c r="BZ92" s="45"/>
      <c r="CA92" s="45"/>
      <c r="CB92" s="45"/>
      <c r="CC92" s="46" t="s">
        <v>2626</v>
      </c>
      <c r="CD92" s="52"/>
    </row>
    <row r="93" spans="1:96" s="33" customFormat="1" ht="18" hidden="1" customHeight="1">
      <c r="A93" s="74"/>
      <c r="B93" s="52"/>
      <c r="C93" s="52"/>
      <c r="D93" s="52"/>
      <c r="E93" s="52"/>
      <c r="F93" s="52"/>
      <c r="G93" s="52"/>
      <c r="H93" s="52">
        <v>2189</v>
      </c>
      <c r="I93" s="45"/>
      <c r="J93" s="44"/>
      <c r="K93" s="50"/>
      <c r="L93" s="52"/>
      <c r="M93" s="56"/>
      <c r="N93" s="52"/>
      <c r="O93" s="52"/>
      <c r="P93" s="52"/>
      <c r="Q93" s="52"/>
      <c r="R93" s="52"/>
      <c r="S93" s="44"/>
      <c r="T93" s="79"/>
      <c r="U93" s="52"/>
      <c r="V93" s="52"/>
      <c r="W93" s="52"/>
      <c r="X93" s="52"/>
      <c r="Y93" s="52"/>
      <c r="Z93" s="52"/>
      <c r="AA93" s="52"/>
      <c r="AB93" s="52"/>
      <c r="AC93" s="52"/>
      <c r="AD93" s="52"/>
      <c r="AE93" s="52"/>
      <c r="AF93" s="52"/>
      <c r="AG93" s="52"/>
      <c r="AH93" s="52"/>
      <c r="AI93" s="52"/>
      <c r="AJ93" s="45"/>
      <c r="AK93" s="45"/>
      <c r="AL93" s="80"/>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45"/>
      <c r="BP93" s="45"/>
      <c r="BQ93" s="45"/>
      <c r="BR93" s="45"/>
      <c r="BS93" s="45"/>
      <c r="BT93" s="45"/>
      <c r="BU93" s="45"/>
      <c r="BV93" s="45"/>
      <c r="BW93" s="45"/>
      <c r="BX93" s="45"/>
      <c r="BY93" s="45"/>
      <c r="BZ93" s="45"/>
      <c r="CA93" s="45"/>
      <c r="CB93" s="45"/>
      <c r="CC93" s="46" t="s">
        <v>2626</v>
      </c>
      <c r="CD93" s="46"/>
    </row>
    <row r="94" spans="1:96" s="33" customFormat="1" ht="18" hidden="1" customHeight="1">
      <c r="A94" s="74"/>
      <c r="B94" s="52"/>
      <c r="C94" s="52"/>
      <c r="D94" s="52"/>
      <c r="E94" s="52"/>
      <c r="F94" s="52"/>
      <c r="G94" s="52"/>
      <c r="H94" s="52">
        <v>2190</v>
      </c>
      <c r="I94" s="45"/>
      <c r="J94" s="44"/>
      <c r="K94" s="50"/>
      <c r="L94" s="52"/>
      <c r="M94" s="56"/>
      <c r="N94" s="52"/>
      <c r="O94" s="52"/>
      <c r="P94" s="52"/>
      <c r="Q94" s="52"/>
      <c r="R94" s="52"/>
      <c r="S94" s="44"/>
      <c r="T94" s="79"/>
      <c r="U94" s="52"/>
      <c r="V94" s="52"/>
      <c r="W94" s="52"/>
      <c r="X94" s="52"/>
      <c r="Y94" s="52"/>
      <c r="Z94" s="52"/>
      <c r="AA94" s="52"/>
      <c r="AB94" s="52"/>
      <c r="AC94" s="52"/>
      <c r="AD94" s="52"/>
      <c r="AE94" s="52"/>
      <c r="AF94" s="52"/>
      <c r="AG94" s="52"/>
      <c r="AH94" s="52"/>
      <c r="AI94" s="52"/>
      <c r="AJ94" s="45"/>
      <c r="AK94" s="45"/>
      <c r="AL94" s="80"/>
      <c r="AM94" s="45"/>
      <c r="AN94" s="80"/>
      <c r="AO94" s="45"/>
      <c r="AP94" s="45"/>
      <c r="AQ94" s="45"/>
      <c r="AR94" s="45"/>
      <c r="AS94" s="45"/>
      <c r="AT94" s="45"/>
      <c r="AU94" s="45"/>
      <c r="AV94" s="80"/>
      <c r="AW94" s="45"/>
      <c r="AX94" s="45"/>
      <c r="AY94" s="45"/>
      <c r="AZ94" s="45"/>
      <c r="BA94" s="45"/>
      <c r="BB94" s="45"/>
      <c r="BC94" s="45"/>
      <c r="BD94" s="45"/>
      <c r="BE94" s="80"/>
      <c r="BF94" s="45"/>
      <c r="BG94" s="80"/>
      <c r="BH94" s="45"/>
      <c r="BI94" s="80"/>
      <c r="BJ94" s="45"/>
      <c r="BK94" s="45"/>
      <c r="BL94" s="45"/>
      <c r="BM94" s="45"/>
      <c r="BN94" s="45"/>
      <c r="BO94" s="45"/>
      <c r="BP94" s="45"/>
      <c r="BQ94" s="45"/>
      <c r="BR94" s="45"/>
      <c r="BS94" s="45"/>
      <c r="BT94" s="45"/>
      <c r="BU94" s="45"/>
      <c r="BV94" s="45"/>
      <c r="BW94" s="45"/>
      <c r="BX94" s="45"/>
      <c r="BY94" s="45"/>
      <c r="BZ94" s="45"/>
      <c r="CA94" s="45"/>
      <c r="CB94" s="45"/>
      <c r="CC94" s="46" t="s">
        <v>2626</v>
      </c>
      <c r="CD94" s="52"/>
    </row>
    <row r="95" spans="1:96" s="33" customFormat="1" ht="18" hidden="1" customHeight="1">
      <c r="A95" s="74"/>
      <c r="B95" s="52"/>
      <c r="C95" s="52"/>
      <c r="D95" s="52"/>
      <c r="E95" s="52"/>
      <c r="F95" s="52"/>
      <c r="G95" s="52"/>
      <c r="H95" s="52">
        <v>2191</v>
      </c>
      <c r="I95" s="45"/>
      <c r="J95" s="44"/>
      <c r="K95" s="50"/>
      <c r="L95" s="52"/>
      <c r="M95" s="56"/>
      <c r="N95" s="52"/>
      <c r="O95" s="52"/>
      <c r="P95" s="52"/>
      <c r="Q95" s="52"/>
      <c r="R95" s="52"/>
      <c r="S95" s="44"/>
      <c r="T95" s="79"/>
      <c r="U95" s="52"/>
      <c r="V95" s="52"/>
      <c r="W95" s="52"/>
      <c r="X95" s="52"/>
      <c r="Y95" s="52"/>
      <c r="Z95" s="52"/>
      <c r="AA95" s="52"/>
      <c r="AB95" s="52"/>
      <c r="AC95" s="52"/>
      <c r="AD95" s="52"/>
      <c r="AE95" s="52"/>
      <c r="AF95" s="52"/>
      <c r="AG95" s="52"/>
      <c r="AH95" s="52"/>
      <c r="AI95" s="52"/>
      <c r="AJ95" s="45"/>
      <c r="AK95" s="45"/>
      <c r="AL95" s="80"/>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45"/>
      <c r="BT95" s="45"/>
      <c r="BU95" s="45"/>
      <c r="BV95" s="45"/>
      <c r="BW95" s="45"/>
      <c r="BX95" s="45"/>
      <c r="BY95" s="45"/>
      <c r="BZ95" s="45"/>
      <c r="CA95" s="45"/>
      <c r="CB95" s="45"/>
      <c r="CC95" s="46" t="s">
        <v>2626</v>
      </c>
      <c r="CD95" s="52"/>
    </row>
    <row r="96" spans="1:96" s="33" customFormat="1" ht="18" hidden="1" customHeight="1">
      <c r="A96" s="74"/>
      <c r="B96" s="53"/>
      <c r="C96" s="53"/>
      <c r="D96" s="53"/>
      <c r="E96" s="53"/>
      <c r="F96" s="53"/>
      <c r="G96" s="53"/>
      <c r="H96" s="52">
        <v>2192</v>
      </c>
      <c r="I96" s="59"/>
      <c r="J96" s="89"/>
      <c r="K96" s="90"/>
      <c r="L96" s="53"/>
      <c r="M96" s="91"/>
      <c r="N96" s="53"/>
      <c r="O96" s="53"/>
      <c r="P96" s="53"/>
      <c r="Q96" s="53"/>
      <c r="R96" s="53"/>
      <c r="S96" s="89"/>
      <c r="T96" s="92"/>
      <c r="U96" s="53"/>
      <c r="V96" s="53"/>
      <c r="W96" s="53"/>
      <c r="X96" s="53"/>
      <c r="Y96" s="53"/>
      <c r="Z96" s="53"/>
      <c r="AA96" s="53"/>
      <c r="AB96" s="53"/>
      <c r="AC96" s="53"/>
      <c r="AD96" s="53"/>
      <c r="AE96" s="53"/>
      <c r="AF96" s="53"/>
      <c r="AG96" s="53"/>
      <c r="AH96" s="53"/>
      <c r="AI96" s="53"/>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46" t="s">
        <v>2626</v>
      </c>
      <c r="CD96" s="52"/>
    </row>
    <row r="97" spans="1:82" s="33" customFormat="1" ht="18" hidden="1" customHeight="1">
      <c r="A97" s="74"/>
      <c r="B97" s="52"/>
      <c r="C97" s="52"/>
      <c r="D97" s="52"/>
      <c r="E97" s="52"/>
      <c r="F97" s="52"/>
      <c r="G97" s="52"/>
      <c r="H97" s="52">
        <v>2193</v>
      </c>
      <c r="I97" s="45"/>
      <c r="J97" s="44"/>
      <c r="K97" s="50"/>
      <c r="L97" s="52"/>
      <c r="M97" s="94"/>
      <c r="N97" s="52"/>
      <c r="O97" s="52"/>
      <c r="P97" s="52"/>
      <c r="Q97" s="52"/>
      <c r="R97" s="52"/>
      <c r="S97" s="44"/>
      <c r="T97" s="79"/>
      <c r="U97" s="52"/>
      <c r="V97" s="52"/>
      <c r="W97" s="52"/>
      <c r="X97" s="52"/>
      <c r="Y97" s="52"/>
      <c r="Z97" s="52"/>
      <c r="AA97" s="52"/>
      <c r="AB97" s="52"/>
      <c r="AC97" s="52"/>
      <c r="AD97" s="52"/>
      <c r="AE97" s="52"/>
      <c r="AF97" s="52"/>
      <c r="AG97" s="52"/>
      <c r="AH97" s="52"/>
      <c r="AI97" s="52"/>
      <c r="AJ97" s="45"/>
      <c r="AK97" s="45"/>
      <c r="AL97" s="80"/>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6" t="s">
        <v>2626</v>
      </c>
      <c r="CD97" s="46"/>
    </row>
    <row r="98" spans="1:82" s="33" customFormat="1" ht="18" hidden="1" customHeight="1">
      <c r="A98" s="74"/>
      <c r="B98" s="52"/>
      <c r="C98" s="52"/>
      <c r="D98" s="52"/>
      <c r="E98" s="52"/>
      <c r="F98" s="52"/>
      <c r="G98" s="52"/>
      <c r="H98" s="52">
        <v>2194</v>
      </c>
      <c r="I98" s="45"/>
      <c r="J98" s="44"/>
      <c r="K98" s="50"/>
      <c r="L98" s="52"/>
      <c r="M98" s="56"/>
      <c r="N98" s="52"/>
      <c r="O98" s="52"/>
      <c r="P98" s="52"/>
      <c r="Q98" s="52"/>
      <c r="R98" s="52"/>
      <c r="S98" s="44"/>
      <c r="T98" s="79"/>
      <c r="U98" s="52"/>
      <c r="V98" s="52"/>
      <c r="W98" s="52"/>
      <c r="X98" s="52"/>
      <c r="Y98" s="52"/>
      <c r="Z98" s="52"/>
      <c r="AA98" s="52"/>
      <c r="AB98" s="52"/>
      <c r="AC98" s="52"/>
      <c r="AD98" s="52"/>
      <c r="AE98" s="52"/>
      <c r="AF98" s="52"/>
      <c r="AG98" s="52"/>
      <c r="AH98" s="52"/>
      <c r="AI98" s="52"/>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c r="BZ98" s="45"/>
      <c r="CA98" s="45"/>
      <c r="CB98" s="45"/>
      <c r="CC98" s="46" t="s">
        <v>2626</v>
      </c>
      <c r="CD98" s="52"/>
    </row>
    <row r="99" spans="1:82" s="33" customFormat="1" ht="18" hidden="1" customHeight="1">
      <c r="A99" s="74"/>
      <c r="B99" s="52"/>
      <c r="C99" s="52"/>
      <c r="D99" s="52"/>
      <c r="E99" s="52"/>
      <c r="F99" s="52"/>
      <c r="G99" s="52"/>
      <c r="H99" s="52">
        <v>2195</v>
      </c>
      <c r="I99" s="45"/>
      <c r="J99" s="44"/>
      <c r="K99" s="50"/>
      <c r="L99" s="52"/>
      <c r="M99" s="56"/>
      <c r="N99" s="52"/>
      <c r="O99" s="52"/>
      <c r="P99" s="52"/>
      <c r="Q99" s="52"/>
      <c r="R99" s="52"/>
      <c r="S99" s="44"/>
      <c r="T99" s="79"/>
      <c r="U99" s="52"/>
      <c r="V99" s="52"/>
      <c r="W99" s="52"/>
      <c r="X99" s="52"/>
      <c r="Y99" s="52"/>
      <c r="Z99" s="52"/>
      <c r="AA99" s="52"/>
      <c r="AB99" s="52"/>
      <c r="AC99" s="52"/>
      <c r="AD99" s="52"/>
      <c r="AE99" s="52"/>
      <c r="AF99" s="52"/>
      <c r="AG99" s="52"/>
      <c r="AH99" s="52"/>
      <c r="AI99" s="52"/>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45"/>
      <c r="BY99" s="45"/>
      <c r="BZ99" s="45"/>
      <c r="CA99" s="45"/>
      <c r="CB99" s="45"/>
      <c r="CC99" s="46" t="s">
        <v>2626</v>
      </c>
      <c r="CD99" s="52"/>
    </row>
    <row r="100" spans="1:82" s="43" customFormat="1" ht="18" hidden="1" customHeight="1">
      <c r="A100" s="74"/>
      <c r="B100" s="54"/>
      <c r="C100" s="54"/>
      <c r="D100" s="54"/>
      <c r="E100" s="54"/>
      <c r="F100" s="54"/>
      <c r="G100" s="54"/>
      <c r="H100" s="52">
        <v>2196</v>
      </c>
      <c r="I100" s="99"/>
      <c r="J100" s="99"/>
      <c r="K100" s="136"/>
      <c r="L100" s="54"/>
      <c r="M100" s="139"/>
      <c r="N100" s="54"/>
      <c r="O100" s="54"/>
      <c r="P100" s="54"/>
      <c r="Q100" s="54"/>
      <c r="R100" s="54"/>
      <c r="S100" s="54"/>
      <c r="T100" s="141"/>
      <c r="U100" s="54"/>
      <c r="V100" s="136"/>
      <c r="W100" s="54"/>
      <c r="X100" s="54"/>
      <c r="Y100" s="54"/>
      <c r="Z100" s="54"/>
      <c r="AA100" s="54"/>
      <c r="AB100" s="142"/>
      <c r="AC100" s="54"/>
      <c r="AD100" s="54"/>
      <c r="AE100" s="54"/>
      <c r="AF100" s="54"/>
      <c r="AG100" s="54"/>
      <c r="AH100" s="54"/>
      <c r="AI100" s="54"/>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54"/>
      <c r="CB100" s="54"/>
      <c r="CC100" s="46" t="s">
        <v>2626</v>
      </c>
      <c r="CD100" s="54"/>
    </row>
    <row r="101" spans="1:82" s="37" customFormat="1" ht="18" hidden="1" customHeight="1">
      <c r="A101" s="74"/>
      <c r="B101" s="54"/>
      <c r="C101" s="54"/>
      <c r="D101" s="54"/>
      <c r="E101" s="54"/>
      <c r="F101" s="54"/>
      <c r="G101" s="54"/>
      <c r="H101" s="52">
        <v>2197</v>
      </c>
      <c r="I101" s="99"/>
      <c r="J101" s="100"/>
      <c r="K101" s="101"/>
      <c r="L101" s="54"/>
      <c r="M101" s="100"/>
      <c r="N101" s="54"/>
      <c r="O101" s="54"/>
      <c r="P101" s="54"/>
      <c r="Q101" s="54"/>
      <c r="R101" s="54"/>
      <c r="S101" s="100"/>
      <c r="T101" s="101"/>
      <c r="U101" s="54"/>
      <c r="V101" s="54"/>
      <c r="W101" s="54"/>
      <c r="X101" s="54"/>
      <c r="Y101" s="54"/>
      <c r="Z101" s="54"/>
      <c r="AA101" s="54"/>
      <c r="AB101" s="54"/>
      <c r="AC101" s="54"/>
      <c r="AD101" s="54"/>
      <c r="AE101" s="54"/>
      <c r="AF101" s="54"/>
      <c r="AG101" s="54"/>
      <c r="AH101" s="54"/>
      <c r="AI101" s="54"/>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46" t="s">
        <v>2626</v>
      </c>
      <c r="CD101" s="52"/>
    </row>
    <row r="102" spans="1:82" s="33" customFormat="1" ht="18" hidden="1" customHeight="1">
      <c r="A102" s="74"/>
      <c r="B102" s="52"/>
      <c r="C102" s="52"/>
      <c r="D102" s="52"/>
      <c r="E102" s="52"/>
      <c r="F102" s="52"/>
      <c r="G102" s="52"/>
      <c r="H102" s="52">
        <v>2198</v>
      </c>
      <c r="I102" s="45"/>
      <c r="J102" s="44"/>
      <c r="K102" s="50"/>
      <c r="L102" s="52"/>
      <c r="M102" s="56"/>
      <c r="N102" s="52"/>
      <c r="O102" s="52"/>
      <c r="P102" s="52"/>
      <c r="Q102" s="52"/>
      <c r="R102" s="52"/>
      <c r="S102" s="44"/>
      <c r="T102" s="79"/>
      <c r="U102" s="52"/>
      <c r="V102" s="52"/>
      <c r="W102" s="52"/>
      <c r="X102" s="52"/>
      <c r="Y102" s="52"/>
      <c r="Z102" s="52"/>
      <c r="AA102" s="52"/>
      <c r="AB102" s="52"/>
      <c r="AC102" s="52"/>
      <c r="AD102" s="52"/>
      <c r="AE102" s="52"/>
      <c r="AF102" s="52"/>
      <c r="AG102" s="52"/>
      <c r="AH102" s="52"/>
      <c r="AI102" s="52"/>
      <c r="AJ102" s="45"/>
      <c r="AK102" s="45"/>
      <c r="AL102" s="80"/>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6" t="s">
        <v>2626</v>
      </c>
      <c r="CD102" s="52"/>
    </row>
    <row r="103" spans="1:82" s="33" customFormat="1" ht="18" hidden="1" customHeight="1">
      <c r="A103" s="74"/>
      <c r="B103" s="52"/>
      <c r="C103" s="52"/>
      <c r="D103" s="52"/>
      <c r="E103" s="52"/>
      <c r="F103" s="52"/>
      <c r="G103" s="52"/>
      <c r="H103" s="52">
        <v>2199</v>
      </c>
      <c r="I103" s="45"/>
      <c r="J103" s="45"/>
      <c r="K103" s="51"/>
      <c r="L103" s="52"/>
      <c r="M103" s="57"/>
      <c r="N103" s="52"/>
      <c r="O103" s="52"/>
      <c r="P103" s="52"/>
      <c r="Q103" s="52"/>
      <c r="R103" s="52"/>
      <c r="S103" s="52"/>
      <c r="T103" s="81"/>
      <c r="U103" s="52"/>
      <c r="V103" s="52"/>
      <c r="W103" s="52"/>
      <c r="X103" s="52"/>
      <c r="Y103" s="52"/>
      <c r="Z103" s="52"/>
      <c r="AA103" s="52"/>
      <c r="AB103" s="52"/>
      <c r="AC103" s="52"/>
      <c r="AD103" s="52"/>
      <c r="AE103" s="52"/>
      <c r="AF103" s="52"/>
      <c r="AG103" s="52"/>
      <c r="AH103" s="52"/>
      <c r="AI103" s="52"/>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c r="BZ103" s="45"/>
      <c r="CA103" s="45"/>
      <c r="CB103" s="45"/>
      <c r="CC103" s="46" t="s">
        <v>2626</v>
      </c>
      <c r="CD103" s="52"/>
    </row>
    <row r="104" spans="1:82" s="33" customFormat="1" ht="18" customHeight="1">
      <c r="A104" s="74">
        <v>45693</v>
      </c>
      <c r="B104" s="52"/>
      <c r="C104" s="52"/>
      <c r="D104" s="52"/>
      <c r="E104" s="84"/>
      <c r="F104" s="112">
        <v>21763</v>
      </c>
      <c r="G104" s="112">
        <v>171</v>
      </c>
      <c r="H104" s="52">
        <v>2200</v>
      </c>
      <c r="I104" s="45" t="s">
        <v>2627</v>
      </c>
      <c r="J104" s="47" t="s">
        <v>659</v>
      </c>
      <c r="K104" s="50" t="s">
        <v>660</v>
      </c>
      <c r="L104" s="52" t="s">
        <v>661</v>
      </c>
      <c r="M104" s="56" t="s">
        <v>682</v>
      </c>
      <c r="N104" s="52" t="s">
        <v>300</v>
      </c>
      <c r="O104" s="52" t="s">
        <v>303</v>
      </c>
      <c r="P104" s="52" t="s">
        <v>692</v>
      </c>
      <c r="Q104" s="52" t="s">
        <v>227</v>
      </c>
      <c r="R104" s="52" t="s">
        <v>703</v>
      </c>
      <c r="S104" s="44" t="s">
        <v>714</v>
      </c>
      <c r="T104" s="79" t="s">
        <v>715</v>
      </c>
      <c r="U104" s="52"/>
      <c r="V104" s="52"/>
      <c r="W104" s="52"/>
      <c r="X104" s="52"/>
      <c r="Y104" s="52"/>
      <c r="Z104" s="52"/>
      <c r="AA104" s="52"/>
      <c r="AB104" s="52"/>
      <c r="AC104" s="52"/>
      <c r="AD104" s="52"/>
      <c r="AE104" s="52"/>
      <c r="AF104" s="52"/>
      <c r="AG104" s="52"/>
      <c r="AH104" s="52"/>
      <c r="AI104" s="52"/>
      <c r="AJ104" s="45" t="s">
        <v>341</v>
      </c>
      <c r="AK104" s="45"/>
      <c r="AL104" s="45" t="s">
        <v>341</v>
      </c>
      <c r="AM104" s="45" t="s">
        <v>341</v>
      </c>
      <c r="AN104" s="45" t="s">
        <v>341</v>
      </c>
      <c r="AO104" s="45"/>
      <c r="AP104" s="45"/>
      <c r="AQ104" s="45"/>
      <c r="AR104" s="45"/>
      <c r="AS104" s="45"/>
      <c r="AT104" s="45"/>
      <c r="AU104" s="45"/>
      <c r="AV104" s="45"/>
      <c r="AW104" s="45"/>
      <c r="AX104" s="45"/>
      <c r="AY104" s="45"/>
      <c r="AZ104" s="45"/>
      <c r="BA104" s="45" t="s">
        <v>341</v>
      </c>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c r="CC104" s="46" t="s">
        <v>2626</v>
      </c>
      <c r="CD104" s="52"/>
    </row>
    <row r="105" spans="1:82" s="33" customFormat="1" ht="18" customHeight="1">
      <c r="A105" s="74">
        <v>45693</v>
      </c>
      <c r="B105" s="52"/>
      <c r="C105" s="52"/>
      <c r="D105" s="52"/>
      <c r="E105" s="84"/>
      <c r="F105" s="112">
        <v>23057</v>
      </c>
      <c r="G105" s="112">
        <v>135</v>
      </c>
      <c r="H105" s="52">
        <v>2201</v>
      </c>
      <c r="I105" s="45" t="s">
        <v>2627</v>
      </c>
      <c r="J105" s="47" t="s">
        <v>659</v>
      </c>
      <c r="K105" s="50" t="s">
        <v>662</v>
      </c>
      <c r="L105" s="52" t="s">
        <v>663</v>
      </c>
      <c r="M105" s="56" t="s">
        <v>683</v>
      </c>
      <c r="N105" s="52" t="s">
        <v>300</v>
      </c>
      <c r="O105" s="52" t="s">
        <v>302</v>
      </c>
      <c r="P105" s="52" t="s">
        <v>693</v>
      </c>
      <c r="Q105" s="52" t="s">
        <v>228</v>
      </c>
      <c r="R105" s="52" t="s">
        <v>704</v>
      </c>
      <c r="S105" s="44" t="s">
        <v>716</v>
      </c>
      <c r="T105" s="79" t="s">
        <v>717</v>
      </c>
      <c r="U105" s="52"/>
      <c r="V105" s="52"/>
      <c r="W105" s="52"/>
      <c r="X105" s="52"/>
      <c r="Y105" s="52"/>
      <c r="Z105" s="52"/>
      <c r="AA105" s="52"/>
      <c r="AB105" s="52"/>
      <c r="AC105" s="52"/>
      <c r="AD105" s="52"/>
      <c r="AE105" s="52"/>
      <c r="AF105" s="52"/>
      <c r="AG105" s="52"/>
      <c r="AH105" s="52"/>
      <c r="AI105" s="52"/>
      <c r="AJ105" s="45" t="s">
        <v>341</v>
      </c>
      <c r="AK105" s="45" t="s">
        <v>341</v>
      </c>
      <c r="AL105" s="80" t="s">
        <v>341</v>
      </c>
      <c r="AM105" s="45"/>
      <c r="AN105" s="45" t="s">
        <v>341</v>
      </c>
      <c r="AO105" s="45"/>
      <c r="AP105" s="45" t="s">
        <v>341</v>
      </c>
      <c r="AQ105" s="45" t="s">
        <v>341</v>
      </c>
      <c r="AR105" s="45"/>
      <c r="AS105" s="45" t="s">
        <v>341</v>
      </c>
      <c r="AT105" s="45"/>
      <c r="AU105" s="45"/>
      <c r="AV105" s="45"/>
      <c r="AW105" s="45"/>
      <c r="AX105" s="45"/>
      <c r="AY105" s="45"/>
      <c r="AZ105" s="45"/>
      <c r="BA105" s="45"/>
      <c r="BB105" s="45" t="s">
        <v>341</v>
      </c>
      <c r="BC105" s="45" t="s">
        <v>341</v>
      </c>
      <c r="BD105" s="45" t="s">
        <v>341</v>
      </c>
      <c r="BE105" s="45" t="s">
        <v>341</v>
      </c>
      <c r="BF105" s="45"/>
      <c r="BG105" s="45"/>
      <c r="BH105" s="45" t="s">
        <v>341</v>
      </c>
      <c r="BI105" s="45"/>
      <c r="BJ105" s="45"/>
      <c r="BK105" s="45"/>
      <c r="BL105" s="45"/>
      <c r="BM105" s="45"/>
      <c r="BN105" s="45"/>
      <c r="BO105" s="45"/>
      <c r="BP105" s="45"/>
      <c r="BQ105" s="45"/>
      <c r="BR105" s="45"/>
      <c r="BS105" s="45"/>
      <c r="BT105" s="45"/>
      <c r="BU105" s="45"/>
      <c r="BV105" s="45"/>
      <c r="BW105" s="45"/>
      <c r="BX105" s="45"/>
      <c r="BY105" s="45"/>
      <c r="BZ105" s="45"/>
      <c r="CA105" s="45"/>
      <c r="CB105" s="45"/>
      <c r="CC105" s="46" t="s">
        <v>2626</v>
      </c>
      <c r="CD105" s="52"/>
    </row>
    <row r="106" spans="1:82" s="33" customFormat="1" ht="18" customHeight="1">
      <c r="A106" s="74">
        <v>45693</v>
      </c>
      <c r="B106" s="52"/>
      <c r="C106" s="52"/>
      <c r="D106" s="52"/>
      <c r="E106" s="84"/>
      <c r="F106" s="112">
        <v>23401</v>
      </c>
      <c r="G106" s="112">
        <v>1183</v>
      </c>
      <c r="H106" s="52">
        <v>2202</v>
      </c>
      <c r="I106" s="45" t="s">
        <v>2627</v>
      </c>
      <c r="J106" s="47" t="s">
        <v>659</v>
      </c>
      <c r="K106" s="50" t="s">
        <v>664</v>
      </c>
      <c r="L106" s="52" t="s">
        <v>665</v>
      </c>
      <c r="M106" s="56" t="s">
        <v>684</v>
      </c>
      <c r="N106" s="52" t="s">
        <v>300</v>
      </c>
      <c r="O106" s="52" t="s">
        <v>494</v>
      </c>
      <c r="P106" s="52" t="s">
        <v>694</v>
      </c>
      <c r="Q106" s="52" t="s">
        <v>227</v>
      </c>
      <c r="R106" s="52" t="s">
        <v>705</v>
      </c>
      <c r="S106" s="44" t="s">
        <v>718</v>
      </c>
      <c r="T106" s="79" t="s">
        <v>719</v>
      </c>
      <c r="U106" s="52"/>
      <c r="V106" s="52"/>
      <c r="W106" s="52"/>
      <c r="X106" s="52"/>
      <c r="Y106" s="52"/>
      <c r="Z106" s="52"/>
      <c r="AA106" s="52"/>
      <c r="AB106" s="52"/>
      <c r="AC106" s="52"/>
      <c r="AD106" s="52"/>
      <c r="AE106" s="52"/>
      <c r="AF106" s="52"/>
      <c r="AG106" s="52"/>
      <c r="AH106" s="52"/>
      <c r="AI106" s="52"/>
      <c r="AJ106" s="45"/>
      <c r="AK106" s="45"/>
      <c r="AL106" s="80"/>
      <c r="AM106" s="45" t="s">
        <v>341</v>
      </c>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c r="BO106" s="45"/>
      <c r="BP106" s="45"/>
      <c r="BQ106" s="45"/>
      <c r="BR106" s="45"/>
      <c r="BS106" s="45"/>
      <c r="BT106" s="45"/>
      <c r="BU106" s="45"/>
      <c r="BV106" s="45"/>
      <c r="BW106" s="45"/>
      <c r="BX106" s="45"/>
      <c r="BY106" s="45"/>
      <c r="BZ106" s="45"/>
      <c r="CA106" s="45"/>
      <c r="CB106" s="45"/>
      <c r="CC106" s="46" t="s">
        <v>2626</v>
      </c>
      <c r="CD106" s="52"/>
    </row>
    <row r="107" spans="1:82" s="33" customFormat="1" ht="18" customHeight="1">
      <c r="A107" s="74">
        <v>45693</v>
      </c>
      <c r="B107" s="52"/>
      <c r="C107" s="52"/>
      <c r="D107" s="52"/>
      <c r="E107" s="84"/>
      <c r="F107" s="112">
        <v>25252</v>
      </c>
      <c r="G107" s="112">
        <v>6410</v>
      </c>
      <c r="H107" s="52">
        <v>2203</v>
      </c>
      <c r="I107" s="45" t="s">
        <v>2627</v>
      </c>
      <c r="J107" s="47" t="s">
        <v>659</v>
      </c>
      <c r="K107" s="50" t="s">
        <v>666</v>
      </c>
      <c r="L107" s="52" t="s">
        <v>667</v>
      </c>
      <c r="M107" s="56" t="s">
        <v>685</v>
      </c>
      <c r="N107" s="52" t="s">
        <v>305</v>
      </c>
      <c r="O107" s="52" t="s">
        <v>364</v>
      </c>
      <c r="P107" s="52" t="s">
        <v>695</v>
      </c>
      <c r="Q107" s="52" t="s">
        <v>227</v>
      </c>
      <c r="R107" s="52" t="s">
        <v>706</v>
      </c>
      <c r="S107" s="44" t="s">
        <v>720</v>
      </c>
      <c r="T107" s="79" t="s">
        <v>721</v>
      </c>
      <c r="U107" s="52"/>
      <c r="V107" s="52"/>
      <c r="W107" s="52"/>
      <c r="X107" s="52"/>
      <c r="Y107" s="52"/>
      <c r="Z107" s="52"/>
      <c r="AA107" s="52"/>
      <c r="AB107" s="52"/>
      <c r="AC107" s="52"/>
      <c r="AD107" s="52"/>
      <c r="AE107" s="52"/>
      <c r="AF107" s="52"/>
      <c r="AG107" s="52"/>
      <c r="AH107" s="52"/>
      <c r="AI107" s="52"/>
      <c r="AJ107" s="45"/>
      <c r="AK107" s="45"/>
      <c r="AL107" s="80" t="s">
        <v>341</v>
      </c>
      <c r="AM107" s="45"/>
      <c r="AN107" s="45"/>
      <c r="AO107" s="45"/>
      <c r="AP107" s="45"/>
      <c r="AQ107" s="45"/>
      <c r="AR107" s="45"/>
      <c r="AS107" s="45"/>
      <c r="AT107" s="45"/>
      <c r="AU107" s="45"/>
      <c r="AV107" s="45"/>
      <c r="AW107" s="45"/>
      <c r="AX107" s="45"/>
      <c r="AY107" s="45"/>
      <c r="AZ107" s="45" t="s">
        <v>341</v>
      </c>
      <c r="BA107" s="45"/>
      <c r="BB107" s="45"/>
      <c r="BC107" s="45"/>
      <c r="BD107" s="45"/>
      <c r="BE107" s="45"/>
      <c r="BF107" s="45"/>
      <c r="BG107" s="45"/>
      <c r="BH107" s="45"/>
      <c r="BI107" s="45"/>
      <c r="BJ107" s="45"/>
      <c r="BK107" s="45"/>
      <c r="BL107" s="45"/>
      <c r="BM107" s="45"/>
      <c r="BN107" s="45"/>
      <c r="BO107" s="45"/>
      <c r="BP107" s="45"/>
      <c r="BQ107" s="45"/>
      <c r="BR107" s="45"/>
      <c r="BS107" s="45"/>
      <c r="BT107" s="45"/>
      <c r="BU107" s="45"/>
      <c r="BV107" s="45"/>
      <c r="BW107" s="45"/>
      <c r="BX107" s="45"/>
      <c r="BY107" s="45"/>
      <c r="BZ107" s="45"/>
      <c r="CA107" s="45"/>
      <c r="CB107" s="45"/>
      <c r="CC107" s="46" t="s">
        <v>2626</v>
      </c>
      <c r="CD107" s="52"/>
    </row>
    <row r="108" spans="1:82" s="33" customFormat="1" ht="18" customHeight="1">
      <c r="A108" s="74">
        <v>45693</v>
      </c>
      <c r="B108" s="52"/>
      <c r="C108" s="52"/>
      <c r="D108" s="52"/>
      <c r="E108" s="84"/>
      <c r="F108" s="112">
        <v>26196</v>
      </c>
      <c r="G108" s="112">
        <v>734</v>
      </c>
      <c r="H108" s="52">
        <v>2204</v>
      </c>
      <c r="I108" s="45" t="s">
        <v>2627</v>
      </c>
      <c r="J108" s="47" t="s">
        <v>659</v>
      </c>
      <c r="K108" s="50" t="s">
        <v>668</v>
      </c>
      <c r="L108" s="52" t="s">
        <v>669</v>
      </c>
      <c r="M108" s="56" t="s">
        <v>582</v>
      </c>
      <c r="N108" s="52" t="s">
        <v>300</v>
      </c>
      <c r="O108" s="52" t="s">
        <v>365</v>
      </c>
      <c r="P108" s="52" t="s">
        <v>696</v>
      </c>
      <c r="Q108" s="52" t="s">
        <v>227</v>
      </c>
      <c r="R108" s="52" t="s">
        <v>707</v>
      </c>
      <c r="S108" s="44" t="s">
        <v>722</v>
      </c>
      <c r="T108" s="79" t="s">
        <v>723</v>
      </c>
      <c r="U108" s="52"/>
      <c r="V108" s="52"/>
      <c r="W108" s="52"/>
      <c r="X108" s="52"/>
      <c r="Y108" s="52"/>
      <c r="Z108" s="52"/>
      <c r="AA108" s="52"/>
      <c r="AB108" s="52"/>
      <c r="AC108" s="52"/>
      <c r="AD108" s="52"/>
      <c r="AE108" s="52"/>
      <c r="AF108" s="52"/>
      <c r="AG108" s="52"/>
      <c r="AH108" s="52"/>
      <c r="AI108" s="52"/>
      <c r="AJ108" s="45"/>
      <c r="AK108" s="45"/>
      <c r="AL108" s="80"/>
      <c r="AM108" s="45" t="s">
        <v>341</v>
      </c>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6" t="s">
        <v>2626</v>
      </c>
      <c r="CD108" s="52"/>
    </row>
    <row r="109" spans="1:82" s="33" customFormat="1" ht="18" customHeight="1">
      <c r="A109" s="74">
        <v>45693</v>
      </c>
      <c r="B109" s="52"/>
      <c r="C109" s="52"/>
      <c r="D109" s="52"/>
      <c r="E109" s="84"/>
      <c r="F109" s="112">
        <v>26964</v>
      </c>
      <c r="G109" s="112">
        <v>3279</v>
      </c>
      <c r="H109" s="52">
        <v>2205</v>
      </c>
      <c r="I109" s="45" t="s">
        <v>2627</v>
      </c>
      <c r="J109" s="47" t="s">
        <v>659</v>
      </c>
      <c r="K109" s="50" t="s">
        <v>670</v>
      </c>
      <c r="L109" s="52" t="s">
        <v>671</v>
      </c>
      <c r="M109" s="56" t="s">
        <v>686</v>
      </c>
      <c r="N109" s="52" t="s">
        <v>690</v>
      </c>
      <c r="O109" s="52" t="s">
        <v>691</v>
      </c>
      <c r="P109" s="52" t="s">
        <v>697</v>
      </c>
      <c r="Q109" s="52" t="s">
        <v>227</v>
      </c>
      <c r="R109" s="52" t="s">
        <v>708</v>
      </c>
      <c r="S109" s="44" t="s">
        <v>724</v>
      </c>
      <c r="T109" s="79" t="s">
        <v>725</v>
      </c>
      <c r="U109" s="52" t="s">
        <v>736</v>
      </c>
      <c r="V109" s="52"/>
      <c r="W109" s="52"/>
      <c r="X109" s="52"/>
      <c r="Y109" s="52"/>
      <c r="Z109" s="52"/>
      <c r="AA109" s="52"/>
      <c r="AB109" s="52"/>
      <c r="AC109" s="52"/>
      <c r="AD109" s="52"/>
      <c r="AE109" s="52"/>
      <c r="AF109" s="52"/>
      <c r="AG109" s="52"/>
      <c r="AH109" s="52"/>
      <c r="AI109" s="52"/>
      <c r="AJ109" s="45" t="s">
        <v>341</v>
      </c>
      <c r="AK109" s="45" t="s">
        <v>341</v>
      </c>
      <c r="AL109" s="45" t="s">
        <v>341</v>
      </c>
      <c r="AM109" s="45"/>
      <c r="AN109" s="45" t="s">
        <v>341</v>
      </c>
      <c r="AO109" s="45"/>
      <c r="AP109" s="45"/>
      <c r="AQ109" s="45"/>
      <c r="AR109" s="45"/>
      <c r="AS109" s="45" t="s">
        <v>341</v>
      </c>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6" t="s">
        <v>2626</v>
      </c>
      <c r="CD109" s="46"/>
    </row>
    <row r="110" spans="1:82" s="33" customFormat="1" ht="18" customHeight="1">
      <c r="A110" s="74">
        <v>45693</v>
      </c>
      <c r="B110" s="52"/>
      <c r="C110" s="52"/>
      <c r="D110" s="52"/>
      <c r="E110" s="84"/>
      <c r="F110" s="112">
        <v>27514</v>
      </c>
      <c r="G110" s="112">
        <v>1608</v>
      </c>
      <c r="H110" s="52">
        <v>2206</v>
      </c>
      <c r="I110" s="45" t="s">
        <v>2627</v>
      </c>
      <c r="J110" s="47" t="s">
        <v>659</v>
      </c>
      <c r="K110" s="50" t="s">
        <v>672</v>
      </c>
      <c r="L110" s="52" t="s">
        <v>673</v>
      </c>
      <c r="M110" s="56" t="s">
        <v>687</v>
      </c>
      <c r="N110" s="52"/>
      <c r="O110" s="52"/>
      <c r="P110" s="52" t="s">
        <v>698</v>
      </c>
      <c r="Q110" s="52" t="s">
        <v>228</v>
      </c>
      <c r="R110" s="52" t="s">
        <v>709</v>
      </c>
      <c r="S110" s="44" t="s">
        <v>726</v>
      </c>
      <c r="T110" s="79" t="s">
        <v>727</v>
      </c>
      <c r="U110" s="52" t="s">
        <v>340</v>
      </c>
      <c r="V110" s="52" t="s">
        <v>737</v>
      </c>
      <c r="W110" s="52" t="s">
        <v>421</v>
      </c>
      <c r="X110" s="52" t="s">
        <v>606</v>
      </c>
      <c r="Y110" s="52" t="s">
        <v>738</v>
      </c>
      <c r="Z110" s="52" t="s">
        <v>326</v>
      </c>
      <c r="AA110" s="52" t="s">
        <v>739</v>
      </c>
      <c r="AB110" s="52" t="s">
        <v>740</v>
      </c>
      <c r="AC110" s="52" t="s">
        <v>741</v>
      </c>
      <c r="AD110" s="52"/>
      <c r="AE110" s="52"/>
      <c r="AF110" s="52"/>
      <c r="AG110" s="52"/>
      <c r="AH110" s="52"/>
      <c r="AI110" s="52"/>
      <c r="AJ110" s="45" t="s">
        <v>341</v>
      </c>
      <c r="AK110" s="45" t="s">
        <v>341</v>
      </c>
      <c r="AL110" s="80" t="s">
        <v>341</v>
      </c>
      <c r="AM110" s="80"/>
      <c r="AN110" s="80" t="s">
        <v>341</v>
      </c>
      <c r="AO110" s="45"/>
      <c r="AP110" s="45" t="s">
        <v>341</v>
      </c>
      <c r="AQ110" s="45" t="s">
        <v>341</v>
      </c>
      <c r="AR110" s="45"/>
      <c r="AS110" s="45" t="s">
        <v>341</v>
      </c>
      <c r="AT110" s="45"/>
      <c r="AU110" s="45"/>
      <c r="AV110" s="45" t="s">
        <v>341</v>
      </c>
      <c r="AW110" s="45" t="s">
        <v>341</v>
      </c>
      <c r="AX110" s="45" t="s">
        <v>341</v>
      </c>
      <c r="AY110" s="45"/>
      <c r="AZ110" s="45"/>
      <c r="BA110" s="45"/>
      <c r="BB110" s="45"/>
      <c r="BC110" s="45" t="s">
        <v>341</v>
      </c>
      <c r="BD110" s="45" t="s">
        <v>341</v>
      </c>
      <c r="BE110" s="45" t="s">
        <v>341</v>
      </c>
      <c r="BF110" s="45" t="s">
        <v>341</v>
      </c>
      <c r="BG110" s="45"/>
      <c r="BH110" s="45" t="s">
        <v>341</v>
      </c>
      <c r="BI110" s="45"/>
      <c r="BJ110" s="45"/>
      <c r="BK110" s="45"/>
      <c r="BL110" s="45"/>
      <c r="BM110" s="45"/>
      <c r="BN110" s="45"/>
      <c r="BO110" s="45"/>
      <c r="BP110" s="45"/>
      <c r="BQ110" s="45"/>
      <c r="BR110" s="45"/>
      <c r="BS110" s="45"/>
      <c r="BT110" s="45"/>
      <c r="BU110" s="45"/>
      <c r="BV110" s="45"/>
      <c r="BW110" s="45"/>
      <c r="BX110" s="45"/>
      <c r="BY110" s="45"/>
      <c r="BZ110" s="45"/>
      <c r="CA110" s="45"/>
      <c r="CB110" s="45"/>
      <c r="CC110" s="46" t="s">
        <v>2626</v>
      </c>
      <c r="CD110" s="52"/>
    </row>
    <row r="111" spans="1:82" s="33" customFormat="1" ht="18" customHeight="1">
      <c r="A111" s="74">
        <v>45693</v>
      </c>
      <c r="B111" s="52"/>
      <c r="C111" s="52"/>
      <c r="D111" s="52"/>
      <c r="E111" s="84"/>
      <c r="F111" s="112">
        <v>27798</v>
      </c>
      <c r="G111" s="112">
        <v>6427</v>
      </c>
      <c r="H111" s="52">
        <v>2207</v>
      </c>
      <c r="I111" s="45" t="s">
        <v>2627</v>
      </c>
      <c r="J111" s="47" t="s">
        <v>659</v>
      </c>
      <c r="K111" s="50" t="s">
        <v>674</v>
      </c>
      <c r="L111" s="52" t="s">
        <v>675</v>
      </c>
      <c r="M111" s="56" t="s">
        <v>688</v>
      </c>
      <c r="N111" s="52" t="s">
        <v>305</v>
      </c>
      <c r="O111" s="52" t="s">
        <v>311</v>
      </c>
      <c r="P111" s="52" t="s">
        <v>699</v>
      </c>
      <c r="Q111" s="52" t="s">
        <v>227</v>
      </c>
      <c r="R111" s="52" t="s">
        <v>710</v>
      </c>
      <c r="S111" s="44" t="s">
        <v>728</v>
      </c>
      <c r="T111" s="79" t="s">
        <v>729</v>
      </c>
      <c r="U111" s="52"/>
      <c r="V111" s="52"/>
      <c r="W111" s="52"/>
      <c r="X111" s="52"/>
      <c r="Y111" s="52"/>
      <c r="Z111" s="52"/>
      <c r="AA111" s="52"/>
      <c r="AB111" s="52"/>
      <c r="AC111" s="52"/>
      <c r="AD111" s="52"/>
      <c r="AE111" s="52"/>
      <c r="AF111" s="52"/>
      <c r="AG111" s="52"/>
      <c r="AH111" s="52"/>
      <c r="AI111" s="52"/>
      <c r="AJ111" s="45"/>
      <c r="AK111" s="45"/>
      <c r="AL111" s="45" t="s">
        <v>341</v>
      </c>
      <c r="AM111" s="45"/>
      <c r="AN111" s="45"/>
      <c r="AO111" s="45"/>
      <c r="AP111" s="45"/>
      <c r="AQ111" s="45"/>
      <c r="AR111" s="45"/>
      <c r="AS111" s="45"/>
      <c r="AT111" s="45"/>
      <c r="AU111" s="45"/>
      <c r="AV111" s="45"/>
      <c r="AW111" s="45"/>
      <c r="AX111" s="45"/>
      <c r="AY111" s="45"/>
      <c r="AZ111" s="45" t="s">
        <v>341</v>
      </c>
      <c r="BA111" s="45"/>
      <c r="BB111" s="45"/>
      <c r="BC111" s="45"/>
      <c r="BD111" s="45"/>
      <c r="BE111" s="45"/>
      <c r="BF111" s="45"/>
      <c r="BG111" s="45"/>
      <c r="BH111" s="45"/>
      <c r="BI111" s="45"/>
      <c r="BJ111" s="45"/>
      <c r="BK111" s="45"/>
      <c r="BL111" s="45"/>
      <c r="BM111" s="45"/>
      <c r="BN111" s="45"/>
      <c r="BO111" s="45"/>
      <c r="BP111" s="45"/>
      <c r="BQ111" s="45"/>
      <c r="BR111" s="45"/>
      <c r="BS111" s="45"/>
      <c r="BT111" s="45"/>
      <c r="BU111" s="45"/>
      <c r="BV111" s="45"/>
      <c r="BW111" s="45"/>
      <c r="BX111" s="45"/>
      <c r="BY111" s="45"/>
      <c r="BZ111" s="45"/>
      <c r="CA111" s="45"/>
      <c r="CB111" s="45"/>
      <c r="CC111" s="46" t="s">
        <v>2626</v>
      </c>
      <c r="CD111" s="52"/>
    </row>
    <row r="112" spans="1:82" s="33" customFormat="1" ht="18" customHeight="1">
      <c r="A112" s="74">
        <v>45693</v>
      </c>
      <c r="B112" s="52"/>
      <c r="C112" s="52"/>
      <c r="D112" s="52"/>
      <c r="E112" s="84"/>
      <c r="F112" s="112">
        <v>28221</v>
      </c>
      <c r="G112" s="112">
        <v>331</v>
      </c>
      <c r="H112" s="52">
        <v>2208</v>
      </c>
      <c r="I112" s="45" t="s">
        <v>2627</v>
      </c>
      <c r="J112" s="47" t="s">
        <v>659</v>
      </c>
      <c r="K112" s="50" t="s">
        <v>676</v>
      </c>
      <c r="L112" s="52" t="s">
        <v>677</v>
      </c>
      <c r="M112" s="56" t="s">
        <v>689</v>
      </c>
      <c r="N112" s="52" t="s">
        <v>300</v>
      </c>
      <c r="O112" s="52" t="s">
        <v>301</v>
      </c>
      <c r="P112" s="52" t="s">
        <v>700</v>
      </c>
      <c r="Q112" s="52" t="s">
        <v>227</v>
      </c>
      <c r="R112" s="52" t="s">
        <v>711</v>
      </c>
      <c r="S112" s="44" t="s">
        <v>730</v>
      </c>
      <c r="T112" s="79" t="s">
        <v>731</v>
      </c>
      <c r="U112" s="52"/>
      <c r="V112" s="52"/>
      <c r="W112" s="52"/>
      <c r="X112" s="52"/>
      <c r="Y112" s="52"/>
      <c r="Z112" s="52"/>
      <c r="AA112" s="52"/>
      <c r="AB112" s="52"/>
      <c r="AC112" s="52"/>
      <c r="AD112" s="52"/>
      <c r="AE112" s="52"/>
      <c r="AF112" s="52"/>
      <c r="AG112" s="52"/>
      <c r="AH112" s="52"/>
      <c r="AI112" s="52"/>
      <c r="AJ112" s="45"/>
      <c r="AK112" s="45"/>
      <c r="AL112" s="45"/>
      <c r="AM112" s="45"/>
      <c r="AN112" s="45" t="s">
        <v>341</v>
      </c>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t="s">
        <v>341</v>
      </c>
      <c r="BY112" s="45" t="s">
        <v>341</v>
      </c>
      <c r="BZ112" s="45" t="s">
        <v>341</v>
      </c>
      <c r="CA112" s="45"/>
      <c r="CB112" s="45"/>
      <c r="CC112" s="46" t="s">
        <v>2626</v>
      </c>
      <c r="CD112" s="52"/>
    </row>
    <row r="113" spans="1:96" s="33" customFormat="1" ht="18" customHeight="1">
      <c r="A113" s="74">
        <v>45693</v>
      </c>
      <c r="B113" s="52"/>
      <c r="C113" s="52"/>
      <c r="D113" s="52"/>
      <c r="E113" s="84"/>
      <c r="F113" s="112">
        <v>30812</v>
      </c>
      <c r="G113" s="112">
        <v>2898</v>
      </c>
      <c r="H113" s="52">
        <v>2209</v>
      </c>
      <c r="I113" s="45" t="s">
        <v>2627</v>
      </c>
      <c r="J113" s="45" t="s">
        <v>659</v>
      </c>
      <c r="K113" s="51" t="s">
        <v>678</v>
      </c>
      <c r="L113" s="52" t="s">
        <v>679</v>
      </c>
      <c r="M113" s="57" t="s">
        <v>194</v>
      </c>
      <c r="N113" s="52" t="s">
        <v>300</v>
      </c>
      <c r="O113" s="52" t="s">
        <v>303</v>
      </c>
      <c r="P113" s="52" t="s">
        <v>701</v>
      </c>
      <c r="Q113" s="52" t="s">
        <v>227</v>
      </c>
      <c r="R113" s="52" t="s">
        <v>712</v>
      </c>
      <c r="S113" s="52" t="s">
        <v>732</v>
      </c>
      <c r="T113" s="81" t="s">
        <v>733</v>
      </c>
      <c r="U113" s="52"/>
      <c r="V113" s="52"/>
      <c r="W113" s="52"/>
      <c r="X113" s="52"/>
      <c r="Y113" s="52"/>
      <c r="Z113" s="52"/>
      <c r="AA113" s="52"/>
      <c r="AB113" s="52"/>
      <c r="AC113" s="52"/>
      <c r="AD113" s="52"/>
      <c r="AE113" s="52"/>
      <c r="AF113" s="52"/>
      <c r="AG113" s="52"/>
      <c r="AH113" s="52"/>
      <c r="AI113" s="52"/>
      <c r="AJ113" s="45"/>
      <c r="AK113" s="45"/>
      <c r="AL113" s="45"/>
      <c r="AM113" s="45" t="s">
        <v>341</v>
      </c>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c r="CC113" s="46" t="s">
        <v>2626</v>
      </c>
      <c r="CD113" s="52"/>
    </row>
    <row r="114" spans="1:96" s="33" customFormat="1" ht="18" customHeight="1">
      <c r="A114" s="74">
        <v>45693</v>
      </c>
      <c r="B114" s="52"/>
      <c r="C114" s="52"/>
      <c r="D114" s="52"/>
      <c r="E114" s="84"/>
      <c r="F114" s="112">
        <v>32041</v>
      </c>
      <c r="G114" s="112">
        <v>2333</v>
      </c>
      <c r="H114" s="52">
        <v>2210</v>
      </c>
      <c r="I114" s="45" t="s">
        <v>2627</v>
      </c>
      <c r="J114" s="47" t="s">
        <v>659</v>
      </c>
      <c r="K114" s="48" t="s">
        <v>680</v>
      </c>
      <c r="L114" s="52" t="s">
        <v>681</v>
      </c>
      <c r="M114" s="56" t="s">
        <v>682</v>
      </c>
      <c r="N114" s="52" t="s">
        <v>300</v>
      </c>
      <c r="O114" s="52" t="s">
        <v>303</v>
      </c>
      <c r="P114" s="52" t="s">
        <v>702</v>
      </c>
      <c r="Q114" s="52" t="s">
        <v>228</v>
      </c>
      <c r="R114" s="52" t="s">
        <v>713</v>
      </c>
      <c r="S114" s="44" t="s">
        <v>734</v>
      </c>
      <c r="T114" s="79" t="s">
        <v>735</v>
      </c>
      <c r="U114" s="52"/>
      <c r="V114" s="52"/>
      <c r="W114" s="52"/>
      <c r="X114" s="52"/>
      <c r="Y114" s="52"/>
      <c r="Z114" s="52"/>
      <c r="AA114" s="52"/>
      <c r="AB114" s="52"/>
      <c r="AC114" s="52"/>
      <c r="AD114" s="52"/>
      <c r="AE114" s="52"/>
      <c r="AF114" s="52"/>
      <c r="AG114" s="52"/>
      <c r="AH114" s="52"/>
      <c r="AI114" s="52"/>
      <c r="AJ114" s="45" t="s">
        <v>341</v>
      </c>
      <c r="AK114" s="45" t="s">
        <v>341</v>
      </c>
      <c r="AL114" s="45" t="s">
        <v>341</v>
      </c>
      <c r="AM114" s="45" t="s">
        <v>341</v>
      </c>
      <c r="AN114" s="45" t="s">
        <v>341</v>
      </c>
      <c r="AO114" s="45"/>
      <c r="AP114" s="45" t="s">
        <v>341</v>
      </c>
      <c r="AQ114" s="45"/>
      <c r="AR114" s="45"/>
      <c r="AS114" s="45" t="s">
        <v>341</v>
      </c>
      <c r="AT114" s="45" t="s">
        <v>341</v>
      </c>
      <c r="AU114" s="45"/>
      <c r="AV114" s="45" t="s">
        <v>341</v>
      </c>
      <c r="AW114" s="45"/>
      <c r="AX114" s="45"/>
      <c r="AY114" s="45"/>
      <c r="AZ114" s="45"/>
      <c r="BA114" s="45"/>
      <c r="BB114" s="45" t="s">
        <v>341</v>
      </c>
      <c r="BC114" s="45" t="s">
        <v>341</v>
      </c>
      <c r="BD114" s="45" t="s">
        <v>341</v>
      </c>
      <c r="BE114" s="45" t="s">
        <v>341</v>
      </c>
      <c r="BF114" s="45" t="s">
        <v>341</v>
      </c>
      <c r="BG114" s="45" t="s">
        <v>341</v>
      </c>
      <c r="BH114" s="45" t="s">
        <v>341</v>
      </c>
      <c r="BI114" s="45"/>
      <c r="BJ114" s="45" t="s">
        <v>341</v>
      </c>
      <c r="BK114" s="45"/>
      <c r="BL114" s="45"/>
      <c r="BM114" s="45"/>
      <c r="BN114" s="45"/>
      <c r="BO114" s="45"/>
      <c r="BP114" s="45"/>
      <c r="BQ114" s="45"/>
      <c r="BR114" s="45"/>
      <c r="BS114" s="45"/>
      <c r="BT114" s="45"/>
      <c r="BU114" s="45"/>
      <c r="BV114" s="45"/>
      <c r="BW114" s="45"/>
      <c r="BX114" s="45"/>
      <c r="BY114" s="45"/>
      <c r="BZ114" s="45"/>
      <c r="CA114" s="45"/>
      <c r="CB114" s="45"/>
      <c r="CC114" s="46" t="s">
        <v>2626</v>
      </c>
      <c r="CD114" s="46"/>
    </row>
    <row r="115" spans="1:96" s="33" customFormat="1" ht="18" customHeight="1">
      <c r="A115" s="74">
        <v>45693</v>
      </c>
      <c r="B115" s="52"/>
      <c r="C115" s="52"/>
      <c r="D115" s="52"/>
      <c r="E115" s="84"/>
      <c r="F115" s="112">
        <v>21556</v>
      </c>
      <c r="G115" s="112">
        <v>176</v>
      </c>
      <c r="H115" s="52">
        <v>2211</v>
      </c>
      <c r="I115" s="45" t="s">
        <v>2627</v>
      </c>
      <c r="J115" s="47" t="s">
        <v>742</v>
      </c>
      <c r="K115" s="48" t="s">
        <v>743</v>
      </c>
      <c r="L115" s="52" t="s">
        <v>753</v>
      </c>
      <c r="M115" s="56" t="s">
        <v>419</v>
      </c>
      <c r="N115" s="52" t="s">
        <v>300</v>
      </c>
      <c r="O115" s="52" t="s">
        <v>303</v>
      </c>
      <c r="P115" s="52" t="s">
        <v>773</v>
      </c>
      <c r="Q115" s="52" t="s">
        <v>227</v>
      </c>
      <c r="R115" s="52" t="s">
        <v>783</v>
      </c>
      <c r="S115" s="44" t="s">
        <v>793</v>
      </c>
      <c r="T115" s="79" t="s">
        <v>794</v>
      </c>
      <c r="U115" s="52"/>
      <c r="V115" s="52"/>
      <c r="W115" s="52"/>
      <c r="X115" s="52"/>
      <c r="Y115" s="52"/>
      <c r="Z115" s="52"/>
      <c r="AA115" s="52"/>
      <c r="AB115" s="52"/>
      <c r="AC115" s="52"/>
      <c r="AD115" s="52"/>
      <c r="AE115" s="52"/>
      <c r="AF115" s="52"/>
      <c r="AG115" s="52"/>
      <c r="AH115" s="52"/>
      <c r="AI115" s="52"/>
      <c r="AJ115" s="45" t="s">
        <v>341</v>
      </c>
      <c r="AK115" s="45"/>
      <c r="AL115" s="80" t="s">
        <v>341</v>
      </c>
      <c r="AM115" s="80"/>
      <c r="AN115" s="80" t="s">
        <v>341</v>
      </c>
      <c r="AO115" s="45"/>
      <c r="AP115" s="45"/>
      <c r="AQ115" s="45"/>
      <c r="AR115" s="45"/>
      <c r="AS115" s="45" t="s">
        <v>341</v>
      </c>
      <c r="AT115" s="45"/>
      <c r="AU115" s="45"/>
      <c r="AV115" s="45"/>
      <c r="AW115" s="45"/>
      <c r="AX115" s="45"/>
      <c r="AY115" s="45"/>
      <c r="AZ115" s="45"/>
      <c r="BA115" s="45"/>
      <c r="BB115" s="45"/>
      <c r="BC115" s="45"/>
      <c r="BD115" s="45"/>
      <c r="BE115" s="45" t="s">
        <v>341</v>
      </c>
      <c r="BF115" s="45"/>
      <c r="BG115" s="45"/>
      <c r="BH115" s="45"/>
      <c r="BI115" s="45"/>
      <c r="BJ115" s="80"/>
      <c r="BK115" s="45"/>
      <c r="BL115" s="45"/>
      <c r="BM115" s="45"/>
      <c r="BN115" s="45"/>
      <c r="BO115" s="45"/>
      <c r="BP115" s="45"/>
      <c r="BQ115" s="45"/>
      <c r="BR115" s="45"/>
      <c r="BS115" s="45"/>
      <c r="BT115" s="45"/>
      <c r="BU115" s="45"/>
      <c r="BV115" s="45"/>
      <c r="BW115" s="45"/>
      <c r="BX115" s="45"/>
      <c r="BY115" s="45"/>
      <c r="BZ115" s="45"/>
      <c r="CA115" s="45"/>
      <c r="CB115" s="45"/>
      <c r="CC115" s="46" t="s">
        <v>2626</v>
      </c>
      <c r="CD115" s="52"/>
    </row>
    <row r="116" spans="1:96" s="33" customFormat="1" ht="18" customHeight="1">
      <c r="A116" s="74">
        <v>45693</v>
      </c>
      <c r="B116" s="52"/>
      <c r="C116" s="52"/>
      <c r="D116" s="52"/>
      <c r="E116" s="84"/>
      <c r="F116" s="112">
        <v>21601</v>
      </c>
      <c r="G116" s="112">
        <v>441</v>
      </c>
      <c r="H116" s="52">
        <v>2212</v>
      </c>
      <c r="I116" s="45" t="s">
        <v>2627</v>
      </c>
      <c r="J116" s="47" t="s">
        <v>742</v>
      </c>
      <c r="K116" s="48" t="s">
        <v>744</v>
      </c>
      <c r="L116" s="52" t="s">
        <v>754</v>
      </c>
      <c r="M116" s="56" t="s">
        <v>763</v>
      </c>
      <c r="N116" s="52" t="s">
        <v>300</v>
      </c>
      <c r="O116" s="52" t="s">
        <v>302</v>
      </c>
      <c r="P116" s="52" t="s">
        <v>774</v>
      </c>
      <c r="Q116" s="52" t="s">
        <v>227</v>
      </c>
      <c r="R116" s="52" t="s">
        <v>784</v>
      </c>
      <c r="S116" s="44" t="s">
        <v>795</v>
      </c>
      <c r="T116" s="79" t="s">
        <v>796</v>
      </c>
      <c r="U116" s="52"/>
      <c r="V116" s="52"/>
      <c r="W116" s="52"/>
      <c r="X116" s="52"/>
      <c r="Y116" s="52"/>
      <c r="Z116" s="52"/>
      <c r="AA116" s="52"/>
      <c r="AB116" s="52"/>
      <c r="AC116" s="52"/>
      <c r="AD116" s="52"/>
      <c r="AE116" s="52"/>
      <c r="AF116" s="52"/>
      <c r="AG116" s="52"/>
      <c r="AH116" s="52"/>
      <c r="AI116" s="52"/>
      <c r="AJ116" s="45"/>
      <c r="AK116" s="45"/>
      <c r="AL116" s="45" t="s">
        <v>341</v>
      </c>
      <c r="AM116" s="45" t="s">
        <v>341</v>
      </c>
      <c r="AN116" s="45"/>
      <c r="AO116" s="45"/>
      <c r="AP116" s="45"/>
      <c r="AQ116" s="45"/>
      <c r="AR116" s="45"/>
      <c r="AS116" s="45"/>
      <c r="AT116" s="45"/>
      <c r="AU116" s="45"/>
      <c r="AV116" s="45" t="s">
        <v>341</v>
      </c>
      <c r="AW116" s="45"/>
      <c r="AX116" s="45"/>
      <c r="AY116" s="45"/>
      <c r="AZ116" s="45"/>
      <c r="BA116" s="45"/>
      <c r="BB116" s="45"/>
      <c r="BC116" s="45"/>
      <c r="BD116" s="45"/>
      <c r="BE116" s="45"/>
      <c r="BF116" s="45"/>
      <c r="BG116" s="45"/>
      <c r="BH116" s="45"/>
      <c r="BI116" s="45"/>
      <c r="BJ116" s="45" t="s">
        <v>341</v>
      </c>
      <c r="BK116" s="45"/>
      <c r="BL116" s="45"/>
      <c r="BM116" s="45"/>
      <c r="BN116" s="45"/>
      <c r="BO116" s="45"/>
      <c r="BP116" s="45"/>
      <c r="BQ116" s="45"/>
      <c r="BR116" s="45"/>
      <c r="BS116" s="45"/>
      <c r="BT116" s="45"/>
      <c r="BU116" s="45"/>
      <c r="BV116" s="45"/>
      <c r="BW116" s="45"/>
      <c r="BX116" s="45"/>
      <c r="BY116" s="45"/>
      <c r="BZ116" s="45"/>
      <c r="CA116" s="45"/>
      <c r="CB116" s="45"/>
      <c r="CC116" s="46" t="s">
        <v>2626</v>
      </c>
      <c r="CD116" s="52"/>
    </row>
    <row r="117" spans="1:96" s="33" customFormat="1" ht="18" customHeight="1">
      <c r="A117" s="74">
        <v>45693</v>
      </c>
      <c r="B117" s="52"/>
      <c r="C117" s="52"/>
      <c r="D117" s="52"/>
      <c r="E117" s="84"/>
      <c r="F117" s="112">
        <v>24770</v>
      </c>
      <c r="G117" s="112">
        <v>271</v>
      </c>
      <c r="H117" s="52">
        <v>2213</v>
      </c>
      <c r="I117" s="45" t="s">
        <v>2627</v>
      </c>
      <c r="J117" s="47" t="s">
        <v>742</v>
      </c>
      <c r="K117" s="50" t="s">
        <v>745</v>
      </c>
      <c r="L117" s="52" t="s">
        <v>755</v>
      </c>
      <c r="M117" s="56" t="s">
        <v>764</v>
      </c>
      <c r="N117" s="52" t="s">
        <v>300</v>
      </c>
      <c r="O117" s="52" t="s">
        <v>314</v>
      </c>
      <c r="P117" s="52" t="s">
        <v>775</v>
      </c>
      <c r="Q117" s="52" t="s">
        <v>228</v>
      </c>
      <c r="R117" s="52" t="s">
        <v>785</v>
      </c>
      <c r="S117" s="44" t="s">
        <v>797</v>
      </c>
      <c r="T117" s="79" t="s">
        <v>798</v>
      </c>
      <c r="U117" s="52"/>
      <c r="V117" s="52"/>
      <c r="W117" s="52"/>
      <c r="X117" s="52"/>
      <c r="Y117" s="52"/>
      <c r="Z117" s="52"/>
      <c r="AA117" s="52"/>
      <c r="AB117" s="52"/>
      <c r="AC117" s="52"/>
      <c r="AD117" s="52"/>
      <c r="AE117" s="52"/>
      <c r="AF117" s="52"/>
      <c r="AG117" s="52"/>
      <c r="AH117" s="52"/>
      <c r="AI117" s="52"/>
      <c r="AJ117" s="45" t="s">
        <v>341</v>
      </c>
      <c r="AK117" s="45"/>
      <c r="AL117" s="45" t="s">
        <v>341</v>
      </c>
      <c r="AM117" s="45"/>
      <c r="AN117" s="45" t="s">
        <v>341</v>
      </c>
      <c r="AO117" s="45"/>
      <c r="AP117" s="45"/>
      <c r="AQ117" s="45"/>
      <c r="AR117" s="45"/>
      <c r="AS117" s="45"/>
      <c r="AT117" s="45"/>
      <c r="AU117" s="45"/>
      <c r="AV117" s="45"/>
      <c r="AW117" s="45" t="s">
        <v>341</v>
      </c>
      <c r="AX117" s="45"/>
      <c r="AY117" s="45"/>
      <c r="AZ117" s="45"/>
      <c r="BA117" s="45"/>
      <c r="BB117" s="45"/>
      <c r="BC117" s="45"/>
      <c r="BD117" s="45"/>
      <c r="BE117" s="45"/>
      <c r="BF117" s="45"/>
      <c r="BG117" s="45"/>
      <c r="BH117" s="45"/>
      <c r="BI117" s="45"/>
      <c r="BJ117" s="45"/>
      <c r="BK117" s="45" t="s">
        <v>341</v>
      </c>
      <c r="BL117" s="45"/>
      <c r="BM117" s="45"/>
      <c r="BN117" s="45"/>
      <c r="BO117" s="45"/>
      <c r="BP117" s="45" t="s">
        <v>341</v>
      </c>
      <c r="BQ117" s="45"/>
      <c r="BR117" s="45"/>
      <c r="BS117" s="45"/>
      <c r="BT117" s="45"/>
      <c r="BU117" s="45"/>
      <c r="BV117" s="45"/>
      <c r="BW117" s="45"/>
      <c r="BX117" s="45" t="s">
        <v>341</v>
      </c>
      <c r="BY117" s="45" t="s">
        <v>341</v>
      </c>
      <c r="BZ117" s="45" t="s">
        <v>341</v>
      </c>
      <c r="CA117" s="45"/>
      <c r="CB117" s="45"/>
      <c r="CC117" s="46" t="s">
        <v>2626</v>
      </c>
      <c r="CD117" s="52"/>
    </row>
    <row r="118" spans="1:96" s="33" customFormat="1" ht="18" customHeight="1">
      <c r="A118" s="74">
        <v>45693</v>
      </c>
      <c r="B118" s="115">
        <v>45869</v>
      </c>
      <c r="C118" s="52"/>
      <c r="D118" s="52"/>
      <c r="E118" s="84"/>
      <c r="F118" s="112">
        <v>26695</v>
      </c>
      <c r="G118" s="112">
        <v>605</v>
      </c>
      <c r="H118" s="52">
        <v>2214</v>
      </c>
      <c r="I118" s="45" t="s">
        <v>2627</v>
      </c>
      <c r="J118" s="47" t="s">
        <v>742</v>
      </c>
      <c r="K118" s="50" t="s">
        <v>746</v>
      </c>
      <c r="L118" s="52" t="s">
        <v>756</v>
      </c>
      <c r="M118" s="56" t="s">
        <v>765</v>
      </c>
      <c r="N118" s="52" t="s">
        <v>300</v>
      </c>
      <c r="O118" s="52" t="s">
        <v>769</v>
      </c>
      <c r="P118" s="52" t="s">
        <v>776</v>
      </c>
      <c r="Q118" s="52" t="s">
        <v>227</v>
      </c>
      <c r="R118" s="52" t="s">
        <v>786</v>
      </c>
      <c r="S118" s="44" t="s">
        <v>799</v>
      </c>
      <c r="T118" s="79" t="s">
        <v>800</v>
      </c>
      <c r="U118" s="52"/>
      <c r="V118" s="52"/>
      <c r="W118" s="52"/>
      <c r="X118" s="52"/>
      <c r="Y118" s="52"/>
      <c r="Z118" s="52"/>
      <c r="AA118" s="52"/>
      <c r="AB118" s="52"/>
      <c r="AC118" s="52"/>
      <c r="AD118" s="52"/>
      <c r="AE118" s="52"/>
      <c r="AF118" s="52"/>
      <c r="AG118" s="52"/>
      <c r="AH118" s="52"/>
      <c r="AI118" s="52"/>
      <c r="AJ118" s="45" t="s">
        <v>341</v>
      </c>
      <c r="AK118" s="45"/>
      <c r="AL118" s="80" t="s">
        <v>341</v>
      </c>
      <c r="AM118" s="45"/>
      <c r="AN118" s="45" t="s">
        <v>341</v>
      </c>
      <c r="AO118" s="45"/>
      <c r="AP118" s="45"/>
      <c r="AQ118" s="45"/>
      <c r="AR118" s="45"/>
      <c r="AS118" s="154" t="s">
        <v>341</v>
      </c>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6" t="s">
        <v>2626</v>
      </c>
      <c r="CD118" s="52"/>
    </row>
    <row r="119" spans="1:96" s="37" customFormat="1" ht="18" customHeight="1">
      <c r="A119" s="74">
        <v>45693</v>
      </c>
      <c r="B119" s="52"/>
      <c r="C119" s="52"/>
      <c r="D119" s="52"/>
      <c r="E119" s="84"/>
      <c r="F119" s="112">
        <v>29096</v>
      </c>
      <c r="G119" s="112">
        <v>364</v>
      </c>
      <c r="H119" s="52">
        <v>2215</v>
      </c>
      <c r="I119" s="45" t="s">
        <v>2627</v>
      </c>
      <c r="J119" s="45" t="s">
        <v>742</v>
      </c>
      <c r="K119" s="51" t="s">
        <v>747</v>
      </c>
      <c r="L119" s="52" t="s">
        <v>757</v>
      </c>
      <c r="M119" s="57" t="s">
        <v>766</v>
      </c>
      <c r="N119" s="52" t="s">
        <v>300</v>
      </c>
      <c r="O119" s="52" t="s">
        <v>302</v>
      </c>
      <c r="P119" s="52" t="s">
        <v>777</v>
      </c>
      <c r="Q119" s="52" t="s">
        <v>227</v>
      </c>
      <c r="R119" s="52" t="s">
        <v>787</v>
      </c>
      <c r="S119" s="52" t="s">
        <v>801</v>
      </c>
      <c r="T119" s="81" t="s">
        <v>802</v>
      </c>
      <c r="U119" s="52"/>
      <c r="V119" s="52"/>
      <c r="W119" s="52"/>
      <c r="X119" s="52"/>
      <c r="Y119" s="52"/>
      <c r="Z119" s="52"/>
      <c r="AA119" s="52"/>
      <c r="AB119" s="52"/>
      <c r="AC119" s="52"/>
      <c r="AD119" s="52"/>
      <c r="AE119" s="52"/>
      <c r="AF119" s="52"/>
      <c r="AG119" s="52"/>
      <c r="AH119" s="52"/>
      <c r="AI119" s="52"/>
      <c r="AJ119" s="45" t="s">
        <v>341</v>
      </c>
      <c r="AK119" s="45" t="s">
        <v>341</v>
      </c>
      <c r="AL119" s="80" t="s">
        <v>341</v>
      </c>
      <c r="AM119" s="45"/>
      <c r="AN119" s="45" t="s">
        <v>341</v>
      </c>
      <c r="AO119" s="45"/>
      <c r="AP119" s="45"/>
      <c r="AQ119" s="45"/>
      <c r="AR119" s="45"/>
      <c r="AS119" s="45"/>
      <c r="AT119" s="45"/>
      <c r="AU119" s="45"/>
      <c r="AV119" s="45"/>
      <c r="AW119" s="45"/>
      <c r="AX119" s="45" t="s">
        <v>341</v>
      </c>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52"/>
      <c r="CB119" s="52"/>
      <c r="CC119" s="46" t="s">
        <v>2626</v>
      </c>
      <c r="CD119" s="52"/>
    </row>
    <row r="120" spans="1:96" s="33" customFormat="1" ht="18" customHeight="1">
      <c r="A120" s="74">
        <v>45693</v>
      </c>
      <c r="B120" s="52"/>
      <c r="C120" s="52"/>
      <c r="D120" s="52"/>
      <c r="E120" s="84"/>
      <c r="F120" s="112">
        <v>30551</v>
      </c>
      <c r="G120" s="112">
        <v>644</v>
      </c>
      <c r="H120" s="52">
        <v>2216</v>
      </c>
      <c r="I120" s="45" t="s">
        <v>2627</v>
      </c>
      <c r="J120" s="45" t="s">
        <v>742</v>
      </c>
      <c r="K120" s="76" t="s">
        <v>748</v>
      </c>
      <c r="L120" s="52" t="s">
        <v>758</v>
      </c>
      <c r="M120" s="45" t="s">
        <v>418</v>
      </c>
      <c r="N120" s="52" t="s">
        <v>300</v>
      </c>
      <c r="O120" s="52" t="s">
        <v>303</v>
      </c>
      <c r="P120" s="52" t="s">
        <v>778</v>
      </c>
      <c r="Q120" s="52" t="s">
        <v>227</v>
      </c>
      <c r="R120" s="52" t="s">
        <v>788</v>
      </c>
      <c r="S120" s="97" t="s">
        <v>803</v>
      </c>
      <c r="T120" s="102" t="s">
        <v>804</v>
      </c>
      <c r="U120" s="52"/>
      <c r="V120" s="52"/>
      <c r="W120" s="52"/>
      <c r="X120" s="52"/>
      <c r="Y120" s="52"/>
      <c r="Z120" s="52"/>
      <c r="AA120" s="52"/>
      <c r="AB120" s="52"/>
      <c r="AC120" s="52"/>
      <c r="AD120" s="52"/>
      <c r="AE120" s="52"/>
      <c r="AF120" s="52"/>
      <c r="AG120" s="52"/>
      <c r="AH120" s="52"/>
      <c r="AI120" s="52"/>
      <c r="AJ120" s="45"/>
      <c r="AK120" s="45"/>
      <c r="AL120" s="45" t="s">
        <v>341</v>
      </c>
      <c r="AM120" s="45"/>
      <c r="AN120" s="45" t="s">
        <v>341</v>
      </c>
      <c r="AO120" s="45"/>
      <c r="AP120" s="45"/>
      <c r="AQ120" s="45"/>
      <c r="AR120" s="45"/>
      <c r="AS120" s="45"/>
      <c r="AT120" s="45"/>
      <c r="AU120" s="45"/>
      <c r="AV120" s="45"/>
      <c r="AW120" s="45"/>
      <c r="AX120" s="45"/>
      <c r="AY120" s="45"/>
      <c r="AZ120" s="45"/>
      <c r="BA120" s="45"/>
      <c r="BB120" s="45" t="s">
        <v>341</v>
      </c>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6" t="s">
        <v>2626</v>
      </c>
      <c r="CD120" s="46"/>
    </row>
    <row r="121" spans="1:96" s="33" customFormat="1" ht="18" customHeight="1">
      <c r="A121" s="74">
        <v>45693</v>
      </c>
      <c r="B121" s="115">
        <v>45833</v>
      </c>
      <c r="C121" s="52"/>
      <c r="D121" s="52"/>
      <c r="E121" s="84"/>
      <c r="F121" s="112">
        <v>31328</v>
      </c>
      <c r="G121" s="112">
        <v>212</v>
      </c>
      <c r="H121" s="52">
        <v>2217</v>
      </c>
      <c r="I121" s="45" t="s">
        <v>2627</v>
      </c>
      <c r="J121" s="47" t="s">
        <v>742</v>
      </c>
      <c r="K121" s="50" t="s">
        <v>749</v>
      </c>
      <c r="L121" s="52" t="s">
        <v>759</v>
      </c>
      <c r="M121" s="56" t="s">
        <v>767</v>
      </c>
      <c r="N121" s="52" t="s">
        <v>305</v>
      </c>
      <c r="O121" s="52" t="s">
        <v>770</v>
      </c>
      <c r="P121" s="52" t="s">
        <v>779</v>
      </c>
      <c r="Q121" s="52" t="s">
        <v>227</v>
      </c>
      <c r="R121" s="52" t="s">
        <v>789</v>
      </c>
      <c r="S121" s="44" t="s">
        <v>805</v>
      </c>
      <c r="T121" s="79" t="s">
        <v>806</v>
      </c>
      <c r="U121" s="52" t="s">
        <v>319</v>
      </c>
      <c r="V121" s="52" t="s">
        <v>813</v>
      </c>
      <c r="W121" s="52" t="s">
        <v>421</v>
      </c>
      <c r="X121" s="52" t="s">
        <v>605</v>
      </c>
      <c r="Y121" s="52" t="s">
        <v>815</v>
      </c>
      <c r="Z121" s="52" t="s">
        <v>590</v>
      </c>
      <c r="AA121" s="52" t="s">
        <v>817</v>
      </c>
      <c r="AB121" s="52" t="s">
        <v>819</v>
      </c>
      <c r="AC121" s="52" t="s">
        <v>820</v>
      </c>
      <c r="AD121" s="52"/>
      <c r="AE121" s="52"/>
      <c r="AF121" s="52"/>
      <c r="AG121" s="52"/>
      <c r="AH121" s="52"/>
      <c r="AI121" s="52"/>
      <c r="AJ121" s="45" t="s">
        <v>341</v>
      </c>
      <c r="AK121" s="45" t="s">
        <v>341</v>
      </c>
      <c r="AL121" s="45" t="s">
        <v>341</v>
      </c>
      <c r="AM121" s="45"/>
      <c r="AN121" s="45" t="s">
        <v>341</v>
      </c>
      <c r="AO121" s="45"/>
      <c r="AP121" s="45" t="s">
        <v>341</v>
      </c>
      <c r="AQ121" s="45" t="s">
        <v>341</v>
      </c>
      <c r="AR121" s="45"/>
      <c r="AS121" s="45" t="s">
        <v>341</v>
      </c>
      <c r="AT121" s="45"/>
      <c r="AU121" s="45" t="s">
        <v>341</v>
      </c>
      <c r="AV121" s="45" t="s">
        <v>341</v>
      </c>
      <c r="AW121" s="45" t="s">
        <v>341</v>
      </c>
      <c r="AX121" s="154"/>
      <c r="AY121" s="45" t="s">
        <v>341</v>
      </c>
      <c r="AZ121" s="45"/>
      <c r="BA121" s="45"/>
      <c r="BB121" s="45" t="s">
        <v>341</v>
      </c>
      <c r="BC121" s="45" t="s">
        <v>341</v>
      </c>
      <c r="BD121" s="45" t="s">
        <v>341</v>
      </c>
      <c r="BE121" s="45" t="s">
        <v>341</v>
      </c>
      <c r="BF121" s="45" t="s">
        <v>341</v>
      </c>
      <c r="BG121" s="45"/>
      <c r="BH121" s="45" t="s">
        <v>341</v>
      </c>
      <c r="BI121" s="45"/>
      <c r="BJ121" s="45"/>
      <c r="BK121" s="45" t="s">
        <v>341</v>
      </c>
      <c r="BL121" s="45"/>
      <c r="BM121" s="45"/>
      <c r="BN121" s="45"/>
      <c r="BO121" s="45"/>
      <c r="BP121" s="45"/>
      <c r="BQ121" s="45"/>
      <c r="BR121" s="45"/>
      <c r="BS121" s="45"/>
      <c r="BT121" s="45"/>
      <c r="BU121" s="45"/>
      <c r="BV121" s="45"/>
      <c r="BW121" s="45"/>
      <c r="BX121" s="45" t="s">
        <v>341</v>
      </c>
      <c r="BY121" s="45"/>
      <c r="BZ121" s="45"/>
      <c r="CA121" s="45"/>
      <c r="CB121" s="45"/>
      <c r="CC121" s="46" t="s">
        <v>2626</v>
      </c>
      <c r="CD121" s="52"/>
    </row>
    <row r="122" spans="1:96" s="33" customFormat="1" ht="18" customHeight="1">
      <c r="A122" s="74">
        <v>45693</v>
      </c>
      <c r="B122" s="115">
        <v>45931</v>
      </c>
      <c r="C122" s="52"/>
      <c r="D122" s="52"/>
      <c r="E122" s="84"/>
      <c r="F122" s="112">
        <v>31798</v>
      </c>
      <c r="G122" s="178">
        <v>1009</v>
      </c>
      <c r="H122" s="52">
        <v>2218</v>
      </c>
      <c r="I122" s="45" t="s">
        <v>2627</v>
      </c>
      <c r="J122" s="47" t="s">
        <v>742</v>
      </c>
      <c r="K122" s="96" t="s">
        <v>750</v>
      </c>
      <c r="L122" s="52" t="s">
        <v>760</v>
      </c>
      <c r="M122" s="56" t="s">
        <v>479</v>
      </c>
      <c r="N122" s="52" t="s">
        <v>300</v>
      </c>
      <c r="O122" s="52" t="s">
        <v>308</v>
      </c>
      <c r="P122" s="52" t="s">
        <v>780</v>
      </c>
      <c r="Q122" s="52" t="s">
        <v>227</v>
      </c>
      <c r="R122" s="52" t="s">
        <v>790</v>
      </c>
      <c r="S122" s="97" t="s">
        <v>807</v>
      </c>
      <c r="T122" s="98" t="s">
        <v>808</v>
      </c>
      <c r="U122" s="52"/>
      <c r="V122" s="52"/>
      <c r="W122" s="52"/>
      <c r="X122" s="52"/>
      <c r="Y122" s="52"/>
      <c r="Z122" s="52"/>
      <c r="AA122" s="52"/>
      <c r="AB122" s="52"/>
      <c r="AC122" s="52"/>
      <c r="AD122" s="52"/>
      <c r="AE122" s="52"/>
      <c r="AF122" s="52"/>
      <c r="AG122" s="52"/>
      <c r="AH122" s="52"/>
      <c r="AI122" s="52"/>
      <c r="AJ122" s="45" t="s">
        <v>341</v>
      </c>
      <c r="AK122" s="45"/>
      <c r="AL122" s="80"/>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6" t="s">
        <v>2626</v>
      </c>
      <c r="CD122" s="46"/>
    </row>
    <row r="123" spans="1:96" s="33" customFormat="1" ht="18" customHeight="1">
      <c r="A123" s="74">
        <v>45693</v>
      </c>
      <c r="B123" s="52"/>
      <c r="C123" s="52"/>
      <c r="D123" s="52"/>
      <c r="E123" s="84"/>
      <c r="F123" s="112">
        <v>32729</v>
      </c>
      <c r="G123" s="112">
        <v>6799</v>
      </c>
      <c r="H123" s="52">
        <v>2219</v>
      </c>
      <c r="I123" s="45" t="s">
        <v>2627</v>
      </c>
      <c r="J123" s="47" t="s">
        <v>742</v>
      </c>
      <c r="K123" s="50" t="s">
        <v>751</v>
      </c>
      <c r="L123" s="52" t="s">
        <v>761</v>
      </c>
      <c r="M123" s="56" t="s">
        <v>768</v>
      </c>
      <c r="N123" s="52" t="s">
        <v>771</v>
      </c>
      <c r="O123" s="52" t="s">
        <v>772</v>
      </c>
      <c r="P123" s="52" t="s">
        <v>781</v>
      </c>
      <c r="Q123" s="52" t="s">
        <v>227</v>
      </c>
      <c r="R123" s="52" t="s">
        <v>791</v>
      </c>
      <c r="S123" s="44" t="s">
        <v>809</v>
      </c>
      <c r="T123" s="79" t="s">
        <v>810</v>
      </c>
      <c r="U123" s="52" t="s">
        <v>642</v>
      </c>
      <c r="V123" s="52" t="s">
        <v>814</v>
      </c>
      <c r="W123" s="52" t="s">
        <v>656</v>
      </c>
      <c r="X123" s="52" t="s">
        <v>823</v>
      </c>
      <c r="Y123" s="52" t="s">
        <v>816</v>
      </c>
      <c r="Z123" s="52" t="s">
        <v>326</v>
      </c>
      <c r="AA123" s="52" t="s">
        <v>818</v>
      </c>
      <c r="AB123" s="52" t="s">
        <v>821</v>
      </c>
      <c r="AC123" s="52" t="s">
        <v>822</v>
      </c>
      <c r="AD123" s="52"/>
      <c r="AE123" s="52"/>
      <c r="AF123" s="52"/>
      <c r="AG123" s="52"/>
      <c r="AH123" s="52"/>
      <c r="AI123" s="52"/>
      <c r="AJ123" s="45" t="s">
        <v>341</v>
      </c>
      <c r="AK123" s="45" t="s">
        <v>341</v>
      </c>
      <c r="AL123" s="80" t="s">
        <v>341</v>
      </c>
      <c r="AM123" s="45"/>
      <c r="AN123" s="45"/>
      <c r="AO123" s="45"/>
      <c r="AP123" s="45" t="s">
        <v>341</v>
      </c>
      <c r="AQ123" s="45"/>
      <c r="AR123" s="45"/>
      <c r="AS123" s="45" t="s">
        <v>341</v>
      </c>
      <c r="AT123" s="45"/>
      <c r="AU123" s="45" t="s">
        <v>341</v>
      </c>
      <c r="AV123" s="45" t="s">
        <v>341</v>
      </c>
      <c r="AW123" s="45" t="s">
        <v>341</v>
      </c>
      <c r="AX123" s="45"/>
      <c r="AY123" s="45"/>
      <c r="AZ123" s="45"/>
      <c r="BA123" s="45"/>
      <c r="BB123" s="45" t="s">
        <v>341</v>
      </c>
      <c r="BC123" s="45" t="s">
        <v>341</v>
      </c>
      <c r="BD123" s="45" t="s">
        <v>341</v>
      </c>
      <c r="BE123" s="45" t="s">
        <v>341</v>
      </c>
      <c r="BF123" s="45" t="s">
        <v>341</v>
      </c>
      <c r="BG123" s="45" t="s">
        <v>341</v>
      </c>
      <c r="BH123" s="45" t="s">
        <v>341</v>
      </c>
      <c r="BI123" s="45"/>
      <c r="BJ123" s="45"/>
      <c r="BK123" s="45" t="s">
        <v>341</v>
      </c>
      <c r="BL123" s="45"/>
      <c r="BM123" s="45" t="s">
        <v>341</v>
      </c>
      <c r="BN123" s="45" t="s">
        <v>341</v>
      </c>
      <c r="BO123" s="45" t="s">
        <v>341</v>
      </c>
      <c r="BP123" s="45" t="s">
        <v>341</v>
      </c>
      <c r="BQ123" s="45" t="s">
        <v>341</v>
      </c>
      <c r="BR123" s="45" t="s">
        <v>341</v>
      </c>
      <c r="BS123" s="45"/>
      <c r="BT123" s="45"/>
      <c r="BU123" s="45"/>
      <c r="BV123" s="45"/>
      <c r="BW123" s="45"/>
      <c r="BX123" s="45"/>
      <c r="BY123" s="45"/>
      <c r="BZ123" s="45"/>
      <c r="CA123" s="45"/>
      <c r="CB123" s="45"/>
      <c r="CC123" s="46" t="s">
        <v>2626</v>
      </c>
      <c r="CD123" s="52"/>
    </row>
    <row r="124" spans="1:96" s="33" customFormat="1" ht="18" customHeight="1">
      <c r="A124" s="74">
        <v>45693</v>
      </c>
      <c r="B124" s="52"/>
      <c r="C124" s="52"/>
      <c r="D124" s="52"/>
      <c r="E124" s="84"/>
      <c r="F124" s="112">
        <v>34484</v>
      </c>
      <c r="G124" s="112">
        <v>2816</v>
      </c>
      <c r="H124" s="52">
        <v>2220</v>
      </c>
      <c r="I124" s="45" t="s">
        <v>2627</v>
      </c>
      <c r="J124" s="47" t="s">
        <v>742</v>
      </c>
      <c r="K124" s="50" t="s">
        <v>752</v>
      </c>
      <c r="L124" s="52" t="s">
        <v>762</v>
      </c>
      <c r="M124" s="56" t="s">
        <v>580</v>
      </c>
      <c r="N124" s="52" t="s">
        <v>300</v>
      </c>
      <c r="O124" s="52" t="s">
        <v>303</v>
      </c>
      <c r="P124" s="52" t="s">
        <v>782</v>
      </c>
      <c r="Q124" s="52" t="s">
        <v>227</v>
      </c>
      <c r="R124" s="52" t="s">
        <v>792</v>
      </c>
      <c r="S124" s="44" t="s">
        <v>811</v>
      </c>
      <c r="T124" s="79" t="s">
        <v>812</v>
      </c>
      <c r="U124" s="52"/>
      <c r="V124" s="52"/>
      <c r="W124" s="52"/>
      <c r="X124" s="52"/>
      <c r="Y124" s="52"/>
      <c r="Z124" s="52"/>
      <c r="AA124" s="52"/>
      <c r="AB124" s="52"/>
      <c r="AC124" s="52"/>
      <c r="AD124" s="52"/>
      <c r="AE124" s="52"/>
      <c r="AF124" s="52"/>
      <c r="AG124" s="52"/>
      <c r="AH124" s="52"/>
      <c r="AI124" s="52"/>
      <c r="AJ124" s="45"/>
      <c r="AK124" s="45"/>
      <c r="AL124" s="45"/>
      <c r="AM124" s="45" t="s">
        <v>341</v>
      </c>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c r="BO124" s="45"/>
      <c r="BP124" s="45"/>
      <c r="BQ124" s="45"/>
      <c r="BR124" s="45"/>
      <c r="BS124" s="45"/>
      <c r="BT124" s="45"/>
      <c r="BU124" s="45"/>
      <c r="BV124" s="45"/>
      <c r="BW124" s="45"/>
      <c r="BX124" s="45"/>
      <c r="BY124" s="45"/>
      <c r="BZ124" s="45"/>
      <c r="CA124" s="45"/>
      <c r="CB124" s="45"/>
      <c r="CC124" s="46" t="s">
        <v>2626</v>
      </c>
      <c r="CD124" s="52"/>
    </row>
    <row r="125" spans="1:96" s="33" customFormat="1" ht="18" customHeight="1">
      <c r="A125" s="107">
        <v>45693</v>
      </c>
      <c r="B125" s="116">
        <v>45798</v>
      </c>
      <c r="C125" s="116">
        <v>45931</v>
      </c>
      <c r="D125" s="116"/>
      <c r="E125" s="165"/>
      <c r="F125" s="112">
        <v>21427</v>
      </c>
      <c r="G125" s="112">
        <v>2049</v>
      </c>
      <c r="H125" s="52">
        <v>2418</v>
      </c>
      <c r="I125" s="59" t="s">
        <v>2627</v>
      </c>
      <c r="J125" s="59" t="s">
        <v>1484</v>
      </c>
      <c r="K125" s="147" t="s">
        <v>1485</v>
      </c>
      <c r="L125" s="55" t="s">
        <v>1486</v>
      </c>
      <c r="M125" s="149" t="s">
        <v>1495</v>
      </c>
      <c r="N125" s="55" t="s">
        <v>492</v>
      </c>
      <c r="O125" s="55" t="s">
        <v>493</v>
      </c>
      <c r="P125" s="55" t="s">
        <v>1499</v>
      </c>
      <c r="Q125" s="55" t="s">
        <v>227</v>
      </c>
      <c r="R125" s="55" t="s">
        <v>1504</v>
      </c>
      <c r="S125" s="55" t="s">
        <v>1509</v>
      </c>
      <c r="T125" s="152" t="s">
        <v>1510</v>
      </c>
      <c r="U125" s="55" t="s">
        <v>1518</v>
      </c>
      <c r="V125" s="55" t="s">
        <v>918</v>
      </c>
      <c r="W125" s="55" t="s">
        <v>421</v>
      </c>
      <c r="X125" s="55" t="s">
        <v>1532</v>
      </c>
      <c r="Y125" s="150" t="s">
        <v>1520</v>
      </c>
      <c r="Z125" s="176" t="s">
        <v>2718</v>
      </c>
      <c r="AA125" s="126" t="s">
        <v>2636</v>
      </c>
      <c r="AB125" s="55" t="s">
        <v>1525</v>
      </c>
      <c r="AC125" s="55" t="s">
        <v>1526</v>
      </c>
      <c r="AD125" s="55"/>
      <c r="AE125" s="55"/>
      <c r="AF125" s="55"/>
      <c r="AG125" s="55"/>
      <c r="AH125" s="55"/>
      <c r="AI125" s="55"/>
      <c r="AJ125" s="59" t="s">
        <v>341</v>
      </c>
      <c r="AK125" s="59" t="s">
        <v>341</v>
      </c>
      <c r="AL125" s="93" t="s">
        <v>341</v>
      </c>
      <c r="AM125" s="59"/>
      <c r="AN125" s="59" t="s">
        <v>341</v>
      </c>
      <c r="AO125" s="59"/>
      <c r="AP125" s="59" t="s">
        <v>341</v>
      </c>
      <c r="AQ125" s="59" t="s">
        <v>341</v>
      </c>
      <c r="AR125" s="59"/>
      <c r="AS125" s="59" t="s">
        <v>341</v>
      </c>
      <c r="AT125" s="59" t="s">
        <v>341</v>
      </c>
      <c r="AU125" s="59" t="s">
        <v>341</v>
      </c>
      <c r="AV125" s="59" t="s">
        <v>341</v>
      </c>
      <c r="AW125" s="59" t="s">
        <v>341</v>
      </c>
      <c r="AX125" s="59"/>
      <c r="AY125" s="59"/>
      <c r="AZ125" s="59"/>
      <c r="BA125" s="59" t="s">
        <v>341</v>
      </c>
      <c r="BB125" s="59" t="s">
        <v>341</v>
      </c>
      <c r="BC125" s="59"/>
      <c r="BD125" s="59" t="s">
        <v>341</v>
      </c>
      <c r="BE125" s="59" t="s">
        <v>341</v>
      </c>
      <c r="BF125" s="59" t="s">
        <v>341</v>
      </c>
      <c r="BG125" s="59" t="s">
        <v>341</v>
      </c>
      <c r="BH125" s="59" t="s">
        <v>341</v>
      </c>
      <c r="BI125" s="59"/>
      <c r="BJ125" s="59" t="s">
        <v>341</v>
      </c>
      <c r="BK125" s="59" t="s">
        <v>341</v>
      </c>
      <c r="BL125" s="59"/>
      <c r="BM125" s="59" t="s">
        <v>341</v>
      </c>
      <c r="BN125" s="59"/>
      <c r="BO125" s="59"/>
      <c r="BP125" s="59"/>
      <c r="BQ125" s="59"/>
      <c r="BR125" s="59"/>
      <c r="BS125" s="59"/>
      <c r="BT125" s="59"/>
      <c r="BU125" s="59"/>
      <c r="BV125" s="59"/>
      <c r="BW125" s="59"/>
      <c r="BX125" s="59"/>
      <c r="BY125" s="59" t="s">
        <v>341</v>
      </c>
      <c r="BZ125" s="59" t="s">
        <v>341</v>
      </c>
      <c r="CA125" s="55"/>
      <c r="CB125" s="55"/>
      <c r="CC125" s="46" t="s">
        <v>2626</v>
      </c>
      <c r="CD125" s="55"/>
      <c r="CE125" s="30"/>
      <c r="CF125" s="30"/>
      <c r="CG125" s="30"/>
      <c r="CH125" s="30"/>
      <c r="CI125" s="30"/>
      <c r="CJ125" s="30"/>
      <c r="CK125" s="30"/>
      <c r="CL125" s="30"/>
      <c r="CM125" s="30"/>
      <c r="CN125" s="30"/>
      <c r="CO125" s="30"/>
      <c r="CP125" s="30"/>
      <c r="CQ125" s="30"/>
      <c r="CR125" s="30"/>
    </row>
    <row r="126" spans="1:96" s="34" customFormat="1" ht="18" customHeight="1">
      <c r="A126" s="74">
        <v>45693</v>
      </c>
      <c r="B126" s="52"/>
      <c r="C126" s="52"/>
      <c r="D126" s="52"/>
      <c r="E126" s="84"/>
      <c r="F126" s="112">
        <v>28635</v>
      </c>
      <c r="G126" s="112">
        <v>750</v>
      </c>
      <c r="H126" s="52">
        <v>2222</v>
      </c>
      <c r="I126" s="45" t="s">
        <v>2627</v>
      </c>
      <c r="J126" s="47" t="s">
        <v>835</v>
      </c>
      <c r="K126" s="50" t="s">
        <v>836</v>
      </c>
      <c r="L126" s="52" t="s">
        <v>837</v>
      </c>
      <c r="M126" s="56" t="s">
        <v>838</v>
      </c>
      <c r="N126" s="52" t="s">
        <v>300</v>
      </c>
      <c r="O126" s="52" t="s">
        <v>303</v>
      </c>
      <c r="P126" s="52" t="s">
        <v>839</v>
      </c>
      <c r="Q126" s="52" t="s">
        <v>227</v>
      </c>
      <c r="R126" s="52" t="s">
        <v>840</v>
      </c>
      <c r="S126" s="44" t="s">
        <v>841</v>
      </c>
      <c r="T126" s="79" t="s">
        <v>842</v>
      </c>
      <c r="U126" s="52"/>
      <c r="V126" s="52"/>
      <c r="W126" s="52"/>
      <c r="X126" s="52"/>
      <c r="Y126" s="52"/>
      <c r="Z126" s="52"/>
      <c r="AA126" s="52"/>
      <c r="AB126" s="52"/>
      <c r="AC126" s="52"/>
      <c r="AD126" s="52"/>
      <c r="AE126" s="52"/>
      <c r="AF126" s="52"/>
      <c r="AG126" s="52"/>
      <c r="AH126" s="52"/>
      <c r="AI126" s="52"/>
      <c r="AJ126" s="45" t="s">
        <v>341</v>
      </c>
      <c r="AK126" s="45" t="s">
        <v>341</v>
      </c>
      <c r="AL126" s="80" t="s">
        <v>341</v>
      </c>
      <c r="AM126" s="45" t="s">
        <v>341</v>
      </c>
      <c r="AN126" s="45" t="s">
        <v>341</v>
      </c>
      <c r="AO126" s="45"/>
      <c r="AP126" s="45"/>
      <c r="AQ126" s="45"/>
      <c r="AR126" s="45"/>
      <c r="AS126" s="45"/>
      <c r="AT126" s="45"/>
      <c r="AU126" s="45" t="s">
        <v>341</v>
      </c>
      <c r="AV126" s="45" t="s">
        <v>341</v>
      </c>
      <c r="AW126" s="45"/>
      <c r="AX126" s="45"/>
      <c r="AY126" s="45"/>
      <c r="AZ126" s="45" t="s">
        <v>341</v>
      </c>
      <c r="BA126" s="45"/>
      <c r="BB126" s="45"/>
      <c r="BC126" s="45"/>
      <c r="BD126" s="45"/>
      <c r="BE126" s="45"/>
      <c r="BF126" s="45"/>
      <c r="BG126" s="45"/>
      <c r="BH126" s="45"/>
      <c r="BI126" s="45"/>
      <c r="BJ126" s="45"/>
      <c r="BK126" s="45"/>
      <c r="BL126" s="45"/>
      <c r="BM126" s="45"/>
      <c r="BN126" s="45"/>
      <c r="BO126" s="45"/>
      <c r="BP126" s="45"/>
      <c r="BQ126" s="45"/>
      <c r="BR126" s="45"/>
      <c r="BS126" s="45"/>
      <c r="BT126" s="45"/>
      <c r="BU126" s="45"/>
      <c r="BV126" s="45"/>
      <c r="BW126" s="45"/>
      <c r="BX126" s="45"/>
      <c r="BY126" s="45"/>
      <c r="BZ126" s="45"/>
      <c r="CA126" s="45"/>
      <c r="CB126" s="45"/>
      <c r="CC126" s="46" t="s">
        <v>2626</v>
      </c>
      <c r="CD126" s="52"/>
    </row>
    <row r="127" spans="1:96" s="33" customFormat="1" ht="18" customHeight="1">
      <c r="A127" s="74">
        <v>45693</v>
      </c>
      <c r="B127" s="52"/>
      <c r="C127" s="52"/>
      <c r="D127" s="52"/>
      <c r="E127" s="84"/>
      <c r="F127" s="112">
        <v>21988</v>
      </c>
      <c r="G127" s="112">
        <v>209</v>
      </c>
      <c r="H127" s="52">
        <v>2223</v>
      </c>
      <c r="I127" s="45" t="s">
        <v>2627</v>
      </c>
      <c r="J127" s="47" t="s">
        <v>843</v>
      </c>
      <c r="K127" s="50" t="s">
        <v>844</v>
      </c>
      <c r="L127" s="52" t="s">
        <v>845</v>
      </c>
      <c r="M127" s="94" t="s">
        <v>856</v>
      </c>
      <c r="N127" s="52" t="s">
        <v>305</v>
      </c>
      <c r="O127" s="52" t="s">
        <v>496</v>
      </c>
      <c r="P127" s="52" t="s">
        <v>861</v>
      </c>
      <c r="Q127" s="52" t="s">
        <v>521</v>
      </c>
      <c r="R127" s="52" t="s">
        <v>867</v>
      </c>
      <c r="S127" s="44" t="s">
        <v>874</v>
      </c>
      <c r="T127" s="79" t="s">
        <v>875</v>
      </c>
      <c r="U127" s="52" t="s">
        <v>885</v>
      </c>
      <c r="V127" s="52" t="s">
        <v>580</v>
      </c>
      <c r="W127" s="52" t="s">
        <v>421</v>
      </c>
      <c r="X127" s="52" t="s">
        <v>422</v>
      </c>
      <c r="Y127" s="52" t="s">
        <v>887</v>
      </c>
      <c r="Z127" s="52" t="s">
        <v>889</v>
      </c>
      <c r="AA127" s="52" t="s">
        <v>890</v>
      </c>
      <c r="AB127" s="52" t="s">
        <v>892</v>
      </c>
      <c r="AC127" s="52" t="s">
        <v>893</v>
      </c>
      <c r="AD127" s="52"/>
      <c r="AE127" s="52"/>
      <c r="AF127" s="52"/>
      <c r="AG127" s="52"/>
      <c r="AH127" s="52"/>
      <c r="AI127" s="52"/>
      <c r="AJ127" s="45"/>
      <c r="AK127" s="45"/>
      <c r="AL127" s="80"/>
      <c r="AM127" s="45"/>
      <c r="AN127" s="45" t="s">
        <v>341</v>
      </c>
      <c r="AO127" s="45"/>
      <c r="AP127" s="45"/>
      <c r="AQ127" s="45"/>
      <c r="AR127" s="45"/>
      <c r="AS127" s="45"/>
      <c r="AT127" s="45"/>
      <c r="AU127" s="45"/>
      <c r="AV127" s="45"/>
      <c r="AW127" s="45"/>
      <c r="AX127" s="45"/>
      <c r="AY127" s="45"/>
      <c r="AZ127" s="45"/>
      <c r="BA127" s="45"/>
      <c r="BB127" s="45"/>
      <c r="BC127" s="45"/>
      <c r="BD127" s="45"/>
      <c r="BE127" s="45"/>
      <c r="BF127" s="45"/>
      <c r="BG127" s="45" t="s">
        <v>341</v>
      </c>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6" t="s">
        <v>2626</v>
      </c>
      <c r="CD127" s="52"/>
    </row>
    <row r="128" spans="1:96" s="33" customFormat="1" ht="18" customHeight="1">
      <c r="A128" s="74">
        <v>45693</v>
      </c>
      <c r="B128" s="52"/>
      <c r="C128" s="52"/>
      <c r="D128" s="52"/>
      <c r="E128" s="84"/>
      <c r="F128" s="112">
        <v>22385</v>
      </c>
      <c r="G128" s="112">
        <v>1114</v>
      </c>
      <c r="H128" s="52">
        <v>2224</v>
      </c>
      <c r="I128" s="45" t="s">
        <v>2627</v>
      </c>
      <c r="J128" s="47" t="s">
        <v>843</v>
      </c>
      <c r="K128" s="50" t="s">
        <v>846</v>
      </c>
      <c r="L128" s="52" t="s">
        <v>847</v>
      </c>
      <c r="M128" s="56" t="s">
        <v>857</v>
      </c>
      <c r="N128" s="52" t="s">
        <v>300</v>
      </c>
      <c r="O128" s="52" t="s">
        <v>303</v>
      </c>
      <c r="P128" s="52" t="s">
        <v>862</v>
      </c>
      <c r="Q128" s="52" t="s">
        <v>228</v>
      </c>
      <c r="R128" s="52" t="s">
        <v>868</v>
      </c>
      <c r="S128" s="44" t="s">
        <v>876</v>
      </c>
      <c r="T128" s="79" t="s">
        <v>877</v>
      </c>
      <c r="U128" s="52"/>
      <c r="V128" s="52"/>
      <c r="W128" s="52"/>
      <c r="X128" s="52"/>
      <c r="Y128" s="52"/>
      <c r="Z128" s="52"/>
      <c r="AA128" s="52"/>
      <c r="AB128" s="52"/>
      <c r="AC128" s="52"/>
      <c r="AD128" s="52"/>
      <c r="AE128" s="52"/>
      <c r="AF128" s="52"/>
      <c r="AG128" s="52"/>
      <c r="AH128" s="52"/>
      <c r="AI128" s="52"/>
      <c r="AJ128" s="45" t="s">
        <v>341</v>
      </c>
      <c r="AK128" s="45" t="s">
        <v>341</v>
      </c>
      <c r="AL128" s="45" t="s">
        <v>341</v>
      </c>
      <c r="AM128" s="45"/>
      <c r="AN128" s="45" t="s">
        <v>341</v>
      </c>
      <c r="AO128" s="45"/>
      <c r="AP128" s="45" t="s">
        <v>341</v>
      </c>
      <c r="AQ128" s="45"/>
      <c r="AR128" s="45"/>
      <c r="AS128" s="45"/>
      <c r="AT128" s="45"/>
      <c r="AU128" s="45"/>
      <c r="AV128" s="45"/>
      <c r="AW128" s="45"/>
      <c r="AX128" s="45"/>
      <c r="AY128" s="45"/>
      <c r="AZ128" s="45"/>
      <c r="BA128" s="45"/>
      <c r="BB128" s="45"/>
      <c r="BC128" s="45"/>
      <c r="BD128" s="45" t="s">
        <v>341</v>
      </c>
      <c r="BE128" s="45"/>
      <c r="BF128" s="45"/>
      <c r="BG128" s="45"/>
      <c r="BH128" s="45"/>
      <c r="BI128" s="45"/>
      <c r="BJ128" s="45"/>
      <c r="BK128" s="45" t="s">
        <v>341</v>
      </c>
      <c r="BL128" s="45"/>
      <c r="BM128" s="45"/>
      <c r="BN128" s="45"/>
      <c r="BO128" s="45"/>
      <c r="BP128" s="45"/>
      <c r="BQ128" s="45"/>
      <c r="BR128" s="45"/>
      <c r="BS128" s="45"/>
      <c r="BT128" s="45"/>
      <c r="BU128" s="45"/>
      <c r="BV128" s="45"/>
      <c r="BW128" s="45"/>
      <c r="BX128" s="45"/>
      <c r="BY128" s="45"/>
      <c r="BZ128" s="45"/>
      <c r="CA128" s="45"/>
      <c r="CB128" s="45"/>
      <c r="CC128" s="46" t="s">
        <v>2626</v>
      </c>
      <c r="CD128" s="52"/>
    </row>
    <row r="129" spans="1:96" s="33" customFormat="1" ht="18" customHeight="1">
      <c r="A129" s="74">
        <v>45693</v>
      </c>
      <c r="B129" s="52"/>
      <c r="C129" s="52"/>
      <c r="D129" s="52"/>
      <c r="E129" s="84"/>
      <c r="F129" s="112">
        <v>24312</v>
      </c>
      <c r="G129" s="112">
        <v>550</v>
      </c>
      <c r="H129" s="52">
        <v>2225</v>
      </c>
      <c r="I129" s="45" t="s">
        <v>2627</v>
      </c>
      <c r="J129" s="45" t="s">
        <v>843</v>
      </c>
      <c r="K129" s="87" t="s">
        <v>848</v>
      </c>
      <c r="L129" s="52" t="s">
        <v>849</v>
      </c>
      <c r="M129" s="45" t="s">
        <v>858</v>
      </c>
      <c r="N129" s="52" t="s">
        <v>305</v>
      </c>
      <c r="O129" s="52" t="s">
        <v>496</v>
      </c>
      <c r="P129" s="52" t="s">
        <v>863</v>
      </c>
      <c r="Q129" s="52" t="s">
        <v>228</v>
      </c>
      <c r="R129" s="127" t="s">
        <v>869</v>
      </c>
      <c r="S129" s="77" t="s">
        <v>878</v>
      </c>
      <c r="T129" s="78" t="s">
        <v>879</v>
      </c>
      <c r="U129" s="52" t="s">
        <v>886</v>
      </c>
      <c r="V129" s="52" t="s">
        <v>581</v>
      </c>
      <c r="W129" s="52" t="s">
        <v>421</v>
      </c>
      <c r="X129" s="52" t="s">
        <v>422</v>
      </c>
      <c r="Y129" s="52" t="s">
        <v>888</v>
      </c>
      <c r="Z129" s="52" t="s">
        <v>590</v>
      </c>
      <c r="AA129" s="52" t="s">
        <v>891</v>
      </c>
      <c r="AB129" s="52" t="s">
        <v>894</v>
      </c>
      <c r="AC129" s="52" t="s">
        <v>895</v>
      </c>
      <c r="AD129" s="52"/>
      <c r="AE129" s="52"/>
      <c r="AF129" s="52"/>
      <c r="AG129" s="52"/>
      <c r="AH129" s="52"/>
      <c r="AI129" s="52"/>
      <c r="AJ129" s="45" t="s">
        <v>341</v>
      </c>
      <c r="AK129" s="45" t="s">
        <v>341</v>
      </c>
      <c r="AL129" s="45" t="s">
        <v>341</v>
      </c>
      <c r="AM129" s="45"/>
      <c r="AN129" s="45" t="s">
        <v>341</v>
      </c>
      <c r="AO129" s="45"/>
      <c r="AP129" s="45" t="s">
        <v>341</v>
      </c>
      <c r="AQ129" s="45" t="s">
        <v>341</v>
      </c>
      <c r="AR129" s="45" t="s">
        <v>341</v>
      </c>
      <c r="AS129" s="45" t="s">
        <v>341</v>
      </c>
      <c r="AT129" s="45" t="s">
        <v>341</v>
      </c>
      <c r="AU129" s="45" t="s">
        <v>341</v>
      </c>
      <c r="AV129" s="45" t="s">
        <v>341</v>
      </c>
      <c r="AW129" s="45" t="s">
        <v>341</v>
      </c>
      <c r="AX129" s="45" t="s">
        <v>341</v>
      </c>
      <c r="AY129" s="45" t="s">
        <v>341</v>
      </c>
      <c r="AZ129" s="45" t="s">
        <v>341</v>
      </c>
      <c r="BA129" s="45" t="s">
        <v>341</v>
      </c>
      <c r="BB129" s="45" t="s">
        <v>341</v>
      </c>
      <c r="BC129" s="45" t="s">
        <v>341</v>
      </c>
      <c r="BD129" s="45" t="s">
        <v>341</v>
      </c>
      <c r="BE129" s="45" t="s">
        <v>341</v>
      </c>
      <c r="BF129" s="45" t="s">
        <v>341</v>
      </c>
      <c r="BG129" s="45" t="s">
        <v>341</v>
      </c>
      <c r="BH129" s="45" t="s">
        <v>341</v>
      </c>
      <c r="BI129" s="45" t="s">
        <v>341</v>
      </c>
      <c r="BJ129" s="45" t="s">
        <v>341</v>
      </c>
      <c r="BK129" s="45"/>
      <c r="BL129" s="45"/>
      <c r="BM129" s="45"/>
      <c r="BN129" s="45"/>
      <c r="BO129" s="45"/>
      <c r="BP129" s="45"/>
      <c r="BQ129" s="45" t="s">
        <v>341</v>
      </c>
      <c r="BR129" s="45"/>
      <c r="BS129" s="45"/>
      <c r="BT129" s="45"/>
      <c r="BU129" s="45"/>
      <c r="BV129" s="45"/>
      <c r="BW129" s="45"/>
      <c r="BX129" s="45" t="s">
        <v>341</v>
      </c>
      <c r="BY129" s="45"/>
      <c r="BZ129" s="45"/>
      <c r="CA129" s="45"/>
      <c r="CB129" s="45"/>
      <c r="CC129" s="46" t="s">
        <v>2626</v>
      </c>
      <c r="CD129" s="52"/>
    </row>
    <row r="130" spans="1:96" s="33" customFormat="1" ht="18" customHeight="1">
      <c r="A130" s="74">
        <v>45693</v>
      </c>
      <c r="B130" s="52"/>
      <c r="C130" s="52"/>
      <c r="D130" s="52"/>
      <c r="E130" s="84"/>
      <c r="F130" s="112">
        <v>25492</v>
      </c>
      <c r="G130" s="112">
        <v>267</v>
      </c>
      <c r="H130" s="52">
        <v>2226</v>
      </c>
      <c r="I130" s="45" t="s">
        <v>2627</v>
      </c>
      <c r="J130" s="47" t="s">
        <v>843</v>
      </c>
      <c r="K130" s="50" t="s">
        <v>850</v>
      </c>
      <c r="L130" s="52" t="s">
        <v>851</v>
      </c>
      <c r="M130" s="56" t="s">
        <v>859</v>
      </c>
      <c r="N130" s="52" t="s">
        <v>300</v>
      </c>
      <c r="O130" s="52" t="s">
        <v>365</v>
      </c>
      <c r="P130" s="52" t="s">
        <v>864</v>
      </c>
      <c r="Q130" s="52" t="s">
        <v>227</v>
      </c>
      <c r="R130" s="52" t="s">
        <v>870</v>
      </c>
      <c r="S130" s="44" t="s">
        <v>880</v>
      </c>
      <c r="T130" s="79" t="s">
        <v>881</v>
      </c>
      <c r="U130" s="52"/>
      <c r="V130" s="52"/>
      <c r="W130" s="52"/>
      <c r="X130" s="52"/>
      <c r="Y130" s="52"/>
      <c r="Z130" s="52"/>
      <c r="AA130" s="52"/>
      <c r="AB130" s="52"/>
      <c r="AC130" s="52"/>
      <c r="AD130" s="52"/>
      <c r="AE130" s="52"/>
      <c r="AF130" s="52"/>
      <c r="AG130" s="52"/>
      <c r="AH130" s="52"/>
      <c r="AI130" s="52"/>
      <c r="AJ130" s="45"/>
      <c r="AK130" s="45" t="s">
        <v>341</v>
      </c>
      <c r="AL130" s="45"/>
      <c r="AM130" s="45" t="s">
        <v>341</v>
      </c>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6" t="s">
        <v>2626</v>
      </c>
      <c r="CD130" s="46"/>
    </row>
    <row r="131" spans="1:96" s="33" customFormat="1" ht="18" customHeight="1">
      <c r="A131" s="74">
        <v>45693</v>
      </c>
      <c r="B131" s="52"/>
      <c r="C131" s="52"/>
      <c r="D131" s="52"/>
      <c r="E131" s="84"/>
      <c r="F131" s="112">
        <v>26380</v>
      </c>
      <c r="G131" s="112">
        <v>1275</v>
      </c>
      <c r="H131" s="52">
        <v>2227</v>
      </c>
      <c r="I131" s="45" t="s">
        <v>2627</v>
      </c>
      <c r="J131" s="47" t="s">
        <v>843</v>
      </c>
      <c r="K131" s="48" t="s">
        <v>852</v>
      </c>
      <c r="L131" s="52" t="s">
        <v>853</v>
      </c>
      <c r="M131" s="56" t="s">
        <v>182</v>
      </c>
      <c r="N131" s="52" t="s">
        <v>300</v>
      </c>
      <c r="O131" s="52" t="s">
        <v>303</v>
      </c>
      <c r="P131" s="52" t="s">
        <v>865</v>
      </c>
      <c r="Q131" s="52" t="s">
        <v>227</v>
      </c>
      <c r="R131" s="52" t="s">
        <v>871</v>
      </c>
      <c r="S131" s="44" t="s">
        <v>882</v>
      </c>
      <c r="T131" s="79" t="s">
        <v>883</v>
      </c>
      <c r="U131" s="52"/>
      <c r="V131" s="52"/>
      <c r="W131" s="52"/>
      <c r="X131" s="52"/>
      <c r="Y131" s="52"/>
      <c r="Z131" s="52"/>
      <c r="AA131" s="52"/>
      <c r="AB131" s="52"/>
      <c r="AC131" s="52"/>
      <c r="AD131" s="52"/>
      <c r="AE131" s="52"/>
      <c r="AF131" s="52"/>
      <c r="AG131" s="52"/>
      <c r="AH131" s="52"/>
      <c r="AI131" s="52"/>
      <c r="AJ131" s="45"/>
      <c r="AK131" s="45"/>
      <c r="AL131" s="80"/>
      <c r="AM131" s="45" t="s">
        <v>341</v>
      </c>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6" t="s">
        <v>2626</v>
      </c>
      <c r="CD131" s="52"/>
    </row>
    <row r="132" spans="1:96" s="33" customFormat="1" ht="18" customHeight="1">
      <c r="A132" s="74">
        <v>45693</v>
      </c>
      <c r="B132" s="52"/>
      <c r="C132" s="52"/>
      <c r="D132" s="52"/>
      <c r="E132" s="84"/>
      <c r="F132" s="112">
        <v>29748</v>
      </c>
      <c r="G132" s="112">
        <v>8473</v>
      </c>
      <c r="H132" s="52">
        <v>2228</v>
      </c>
      <c r="I132" s="45" t="s">
        <v>2627</v>
      </c>
      <c r="J132" s="45" t="s">
        <v>843</v>
      </c>
      <c r="K132" s="87" t="s">
        <v>854</v>
      </c>
      <c r="L132" s="52" t="s">
        <v>855</v>
      </c>
      <c r="M132" s="45" t="s">
        <v>860</v>
      </c>
      <c r="N132" s="52" t="s">
        <v>300</v>
      </c>
      <c r="O132" s="52" t="s">
        <v>304</v>
      </c>
      <c r="P132" s="52" t="s">
        <v>866</v>
      </c>
      <c r="Q132" s="52" t="s">
        <v>872</v>
      </c>
      <c r="R132" s="52" t="s">
        <v>873</v>
      </c>
      <c r="S132" s="46" t="s">
        <v>884</v>
      </c>
      <c r="T132" s="76"/>
      <c r="U132" s="52"/>
      <c r="V132" s="52"/>
      <c r="W132" s="52"/>
      <c r="X132" s="52"/>
      <c r="Y132" s="52"/>
      <c r="Z132" s="52"/>
      <c r="AA132" s="52"/>
      <c r="AB132" s="52"/>
      <c r="AC132" s="52"/>
      <c r="AD132" s="52"/>
      <c r="AE132" s="52"/>
      <c r="AF132" s="52"/>
      <c r="AG132" s="52"/>
      <c r="AH132" s="52"/>
      <c r="AI132" s="52"/>
      <c r="AJ132" s="45"/>
      <c r="AK132" s="45"/>
      <c r="AL132" s="45"/>
      <c r="AM132" s="45" t="s">
        <v>341</v>
      </c>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6" t="s">
        <v>2626</v>
      </c>
      <c r="CD132" s="52"/>
    </row>
    <row r="133" spans="1:96" s="33" customFormat="1" ht="18" customHeight="1">
      <c r="A133" s="107">
        <v>45693</v>
      </c>
      <c r="B133" s="116">
        <v>45798</v>
      </c>
      <c r="C133" s="116"/>
      <c r="D133" s="116"/>
      <c r="E133" s="165"/>
      <c r="F133" s="112">
        <v>34365</v>
      </c>
      <c r="G133" s="112">
        <v>9319</v>
      </c>
      <c r="H133" s="52">
        <v>2433</v>
      </c>
      <c r="I133" s="59" t="s">
        <v>2627</v>
      </c>
      <c r="J133" s="59" t="s">
        <v>1595</v>
      </c>
      <c r="K133" s="147" t="s">
        <v>1600</v>
      </c>
      <c r="L133" s="55" t="s">
        <v>1601</v>
      </c>
      <c r="M133" s="149" t="s">
        <v>181</v>
      </c>
      <c r="N133" s="55" t="s">
        <v>300</v>
      </c>
      <c r="O133" s="55" t="s">
        <v>302</v>
      </c>
      <c r="P133" s="55" t="s">
        <v>1605</v>
      </c>
      <c r="Q133" s="55" t="s">
        <v>227</v>
      </c>
      <c r="R133" s="150" t="s">
        <v>1607</v>
      </c>
      <c r="S133" s="55" t="s">
        <v>1612</v>
      </c>
      <c r="T133" s="152"/>
      <c r="U133" s="55"/>
      <c r="V133" s="55"/>
      <c r="W133" s="55"/>
      <c r="X133" s="55"/>
      <c r="Y133" s="55"/>
      <c r="Z133" s="55"/>
      <c r="AA133" s="55"/>
      <c r="AB133" s="55"/>
      <c r="AC133" s="55"/>
      <c r="AD133" s="55"/>
      <c r="AE133" s="55"/>
      <c r="AF133" s="55"/>
      <c r="AG133" s="55"/>
      <c r="AH133" s="55"/>
      <c r="AI133" s="55"/>
      <c r="AJ133" s="59"/>
      <c r="AK133" s="59"/>
      <c r="AL133" s="93"/>
      <c r="AM133" s="59" t="s">
        <v>341</v>
      </c>
      <c r="AN133" s="59"/>
      <c r="AO133" s="59"/>
      <c r="AP133" s="59"/>
      <c r="AQ133" s="59"/>
      <c r="AR133" s="59"/>
      <c r="AS133" s="59"/>
      <c r="AT133" s="59"/>
      <c r="AU133" s="59"/>
      <c r="AV133" s="59"/>
      <c r="AW133" s="59"/>
      <c r="AX133" s="59"/>
      <c r="AY133" s="59"/>
      <c r="AZ133" s="59"/>
      <c r="BA133" s="59"/>
      <c r="BB133" s="59"/>
      <c r="BC133" s="59"/>
      <c r="BD133" s="59"/>
      <c r="BE133" s="59"/>
      <c r="BF133" s="59"/>
      <c r="BG133" s="59"/>
      <c r="BH133" s="59"/>
      <c r="BI133" s="59"/>
      <c r="BJ133" s="59"/>
      <c r="BK133" s="59"/>
      <c r="BL133" s="59"/>
      <c r="BM133" s="59"/>
      <c r="BN133" s="59"/>
      <c r="BO133" s="59"/>
      <c r="BP133" s="59"/>
      <c r="BQ133" s="59"/>
      <c r="BR133" s="59"/>
      <c r="BS133" s="59"/>
      <c r="BT133" s="59"/>
      <c r="BU133" s="59"/>
      <c r="BV133" s="59"/>
      <c r="BW133" s="59"/>
      <c r="BX133" s="59"/>
      <c r="BY133" s="59"/>
      <c r="BZ133" s="59"/>
      <c r="CA133" s="55"/>
      <c r="CB133" s="55"/>
      <c r="CC133" s="46" t="s">
        <v>2626</v>
      </c>
      <c r="CD133" s="55"/>
      <c r="CE133" s="30"/>
      <c r="CF133" s="30"/>
      <c r="CG133" s="30"/>
      <c r="CH133" s="30"/>
      <c r="CI133" s="30"/>
      <c r="CJ133" s="30"/>
      <c r="CK133" s="30"/>
      <c r="CL133" s="30"/>
      <c r="CM133" s="30"/>
      <c r="CN133" s="30"/>
      <c r="CO133" s="30"/>
      <c r="CP133" s="30"/>
      <c r="CQ133" s="30"/>
      <c r="CR133" s="30"/>
    </row>
    <row r="134" spans="1:96" s="33" customFormat="1" ht="18" customHeight="1">
      <c r="A134" s="74">
        <v>45693</v>
      </c>
      <c r="B134" s="53"/>
      <c r="C134" s="53"/>
      <c r="D134" s="53"/>
      <c r="E134" s="162"/>
      <c r="F134" s="112">
        <v>23203</v>
      </c>
      <c r="G134" s="112">
        <v>1390</v>
      </c>
      <c r="H134" s="52">
        <v>2230</v>
      </c>
      <c r="I134" s="45" t="s">
        <v>2627</v>
      </c>
      <c r="J134" s="59" t="s">
        <v>896</v>
      </c>
      <c r="K134" s="103" t="s">
        <v>899</v>
      </c>
      <c r="L134" s="53" t="s">
        <v>900</v>
      </c>
      <c r="M134" s="53" t="s">
        <v>916</v>
      </c>
      <c r="N134" s="53" t="s">
        <v>300</v>
      </c>
      <c r="O134" s="53" t="s">
        <v>314</v>
      </c>
      <c r="P134" s="53" t="s">
        <v>925</v>
      </c>
      <c r="Q134" s="53" t="s">
        <v>227</v>
      </c>
      <c r="R134" s="53" t="s">
        <v>933</v>
      </c>
      <c r="S134" s="53" t="s">
        <v>943</v>
      </c>
      <c r="T134" s="103" t="s">
        <v>944</v>
      </c>
      <c r="U134" s="53"/>
      <c r="V134" s="53"/>
      <c r="W134" s="53"/>
      <c r="X134" s="53"/>
      <c r="Y134" s="53"/>
      <c r="Z134" s="53"/>
      <c r="AA134" s="53"/>
      <c r="AB134" s="53"/>
      <c r="AC134" s="53"/>
      <c r="AD134" s="53"/>
      <c r="AE134" s="53"/>
      <c r="AF134" s="53"/>
      <c r="AG134" s="53"/>
      <c r="AH134" s="53"/>
      <c r="AI134" s="53"/>
      <c r="AJ134" s="59" t="s">
        <v>341</v>
      </c>
      <c r="AK134" s="59" t="s">
        <v>341</v>
      </c>
      <c r="AL134" s="93" t="s">
        <v>341</v>
      </c>
      <c r="AM134" s="59"/>
      <c r="AN134" s="59" t="s">
        <v>341</v>
      </c>
      <c r="AO134" s="59"/>
      <c r="AP134" s="59"/>
      <c r="AQ134" s="59"/>
      <c r="AR134" s="59"/>
      <c r="AS134" s="59" t="s">
        <v>341</v>
      </c>
      <c r="AT134" s="59"/>
      <c r="AU134" s="59"/>
      <c r="AV134" s="59"/>
      <c r="AW134" s="59" t="s">
        <v>341</v>
      </c>
      <c r="AX134" s="59" t="s">
        <v>341</v>
      </c>
      <c r="AY134" s="59"/>
      <c r="AZ134" s="59"/>
      <c r="BA134" s="59"/>
      <c r="BB134" s="59"/>
      <c r="BC134" s="59"/>
      <c r="BD134" s="59"/>
      <c r="BE134" s="59"/>
      <c r="BF134" s="59"/>
      <c r="BG134" s="59"/>
      <c r="BH134" s="59" t="s">
        <v>341</v>
      </c>
      <c r="BI134" s="59"/>
      <c r="BJ134" s="59"/>
      <c r="BK134" s="59"/>
      <c r="BL134" s="59"/>
      <c r="BM134" s="59" t="s">
        <v>341</v>
      </c>
      <c r="BN134" s="59"/>
      <c r="BO134" s="59"/>
      <c r="BP134" s="59" t="s">
        <v>341</v>
      </c>
      <c r="BQ134" s="59"/>
      <c r="BR134" s="59"/>
      <c r="BS134" s="59"/>
      <c r="BT134" s="59"/>
      <c r="BU134" s="59"/>
      <c r="BV134" s="59"/>
      <c r="BW134" s="59"/>
      <c r="BX134" s="59" t="s">
        <v>341</v>
      </c>
      <c r="BY134" s="59" t="s">
        <v>341</v>
      </c>
      <c r="BZ134" s="59" t="s">
        <v>341</v>
      </c>
      <c r="CA134" s="53"/>
      <c r="CB134" s="53"/>
      <c r="CC134" s="46" t="s">
        <v>2626</v>
      </c>
      <c r="CD134" s="52"/>
    </row>
    <row r="135" spans="1:96" s="33" customFormat="1" ht="18" customHeight="1">
      <c r="A135" s="74">
        <v>45693</v>
      </c>
      <c r="B135" s="53"/>
      <c r="C135" s="53"/>
      <c r="D135" s="53"/>
      <c r="E135" s="162"/>
      <c r="F135" s="112">
        <v>24134</v>
      </c>
      <c r="G135" s="112">
        <v>19</v>
      </c>
      <c r="H135" s="52">
        <v>2231</v>
      </c>
      <c r="I135" s="45" t="s">
        <v>2627</v>
      </c>
      <c r="J135" s="59" t="s">
        <v>896</v>
      </c>
      <c r="K135" s="104" t="s">
        <v>901</v>
      </c>
      <c r="L135" s="53" t="s">
        <v>902</v>
      </c>
      <c r="M135" s="104" t="s">
        <v>917</v>
      </c>
      <c r="N135" s="53" t="s">
        <v>300</v>
      </c>
      <c r="O135" s="53" t="s">
        <v>308</v>
      </c>
      <c r="P135" s="53" t="s">
        <v>926</v>
      </c>
      <c r="Q135" s="53" t="s">
        <v>227</v>
      </c>
      <c r="R135" s="53" t="s">
        <v>934</v>
      </c>
      <c r="S135" s="53" t="s">
        <v>945</v>
      </c>
      <c r="T135" s="104" t="s">
        <v>946</v>
      </c>
      <c r="U135" s="53"/>
      <c r="V135" s="53"/>
      <c r="W135" s="53"/>
      <c r="X135" s="53"/>
      <c r="Y135" s="53"/>
      <c r="Z135" s="53"/>
      <c r="AA135" s="53"/>
      <c r="AB135" s="53"/>
      <c r="AC135" s="53"/>
      <c r="AD135" s="53"/>
      <c r="AE135" s="53"/>
      <c r="AF135" s="53"/>
      <c r="AG135" s="53"/>
      <c r="AH135" s="53"/>
      <c r="AI135" s="53"/>
      <c r="AJ135" s="59"/>
      <c r="AK135" s="59"/>
      <c r="AL135" s="59"/>
      <c r="AM135" s="59" t="s">
        <v>341</v>
      </c>
      <c r="AN135" s="59" t="s">
        <v>341</v>
      </c>
      <c r="AO135" s="59"/>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3"/>
      <c r="CB135" s="53"/>
      <c r="CC135" s="46" t="s">
        <v>2626</v>
      </c>
      <c r="CD135" s="52"/>
    </row>
    <row r="136" spans="1:96" s="33" customFormat="1" ht="18" customHeight="1">
      <c r="A136" s="74">
        <v>45693</v>
      </c>
      <c r="B136" s="53"/>
      <c r="C136" s="53"/>
      <c r="D136" s="53"/>
      <c r="E136" s="162"/>
      <c r="F136" s="112">
        <v>25899</v>
      </c>
      <c r="G136" s="112">
        <v>197</v>
      </c>
      <c r="H136" s="52">
        <v>2232</v>
      </c>
      <c r="I136" s="45" t="s">
        <v>2627</v>
      </c>
      <c r="J136" s="59" t="s">
        <v>896</v>
      </c>
      <c r="K136" s="103" t="s">
        <v>903</v>
      </c>
      <c r="L136" s="53" t="s">
        <v>904</v>
      </c>
      <c r="M136" s="53" t="s">
        <v>918</v>
      </c>
      <c r="N136" s="53" t="s">
        <v>300</v>
      </c>
      <c r="O136" s="53" t="s">
        <v>303</v>
      </c>
      <c r="P136" s="53" t="s">
        <v>927</v>
      </c>
      <c r="Q136" s="53" t="s">
        <v>228</v>
      </c>
      <c r="R136" s="53" t="s">
        <v>935</v>
      </c>
      <c r="S136" s="53" t="s">
        <v>947</v>
      </c>
      <c r="T136" s="103" t="s">
        <v>948</v>
      </c>
      <c r="U136" s="53"/>
      <c r="V136" s="53"/>
      <c r="W136" s="53"/>
      <c r="X136" s="53"/>
      <c r="Y136" s="53"/>
      <c r="Z136" s="53"/>
      <c r="AA136" s="53"/>
      <c r="AB136" s="53"/>
      <c r="AC136" s="53"/>
      <c r="AD136" s="53"/>
      <c r="AE136" s="53"/>
      <c r="AF136" s="53"/>
      <c r="AG136" s="53"/>
      <c r="AH136" s="53"/>
      <c r="AI136" s="53"/>
      <c r="AJ136" s="59" t="s">
        <v>341</v>
      </c>
      <c r="AK136" s="59" t="s">
        <v>341</v>
      </c>
      <c r="AL136" s="93" t="s">
        <v>341</v>
      </c>
      <c r="AM136" s="59"/>
      <c r="AN136" s="59" t="s">
        <v>341</v>
      </c>
      <c r="AO136" s="59"/>
      <c r="AP136" s="59" t="s">
        <v>341</v>
      </c>
      <c r="AQ136" s="59"/>
      <c r="AR136" s="59"/>
      <c r="AS136" s="59" t="s">
        <v>341</v>
      </c>
      <c r="AT136" s="59"/>
      <c r="AU136" s="59"/>
      <c r="AV136" s="59"/>
      <c r="AW136" s="59"/>
      <c r="AX136" s="59"/>
      <c r="AY136" s="59"/>
      <c r="AZ136" s="59"/>
      <c r="BA136" s="59"/>
      <c r="BB136" s="59"/>
      <c r="BC136" s="59" t="s">
        <v>341</v>
      </c>
      <c r="BD136" s="59" t="s">
        <v>341</v>
      </c>
      <c r="BE136" s="59" t="s">
        <v>341</v>
      </c>
      <c r="BF136" s="59" t="s">
        <v>341</v>
      </c>
      <c r="BG136" s="59"/>
      <c r="BH136" s="59" t="s">
        <v>341</v>
      </c>
      <c r="BI136" s="59"/>
      <c r="BJ136" s="59"/>
      <c r="BK136" s="59"/>
      <c r="BL136" s="59"/>
      <c r="BM136" s="59"/>
      <c r="BN136" s="59"/>
      <c r="BO136" s="59"/>
      <c r="BP136" s="59"/>
      <c r="BQ136" s="59"/>
      <c r="BR136" s="59"/>
      <c r="BS136" s="59"/>
      <c r="BT136" s="59"/>
      <c r="BU136" s="59"/>
      <c r="BV136" s="59"/>
      <c r="BW136" s="59"/>
      <c r="BX136" s="59"/>
      <c r="BY136" s="59"/>
      <c r="BZ136" s="59"/>
      <c r="CA136" s="59"/>
      <c r="CB136" s="59"/>
      <c r="CC136" s="46" t="s">
        <v>2626</v>
      </c>
      <c r="CD136" s="52"/>
    </row>
    <row r="137" spans="1:96" s="33" customFormat="1" ht="18" customHeight="1">
      <c r="A137" s="74">
        <v>45693</v>
      </c>
      <c r="B137" s="52"/>
      <c r="C137" s="52"/>
      <c r="D137" s="52"/>
      <c r="E137" s="84"/>
      <c r="F137" s="112">
        <v>26115</v>
      </c>
      <c r="G137" s="112">
        <v>623</v>
      </c>
      <c r="H137" s="52">
        <v>2233</v>
      </c>
      <c r="I137" s="45" t="s">
        <v>2627</v>
      </c>
      <c r="J137" s="47" t="s">
        <v>896</v>
      </c>
      <c r="K137" s="50" t="s">
        <v>905</v>
      </c>
      <c r="L137" s="52" t="s">
        <v>906</v>
      </c>
      <c r="M137" s="56" t="s">
        <v>919</v>
      </c>
      <c r="N137" s="52" t="s">
        <v>300</v>
      </c>
      <c r="O137" s="52" t="s">
        <v>303</v>
      </c>
      <c r="P137" s="52" t="s">
        <v>928</v>
      </c>
      <c r="Q137" s="52" t="s">
        <v>227</v>
      </c>
      <c r="R137" s="52" t="s">
        <v>936</v>
      </c>
      <c r="S137" s="44" t="s">
        <v>949</v>
      </c>
      <c r="T137" s="79" t="s">
        <v>950</v>
      </c>
      <c r="U137" s="46"/>
      <c r="V137" s="45"/>
      <c r="W137" s="52"/>
      <c r="X137" s="52"/>
      <c r="Y137" s="52"/>
      <c r="Z137" s="52"/>
      <c r="AA137" s="52"/>
      <c r="AB137" s="46"/>
      <c r="AC137" s="46"/>
      <c r="AD137" s="52"/>
      <c r="AE137" s="52"/>
      <c r="AF137" s="52"/>
      <c r="AG137" s="52"/>
      <c r="AH137" s="52"/>
      <c r="AI137" s="52"/>
      <c r="AJ137" s="45" t="s">
        <v>341</v>
      </c>
      <c r="AK137" s="45" t="s">
        <v>341</v>
      </c>
      <c r="AL137" s="80" t="s">
        <v>341</v>
      </c>
      <c r="AM137" s="45"/>
      <c r="AN137" s="45" t="s">
        <v>341</v>
      </c>
      <c r="AO137" s="45"/>
      <c r="AP137" s="45" t="s">
        <v>341</v>
      </c>
      <c r="AQ137" s="45"/>
      <c r="AR137" s="45"/>
      <c r="AS137" s="45" t="s">
        <v>341</v>
      </c>
      <c r="AT137" s="45"/>
      <c r="AU137" s="45"/>
      <c r="AV137" s="45"/>
      <c r="AW137" s="45"/>
      <c r="AX137" s="45" t="s">
        <v>341</v>
      </c>
      <c r="AY137" s="45"/>
      <c r="AZ137" s="45"/>
      <c r="BA137" s="45"/>
      <c r="BB137" s="45"/>
      <c r="BC137" s="45" t="s">
        <v>341</v>
      </c>
      <c r="BD137" s="45" t="s">
        <v>341</v>
      </c>
      <c r="BE137" s="45"/>
      <c r="BF137" s="45"/>
      <c r="BG137" s="45"/>
      <c r="BH137" s="45"/>
      <c r="BI137" s="45"/>
      <c r="BJ137" s="45"/>
      <c r="BK137" s="45"/>
      <c r="BL137" s="45"/>
      <c r="BM137" s="45"/>
      <c r="BN137" s="45"/>
      <c r="BO137" s="45"/>
      <c r="BP137" s="45"/>
      <c r="BQ137" s="45"/>
      <c r="BR137" s="45"/>
      <c r="BS137" s="45"/>
      <c r="BT137" s="45"/>
      <c r="BU137" s="45"/>
      <c r="BV137" s="45"/>
      <c r="BW137" s="45"/>
      <c r="BX137" s="45"/>
      <c r="BY137" s="45"/>
      <c r="BZ137" s="45"/>
      <c r="CA137" s="45"/>
      <c r="CB137" s="45"/>
      <c r="CC137" s="46" t="s">
        <v>2626</v>
      </c>
      <c r="CD137" s="52"/>
    </row>
    <row r="138" spans="1:96" s="33" customFormat="1" ht="18" customHeight="1">
      <c r="A138" s="74">
        <v>45693</v>
      </c>
      <c r="B138" s="52"/>
      <c r="C138" s="52"/>
      <c r="D138" s="52"/>
      <c r="E138" s="84"/>
      <c r="F138" s="112">
        <v>26753</v>
      </c>
      <c r="G138" s="112">
        <v>145</v>
      </c>
      <c r="H138" s="52">
        <v>2234</v>
      </c>
      <c r="I138" s="45" t="s">
        <v>2627</v>
      </c>
      <c r="J138" s="47" t="s">
        <v>896</v>
      </c>
      <c r="K138" s="50" t="s">
        <v>907</v>
      </c>
      <c r="L138" s="52" t="s">
        <v>908</v>
      </c>
      <c r="M138" s="56" t="s">
        <v>481</v>
      </c>
      <c r="N138" s="52" t="s">
        <v>300</v>
      </c>
      <c r="O138" s="52" t="s">
        <v>494</v>
      </c>
      <c r="P138" s="52" t="s">
        <v>929</v>
      </c>
      <c r="Q138" s="52" t="s">
        <v>227</v>
      </c>
      <c r="R138" s="127" t="s">
        <v>937</v>
      </c>
      <c r="S138" s="44" t="s">
        <v>951</v>
      </c>
      <c r="T138" s="79" t="s">
        <v>952</v>
      </c>
      <c r="U138" s="127"/>
      <c r="V138" s="52"/>
      <c r="W138" s="52"/>
      <c r="X138" s="52"/>
      <c r="Y138" s="52"/>
      <c r="Z138" s="129"/>
      <c r="AA138" s="127"/>
      <c r="AB138" s="52"/>
      <c r="AC138" s="52"/>
      <c r="AD138" s="52"/>
      <c r="AE138" s="52"/>
      <c r="AF138" s="52"/>
      <c r="AG138" s="52"/>
      <c r="AH138" s="52"/>
      <c r="AI138" s="52"/>
      <c r="AJ138" s="45" t="s">
        <v>341</v>
      </c>
      <c r="AK138" s="45"/>
      <c r="AL138" s="80" t="s">
        <v>341</v>
      </c>
      <c r="AM138" s="45"/>
      <c r="AN138" s="45" t="s">
        <v>341</v>
      </c>
      <c r="AO138" s="45"/>
      <c r="AP138" s="45"/>
      <c r="AQ138" s="45"/>
      <c r="AR138" s="45"/>
      <c r="AS138" s="45" t="s">
        <v>341</v>
      </c>
      <c r="AT138" s="45"/>
      <c r="AU138" s="45"/>
      <c r="AV138" s="45"/>
      <c r="AW138" s="45"/>
      <c r="AX138" s="45"/>
      <c r="AY138" s="45"/>
      <c r="AZ138" s="45"/>
      <c r="BA138" s="45"/>
      <c r="BB138" s="45"/>
      <c r="BC138" s="45"/>
      <c r="BD138" s="45"/>
      <c r="BE138" s="45"/>
      <c r="BF138" s="45"/>
      <c r="BG138" s="45"/>
      <c r="BH138" s="45"/>
      <c r="BI138" s="45"/>
      <c r="BJ138" s="45"/>
      <c r="BK138" s="45" t="s">
        <v>341</v>
      </c>
      <c r="BL138" s="45" t="s">
        <v>341</v>
      </c>
      <c r="BM138" s="45" t="s">
        <v>341</v>
      </c>
      <c r="BN138" s="45" t="s">
        <v>341</v>
      </c>
      <c r="BO138" s="45" t="s">
        <v>341</v>
      </c>
      <c r="BP138" s="45" t="s">
        <v>341</v>
      </c>
      <c r="BQ138" s="45" t="s">
        <v>341</v>
      </c>
      <c r="BR138" s="45" t="s">
        <v>341</v>
      </c>
      <c r="BS138" s="45"/>
      <c r="BT138" s="45"/>
      <c r="BU138" s="45"/>
      <c r="BV138" s="45"/>
      <c r="BW138" s="45"/>
      <c r="BX138" s="45"/>
      <c r="BY138" s="45"/>
      <c r="BZ138" s="45"/>
      <c r="CA138" s="45"/>
      <c r="CB138" s="45"/>
      <c r="CC138" s="46" t="s">
        <v>2626</v>
      </c>
      <c r="CD138" s="52"/>
    </row>
    <row r="139" spans="1:96" s="33" customFormat="1" ht="18" customHeight="1">
      <c r="A139" s="74">
        <v>45693</v>
      </c>
      <c r="B139" s="52"/>
      <c r="C139" s="52"/>
      <c r="D139" s="52"/>
      <c r="E139" s="84"/>
      <c r="F139" s="112">
        <v>27637</v>
      </c>
      <c r="G139" s="112">
        <v>165</v>
      </c>
      <c r="H139" s="52">
        <v>2235</v>
      </c>
      <c r="I139" s="45" t="s">
        <v>2627</v>
      </c>
      <c r="J139" s="45" t="s">
        <v>896</v>
      </c>
      <c r="K139" s="51" t="s">
        <v>909</v>
      </c>
      <c r="L139" s="52" t="s">
        <v>910</v>
      </c>
      <c r="M139" s="57" t="s">
        <v>644</v>
      </c>
      <c r="N139" s="52" t="s">
        <v>300</v>
      </c>
      <c r="O139" s="52" t="s">
        <v>303</v>
      </c>
      <c r="P139" s="52" t="s">
        <v>930</v>
      </c>
      <c r="Q139" s="52" t="s">
        <v>227</v>
      </c>
      <c r="R139" s="52" t="s">
        <v>938</v>
      </c>
      <c r="S139" s="52" t="s">
        <v>953</v>
      </c>
      <c r="T139" s="81" t="s">
        <v>954</v>
      </c>
      <c r="U139" s="52"/>
      <c r="V139" s="52"/>
      <c r="W139" s="52"/>
      <c r="X139" s="52"/>
      <c r="Y139" s="52"/>
      <c r="Z139" s="52"/>
      <c r="AA139" s="52"/>
      <c r="AB139" s="52"/>
      <c r="AC139" s="52"/>
      <c r="AD139" s="52"/>
      <c r="AE139" s="52"/>
      <c r="AF139" s="52"/>
      <c r="AG139" s="52"/>
      <c r="AH139" s="52"/>
      <c r="AI139" s="52"/>
      <c r="AJ139" s="45"/>
      <c r="AK139" s="45"/>
      <c r="AL139" s="80"/>
      <c r="AM139" s="45"/>
      <c r="AN139" s="45" t="s">
        <v>341</v>
      </c>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t="s">
        <v>341</v>
      </c>
      <c r="BY139" s="45" t="s">
        <v>341</v>
      </c>
      <c r="BZ139" s="45" t="s">
        <v>341</v>
      </c>
      <c r="CA139" s="52"/>
      <c r="CB139" s="52"/>
      <c r="CC139" s="46" t="s">
        <v>2626</v>
      </c>
      <c r="CD139" s="52"/>
    </row>
    <row r="140" spans="1:96" s="33" customFormat="1" ht="18" customHeight="1">
      <c r="A140" s="74">
        <v>45693</v>
      </c>
      <c r="B140" s="52"/>
      <c r="C140" s="52"/>
      <c r="D140" s="52"/>
      <c r="E140" s="84"/>
      <c r="F140" s="112">
        <v>27697</v>
      </c>
      <c r="G140" s="112">
        <v>1786</v>
      </c>
      <c r="H140" s="52">
        <v>2236</v>
      </c>
      <c r="I140" s="45" t="s">
        <v>2627</v>
      </c>
      <c r="J140" s="75" t="s">
        <v>896</v>
      </c>
      <c r="K140" s="50" t="s">
        <v>911</v>
      </c>
      <c r="L140" s="52" t="s">
        <v>912</v>
      </c>
      <c r="M140" s="56" t="s">
        <v>920</v>
      </c>
      <c r="N140" s="52" t="s">
        <v>922</v>
      </c>
      <c r="O140" s="52" t="s">
        <v>923</v>
      </c>
      <c r="P140" s="52" t="s">
        <v>931</v>
      </c>
      <c r="Q140" s="52" t="s">
        <v>227</v>
      </c>
      <c r="R140" s="52" t="s">
        <v>939</v>
      </c>
      <c r="S140" s="77" t="s">
        <v>955</v>
      </c>
      <c r="T140" s="86" t="s">
        <v>956</v>
      </c>
      <c r="U140" s="52" t="s">
        <v>579</v>
      </c>
      <c r="V140" s="52" t="s">
        <v>857</v>
      </c>
      <c r="W140" s="52" t="s">
        <v>421</v>
      </c>
      <c r="X140" s="52" t="s">
        <v>422</v>
      </c>
      <c r="Y140" s="52" t="s">
        <v>960</v>
      </c>
      <c r="Z140" s="52" t="s">
        <v>326</v>
      </c>
      <c r="AA140" s="52" t="s">
        <v>961</v>
      </c>
      <c r="AB140" s="52" t="s">
        <v>964</v>
      </c>
      <c r="AC140" s="52" t="s">
        <v>965</v>
      </c>
      <c r="AD140" s="52"/>
      <c r="AE140" s="52"/>
      <c r="AF140" s="52"/>
      <c r="AG140" s="52"/>
      <c r="AH140" s="52"/>
      <c r="AI140" s="52"/>
      <c r="AJ140" s="45"/>
      <c r="AK140" s="45"/>
      <c r="AL140" s="80" t="s">
        <v>341</v>
      </c>
      <c r="AM140" s="45" t="s">
        <v>341</v>
      </c>
      <c r="AN140" s="45" t="s">
        <v>341</v>
      </c>
      <c r="AO140" s="45"/>
      <c r="AP140" s="45"/>
      <c r="AQ140" s="45"/>
      <c r="AR140" s="45"/>
      <c r="AS140" s="45"/>
      <c r="AT140" s="45"/>
      <c r="AU140" s="45"/>
      <c r="AV140" s="45"/>
      <c r="AW140" s="45"/>
      <c r="AX140" s="45"/>
      <c r="AY140" s="45"/>
      <c r="AZ140" s="45"/>
      <c r="BA140" s="45"/>
      <c r="BB140" s="45"/>
      <c r="BC140" s="45"/>
      <c r="BD140" s="45"/>
      <c r="BE140" s="45" t="s">
        <v>341</v>
      </c>
      <c r="BF140" s="45"/>
      <c r="BG140" s="45"/>
      <c r="BH140" s="45"/>
      <c r="BI140" s="45"/>
      <c r="BJ140" s="45"/>
      <c r="BK140" s="45"/>
      <c r="BL140" s="45"/>
      <c r="BM140" s="45"/>
      <c r="BN140" s="45"/>
      <c r="BO140" s="45"/>
      <c r="BP140" s="45"/>
      <c r="BQ140" s="45"/>
      <c r="BR140" s="45"/>
      <c r="BS140" s="45"/>
      <c r="BT140" s="45"/>
      <c r="BU140" s="45"/>
      <c r="BV140" s="45"/>
      <c r="BW140" s="45"/>
      <c r="BX140" s="45"/>
      <c r="BY140" s="45"/>
      <c r="BZ140" s="45"/>
      <c r="CA140" s="45"/>
      <c r="CB140" s="45"/>
      <c r="CC140" s="46" t="s">
        <v>2626</v>
      </c>
      <c r="CD140" s="52"/>
    </row>
    <row r="141" spans="1:96" s="33" customFormat="1" ht="18" customHeight="1">
      <c r="A141" s="74">
        <v>45693</v>
      </c>
      <c r="B141" s="52"/>
      <c r="C141" s="52"/>
      <c r="D141" s="52"/>
      <c r="E141" s="164"/>
      <c r="F141" s="112">
        <v>30262</v>
      </c>
      <c r="G141" s="112">
        <v>1919</v>
      </c>
      <c r="H141" s="52">
        <v>2237</v>
      </c>
      <c r="I141" s="45" t="s">
        <v>2627</v>
      </c>
      <c r="J141" s="47" t="s">
        <v>896</v>
      </c>
      <c r="K141" s="50" t="s">
        <v>913</v>
      </c>
      <c r="L141" s="52" t="s">
        <v>914</v>
      </c>
      <c r="M141" s="56" t="s">
        <v>921</v>
      </c>
      <c r="N141" s="52" t="s">
        <v>300</v>
      </c>
      <c r="O141" s="52" t="s">
        <v>365</v>
      </c>
      <c r="P141" s="52" t="s">
        <v>932</v>
      </c>
      <c r="Q141" s="52" t="s">
        <v>227</v>
      </c>
      <c r="R141" s="52" t="s">
        <v>940</v>
      </c>
      <c r="S141" s="44" t="s">
        <v>957</v>
      </c>
      <c r="T141" s="79" t="s">
        <v>958</v>
      </c>
      <c r="U141" s="52"/>
      <c r="V141" s="52"/>
      <c r="W141" s="52"/>
      <c r="X141" s="52"/>
      <c r="Y141" s="52"/>
      <c r="Z141" s="52"/>
      <c r="AA141" s="52"/>
      <c r="AB141" s="52"/>
      <c r="AC141" s="52"/>
      <c r="AD141" s="52"/>
      <c r="AE141" s="52"/>
      <c r="AF141" s="52"/>
      <c r="AG141" s="52"/>
      <c r="AH141" s="52"/>
      <c r="AI141" s="52"/>
      <c r="AJ141" s="45"/>
      <c r="AK141" s="45"/>
      <c r="AL141" s="80"/>
      <c r="AM141" s="45" t="s">
        <v>341</v>
      </c>
      <c r="AN141" s="45" t="s">
        <v>341</v>
      </c>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t="s">
        <v>341</v>
      </c>
      <c r="BN141" s="45"/>
      <c r="BO141" s="45"/>
      <c r="BP141" s="45" t="s">
        <v>341</v>
      </c>
      <c r="BQ141" s="45"/>
      <c r="BR141" s="45"/>
      <c r="BS141" s="45"/>
      <c r="BT141" s="45"/>
      <c r="BU141" s="45"/>
      <c r="BV141" s="45"/>
      <c r="BW141" s="45"/>
      <c r="BX141" s="45"/>
      <c r="BY141" s="45"/>
      <c r="BZ141" s="45"/>
      <c r="CA141" s="45"/>
      <c r="CB141" s="45"/>
      <c r="CC141" s="46" t="s">
        <v>2626</v>
      </c>
      <c r="CD141" s="52"/>
    </row>
    <row r="142" spans="1:96" s="33" customFormat="1" ht="18" hidden="1" customHeight="1">
      <c r="A142" s="74"/>
      <c r="B142" s="52"/>
      <c r="C142" s="52"/>
      <c r="D142" s="52"/>
      <c r="E142" s="52"/>
      <c r="F142" s="52"/>
      <c r="G142" s="52"/>
      <c r="H142" s="52">
        <v>2238</v>
      </c>
      <c r="I142" s="45"/>
      <c r="J142" s="47"/>
      <c r="K142" s="50"/>
      <c r="L142" s="52"/>
      <c r="M142" s="56"/>
      <c r="N142" s="52"/>
      <c r="O142" s="52"/>
      <c r="P142" s="52"/>
      <c r="Q142" s="52"/>
      <c r="R142" s="52"/>
      <c r="S142" s="44"/>
      <c r="T142" s="79"/>
      <c r="U142" s="52"/>
      <c r="V142" s="52"/>
      <c r="W142" s="52"/>
      <c r="X142" s="52"/>
      <c r="Y142" s="52"/>
      <c r="Z142" s="52"/>
      <c r="AA142" s="52"/>
      <c r="AB142" s="52"/>
      <c r="AC142" s="52"/>
      <c r="AD142" s="52"/>
      <c r="AE142" s="52"/>
      <c r="AF142" s="52"/>
      <c r="AG142" s="52"/>
      <c r="AH142" s="52"/>
      <c r="AI142" s="52"/>
      <c r="AJ142" s="45"/>
      <c r="AK142" s="45"/>
      <c r="AL142" s="80"/>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c r="BO142" s="45"/>
      <c r="BP142" s="45"/>
      <c r="BQ142" s="45"/>
      <c r="BR142" s="45"/>
      <c r="BS142" s="45"/>
      <c r="BT142" s="45"/>
      <c r="BU142" s="45"/>
      <c r="BV142" s="45"/>
      <c r="BW142" s="45"/>
      <c r="BX142" s="45"/>
      <c r="BY142" s="45"/>
      <c r="BZ142" s="45"/>
      <c r="CA142" s="45"/>
      <c r="CB142" s="45"/>
      <c r="CC142" s="46" t="s">
        <v>2626</v>
      </c>
      <c r="CD142" s="52"/>
    </row>
    <row r="143" spans="1:96" s="33" customFormat="1" ht="18" hidden="1" customHeight="1">
      <c r="A143" s="74"/>
      <c r="B143" s="52"/>
      <c r="C143" s="52"/>
      <c r="D143" s="52"/>
      <c r="E143" s="52"/>
      <c r="F143" s="52"/>
      <c r="G143" s="52"/>
      <c r="H143" s="52">
        <v>2239</v>
      </c>
      <c r="I143" s="45"/>
      <c r="J143" s="47"/>
      <c r="K143" s="50"/>
      <c r="L143" s="52"/>
      <c r="M143" s="94"/>
      <c r="N143" s="52"/>
      <c r="O143" s="52"/>
      <c r="P143" s="52"/>
      <c r="Q143" s="52"/>
      <c r="R143" s="52"/>
      <c r="S143" s="44"/>
      <c r="T143" s="79"/>
      <c r="U143" s="52"/>
      <c r="V143" s="52"/>
      <c r="W143" s="52"/>
      <c r="X143" s="52"/>
      <c r="Y143" s="52"/>
      <c r="Z143" s="52"/>
      <c r="AA143" s="52"/>
      <c r="AB143" s="52"/>
      <c r="AC143" s="52"/>
      <c r="AD143" s="52"/>
      <c r="AE143" s="52"/>
      <c r="AF143" s="52"/>
      <c r="AG143" s="52"/>
      <c r="AH143" s="52"/>
      <c r="AI143" s="52"/>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c r="BO143" s="45"/>
      <c r="BP143" s="45"/>
      <c r="BQ143" s="45"/>
      <c r="BR143" s="45"/>
      <c r="BS143" s="45"/>
      <c r="BT143" s="45"/>
      <c r="BU143" s="45"/>
      <c r="BV143" s="45"/>
      <c r="BW143" s="45"/>
      <c r="BX143" s="45"/>
      <c r="BY143" s="45"/>
      <c r="BZ143" s="45"/>
      <c r="CA143" s="45"/>
      <c r="CB143" s="45"/>
      <c r="CC143" s="46" t="s">
        <v>2626</v>
      </c>
      <c r="CD143" s="52"/>
    </row>
    <row r="144" spans="1:96" s="33" customFormat="1" ht="18" hidden="1" customHeight="1">
      <c r="A144" s="74"/>
      <c r="B144" s="52"/>
      <c r="C144" s="52"/>
      <c r="D144" s="52"/>
      <c r="E144" s="52"/>
      <c r="F144" s="52"/>
      <c r="G144" s="52"/>
      <c r="H144" s="52">
        <v>2240</v>
      </c>
      <c r="I144" s="45"/>
      <c r="J144" s="47"/>
      <c r="K144" s="50"/>
      <c r="L144" s="52"/>
      <c r="M144" s="56"/>
      <c r="N144" s="52"/>
      <c r="O144" s="52"/>
      <c r="P144" s="52"/>
      <c r="Q144" s="52"/>
      <c r="R144" s="52"/>
      <c r="S144" s="44"/>
      <c r="T144" s="79"/>
      <c r="U144" s="52"/>
      <c r="V144" s="52"/>
      <c r="W144" s="52"/>
      <c r="X144" s="52"/>
      <c r="Y144" s="52"/>
      <c r="Z144" s="52"/>
      <c r="AA144" s="52"/>
      <c r="AB144" s="52"/>
      <c r="AC144" s="52"/>
      <c r="AD144" s="52"/>
      <c r="AE144" s="52"/>
      <c r="AF144" s="52"/>
      <c r="AG144" s="52"/>
      <c r="AH144" s="52"/>
      <c r="AI144" s="52"/>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6" t="s">
        <v>2626</v>
      </c>
      <c r="CD144" s="52"/>
    </row>
    <row r="145" spans="1:82" s="34" customFormat="1" ht="18" hidden="1" customHeight="1">
      <c r="A145" s="74"/>
      <c r="B145" s="52"/>
      <c r="C145" s="52"/>
      <c r="D145" s="52"/>
      <c r="E145" s="52"/>
      <c r="F145" s="52"/>
      <c r="G145" s="52"/>
      <c r="H145" s="52">
        <v>2241</v>
      </c>
      <c r="I145" s="45"/>
      <c r="J145" s="47"/>
      <c r="K145" s="50"/>
      <c r="L145" s="52"/>
      <c r="M145" s="56"/>
      <c r="N145" s="52"/>
      <c r="O145" s="52"/>
      <c r="P145" s="52"/>
      <c r="Q145" s="52"/>
      <c r="R145" s="52"/>
      <c r="S145" s="44"/>
      <c r="T145" s="79"/>
      <c r="U145" s="52"/>
      <c r="V145" s="52"/>
      <c r="W145" s="52"/>
      <c r="X145" s="52"/>
      <c r="Y145" s="52"/>
      <c r="Z145" s="52"/>
      <c r="AA145" s="52"/>
      <c r="AB145" s="52"/>
      <c r="AC145" s="52"/>
      <c r="AD145" s="52"/>
      <c r="AE145" s="52"/>
      <c r="AF145" s="52"/>
      <c r="AG145" s="52"/>
      <c r="AH145" s="52"/>
      <c r="AI145" s="52"/>
      <c r="AJ145" s="45"/>
      <c r="AK145" s="45"/>
      <c r="AL145" s="80"/>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c r="BZ145" s="45"/>
      <c r="CA145" s="45"/>
      <c r="CB145" s="45"/>
      <c r="CC145" s="46" t="s">
        <v>2626</v>
      </c>
      <c r="CD145" s="52"/>
    </row>
    <row r="146" spans="1:82" s="33" customFormat="1" ht="18" hidden="1" customHeight="1">
      <c r="A146" s="74"/>
      <c r="B146" s="52"/>
      <c r="C146" s="52"/>
      <c r="D146" s="52"/>
      <c r="E146" s="52"/>
      <c r="F146" s="52"/>
      <c r="G146" s="52"/>
      <c r="H146" s="52">
        <v>2242</v>
      </c>
      <c r="I146" s="45"/>
      <c r="J146" s="47"/>
      <c r="K146" s="48"/>
      <c r="L146" s="52"/>
      <c r="M146" s="94"/>
      <c r="N146" s="52"/>
      <c r="O146" s="52"/>
      <c r="P146" s="52"/>
      <c r="Q146" s="52"/>
      <c r="R146" s="52"/>
      <c r="S146" s="44"/>
      <c r="T146" s="79"/>
      <c r="U146" s="52"/>
      <c r="V146" s="52"/>
      <c r="W146" s="52"/>
      <c r="X146" s="52"/>
      <c r="Y146" s="52"/>
      <c r="Z146" s="52"/>
      <c r="AA146" s="52"/>
      <c r="AB146" s="52"/>
      <c r="AC146" s="52"/>
      <c r="AD146" s="52"/>
      <c r="AE146" s="52"/>
      <c r="AF146" s="52"/>
      <c r="AG146" s="52"/>
      <c r="AH146" s="52"/>
      <c r="AI146" s="52"/>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6" t="s">
        <v>2626</v>
      </c>
      <c r="CD146" s="52"/>
    </row>
    <row r="147" spans="1:82" s="33" customFormat="1" ht="18" hidden="1" customHeight="1">
      <c r="A147" s="74"/>
      <c r="B147" s="52"/>
      <c r="C147" s="52"/>
      <c r="D147" s="52"/>
      <c r="E147" s="52"/>
      <c r="F147" s="52"/>
      <c r="G147" s="52"/>
      <c r="H147" s="52">
        <v>2243</v>
      </c>
      <c r="I147" s="45"/>
      <c r="J147" s="47"/>
      <c r="K147" s="48"/>
      <c r="L147" s="52"/>
      <c r="M147" s="56"/>
      <c r="N147" s="52"/>
      <c r="O147" s="52"/>
      <c r="P147" s="52"/>
      <c r="Q147" s="52"/>
      <c r="R147" s="52"/>
      <c r="S147" s="44"/>
      <c r="T147" s="79"/>
      <c r="U147" s="52"/>
      <c r="V147" s="52"/>
      <c r="W147" s="52"/>
      <c r="X147" s="52"/>
      <c r="Y147" s="52"/>
      <c r="Z147" s="52"/>
      <c r="AA147" s="52"/>
      <c r="AB147" s="52"/>
      <c r="AC147" s="52"/>
      <c r="AD147" s="52"/>
      <c r="AE147" s="52"/>
      <c r="AF147" s="52"/>
      <c r="AG147" s="52"/>
      <c r="AH147" s="52"/>
      <c r="AI147" s="52"/>
      <c r="AJ147" s="45"/>
      <c r="AK147" s="45"/>
      <c r="AL147" s="80"/>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c r="BU147" s="45"/>
      <c r="BV147" s="45"/>
      <c r="BW147" s="45"/>
      <c r="BX147" s="45"/>
      <c r="BY147" s="45"/>
      <c r="BZ147" s="45"/>
      <c r="CA147" s="45"/>
      <c r="CB147" s="45"/>
      <c r="CC147" s="46" t="s">
        <v>2626</v>
      </c>
      <c r="CD147" s="52"/>
    </row>
    <row r="148" spans="1:82" s="33" customFormat="1" ht="18" hidden="1" customHeight="1">
      <c r="A148" s="74"/>
      <c r="B148" s="52"/>
      <c r="C148" s="52"/>
      <c r="D148" s="52"/>
      <c r="E148" s="52"/>
      <c r="F148" s="52"/>
      <c r="G148" s="52"/>
      <c r="H148" s="52">
        <v>2244</v>
      </c>
      <c r="I148" s="45"/>
      <c r="J148" s="47"/>
      <c r="K148" s="50"/>
      <c r="L148" s="52"/>
      <c r="M148" s="56"/>
      <c r="N148" s="52"/>
      <c r="O148" s="52"/>
      <c r="P148" s="52"/>
      <c r="Q148" s="52"/>
      <c r="R148" s="52"/>
      <c r="S148" s="44"/>
      <c r="T148" s="79"/>
      <c r="U148" s="52"/>
      <c r="V148" s="52"/>
      <c r="W148" s="52"/>
      <c r="X148" s="52"/>
      <c r="Y148" s="52"/>
      <c r="Z148" s="52"/>
      <c r="AA148" s="52"/>
      <c r="AB148" s="52"/>
      <c r="AC148" s="52"/>
      <c r="AD148" s="52"/>
      <c r="AE148" s="52"/>
      <c r="AF148" s="52"/>
      <c r="AG148" s="52"/>
      <c r="AH148" s="52"/>
      <c r="AI148" s="52"/>
      <c r="AJ148" s="45"/>
      <c r="AK148" s="45"/>
      <c r="AL148" s="80"/>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c r="BZ148" s="45"/>
      <c r="CA148" s="45"/>
      <c r="CB148" s="45"/>
      <c r="CC148" s="46" t="s">
        <v>2626</v>
      </c>
      <c r="CD148" s="52"/>
    </row>
    <row r="149" spans="1:82" s="33" customFormat="1" ht="18" hidden="1" customHeight="1">
      <c r="A149" s="74"/>
      <c r="B149" s="52"/>
      <c r="C149" s="52"/>
      <c r="D149" s="52"/>
      <c r="E149" s="52"/>
      <c r="F149" s="52"/>
      <c r="G149" s="52"/>
      <c r="H149" s="52">
        <v>2245</v>
      </c>
      <c r="I149" s="45"/>
      <c r="J149" s="47"/>
      <c r="K149" s="50"/>
      <c r="L149" s="52"/>
      <c r="M149" s="94"/>
      <c r="N149" s="52"/>
      <c r="O149" s="52"/>
      <c r="P149" s="52"/>
      <c r="Q149" s="52"/>
      <c r="R149" s="52"/>
      <c r="S149" s="44"/>
      <c r="T149" s="79"/>
      <c r="U149" s="52"/>
      <c r="V149" s="52"/>
      <c r="W149" s="52"/>
      <c r="X149" s="52"/>
      <c r="Y149" s="52"/>
      <c r="Z149" s="52"/>
      <c r="AA149" s="52"/>
      <c r="AB149" s="52"/>
      <c r="AC149" s="52"/>
      <c r="AD149" s="52"/>
      <c r="AE149" s="52"/>
      <c r="AF149" s="52"/>
      <c r="AG149" s="52"/>
      <c r="AH149" s="52"/>
      <c r="AI149" s="52"/>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c r="BW149" s="45"/>
      <c r="BX149" s="45"/>
      <c r="BY149" s="45"/>
      <c r="BZ149" s="45"/>
      <c r="CA149" s="45"/>
      <c r="CB149" s="45"/>
      <c r="CC149" s="46" t="s">
        <v>2626</v>
      </c>
      <c r="CD149" s="46"/>
    </row>
    <row r="150" spans="1:82" s="33" customFormat="1" ht="18" hidden="1" customHeight="1">
      <c r="A150" s="74"/>
      <c r="B150" s="52"/>
      <c r="C150" s="52"/>
      <c r="D150" s="52"/>
      <c r="E150" s="52"/>
      <c r="F150" s="52"/>
      <c r="G150" s="52"/>
      <c r="H150" s="52">
        <v>2246</v>
      </c>
      <c r="I150" s="45"/>
      <c r="J150" s="47"/>
      <c r="K150" s="50"/>
      <c r="L150" s="52"/>
      <c r="M150" s="56"/>
      <c r="N150" s="52"/>
      <c r="O150" s="52"/>
      <c r="P150" s="52"/>
      <c r="Q150" s="52"/>
      <c r="R150" s="52"/>
      <c r="S150" s="44"/>
      <c r="T150" s="79"/>
      <c r="U150" s="52"/>
      <c r="V150" s="52"/>
      <c r="W150" s="52"/>
      <c r="X150" s="52"/>
      <c r="Y150" s="52"/>
      <c r="Z150" s="52"/>
      <c r="AA150" s="52"/>
      <c r="AB150" s="52"/>
      <c r="AC150" s="52"/>
      <c r="AD150" s="52"/>
      <c r="AE150" s="52"/>
      <c r="AF150" s="52"/>
      <c r="AG150" s="52"/>
      <c r="AH150" s="52"/>
      <c r="AI150" s="52"/>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c r="BO150" s="45"/>
      <c r="BP150" s="45"/>
      <c r="BQ150" s="45"/>
      <c r="BR150" s="45"/>
      <c r="BS150" s="45"/>
      <c r="BT150" s="45"/>
      <c r="BU150" s="45"/>
      <c r="BV150" s="45"/>
      <c r="BW150" s="45"/>
      <c r="BX150" s="45"/>
      <c r="BY150" s="45"/>
      <c r="BZ150" s="45"/>
      <c r="CA150" s="45"/>
      <c r="CB150" s="45"/>
      <c r="CC150" s="46" t="s">
        <v>2626</v>
      </c>
      <c r="CD150" s="52"/>
    </row>
    <row r="151" spans="1:82" s="33" customFormat="1" ht="18" hidden="1" customHeight="1">
      <c r="A151" s="74"/>
      <c r="B151" s="52"/>
      <c r="C151" s="52"/>
      <c r="D151" s="52"/>
      <c r="E151" s="52"/>
      <c r="F151" s="52"/>
      <c r="G151" s="52"/>
      <c r="H151" s="52">
        <v>2247</v>
      </c>
      <c r="I151" s="45"/>
      <c r="J151" s="75"/>
      <c r="K151" s="50"/>
      <c r="L151" s="52"/>
      <c r="M151" s="56"/>
      <c r="N151" s="52"/>
      <c r="O151" s="52"/>
      <c r="P151" s="52"/>
      <c r="Q151" s="52"/>
      <c r="R151" s="52"/>
      <c r="S151" s="77"/>
      <c r="T151" s="86"/>
      <c r="U151" s="52"/>
      <c r="V151" s="52"/>
      <c r="W151" s="52"/>
      <c r="X151" s="52"/>
      <c r="Y151" s="52"/>
      <c r="Z151" s="52"/>
      <c r="AA151" s="52"/>
      <c r="AB151" s="52"/>
      <c r="AC151" s="52"/>
      <c r="AD151" s="52"/>
      <c r="AE151" s="52"/>
      <c r="AF151" s="52"/>
      <c r="AG151" s="52"/>
      <c r="AH151" s="52"/>
      <c r="AI151" s="52"/>
      <c r="AJ151" s="45"/>
      <c r="AK151" s="45"/>
      <c r="AL151" s="80"/>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c r="BO151" s="45"/>
      <c r="BP151" s="45"/>
      <c r="BQ151" s="45"/>
      <c r="BR151" s="45"/>
      <c r="BS151" s="45"/>
      <c r="BT151" s="45"/>
      <c r="BU151" s="45"/>
      <c r="BV151" s="45"/>
      <c r="BW151" s="45"/>
      <c r="BX151" s="45"/>
      <c r="BY151" s="45"/>
      <c r="BZ151" s="45"/>
      <c r="CA151" s="45"/>
      <c r="CB151" s="45"/>
      <c r="CC151" s="46" t="s">
        <v>2626</v>
      </c>
      <c r="CD151" s="52"/>
    </row>
    <row r="152" spans="1:82" s="33" customFormat="1" ht="18" hidden="1" customHeight="1">
      <c r="A152" s="74"/>
      <c r="B152" s="52"/>
      <c r="C152" s="52"/>
      <c r="D152" s="52"/>
      <c r="E152" s="52"/>
      <c r="F152" s="52"/>
      <c r="G152" s="52"/>
      <c r="H152" s="52">
        <v>2248</v>
      </c>
      <c r="I152" s="45"/>
      <c r="J152" s="45"/>
      <c r="K152" s="51"/>
      <c r="L152" s="52"/>
      <c r="M152" s="57"/>
      <c r="N152" s="52"/>
      <c r="O152" s="52"/>
      <c r="P152" s="52"/>
      <c r="Q152" s="52"/>
      <c r="R152" s="52"/>
      <c r="S152" s="52"/>
      <c r="T152" s="81"/>
      <c r="U152" s="52"/>
      <c r="V152" s="52"/>
      <c r="W152" s="52"/>
      <c r="X152" s="52"/>
      <c r="Y152" s="52"/>
      <c r="Z152" s="52"/>
      <c r="AA152" s="52"/>
      <c r="AB152" s="52"/>
      <c r="AC152" s="52"/>
      <c r="AD152" s="52"/>
      <c r="AE152" s="52"/>
      <c r="AF152" s="52"/>
      <c r="AG152" s="52"/>
      <c r="AH152" s="52"/>
      <c r="AI152" s="52"/>
      <c r="AJ152" s="45"/>
      <c r="AK152" s="45"/>
      <c r="AL152" s="80"/>
      <c r="AM152" s="45"/>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c r="BM152" s="45"/>
      <c r="BN152" s="45"/>
      <c r="BO152" s="45"/>
      <c r="BP152" s="45"/>
      <c r="BQ152" s="45"/>
      <c r="BR152" s="45"/>
      <c r="BS152" s="45"/>
      <c r="BT152" s="45"/>
      <c r="BU152" s="45"/>
      <c r="BV152" s="45"/>
      <c r="BW152" s="45"/>
      <c r="BX152" s="45"/>
      <c r="BY152" s="45"/>
      <c r="BZ152" s="45"/>
      <c r="CA152" s="52"/>
      <c r="CB152" s="52"/>
      <c r="CC152" s="46" t="s">
        <v>2626</v>
      </c>
      <c r="CD152" s="52"/>
    </row>
    <row r="153" spans="1:82" s="33" customFormat="1" ht="18" hidden="1" customHeight="1">
      <c r="A153" s="74"/>
      <c r="B153" s="52"/>
      <c r="C153" s="52"/>
      <c r="D153" s="52"/>
      <c r="E153" s="52"/>
      <c r="F153" s="52"/>
      <c r="G153" s="52"/>
      <c r="H153" s="52">
        <v>2249</v>
      </c>
      <c r="I153" s="45"/>
      <c r="J153" s="47"/>
      <c r="K153" s="48"/>
      <c r="L153" s="52"/>
      <c r="M153" s="56"/>
      <c r="N153" s="52"/>
      <c r="O153" s="52"/>
      <c r="P153" s="52"/>
      <c r="Q153" s="52"/>
      <c r="R153" s="52"/>
      <c r="S153" s="44"/>
      <c r="T153" s="79"/>
      <c r="U153" s="52"/>
      <c r="V153" s="52"/>
      <c r="W153" s="52"/>
      <c r="X153" s="52"/>
      <c r="Y153" s="52"/>
      <c r="Z153" s="52"/>
      <c r="AA153" s="52"/>
      <c r="AB153" s="52"/>
      <c r="AC153" s="52"/>
      <c r="AD153" s="52"/>
      <c r="AE153" s="52"/>
      <c r="AF153" s="52"/>
      <c r="AG153" s="52"/>
      <c r="AH153" s="52"/>
      <c r="AI153" s="52"/>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c r="BM153" s="45"/>
      <c r="BN153" s="45"/>
      <c r="BO153" s="45"/>
      <c r="BP153" s="45"/>
      <c r="BQ153" s="45"/>
      <c r="BR153" s="45"/>
      <c r="BS153" s="45"/>
      <c r="BT153" s="45"/>
      <c r="BU153" s="45"/>
      <c r="BV153" s="45"/>
      <c r="BW153" s="45"/>
      <c r="BX153" s="45"/>
      <c r="BY153" s="45"/>
      <c r="BZ153" s="45"/>
      <c r="CA153" s="45"/>
      <c r="CB153" s="45"/>
      <c r="CC153" s="46" t="s">
        <v>2626</v>
      </c>
      <c r="CD153" s="52"/>
    </row>
    <row r="154" spans="1:82" s="33" customFormat="1" ht="18" hidden="1" customHeight="1">
      <c r="A154" s="74"/>
      <c r="B154" s="52"/>
      <c r="C154" s="52"/>
      <c r="D154" s="52"/>
      <c r="E154" s="52"/>
      <c r="F154" s="52"/>
      <c r="G154" s="52"/>
      <c r="H154" s="52">
        <v>2250</v>
      </c>
      <c r="I154" s="45"/>
      <c r="J154" s="47"/>
      <c r="K154" s="50"/>
      <c r="L154" s="52"/>
      <c r="M154" s="56"/>
      <c r="N154" s="52"/>
      <c r="O154" s="52"/>
      <c r="P154" s="52"/>
      <c r="Q154" s="52"/>
      <c r="R154" s="52"/>
      <c r="S154" s="44"/>
      <c r="T154" s="79"/>
      <c r="U154" s="52"/>
      <c r="V154" s="52"/>
      <c r="W154" s="52"/>
      <c r="X154" s="52"/>
      <c r="Y154" s="52"/>
      <c r="Z154" s="52"/>
      <c r="AA154" s="52"/>
      <c r="AB154" s="52"/>
      <c r="AC154" s="52"/>
      <c r="AD154" s="52"/>
      <c r="AE154" s="52"/>
      <c r="AF154" s="52"/>
      <c r="AG154" s="52"/>
      <c r="AH154" s="52"/>
      <c r="AI154" s="52"/>
      <c r="AJ154" s="45"/>
      <c r="AK154" s="45"/>
      <c r="AL154" s="80"/>
      <c r="AM154" s="45"/>
      <c r="AN154" s="45"/>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c r="BM154" s="45"/>
      <c r="BN154" s="45"/>
      <c r="BO154" s="45"/>
      <c r="BP154" s="45"/>
      <c r="BQ154" s="45"/>
      <c r="BR154" s="45"/>
      <c r="BS154" s="45"/>
      <c r="BT154" s="45"/>
      <c r="BU154" s="45"/>
      <c r="BV154" s="45"/>
      <c r="BW154" s="45"/>
      <c r="BX154" s="45"/>
      <c r="BY154" s="45"/>
      <c r="BZ154" s="45"/>
      <c r="CA154" s="45"/>
      <c r="CB154" s="45"/>
      <c r="CC154" s="46" t="s">
        <v>2626</v>
      </c>
      <c r="CD154" s="52"/>
    </row>
    <row r="155" spans="1:82" s="33" customFormat="1" ht="18" hidden="1" customHeight="1">
      <c r="A155" s="74"/>
      <c r="B155" s="52"/>
      <c r="C155" s="52"/>
      <c r="D155" s="52"/>
      <c r="E155" s="52"/>
      <c r="F155" s="52"/>
      <c r="G155" s="52"/>
      <c r="H155" s="52">
        <v>2251</v>
      </c>
      <c r="I155" s="45"/>
      <c r="J155" s="45"/>
      <c r="K155" s="51"/>
      <c r="L155" s="52"/>
      <c r="M155" s="57"/>
      <c r="N155" s="52"/>
      <c r="O155" s="52"/>
      <c r="P155" s="52"/>
      <c r="Q155" s="52"/>
      <c r="R155" s="52"/>
      <c r="S155" s="52"/>
      <c r="T155" s="81"/>
      <c r="U155" s="52"/>
      <c r="V155" s="52"/>
      <c r="W155" s="52"/>
      <c r="X155" s="52"/>
      <c r="Y155" s="52"/>
      <c r="Z155" s="52"/>
      <c r="AA155" s="52"/>
      <c r="AB155" s="52"/>
      <c r="AC155" s="52"/>
      <c r="AD155" s="52"/>
      <c r="AE155" s="52"/>
      <c r="AF155" s="52"/>
      <c r="AG155" s="52"/>
      <c r="AH155" s="52"/>
      <c r="AI155" s="52"/>
      <c r="AJ155" s="45"/>
      <c r="AK155" s="45"/>
      <c r="AL155" s="80"/>
      <c r="AM155" s="45"/>
      <c r="AN155" s="45"/>
      <c r="AO155" s="45"/>
      <c r="AP155" s="45"/>
      <c r="AQ155" s="45"/>
      <c r="AR155" s="105"/>
      <c r="AS155" s="45"/>
      <c r="AT155" s="105"/>
      <c r="AU155" s="45"/>
      <c r="AV155" s="105"/>
      <c r="AW155" s="45"/>
      <c r="AX155" s="4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c r="BU155" s="45"/>
      <c r="BV155" s="45"/>
      <c r="BW155" s="45"/>
      <c r="BX155" s="45"/>
      <c r="BY155" s="45"/>
      <c r="BZ155" s="45"/>
      <c r="CA155" s="45"/>
      <c r="CB155" s="45"/>
      <c r="CC155" s="46" t="s">
        <v>2626</v>
      </c>
      <c r="CD155" s="52"/>
    </row>
    <row r="156" spans="1:82" s="33" customFormat="1" ht="18" hidden="1" customHeight="1">
      <c r="A156" s="74"/>
      <c r="B156" s="52"/>
      <c r="C156" s="52"/>
      <c r="D156" s="52"/>
      <c r="E156" s="52"/>
      <c r="F156" s="52"/>
      <c r="G156" s="52"/>
      <c r="H156" s="52">
        <v>2252</v>
      </c>
      <c r="I156" s="45"/>
      <c r="J156" s="45"/>
      <c r="K156" s="51"/>
      <c r="L156" s="52"/>
      <c r="M156" s="57"/>
      <c r="N156" s="52"/>
      <c r="O156" s="52"/>
      <c r="P156" s="52"/>
      <c r="Q156" s="52"/>
      <c r="R156" s="52"/>
      <c r="S156" s="52"/>
      <c r="T156" s="81"/>
      <c r="U156" s="52"/>
      <c r="V156" s="52"/>
      <c r="W156" s="52"/>
      <c r="X156" s="52"/>
      <c r="Y156" s="52"/>
      <c r="Z156" s="52"/>
      <c r="AA156" s="52"/>
      <c r="AB156" s="52"/>
      <c r="AC156" s="52"/>
      <c r="AD156" s="52"/>
      <c r="AE156" s="52"/>
      <c r="AF156" s="52"/>
      <c r="AG156" s="52"/>
      <c r="AH156" s="52"/>
      <c r="AI156" s="52"/>
      <c r="AJ156" s="45"/>
      <c r="AK156" s="45"/>
      <c r="AL156" s="80"/>
      <c r="AM156" s="45"/>
      <c r="AN156" s="45"/>
      <c r="AO156" s="45"/>
      <c r="AP156" s="45"/>
      <c r="AQ156" s="45"/>
      <c r="AR156" s="105"/>
      <c r="AS156" s="45"/>
      <c r="AT156" s="105"/>
      <c r="AU156" s="45"/>
      <c r="AV156" s="105"/>
      <c r="AW156" s="45"/>
      <c r="AX156" s="45"/>
      <c r="AY156" s="45"/>
      <c r="AZ156" s="45"/>
      <c r="BA156" s="45"/>
      <c r="BB156" s="45"/>
      <c r="BC156" s="45"/>
      <c r="BD156" s="45"/>
      <c r="BE156" s="45"/>
      <c r="BF156" s="45"/>
      <c r="BG156" s="45"/>
      <c r="BH156" s="45"/>
      <c r="BI156" s="45"/>
      <c r="BJ156" s="45"/>
      <c r="BK156" s="45"/>
      <c r="BL156" s="45"/>
      <c r="BM156" s="45"/>
      <c r="BN156" s="45"/>
      <c r="BO156" s="45"/>
      <c r="BP156" s="45"/>
      <c r="BQ156" s="45"/>
      <c r="BR156" s="45"/>
      <c r="BS156" s="45"/>
      <c r="BT156" s="45"/>
      <c r="BU156" s="45"/>
      <c r="BV156" s="45"/>
      <c r="BW156" s="45"/>
      <c r="BX156" s="45"/>
      <c r="BY156" s="45"/>
      <c r="BZ156" s="45"/>
      <c r="CA156" s="45"/>
      <c r="CB156" s="45"/>
      <c r="CC156" s="46" t="s">
        <v>2626</v>
      </c>
      <c r="CD156" s="52"/>
    </row>
    <row r="157" spans="1:82" s="33" customFormat="1" ht="18" hidden="1" customHeight="1">
      <c r="A157" s="74"/>
      <c r="B157" s="52"/>
      <c r="C157" s="52"/>
      <c r="D157" s="52"/>
      <c r="E157" s="52"/>
      <c r="F157" s="52"/>
      <c r="G157" s="52"/>
      <c r="H157" s="52">
        <v>2253</v>
      </c>
      <c r="I157" s="45"/>
      <c r="J157" s="47"/>
      <c r="K157" s="48"/>
      <c r="L157" s="52"/>
      <c r="M157" s="56"/>
      <c r="N157" s="52"/>
      <c r="O157" s="52"/>
      <c r="P157" s="52"/>
      <c r="Q157" s="52"/>
      <c r="R157" s="52"/>
      <c r="S157" s="44"/>
      <c r="T157" s="79"/>
      <c r="U157" s="52"/>
      <c r="V157" s="52"/>
      <c r="W157" s="52"/>
      <c r="X157" s="52"/>
      <c r="Y157" s="52"/>
      <c r="Z157" s="52"/>
      <c r="AA157" s="52"/>
      <c r="AB157" s="52"/>
      <c r="AC157" s="52"/>
      <c r="AD157" s="52"/>
      <c r="AE157" s="52"/>
      <c r="AF157" s="52"/>
      <c r="AG157" s="52"/>
      <c r="AH157" s="52"/>
      <c r="AI157" s="52"/>
      <c r="AJ157" s="45"/>
      <c r="AK157" s="45"/>
      <c r="AL157" s="80"/>
      <c r="AM157" s="45"/>
      <c r="AN157" s="45"/>
      <c r="AO157" s="45"/>
      <c r="AP157" s="45"/>
      <c r="AQ157" s="45"/>
      <c r="AR157" s="45"/>
      <c r="AS157" s="45"/>
      <c r="AT157" s="45"/>
      <c r="AU157" s="45"/>
      <c r="AV157" s="45"/>
      <c r="AW157" s="45"/>
      <c r="AX157" s="45"/>
      <c r="AY157" s="45"/>
      <c r="AZ157" s="45"/>
      <c r="BA157" s="45"/>
      <c r="BB157" s="45"/>
      <c r="BC157" s="45"/>
      <c r="BD157" s="45"/>
      <c r="BE157" s="45"/>
      <c r="BF157" s="45"/>
      <c r="BG157" s="45"/>
      <c r="BH157" s="45"/>
      <c r="BI157" s="45"/>
      <c r="BJ157" s="45"/>
      <c r="BK157" s="45"/>
      <c r="BL157" s="45"/>
      <c r="BM157" s="45"/>
      <c r="BN157" s="45"/>
      <c r="BO157" s="45"/>
      <c r="BP157" s="45"/>
      <c r="BQ157" s="45"/>
      <c r="BR157" s="45"/>
      <c r="BS157" s="45"/>
      <c r="BT157" s="45"/>
      <c r="BU157" s="45"/>
      <c r="BV157" s="45"/>
      <c r="BW157" s="45"/>
      <c r="BX157" s="45"/>
      <c r="BY157" s="45"/>
      <c r="BZ157" s="45"/>
      <c r="CA157" s="45"/>
      <c r="CB157" s="45"/>
      <c r="CC157" s="46" t="s">
        <v>2626</v>
      </c>
      <c r="CD157" s="52"/>
    </row>
    <row r="158" spans="1:82" s="33" customFormat="1" ht="18" hidden="1" customHeight="1">
      <c r="A158" s="74"/>
      <c r="B158" s="52"/>
      <c r="C158" s="52"/>
      <c r="D158" s="52"/>
      <c r="E158" s="52"/>
      <c r="F158" s="52"/>
      <c r="G158" s="52"/>
      <c r="H158" s="52">
        <v>2254</v>
      </c>
      <c r="I158" s="45"/>
      <c r="J158" s="47"/>
      <c r="K158" s="50"/>
      <c r="L158" s="52"/>
      <c r="M158" s="56"/>
      <c r="N158" s="52"/>
      <c r="O158" s="52"/>
      <c r="P158" s="52"/>
      <c r="Q158" s="52"/>
      <c r="R158" s="52"/>
      <c r="S158" s="44"/>
      <c r="T158" s="79"/>
      <c r="U158" s="52"/>
      <c r="V158" s="52"/>
      <c r="W158" s="52"/>
      <c r="X158" s="52"/>
      <c r="Y158" s="52"/>
      <c r="Z158" s="52"/>
      <c r="AA158" s="52"/>
      <c r="AB158" s="52"/>
      <c r="AC158" s="52"/>
      <c r="AD158" s="52"/>
      <c r="AE158" s="52"/>
      <c r="AF158" s="52"/>
      <c r="AG158" s="52"/>
      <c r="AH158" s="52"/>
      <c r="AI158" s="52"/>
      <c r="AJ158" s="45"/>
      <c r="AK158" s="45"/>
      <c r="AL158" s="80"/>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c r="BW158" s="45"/>
      <c r="BX158" s="45"/>
      <c r="BY158" s="45"/>
      <c r="BZ158" s="45"/>
      <c r="CA158" s="45"/>
      <c r="CB158" s="45"/>
      <c r="CC158" s="46" t="s">
        <v>2626</v>
      </c>
      <c r="CD158" s="52"/>
    </row>
    <row r="159" spans="1:82" s="33" customFormat="1" ht="18" hidden="1" customHeight="1">
      <c r="A159" s="74"/>
      <c r="B159" s="52"/>
      <c r="C159" s="52"/>
      <c r="D159" s="52"/>
      <c r="E159" s="52"/>
      <c r="F159" s="52"/>
      <c r="G159" s="52"/>
      <c r="H159" s="52">
        <v>2255</v>
      </c>
      <c r="I159" s="45"/>
      <c r="J159" s="47"/>
      <c r="K159" s="106"/>
      <c r="L159" s="52"/>
      <c r="M159" s="56"/>
      <c r="N159" s="52"/>
      <c r="O159" s="52"/>
      <c r="P159" s="52"/>
      <c r="Q159" s="52"/>
      <c r="R159" s="52"/>
      <c r="S159" s="44"/>
      <c r="T159" s="79"/>
      <c r="U159" s="52"/>
      <c r="V159" s="52"/>
      <c r="W159" s="52"/>
      <c r="X159" s="52"/>
      <c r="Y159" s="52"/>
      <c r="Z159" s="52"/>
      <c r="AA159" s="52"/>
      <c r="AB159" s="52"/>
      <c r="AC159" s="52"/>
      <c r="AD159" s="52"/>
      <c r="AE159" s="52"/>
      <c r="AF159" s="52"/>
      <c r="AG159" s="52"/>
      <c r="AH159" s="52"/>
      <c r="AI159" s="52"/>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5"/>
      <c r="BY159" s="45"/>
      <c r="BZ159" s="45"/>
      <c r="CA159" s="45"/>
      <c r="CB159" s="45"/>
      <c r="CC159" s="46" t="s">
        <v>2626</v>
      </c>
      <c r="CD159" s="52"/>
    </row>
    <row r="160" spans="1:82" s="33" customFormat="1" ht="18" hidden="1" customHeight="1">
      <c r="A160" s="74"/>
      <c r="B160" s="52"/>
      <c r="C160" s="52"/>
      <c r="D160" s="52"/>
      <c r="E160" s="52"/>
      <c r="F160" s="52"/>
      <c r="G160" s="52"/>
      <c r="H160" s="52">
        <v>2256</v>
      </c>
      <c r="I160" s="45"/>
      <c r="J160" s="47"/>
      <c r="K160" s="48"/>
      <c r="L160" s="52"/>
      <c r="M160" s="56"/>
      <c r="N160" s="52"/>
      <c r="O160" s="52"/>
      <c r="P160" s="52"/>
      <c r="Q160" s="52"/>
      <c r="R160" s="52"/>
      <c r="S160" s="97"/>
      <c r="T160" s="98"/>
      <c r="U160" s="52"/>
      <c r="V160" s="52"/>
      <c r="W160" s="52"/>
      <c r="X160" s="52"/>
      <c r="Y160" s="52"/>
      <c r="Z160" s="52"/>
      <c r="AA160" s="52"/>
      <c r="AB160" s="52"/>
      <c r="AC160" s="52"/>
      <c r="AD160" s="52"/>
      <c r="AE160" s="52"/>
      <c r="AF160" s="52"/>
      <c r="AG160" s="52"/>
      <c r="AH160" s="52"/>
      <c r="AI160" s="52"/>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c r="BM160" s="45"/>
      <c r="BN160" s="45"/>
      <c r="BO160" s="45"/>
      <c r="BP160" s="45"/>
      <c r="BQ160" s="45"/>
      <c r="BR160" s="45"/>
      <c r="BS160" s="45"/>
      <c r="BT160" s="45"/>
      <c r="BU160" s="45"/>
      <c r="BV160" s="45"/>
      <c r="BW160" s="45"/>
      <c r="BX160" s="45"/>
      <c r="BY160" s="45"/>
      <c r="BZ160" s="45"/>
      <c r="CA160" s="45"/>
      <c r="CB160" s="45"/>
      <c r="CC160" s="46" t="s">
        <v>2626</v>
      </c>
      <c r="CD160" s="52"/>
    </row>
    <row r="161" spans="1:96" s="37" customFormat="1" ht="18" hidden="1" customHeight="1">
      <c r="A161" s="74"/>
      <c r="B161" s="52"/>
      <c r="C161" s="52"/>
      <c r="D161" s="52"/>
      <c r="E161" s="52"/>
      <c r="F161" s="52"/>
      <c r="G161" s="52"/>
      <c r="H161" s="52">
        <v>2257</v>
      </c>
      <c r="I161" s="45"/>
      <c r="J161" s="47"/>
      <c r="K161" s="50"/>
      <c r="L161" s="52"/>
      <c r="M161" s="56"/>
      <c r="N161" s="52"/>
      <c r="O161" s="52"/>
      <c r="P161" s="52"/>
      <c r="Q161" s="52"/>
      <c r="R161" s="52"/>
      <c r="S161" s="44"/>
      <c r="T161" s="79"/>
      <c r="U161" s="52"/>
      <c r="V161" s="52"/>
      <c r="W161" s="52"/>
      <c r="X161" s="52"/>
      <c r="Y161" s="52"/>
      <c r="Z161" s="52"/>
      <c r="AA161" s="52"/>
      <c r="AB161" s="52"/>
      <c r="AC161" s="52"/>
      <c r="AD161" s="52"/>
      <c r="AE161" s="52"/>
      <c r="AF161" s="52"/>
      <c r="AG161" s="52"/>
      <c r="AH161" s="52"/>
      <c r="AI161" s="52"/>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c r="BH161" s="45"/>
      <c r="BI161" s="45"/>
      <c r="BJ161" s="45"/>
      <c r="BK161" s="45"/>
      <c r="BL161" s="45"/>
      <c r="BM161" s="45"/>
      <c r="BN161" s="45"/>
      <c r="BO161" s="45"/>
      <c r="BP161" s="45"/>
      <c r="BQ161" s="45"/>
      <c r="BR161" s="45"/>
      <c r="BS161" s="45"/>
      <c r="BT161" s="45"/>
      <c r="BU161" s="45"/>
      <c r="BV161" s="45"/>
      <c r="BW161" s="45"/>
      <c r="BX161" s="45"/>
      <c r="BY161" s="45"/>
      <c r="BZ161" s="45"/>
      <c r="CA161" s="45"/>
      <c r="CB161" s="45"/>
      <c r="CC161" s="46" t="s">
        <v>2626</v>
      </c>
      <c r="CD161" s="52"/>
    </row>
    <row r="162" spans="1:96" s="33" customFormat="1" ht="18" hidden="1" customHeight="1">
      <c r="A162" s="74"/>
      <c r="B162" s="52"/>
      <c r="C162" s="52"/>
      <c r="D162" s="52"/>
      <c r="E162" s="52"/>
      <c r="F162" s="52"/>
      <c r="G162" s="52"/>
      <c r="H162" s="52">
        <v>2258</v>
      </c>
      <c r="I162" s="45"/>
      <c r="J162" s="47"/>
      <c r="K162" s="50"/>
      <c r="L162" s="52"/>
      <c r="M162" s="56"/>
      <c r="N162" s="52"/>
      <c r="O162" s="52"/>
      <c r="P162" s="52"/>
      <c r="Q162" s="52"/>
      <c r="R162" s="52"/>
      <c r="S162" s="44"/>
      <c r="T162" s="79"/>
      <c r="U162" s="52"/>
      <c r="V162" s="52"/>
      <c r="W162" s="52"/>
      <c r="X162" s="52"/>
      <c r="Y162" s="52"/>
      <c r="Z162" s="52"/>
      <c r="AA162" s="52"/>
      <c r="AB162" s="52"/>
      <c r="AC162" s="52"/>
      <c r="AD162" s="52"/>
      <c r="AE162" s="52"/>
      <c r="AF162" s="52"/>
      <c r="AG162" s="52"/>
      <c r="AH162" s="52"/>
      <c r="AI162" s="52"/>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c r="BW162" s="45"/>
      <c r="BX162" s="45"/>
      <c r="BY162" s="45"/>
      <c r="BZ162" s="45"/>
      <c r="CA162" s="45"/>
      <c r="CB162" s="45"/>
      <c r="CC162" s="46" t="s">
        <v>2626</v>
      </c>
      <c r="CD162" s="52"/>
    </row>
    <row r="163" spans="1:96" s="33" customFormat="1" ht="18" hidden="1" customHeight="1">
      <c r="A163" s="74"/>
      <c r="B163" s="52"/>
      <c r="C163" s="52"/>
      <c r="D163" s="52"/>
      <c r="E163" s="52"/>
      <c r="F163" s="52"/>
      <c r="G163" s="52"/>
      <c r="H163" s="52">
        <v>2259</v>
      </c>
      <c r="I163" s="45"/>
      <c r="J163" s="47"/>
      <c r="K163" s="50"/>
      <c r="L163" s="52"/>
      <c r="M163" s="56"/>
      <c r="N163" s="52"/>
      <c r="O163" s="52"/>
      <c r="P163" s="52"/>
      <c r="Q163" s="52"/>
      <c r="R163" s="52"/>
      <c r="S163" s="44"/>
      <c r="T163" s="79"/>
      <c r="U163" s="52"/>
      <c r="V163" s="52"/>
      <c r="W163" s="52"/>
      <c r="X163" s="52"/>
      <c r="Y163" s="52"/>
      <c r="Z163" s="52"/>
      <c r="AA163" s="52"/>
      <c r="AB163" s="52"/>
      <c r="AC163" s="52"/>
      <c r="AD163" s="52"/>
      <c r="AE163" s="52"/>
      <c r="AF163" s="52"/>
      <c r="AG163" s="52"/>
      <c r="AH163" s="52"/>
      <c r="AI163" s="52"/>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45"/>
      <c r="BO163" s="45"/>
      <c r="BP163" s="45"/>
      <c r="BQ163" s="45"/>
      <c r="BR163" s="45"/>
      <c r="BS163" s="45"/>
      <c r="BT163" s="45"/>
      <c r="BU163" s="45"/>
      <c r="BV163" s="45"/>
      <c r="BW163" s="45"/>
      <c r="BX163" s="45"/>
      <c r="BY163" s="45"/>
      <c r="BZ163" s="45"/>
      <c r="CA163" s="45"/>
      <c r="CB163" s="45"/>
      <c r="CC163" s="46" t="s">
        <v>2626</v>
      </c>
      <c r="CD163" s="52"/>
    </row>
    <row r="164" spans="1:96" s="33" customFormat="1" ht="18" hidden="1" customHeight="1">
      <c r="A164" s="74"/>
      <c r="B164" s="52"/>
      <c r="C164" s="52"/>
      <c r="D164" s="52"/>
      <c r="E164" s="52"/>
      <c r="F164" s="52"/>
      <c r="G164" s="52"/>
      <c r="H164" s="52">
        <v>2260</v>
      </c>
      <c r="I164" s="45"/>
      <c r="J164" s="47"/>
      <c r="K164" s="50"/>
      <c r="L164" s="52"/>
      <c r="M164" s="94"/>
      <c r="N164" s="52"/>
      <c r="O164" s="52"/>
      <c r="P164" s="52"/>
      <c r="Q164" s="52"/>
      <c r="R164" s="52"/>
      <c r="S164" s="44"/>
      <c r="T164" s="79"/>
      <c r="U164" s="52"/>
      <c r="V164" s="52"/>
      <c r="W164" s="52"/>
      <c r="X164" s="52"/>
      <c r="Y164" s="52"/>
      <c r="Z164" s="52"/>
      <c r="AA164" s="52"/>
      <c r="AB164" s="52"/>
      <c r="AC164" s="52"/>
      <c r="AD164" s="52"/>
      <c r="AE164" s="52"/>
      <c r="AF164" s="52"/>
      <c r="AG164" s="52"/>
      <c r="AH164" s="52"/>
      <c r="AI164" s="52"/>
      <c r="AJ164" s="45"/>
      <c r="AK164" s="45"/>
      <c r="AL164" s="80"/>
      <c r="AM164" s="45"/>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c r="BM164" s="45"/>
      <c r="BN164" s="45"/>
      <c r="BO164" s="45"/>
      <c r="BP164" s="45"/>
      <c r="BQ164" s="45"/>
      <c r="BR164" s="45"/>
      <c r="BS164" s="45"/>
      <c r="BT164" s="45"/>
      <c r="BU164" s="45"/>
      <c r="BV164" s="45"/>
      <c r="BW164" s="45"/>
      <c r="BX164" s="45"/>
      <c r="BY164" s="45"/>
      <c r="BZ164" s="45"/>
      <c r="CA164" s="45"/>
      <c r="CB164" s="45"/>
      <c r="CC164" s="46" t="s">
        <v>2626</v>
      </c>
      <c r="CD164" s="52"/>
      <c r="CR164" s="33" t="s">
        <v>128</v>
      </c>
    </row>
    <row r="165" spans="1:96" s="33" customFormat="1" ht="18" hidden="1" customHeight="1">
      <c r="A165" s="74"/>
      <c r="B165" s="52"/>
      <c r="C165" s="52"/>
      <c r="D165" s="52"/>
      <c r="E165" s="52"/>
      <c r="F165" s="52"/>
      <c r="G165" s="52"/>
      <c r="H165" s="52">
        <v>2261</v>
      </c>
      <c r="I165" s="45"/>
      <c r="J165" s="45"/>
      <c r="K165" s="51"/>
      <c r="L165" s="52"/>
      <c r="M165" s="57"/>
      <c r="N165" s="52"/>
      <c r="O165" s="52"/>
      <c r="P165" s="52"/>
      <c r="Q165" s="52"/>
      <c r="R165" s="52"/>
      <c r="S165" s="52"/>
      <c r="T165" s="81"/>
      <c r="U165" s="52"/>
      <c r="V165" s="52"/>
      <c r="W165" s="52"/>
      <c r="X165" s="52"/>
      <c r="Y165" s="52"/>
      <c r="Z165" s="52"/>
      <c r="AA165" s="52"/>
      <c r="AB165" s="52"/>
      <c r="AC165" s="52"/>
      <c r="AD165" s="52"/>
      <c r="AE165" s="52"/>
      <c r="AF165" s="52"/>
      <c r="AG165" s="52"/>
      <c r="AH165" s="52"/>
      <c r="AI165" s="52"/>
      <c r="AJ165" s="45"/>
      <c r="AK165" s="45"/>
      <c r="AL165" s="80"/>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5"/>
      <c r="BZ165" s="45"/>
      <c r="CA165" s="52"/>
      <c r="CB165" s="52"/>
      <c r="CC165" s="46" t="s">
        <v>2626</v>
      </c>
      <c r="CD165" s="52"/>
    </row>
    <row r="166" spans="1:96" s="33" customFormat="1" ht="18" hidden="1" customHeight="1">
      <c r="A166" s="74"/>
      <c r="B166" s="52"/>
      <c r="C166" s="52"/>
      <c r="D166" s="52"/>
      <c r="E166" s="52"/>
      <c r="F166" s="52"/>
      <c r="G166" s="52"/>
      <c r="H166" s="52">
        <v>2262</v>
      </c>
      <c r="I166" s="45"/>
      <c r="J166" s="45"/>
      <c r="K166" s="51"/>
      <c r="L166" s="52"/>
      <c r="M166" s="57"/>
      <c r="N166" s="52"/>
      <c r="O166" s="52"/>
      <c r="P166" s="52"/>
      <c r="Q166" s="52"/>
      <c r="R166" s="52"/>
      <c r="S166" s="52"/>
      <c r="T166" s="81"/>
      <c r="U166" s="52"/>
      <c r="V166" s="52"/>
      <c r="W166" s="52"/>
      <c r="X166" s="52"/>
      <c r="Y166" s="52"/>
      <c r="Z166" s="52"/>
      <c r="AA166" s="52"/>
      <c r="AB166" s="52"/>
      <c r="AC166" s="52"/>
      <c r="AD166" s="52"/>
      <c r="AE166" s="52"/>
      <c r="AF166" s="52"/>
      <c r="AG166" s="52"/>
      <c r="AH166" s="52"/>
      <c r="AI166" s="52"/>
      <c r="AJ166" s="45"/>
      <c r="AK166" s="45"/>
      <c r="AL166" s="80"/>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c r="BS166" s="45"/>
      <c r="BT166" s="45"/>
      <c r="BU166" s="45"/>
      <c r="BV166" s="45"/>
      <c r="BW166" s="45"/>
      <c r="BX166" s="45"/>
      <c r="BY166" s="45"/>
      <c r="BZ166" s="45"/>
      <c r="CA166" s="45"/>
      <c r="CB166" s="45"/>
      <c r="CC166" s="46" t="s">
        <v>2626</v>
      </c>
      <c r="CD166" s="52"/>
    </row>
    <row r="167" spans="1:96" s="33" customFormat="1" ht="18" hidden="1" customHeight="1">
      <c r="A167" s="74"/>
      <c r="B167" s="52"/>
      <c r="C167" s="52"/>
      <c r="D167" s="52"/>
      <c r="E167" s="52"/>
      <c r="F167" s="52"/>
      <c r="G167" s="52"/>
      <c r="H167" s="52">
        <v>2263</v>
      </c>
      <c r="I167" s="45"/>
      <c r="J167" s="45"/>
      <c r="K167" s="87"/>
      <c r="L167" s="52"/>
      <c r="M167" s="45"/>
      <c r="N167" s="52"/>
      <c r="O167" s="52"/>
      <c r="P167" s="52"/>
      <c r="Q167" s="52"/>
      <c r="R167" s="52"/>
      <c r="S167" s="46"/>
      <c r="T167" s="76"/>
      <c r="U167" s="52"/>
      <c r="V167" s="52"/>
      <c r="W167" s="52"/>
      <c r="X167" s="52"/>
      <c r="Y167" s="52"/>
      <c r="Z167" s="52"/>
      <c r="AA167" s="52"/>
      <c r="AB167" s="52"/>
      <c r="AC167" s="52"/>
      <c r="AD167" s="52"/>
      <c r="AE167" s="52"/>
      <c r="AF167" s="52"/>
      <c r="AG167" s="52"/>
      <c r="AH167" s="52"/>
      <c r="AI167" s="52"/>
      <c r="AJ167" s="45"/>
      <c r="AK167" s="45"/>
      <c r="AL167" s="80"/>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c r="BN167" s="45"/>
      <c r="BO167" s="45"/>
      <c r="BP167" s="45"/>
      <c r="BQ167" s="45"/>
      <c r="BR167" s="45"/>
      <c r="BS167" s="45"/>
      <c r="BT167" s="45"/>
      <c r="BU167" s="45"/>
      <c r="BV167" s="45"/>
      <c r="BW167" s="45"/>
      <c r="BX167" s="45"/>
      <c r="BY167" s="45"/>
      <c r="BZ167" s="45"/>
      <c r="CA167" s="45"/>
      <c r="CB167" s="45"/>
      <c r="CC167" s="46" t="s">
        <v>2626</v>
      </c>
      <c r="CD167" s="52"/>
    </row>
    <row r="168" spans="1:96" s="33" customFormat="1" ht="18" hidden="1" customHeight="1">
      <c r="A168" s="74"/>
      <c r="B168" s="52"/>
      <c r="C168" s="52"/>
      <c r="D168" s="52"/>
      <c r="E168" s="52"/>
      <c r="F168" s="52"/>
      <c r="G168" s="52"/>
      <c r="H168" s="52">
        <v>2264</v>
      </c>
      <c r="I168" s="45"/>
      <c r="J168" s="47"/>
      <c r="K168" s="50"/>
      <c r="L168" s="52"/>
      <c r="M168" s="94"/>
      <c r="N168" s="52"/>
      <c r="O168" s="52"/>
      <c r="P168" s="52"/>
      <c r="Q168" s="52"/>
      <c r="R168" s="52"/>
      <c r="S168" s="44"/>
      <c r="T168" s="79"/>
      <c r="U168" s="52"/>
      <c r="V168" s="52"/>
      <c r="W168" s="52"/>
      <c r="X168" s="52"/>
      <c r="Y168" s="52"/>
      <c r="Z168" s="52"/>
      <c r="AA168" s="52"/>
      <c r="AB168" s="52"/>
      <c r="AC168" s="52"/>
      <c r="AD168" s="52"/>
      <c r="AE168" s="52"/>
      <c r="AF168" s="52"/>
      <c r="AG168" s="52"/>
      <c r="AH168" s="52"/>
      <c r="AI168" s="52"/>
      <c r="AJ168" s="45"/>
      <c r="AK168" s="45"/>
      <c r="AL168" s="80"/>
      <c r="AM168" s="45"/>
      <c r="AN168" s="45"/>
      <c r="AO168" s="45"/>
      <c r="AP168" s="45"/>
      <c r="AQ168" s="45"/>
      <c r="AR168" s="45"/>
      <c r="AS168" s="45"/>
      <c r="AT168" s="45"/>
      <c r="AU168" s="45"/>
      <c r="AV168" s="45"/>
      <c r="AW168" s="45"/>
      <c r="AX168" s="45"/>
      <c r="AY168" s="45"/>
      <c r="AZ168" s="45"/>
      <c r="BA168" s="45"/>
      <c r="BB168" s="45"/>
      <c r="BC168" s="45"/>
      <c r="BD168" s="45"/>
      <c r="BE168" s="45"/>
      <c r="BF168" s="45"/>
      <c r="BG168" s="45"/>
      <c r="BH168" s="45"/>
      <c r="BI168" s="45"/>
      <c r="BJ168" s="45"/>
      <c r="BK168" s="45"/>
      <c r="BL168" s="45"/>
      <c r="BM168" s="45"/>
      <c r="BN168" s="45"/>
      <c r="BO168" s="45"/>
      <c r="BP168" s="45"/>
      <c r="BQ168" s="45"/>
      <c r="BR168" s="45"/>
      <c r="BS168" s="45"/>
      <c r="BT168" s="45"/>
      <c r="BU168" s="45"/>
      <c r="BV168" s="45"/>
      <c r="BW168" s="45"/>
      <c r="BX168" s="45"/>
      <c r="BY168" s="45"/>
      <c r="BZ168" s="45"/>
      <c r="CA168" s="45"/>
      <c r="CB168" s="45"/>
      <c r="CC168" s="46" t="s">
        <v>2626</v>
      </c>
      <c r="CD168" s="52"/>
    </row>
    <row r="169" spans="1:96" s="33" customFormat="1" ht="18" hidden="1" customHeight="1">
      <c r="A169" s="74"/>
      <c r="B169" s="52"/>
      <c r="C169" s="52"/>
      <c r="D169" s="52"/>
      <c r="E169" s="52"/>
      <c r="F169" s="52"/>
      <c r="G169" s="52"/>
      <c r="H169" s="52">
        <v>2265</v>
      </c>
      <c r="I169" s="45"/>
      <c r="J169" s="47"/>
      <c r="K169" s="50"/>
      <c r="L169" s="52"/>
      <c r="M169" s="56"/>
      <c r="N169" s="52"/>
      <c r="O169" s="52"/>
      <c r="P169" s="52"/>
      <c r="Q169" s="52"/>
      <c r="R169" s="52"/>
      <c r="S169" s="44"/>
      <c r="T169" s="79"/>
      <c r="U169" s="52"/>
      <c r="V169" s="52"/>
      <c r="W169" s="52"/>
      <c r="X169" s="52"/>
      <c r="Y169" s="52"/>
      <c r="Z169" s="52"/>
      <c r="AA169" s="52"/>
      <c r="AB169" s="52"/>
      <c r="AC169" s="52"/>
      <c r="AD169" s="52"/>
      <c r="AE169" s="52"/>
      <c r="AF169" s="52"/>
      <c r="AG169" s="52"/>
      <c r="AH169" s="52"/>
      <c r="AI169" s="52"/>
      <c r="AJ169" s="45"/>
      <c r="AK169" s="45"/>
      <c r="AL169" s="80"/>
      <c r="AM169" s="45"/>
      <c r="AN169" s="45"/>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c r="BM169" s="45"/>
      <c r="BN169" s="45"/>
      <c r="BO169" s="45"/>
      <c r="BP169" s="45"/>
      <c r="BQ169" s="45"/>
      <c r="BR169" s="45"/>
      <c r="BS169" s="45"/>
      <c r="BT169" s="45"/>
      <c r="BU169" s="45"/>
      <c r="BV169" s="45"/>
      <c r="BW169" s="45"/>
      <c r="BX169" s="45"/>
      <c r="BY169" s="45"/>
      <c r="BZ169" s="45"/>
      <c r="CA169" s="45"/>
      <c r="CB169" s="45"/>
      <c r="CC169" s="46" t="s">
        <v>2626</v>
      </c>
      <c r="CD169" s="52"/>
    </row>
    <row r="170" spans="1:96" s="33" customFormat="1" ht="18" hidden="1" customHeight="1">
      <c r="A170" s="74"/>
      <c r="B170" s="52"/>
      <c r="C170" s="52"/>
      <c r="D170" s="52"/>
      <c r="E170" s="52"/>
      <c r="F170" s="52"/>
      <c r="G170" s="52"/>
      <c r="H170" s="52">
        <v>2266</v>
      </c>
      <c r="I170" s="45"/>
      <c r="J170" s="44"/>
      <c r="K170" s="50"/>
      <c r="L170" s="52"/>
      <c r="M170" s="56"/>
      <c r="N170" s="52"/>
      <c r="O170" s="52"/>
      <c r="P170" s="52"/>
      <c r="Q170" s="52"/>
      <c r="R170" s="52"/>
      <c r="S170" s="44"/>
      <c r="T170" s="79"/>
      <c r="U170" s="52"/>
      <c r="V170" s="52"/>
      <c r="W170" s="52"/>
      <c r="X170" s="52"/>
      <c r="Y170" s="52"/>
      <c r="Z170" s="52"/>
      <c r="AA170" s="52"/>
      <c r="AB170" s="52"/>
      <c r="AC170" s="52"/>
      <c r="AD170" s="52"/>
      <c r="AE170" s="52"/>
      <c r="AF170" s="52"/>
      <c r="AG170" s="52"/>
      <c r="AH170" s="52"/>
      <c r="AI170" s="52"/>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c r="BU170" s="45"/>
      <c r="BV170" s="45"/>
      <c r="BW170" s="45"/>
      <c r="BX170" s="45"/>
      <c r="BY170" s="45"/>
      <c r="BZ170" s="45"/>
      <c r="CA170" s="45"/>
      <c r="CB170" s="45"/>
      <c r="CC170" s="46" t="s">
        <v>2626</v>
      </c>
      <c r="CD170" s="52"/>
    </row>
    <row r="171" spans="1:96" s="37" customFormat="1" ht="18" hidden="1" customHeight="1">
      <c r="A171" s="74"/>
      <c r="B171" s="52"/>
      <c r="C171" s="52"/>
      <c r="D171" s="52"/>
      <c r="E171" s="52"/>
      <c r="F171" s="52"/>
      <c r="G171" s="52"/>
      <c r="H171" s="52">
        <v>2267</v>
      </c>
      <c r="I171" s="45"/>
      <c r="J171" s="46"/>
      <c r="K171" s="76"/>
      <c r="L171" s="52"/>
      <c r="M171" s="45"/>
      <c r="N171" s="52"/>
      <c r="O171" s="52"/>
      <c r="P171" s="52"/>
      <c r="Q171" s="52"/>
      <c r="R171" s="52"/>
      <c r="S171" s="46"/>
      <c r="T171" s="76"/>
      <c r="U171" s="52"/>
      <c r="V171" s="52"/>
      <c r="W171" s="52"/>
      <c r="X171" s="52"/>
      <c r="Y171" s="52"/>
      <c r="Z171" s="52"/>
      <c r="AA171" s="52"/>
      <c r="AB171" s="52"/>
      <c r="AC171" s="52"/>
      <c r="AD171" s="52"/>
      <c r="AE171" s="52"/>
      <c r="AF171" s="52"/>
      <c r="AG171" s="52"/>
      <c r="AH171" s="52"/>
      <c r="AI171" s="52"/>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c r="BM171" s="45"/>
      <c r="BN171" s="45"/>
      <c r="BO171" s="45"/>
      <c r="BP171" s="45"/>
      <c r="BQ171" s="45"/>
      <c r="BR171" s="45"/>
      <c r="BS171" s="45"/>
      <c r="BT171" s="45"/>
      <c r="BU171" s="45"/>
      <c r="BV171" s="45"/>
      <c r="BW171" s="45"/>
      <c r="BX171" s="45"/>
      <c r="BY171" s="45"/>
      <c r="BZ171" s="45"/>
      <c r="CA171" s="45"/>
      <c r="CB171" s="45"/>
      <c r="CC171" s="46" t="s">
        <v>2626</v>
      </c>
      <c r="CD171" s="52"/>
    </row>
    <row r="172" spans="1:96" s="33" customFormat="1" ht="18" hidden="1" customHeight="1">
      <c r="A172" s="74"/>
      <c r="B172" s="52"/>
      <c r="C172" s="52"/>
      <c r="D172" s="52"/>
      <c r="E172" s="52"/>
      <c r="F172" s="52"/>
      <c r="G172" s="52"/>
      <c r="H172" s="52">
        <v>2268</v>
      </c>
      <c r="I172" s="45"/>
      <c r="J172" s="44"/>
      <c r="K172" s="95"/>
      <c r="L172" s="52"/>
      <c r="M172" s="56"/>
      <c r="N172" s="52"/>
      <c r="O172" s="52"/>
      <c r="P172" s="52"/>
      <c r="Q172" s="52"/>
      <c r="R172" s="52"/>
      <c r="S172" s="44"/>
      <c r="T172" s="79"/>
      <c r="U172" s="52"/>
      <c r="V172" s="52"/>
      <c r="W172" s="52"/>
      <c r="X172" s="52"/>
      <c r="Y172" s="52"/>
      <c r="Z172" s="52"/>
      <c r="AA172" s="52"/>
      <c r="AB172" s="52"/>
      <c r="AC172" s="52"/>
      <c r="AD172" s="52"/>
      <c r="AE172" s="52"/>
      <c r="AF172" s="52"/>
      <c r="AG172" s="52"/>
      <c r="AH172" s="52"/>
      <c r="AI172" s="52"/>
      <c r="AJ172" s="45"/>
      <c r="AK172" s="45"/>
      <c r="AL172" s="45"/>
      <c r="AM172" s="45"/>
      <c r="AN172" s="45"/>
      <c r="AO172" s="45"/>
      <c r="AP172" s="45"/>
      <c r="AQ172" s="45"/>
      <c r="AR172" s="45"/>
      <c r="AS172" s="45"/>
      <c r="AT172" s="45"/>
      <c r="AU172" s="45"/>
      <c r="AV172" s="45"/>
      <c r="AW172" s="45"/>
      <c r="AX172" s="45"/>
      <c r="AY172" s="45"/>
      <c r="AZ172" s="45"/>
      <c r="BA172" s="45"/>
      <c r="BB172" s="45"/>
      <c r="BC172" s="45"/>
      <c r="BD172" s="45"/>
      <c r="BE172" s="45"/>
      <c r="BF172" s="45"/>
      <c r="BG172" s="45"/>
      <c r="BH172" s="45"/>
      <c r="BI172" s="45"/>
      <c r="BJ172" s="45"/>
      <c r="BK172" s="45"/>
      <c r="BL172" s="45"/>
      <c r="BM172" s="45"/>
      <c r="BN172" s="45"/>
      <c r="BO172" s="45"/>
      <c r="BP172" s="45"/>
      <c r="BQ172" s="45"/>
      <c r="BR172" s="45"/>
      <c r="BS172" s="45"/>
      <c r="BT172" s="45"/>
      <c r="BU172" s="45"/>
      <c r="BV172" s="45"/>
      <c r="BW172" s="45"/>
      <c r="BX172" s="45"/>
      <c r="BY172" s="45"/>
      <c r="BZ172" s="45"/>
      <c r="CA172" s="45"/>
      <c r="CB172" s="45"/>
      <c r="CC172" s="46" t="s">
        <v>2626</v>
      </c>
      <c r="CD172" s="46"/>
    </row>
    <row r="173" spans="1:96" s="33" customFormat="1" ht="18" hidden="1" customHeight="1">
      <c r="A173" s="74"/>
      <c r="B173" s="52"/>
      <c r="C173" s="52"/>
      <c r="D173" s="52"/>
      <c r="E173" s="52"/>
      <c r="F173" s="52"/>
      <c r="G173" s="52"/>
      <c r="H173" s="52">
        <v>2269</v>
      </c>
      <c r="I173" s="45"/>
      <c r="J173" s="44"/>
      <c r="K173" s="50"/>
      <c r="L173" s="52"/>
      <c r="M173" s="56"/>
      <c r="N173" s="52"/>
      <c r="O173" s="52"/>
      <c r="P173" s="52"/>
      <c r="Q173" s="52"/>
      <c r="R173" s="52"/>
      <c r="S173" s="44"/>
      <c r="T173" s="79"/>
      <c r="U173" s="52"/>
      <c r="V173" s="52"/>
      <c r="W173" s="52"/>
      <c r="X173" s="52"/>
      <c r="Y173" s="52"/>
      <c r="Z173" s="52"/>
      <c r="AA173" s="52"/>
      <c r="AB173" s="52"/>
      <c r="AC173" s="52"/>
      <c r="AD173" s="52"/>
      <c r="AE173" s="52"/>
      <c r="AF173" s="52"/>
      <c r="AG173" s="52"/>
      <c r="AH173" s="52"/>
      <c r="AI173" s="52"/>
      <c r="AJ173" s="45"/>
      <c r="AK173" s="45"/>
      <c r="AL173" s="45"/>
      <c r="AM173" s="45"/>
      <c r="AN173" s="45"/>
      <c r="AO173" s="45"/>
      <c r="AP173" s="45"/>
      <c r="AQ173" s="45"/>
      <c r="AR173" s="45"/>
      <c r="AS173" s="45"/>
      <c r="AT173" s="45"/>
      <c r="AU173" s="45"/>
      <c r="AV173" s="45"/>
      <c r="AW173" s="45"/>
      <c r="AX173" s="45"/>
      <c r="AY173" s="45"/>
      <c r="AZ173" s="45"/>
      <c r="BA173" s="45"/>
      <c r="BB173" s="45"/>
      <c r="BC173" s="45"/>
      <c r="BD173" s="45"/>
      <c r="BE173" s="45"/>
      <c r="BF173" s="45"/>
      <c r="BG173" s="45"/>
      <c r="BH173" s="45"/>
      <c r="BI173" s="45"/>
      <c r="BJ173" s="45"/>
      <c r="BK173" s="45"/>
      <c r="BL173" s="45"/>
      <c r="BM173" s="45"/>
      <c r="BN173" s="45"/>
      <c r="BO173" s="45"/>
      <c r="BP173" s="45"/>
      <c r="BQ173" s="45"/>
      <c r="BR173" s="45"/>
      <c r="BS173" s="45"/>
      <c r="BT173" s="45"/>
      <c r="BU173" s="45"/>
      <c r="BV173" s="45"/>
      <c r="BW173" s="45"/>
      <c r="BX173" s="45"/>
      <c r="BY173" s="45"/>
      <c r="BZ173" s="45"/>
      <c r="CA173" s="45"/>
      <c r="CB173" s="45"/>
      <c r="CC173" s="46" t="s">
        <v>2626</v>
      </c>
      <c r="CD173" s="52"/>
    </row>
    <row r="174" spans="1:96" s="38" customFormat="1" ht="18" hidden="1" customHeight="1">
      <c r="A174" s="74"/>
      <c r="B174" s="52"/>
      <c r="C174" s="52"/>
      <c r="D174" s="52"/>
      <c r="E174" s="52"/>
      <c r="F174" s="52"/>
      <c r="G174" s="52"/>
      <c r="H174" s="52">
        <v>2270</v>
      </c>
      <c r="I174" s="45"/>
      <c r="J174" s="44"/>
      <c r="K174" s="50"/>
      <c r="L174" s="52"/>
      <c r="M174" s="56"/>
      <c r="N174" s="52"/>
      <c r="O174" s="52"/>
      <c r="P174" s="52"/>
      <c r="Q174" s="52"/>
      <c r="R174" s="52"/>
      <c r="S174" s="44"/>
      <c r="T174" s="79"/>
      <c r="U174" s="82"/>
      <c r="V174" s="57"/>
      <c r="W174" s="52"/>
      <c r="X174" s="52"/>
      <c r="Y174" s="52"/>
      <c r="Z174" s="52"/>
      <c r="AA174" s="52"/>
      <c r="AB174" s="83"/>
      <c r="AC174" s="52"/>
      <c r="AD174" s="52"/>
      <c r="AE174" s="52"/>
      <c r="AF174" s="52"/>
      <c r="AG174" s="52"/>
      <c r="AH174" s="52"/>
      <c r="AI174" s="52"/>
      <c r="AJ174" s="45"/>
      <c r="AK174" s="45"/>
      <c r="AL174" s="45"/>
      <c r="AM174" s="45"/>
      <c r="AN174" s="45"/>
      <c r="AO174" s="45"/>
      <c r="AP174" s="45"/>
      <c r="AQ174" s="45"/>
      <c r="AR174" s="45"/>
      <c r="AS174" s="45"/>
      <c r="AT174" s="45"/>
      <c r="AU174" s="45"/>
      <c r="AV174" s="45"/>
      <c r="AW174" s="45"/>
      <c r="AX174" s="45"/>
      <c r="AY174" s="45"/>
      <c r="AZ174" s="45"/>
      <c r="BA174" s="45"/>
      <c r="BB174" s="45"/>
      <c r="BC174" s="45"/>
      <c r="BD174" s="45"/>
      <c r="BE174" s="45"/>
      <c r="BF174" s="45"/>
      <c r="BG174" s="45"/>
      <c r="BH174" s="45"/>
      <c r="BI174" s="45"/>
      <c r="BJ174" s="45"/>
      <c r="BK174" s="45"/>
      <c r="BL174" s="45"/>
      <c r="BM174" s="45"/>
      <c r="BN174" s="45"/>
      <c r="BO174" s="45"/>
      <c r="BP174" s="45"/>
      <c r="BQ174" s="45"/>
      <c r="BR174" s="45"/>
      <c r="BS174" s="45"/>
      <c r="BT174" s="45"/>
      <c r="BU174" s="45"/>
      <c r="BV174" s="45"/>
      <c r="BW174" s="45"/>
      <c r="BX174" s="45"/>
      <c r="BY174" s="45"/>
      <c r="BZ174" s="45"/>
      <c r="CA174" s="45"/>
      <c r="CB174" s="45"/>
      <c r="CC174" s="46" t="s">
        <v>2626</v>
      </c>
      <c r="CD174" s="52"/>
    </row>
    <row r="175" spans="1:96" s="39" customFormat="1" ht="18" hidden="1" customHeight="1">
      <c r="A175" s="74"/>
      <c r="B175" s="52"/>
      <c r="C175" s="52"/>
      <c r="D175" s="52"/>
      <c r="E175" s="52"/>
      <c r="F175" s="52"/>
      <c r="G175" s="52"/>
      <c r="H175" s="52">
        <v>2271</v>
      </c>
      <c r="I175" s="45"/>
      <c r="J175" s="44"/>
      <c r="K175" s="50"/>
      <c r="L175" s="52"/>
      <c r="M175" s="56"/>
      <c r="N175" s="52"/>
      <c r="O175" s="52"/>
      <c r="P175" s="52"/>
      <c r="Q175" s="52"/>
      <c r="R175" s="52"/>
      <c r="S175" s="44"/>
      <c r="T175" s="79"/>
      <c r="U175" s="52"/>
      <c r="V175" s="52"/>
      <c r="W175" s="52"/>
      <c r="X175" s="52"/>
      <c r="Y175" s="52"/>
      <c r="Z175" s="52"/>
      <c r="AA175" s="52"/>
      <c r="AB175" s="52"/>
      <c r="AC175" s="52"/>
      <c r="AD175" s="52"/>
      <c r="AE175" s="52"/>
      <c r="AF175" s="52"/>
      <c r="AG175" s="52"/>
      <c r="AH175" s="52"/>
      <c r="AI175" s="52"/>
      <c r="AJ175" s="45"/>
      <c r="AK175" s="45"/>
      <c r="AL175" s="80"/>
      <c r="AM175" s="45"/>
      <c r="AN175" s="45"/>
      <c r="AO175" s="45"/>
      <c r="AP175" s="45"/>
      <c r="AQ175" s="45"/>
      <c r="AR175" s="45"/>
      <c r="AS175" s="45"/>
      <c r="AT175" s="45"/>
      <c r="AU175" s="45"/>
      <c r="AV175" s="45"/>
      <c r="AW175" s="45"/>
      <c r="AX175" s="45"/>
      <c r="AY175" s="45"/>
      <c r="AZ175" s="45"/>
      <c r="BA175" s="45"/>
      <c r="BB175" s="45"/>
      <c r="BC175" s="45"/>
      <c r="BD175" s="45"/>
      <c r="BE175" s="45"/>
      <c r="BF175" s="45"/>
      <c r="BG175" s="45"/>
      <c r="BH175" s="45"/>
      <c r="BI175" s="45"/>
      <c r="BJ175" s="45"/>
      <c r="BK175" s="45"/>
      <c r="BL175" s="45"/>
      <c r="BM175" s="45"/>
      <c r="BN175" s="45"/>
      <c r="BO175" s="45"/>
      <c r="BP175" s="45"/>
      <c r="BQ175" s="45"/>
      <c r="BR175" s="45"/>
      <c r="BS175" s="45"/>
      <c r="BT175" s="45"/>
      <c r="BU175" s="45"/>
      <c r="BV175" s="45"/>
      <c r="BW175" s="45"/>
      <c r="BX175" s="45"/>
      <c r="BY175" s="45"/>
      <c r="BZ175" s="45"/>
      <c r="CA175" s="45"/>
      <c r="CB175" s="45"/>
      <c r="CC175" s="46" t="s">
        <v>2626</v>
      </c>
      <c r="CD175" s="52"/>
    </row>
    <row r="176" spans="1:96" s="38" customFormat="1" ht="18" hidden="1" customHeight="1">
      <c r="A176" s="74"/>
      <c r="B176" s="52"/>
      <c r="C176" s="52"/>
      <c r="D176" s="52"/>
      <c r="E176" s="52"/>
      <c r="F176" s="52"/>
      <c r="G176" s="52"/>
      <c r="H176" s="52">
        <v>2272</v>
      </c>
      <c r="I176" s="45"/>
      <c r="J176" s="44"/>
      <c r="K176" s="50"/>
      <c r="L176" s="52"/>
      <c r="M176" s="56"/>
      <c r="N176" s="52"/>
      <c r="O176" s="52"/>
      <c r="P176" s="52"/>
      <c r="Q176" s="52"/>
      <c r="R176" s="52"/>
      <c r="S176" s="44"/>
      <c r="T176" s="79"/>
      <c r="U176" s="52"/>
      <c r="V176" s="52"/>
      <c r="W176" s="52"/>
      <c r="X176" s="52"/>
      <c r="Y176" s="52"/>
      <c r="Z176" s="52"/>
      <c r="AA176" s="52"/>
      <c r="AB176" s="52"/>
      <c r="AC176" s="52"/>
      <c r="AD176" s="52"/>
      <c r="AE176" s="52"/>
      <c r="AF176" s="52"/>
      <c r="AG176" s="52"/>
      <c r="AH176" s="52"/>
      <c r="AI176" s="52"/>
      <c r="AJ176" s="45"/>
      <c r="AK176" s="45"/>
      <c r="AL176" s="80"/>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c r="BI176" s="45"/>
      <c r="BJ176" s="45"/>
      <c r="BK176" s="45"/>
      <c r="BL176" s="45"/>
      <c r="BM176" s="45"/>
      <c r="BN176" s="45"/>
      <c r="BO176" s="45"/>
      <c r="BP176" s="45"/>
      <c r="BQ176" s="45"/>
      <c r="BR176" s="45"/>
      <c r="BS176" s="45"/>
      <c r="BT176" s="45"/>
      <c r="BU176" s="45"/>
      <c r="BV176" s="45"/>
      <c r="BW176" s="45"/>
      <c r="BX176" s="45"/>
      <c r="BY176" s="45"/>
      <c r="BZ176" s="45"/>
      <c r="CA176" s="45"/>
      <c r="CB176" s="45"/>
      <c r="CC176" s="46" t="s">
        <v>2626</v>
      </c>
      <c r="CD176" s="52"/>
    </row>
    <row r="177" spans="1:82" s="33" customFormat="1" ht="18" hidden="1" customHeight="1">
      <c r="A177" s="74"/>
      <c r="B177" s="52"/>
      <c r="C177" s="52"/>
      <c r="D177" s="52"/>
      <c r="E177" s="52"/>
      <c r="F177" s="52"/>
      <c r="G177" s="52"/>
      <c r="H177" s="52">
        <v>2273</v>
      </c>
      <c r="I177" s="45"/>
      <c r="J177" s="44"/>
      <c r="K177" s="50"/>
      <c r="L177" s="52"/>
      <c r="M177" s="56"/>
      <c r="N177" s="52"/>
      <c r="O177" s="52"/>
      <c r="P177" s="52"/>
      <c r="Q177" s="52"/>
      <c r="R177" s="52"/>
      <c r="S177" s="44"/>
      <c r="T177" s="79"/>
      <c r="U177" s="52"/>
      <c r="V177" s="52"/>
      <c r="W177" s="52"/>
      <c r="X177" s="52"/>
      <c r="Y177" s="52"/>
      <c r="Z177" s="52"/>
      <c r="AA177" s="52"/>
      <c r="AB177" s="52"/>
      <c r="AC177" s="52"/>
      <c r="AD177" s="52"/>
      <c r="AE177" s="52"/>
      <c r="AF177" s="52"/>
      <c r="AG177" s="52"/>
      <c r="AH177" s="52"/>
      <c r="AI177" s="52"/>
      <c r="AJ177" s="45"/>
      <c r="AK177" s="45"/>
      <c r="AL177" s="80"/>
      <c r="AM177" s="45"/>
      <c r="AN177" s="45"/>
      <c r="AO177" s="45"/>
      <c r="AP177" s="45"/>
      <c r="AQ177" s="45"/>
      <c r="AR177" s="45"/>
      <c r="AS177" s="45"/>
      <c r="AT177" s="45"/>
      <c r="AU177" s="45"/>
      <c r="AV177" s="45"/>
      <c r="AW177" s="45"/>
      <c r="AX177" s="45"/>
      <c r="AY177" s="45"/>
      <c r="AZ177" s="45"/>
      <c r="BA177" s="45"/>
      <c r="BB177" s="45"/>
      <c r="BC177" s="45"/>
      <c r="BD177" s="45"/>
      <c r="BE177" s="45"/>
      <c r="BF177" s="45"/>
      <c r="BG177" s="45"/>
      <c r="BH177" s="45"/>
      <c r="BI177" s="45"/>
      <c r="BJ177" s="45"/>
      <c r="BK177" s="45"/>
      <c r="BL177" s="45"/>
      <c r="BM177" s="45"/>
      <c r="BN177" s="45"/>
      <c r="BO177" s="45"/>
      <c r="BP177" s="45"/>
      <c r="BQ177" s="45"/>
      <c r="BR177" s="45"/>
      <c r="BS177" s="45"/>
      <c r="BT177" s="45"/>
      <c r="BU177" s="45"/>
      <c r="BV177" s="45"/>
      <c r="BW177" s="45"/>
      <c r="BX177" s="45"/>
      <c r="BY177" s="45"/>
      <c r="BZ177" s="45"/>
      <c r="CA177" s="45"/>
      <c r="CB177" s="45"/>
      <c r="CC177" s="46" t="s">
        <v>2626</v>
      </c>
      <c r="CD177" s="52"/>
    </row>
    <row r="178" spans="1:82" s="33" customFormat="1" ht="18" hidden="1" customHeight="1">
      <c r="A178" s="74"/>
      <c r="B178" s="52"/>
      <c r="C178" s="52"/>
      <c r="D178" s="52"/>
      <c r="E178" s="52"/>
      <c r="F178" s="52"/>
      <c r="G178" s="52"/>
      <c r="H178" s="52">
        <v>2274</v>
      </c>
      <c r="I178" s="45"/>
      <c r="J178" s="44"/>
      <c r="K178" s="50"/>
      <c r="L178" s="52"/>
      <c r="M178" s="56"/>
      <c r="N178" s="52"/>
      <c r="O178" s="52"/>
      <c r="P178" s="52"/>
      <c r="Q178" s="52"/>
      <c r="R178" s="52"/>
      <c r="S178" s="44"/>
      <c r="T178" s="79"/>
      <c r="U178" s="52"/>
      <c r="V178" s="52"/>
      <c r="W178" s="52"/>
      <c r="X178" s="52"/>
      <c r="Y178" s="52"/>
      <c r="Z178" s="52"/>
      <c r="AA178" s="52"/>
      <c r="AB178" s="52"/>
      <c r="AC178" s="52"/>
      <c r="AD178" s="52"/>
      <c r="AE178" s="52"/>
      <c r="AF178" s="52"/>
      <c r="AG178" s="52"/>
      <c r="AH178" s="52"/>
      <c r="AI178" s="52"/>
      <c r="AJ178" s="45"/>
      <c r="AK178" s="45"/>
      <c r="AL178" s="80"/>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c r="BI178" s="45"/>
      <c r="BJ178" s="45"/>
      <c r="BK178" s="45"/>
      <c r="BL178" s="45"/>
      <c r="BM178" s="45"/>
      <c r="BN178" s="45"/>
      <c r="BO178" s="45"/>
      <c r="BP178" s="45"/>
      <c r="BQ178" s="45"/>
      <c r="BR178" s="45"/>
      <c r="BS178" s="45"/>
      <c r="BT178" s="45"/>
      <c r="BU178" s="45"/>
      <c r="BV178" s="45"/>
      <c r="BW178" s="45"/>
      <c r="BX178" s="45"/>
      <c r="BY178" s="45"/>
      <c r="BZ178" s="45"/>
      <c r="CA178" s="45"/>
      <c r="CB178" s="45"/>
      <c r="CC178" s="46" t="s">
        <v>2626</v>
      </c>
      <c r="CD178" s="52"/>
    </row>
    <row r="179" spans="1:82" s="39" customFormat="1" ht="18" hidden="1" customHeight="1">
      <c r="A179" s="74"/>
      <c r="B179" s="52"/>
      <c r="C179" s="52"/>
      <c r="D179" s="52"/>
      <c r="E179" s="52"/>
      <c r="F179" s="52"/>
      <c r="G179" s="52"/>
      <c r="H179" s="52">
        <v>2275</v>
      </c>
      <c r="I179" s="45"/>
      <c r="J179" s="45"/>
      <c r="K179" s="51"/>
      <c r="L179" s="52"/>
      <c r="M179" s="57"/>
      <c r="N179" s="52"/>
      <c r="O179" s="52"/>
      <c r="P179" s="52"/>
      <c r="Q179" s="52"/>
      <c r="R179" s="52"/>
      <c r="S179" s="52"/>
      <c r="T179" s="81"/>
      <c r="U179" s="52"/>
      <c r="V179" s="52"/>
      <c r="W179" s="52"/>
      <c r="X179" s="52"/>
      <c r="Y179" s="52"/>
      <c r="Z179" s="52"/>
      <c r="AA179" s="52"/>
      <c r="AB179" s="52"/>
      <c r="AC179" s="52"/>
      <c r="AD179" s="52"/>
      <c r="AE179" s="52"/>
      <c r="AF179" s="52"/>
      <c r="AG179" s="52"/>
      <c r="AH179" s="52"/>
      <c r="AI179" s="52"/>
      <c r="AJ179" s="45"/>
      <c r="AK179" s="45"/>
      <c r="AL179" s="80"/>
      <c r="AM179" s="45"/>
      <c r="AN179" s="45"/>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c r="BM179" s="45"/>
      <c r="BN179" s="45"/>
      <c r="BO179" s="45"/>
      <c r="BP179" s="45"/>
      <c r="BQ179" s="45"/>
      <c r="BR179" s="45"/>
      <c r="BS179" s="45"/>
      <c r="BT179" s="45"/>
      <c r="BU179" s="45"/>
      <c r="BV179" s="45"/>
      <c r="BW179" s="45"/>
      <c r="BX179" s="45"/>
      <c r="BY179" s="45"/>
      <c r="BZ179" s="45"/>
      <c r="CA179" s="52"/>
      <c r="CB179" s="52"/>
      <c r="CC179" s="46" t="s">
        <v>2626</v>
      </c>
      <c r="CD179" s="52"/>
    </row>
    <row r="180" spans="1:82" s="33" customFormat="1" ht="18" hidden="1" customHeight="1">
      <c r="A180" s="74"/>
      <c r="B180" s="52"/>
      <c r="C180" s="52"/>
      <c r="D180" s="52"/>
      <c r="E180" s="52"/>
      <c r="F180" s="52"/>
      <c r="G180" s="52"/>
      <c r="H180" s="52">
        <v>2276</v>
      </c>
      <c r="I180" s="45"/>
      <c r="J180" s="44"/>
      <c r="K180" s="50"/>
      <c r="L180" s="52"/>
      <c r="M180" s="56"/>
      <c r="N180" s="52"/>
      <c r="O180" s="52"/>
      <c r="P180" s="52"/>
      <c r="Q180" s="52"/>
      <c r="R180" s="52"/>
      <c r="S180" s="77"/>
      <c r="T180" s="86"/>
      <c r="U180" s="52"/>
      <c r="V180" s="52"/>
      <c r="W180" s="52"/>
      <c r="X180" s="52"/>
      <c r="Y180" s="52"/>
      <c r="Z180" s="52"/>
      <c r="AA180" s="52"/>
      <c r="AB180" s="52"/>
      <c r="AC180" s="52"/>
      <c r="AD180" s="52"/>
      <c r="AE180" s="52"/>
      <c r="AF180" s="52"/>
      <c r="AG180" s="52"/>
      <c r="AH180" s="52"/>
      <c r="AI180" s="52"/>
      <c r="AJ180" s="45"/>
      <c r="AK180" s="45"/>
      <c r="AL180" s="80"/>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c r="BM180" s="45"/>
      <c r="BN180" s="45"/>
      <c r="BO180" s="45"/>
      <c r="BP180" s="45"/>
      <c r="BQ180" s="45"/>
      <c r="BR180" s="45"/>
      <c r="BS180" s="45"/>
      <c r="BT180" s="45"/>
      <c r="BU180" s="45"/>
      <c r="BV180" s="45"/>
      <c r="BW180" s="45"/>
      <c r="BX180" s="45"/>
      <c r="BY180" s="45"/>
      <c r="BZ180" s="45"/>
      <c r="CA180" s="45"/>
      <c r="CB180" s="45"/>
      <c r="CC180" s="46" t="s">
        <v>2626</v>
      </c>
      <c r="CD180" s="52"/>
    </row>
    <row r="181" spans="1:82" s="33" customFormat="1" ht="18" hidden="1" customHeight="1">
      <c r="A181" s="74"/>
      <c r="B181" s="52"/>
      <c r="C181" s="52"/>
      <c r="D181" s="52"/>
      <c r="E181" s="52"/>
      <c r="F181" s="52"/>
      <c r="G181" s="52"/>
      <c r="H181" s="52">
        <v>2277</v>
      </c>
      <c r="I181" s="45"/>
      <c r="J181" s="44"/>
      <c r="K181" s="50"/>
      <c r="L181" s="52"/>
      <c r="M181" s="56"/>
      <c r="N181" s="52"/>
      <c r="O181" s="52"/>
      <c r="P181" s="52"/>
      <c r="Q181" s="52"/>
      <c r="R181" s="52"/>
      <c r="S181" s="44"/>
      <c r="T181" s="79"/>
      <c r="U181" s="52"/>
      <c r="V181" s="52"/>
      <c r="W181" s="52"/>
      <c r="X181" s="52"/>
      <c r="Y181" s="52"/>
      <c r="Z181" s="52"/>
      <c r="AA181" s="52"/>
      <c r="AB181" s="52"/>
      <c r="AC181" s="52"/>
      <c r="AD181" s="52"/>
      <c r="AE181" s="52"/>
      <c r="AF181" s="52"/>
      <c r="AG181" s="52"/>
      <c r="AH181" s="52"/>
      <c r="AI181" s="52"/>
      <c r="AJ181" s="45"/>
      <c r="AK181" s="45"/>
      <c r="AL181" s="80"/>
      <c r="AM181" s="45"/>
      <c r="AN181" s="45"/>
      <c r="AO181" s="45"/>
      <c r="AP181" s="45"/>
      <c r="AQ181" s="45"/>
      <c r="AR181" s="45"/>
      <c r="AS181" s="45"/>
      <c r="AT181" s="45"/>
      <c r="AU181" s="45"/>
      <c r="AV181" s="45"/>
      <c r="AW181" s="45"/>
      <c r="AX181" s="45"/>
      <c r="AY181" s="45"/>
      <c r="AZ181" s="45"/>
      <c r="BA181" s="45"/>
      <c r="BB181" s="45"/>
      <c r="BC181" s="45"/>
      <c r="BD181" s="45"/>
      <c r="BE181" s="45"/>
      <c r="BF181" s="45"/>
      <c r="BG181" s="45"/>
      <c r="BH181" s="45"/>
      <c r="BI181" s="45"/>
      <c r="BJ181" s="45"/>
      <c r="BK181" s="45"/>
      <c r="BL181" s="45"/>
      <c r="BM181" s="45"/>
      <c r="BN181" s="45"/>
      <c r="BO181" s="45"/>
      <c r="BP181" s="45"/>
      <c r="BQ181" s="45"/>
      <c r="BR181" s="45"/>
      <c r="BS181" s="45"/>
      <c r="BT181" s="45"/>
      <c r="BU181" s="45"/>
      <c r="BV181" s="45"/>
      <c r="BW181" s="45"/>
      <c r="BX181" s="45"/>
      <c r="BY181" s="45"/>
      <c r="BZ181" s="45"/>
      <c r="CA181" s="45"/>
      <c r="CB181" s="45"/>
      <c r="CC181" s="46" t="s">
        <v>2626</v>
      </c>
      <c r="CD181" s="52"/>
    </row>
    <row r="182" spans="1:82" s="39" customFormat="1" ht="18" hidden="1" customHeight="1">
      <c r="A182" s="74"/>
      <c r="B182" s="52"/>
      <c r="C182" s="52"/>
      <c r="D182" s="52"/>
      <c r="E182" s="52"/>
      <c r="F182" s="52"/>
      <c r="G182" s="52"/>
      <c r="H182" s="52">
        <v>2278</v>
      </c>
      <c r="I182" s="45"/>
      <c r="J182" s="44"/>
      <c r="K182" s="50"/>
      <c r="L182" s="52"/>
      <c r="M182" s="56"/>
      <c r="N182" s="52"/>
      <c r="O182" s="52"/>
      <c r="P182" s="52"/>
      <c r="Q182" s="52"/>
      <c r="R182" s="52"/>
      <c r="S182" s="44"/>
      <c r="T182" s="79"/>
      <c r="U182" s="82"/>
      <c r="V182" s="57"/>
      <c r="W182" s="52"/>
      <c r="X182" s="52"/>
      <c r="Y182" s="52"/>
      <c r="Z182" s="52"/>
      <c r="AA182" s="52"/>
      <c r="AB182" s="83"/>
      <c r="AC182" s="52"/>
      <c r="AD182" s="52"/>
      <c r="AE182" s="52"/>
      <c r="AF182" s="52"/>
      <c r="AG182" s="52"/>
      <c r="AH182" s="52"/>
      <c r="AI182" s="52"/>
      <c r="AJ182" s="45"/>
      <c r="AK182" s="45"/>
      <c r="AL182" s="80"/>
      <c r="AM182" s="45"/>
      <c r="AN182" s="45"/>
      <c r="AO182" s="45"/>
      <c r="AP182" s="45"/>
      <c r="AQ182" s="45"/>
      <c r="AR182" s="45"/>
      <c r="AS182" s="45"/>
      <c r="AT182" s="45"/>
      <c r="AU182" s="45"/>
      <c r="AV182" s="45"/>
      <c r="AW182" s="45"/>
      <c r="AX182" s="45"/>
      <c r="AY182" s="45"/>
      <c r="AZ182" s="45"/>
      <c r="BA182" s="45"/>
      <c r="BB182" s="45"/>
      <c r="BC182" s="45"/>
      <c r="BD182" s="45"/>
      <c r="BE182" s="45"/>
      <c r="BF182" s="45"/>
      <c r="BG182" s="45"/>
      <c r="BH182" s="45"/>
      <c r="BI182" s="45"/>
      <c r="BJ182" s="45"/>
      <c r="BK182" s="45"/>
      <c r="BL182" s="45"/>
      <c r="BM182" s="45"/>
      <c r="BN182" s="45"/>
      <c r="BO182" s="45"/>
      <c r="BP182" s="45"/>
      <c r="BQ182" s="45"/>
      <c r="BR182" s="45"/>
      <c r="BS182" s="45"/>
      <c r="BT182" s="45"/>
      <c r="BU182" s="45"/>
      <c r="BV182" s="45"/>
      <c r="BW182" s="45"/>
      <c r="BX182" s="45"/>
      <c r="BY182" s="45"/>
      <c r="BZ182" s="45"/>
      <c r="CA182" s="45"/>
      <c r="CB182" s="45"/>
      <c r="CC182" s="46" t="s">
        <v>2626</v>
      </c>
      <c r="CD182" s="52"/>
    </row>
    <row r="183" spans="1:82" s="36" customFormat="1" ht="18" hidden="1" customHeight="1">
      <c r="A183" s="74"/>
      <c r="B183" s="52"/>
      <c r="C183" s="52"/>
      <c r="D183" s="52"/>
      <c r="E183" s="52"/>
      <c r="F183" s="52"/>
      <c r="G183" s="52"/>
      <c r="H183" s="52">
        <v>2279</v>
      </c>
      <c r="I183" s="45"/>
      <c r="J183" s="46"/>
      <c r="K183" s="87"/>
      <c r="L183" s="52"/>
      <c r="M183" s="45"/>
      <c r="N183" s="52"/>
      <c r="O183" s="52"/>
      <c r="P183" s="52"/>
      <c r="Q183" s="52"/>
      <c r="R183" s="52"/>
      <c r="S183" s="46"/>
      <c r="T183" s="76"/>
      <c r="U183" s="52"/>
      <c r="V183" s="52"/>
      <c r="W183" s="52"/>
      <c r="X183" s="52"/>
      <c r="Y183" s="52"/>
      <c r="Z183" s="52"/>
      <c r="AA183" s="52"/>
      <c r="AB183" s="52"/>
      <c r="AC183" s="52"/>
      <c r="AD183" s="52"/>
      <c r="AE183" s="52"/>
      <c r="AF183" s="52"/>
      <c r="AG183" s="52"/>
      <c r="AH183" s="52"/>
      <c r="AI183" s="52"/>
      <c r="AJ183" s="45"/>
      <c r="AK183" s="45"/>
      <c r="AL183" s="80"/>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c r="BI183" s="45"/>
      <c r="BJ183" s="45"/>
      <c r="BK183" s="45"/>
      <c r="BL183" s="45"/>
      <c r="BM183" s="45"/>
      <c r="BN183" s="45"/>
      <c r="BO183" s="45"/>
      <c r="BP183" s="45"/>
      <c r="BQ183" s="45"/>
      <c r="BR183" s="45"/>
      <c r="BS183" s="45"/>
      <c r="BT183" s="45"/>
      <c r="BU183" s="45"/>
      <c r="BV183" s="45"/>
      <c r="BW183" s="45"/>
      <c r="BX183" s="45"/>
      <c r="BY183" s="45"/>
      <c r="BZ183" s="45"/>
      <c r="CA183" s="45"/>
      <c r="CB183" s="45"/>
      <c r="CC183" s="46" t="s">
        <v>2626</v>
      </c>
      <c r="CD183" s="53"/>
    </row>
    <row r="184" spans="1:82" s="33" customFormat="1" ht="18" hidden="1" customHeight="1">
      <c r="A184" s="74"/>
      <c r="B184" s="52"/>
      <c r="C184" s="52"/>
      <c r="D184" s="52"/>
      <c r="E184" s="52"/>
      <c r="F184" s="52"/>
      <c r="G184" s="52"/>
      <c r="H184" s="52">
        <v>2280</v>
      </c>
      <c r="I184" s="45"/>
      <c r="J184" s="44"/>
      <c r="K184" s="50"/>
      <c r="L184" s="52"/>
      <c r="M184" s="56"/>
      <c r="N184" s="52"/>
      <c r="O184" s="52"/>
      <c r="P184" s="52"/>
      <c r="Q184" s="52"/>
      <c r="R184" s="52"/>
      <c r="S184" s="44"/>
      <c r="T184" s="79"/>
      <c r="U184" s="52"/>
      <c r="V184" s="52"/>
      <c r="W184" s="52"/>
      <c r="X184" s="52"/>
      <c r="Y184" s="52"/>
      <c r="Z184" s="52"/>
      <c r="AA184" s="52"/>
      <c r="AB184" s="52"/>
      <c r="AC184" s="52"/>
      <c r="AD184" s="52"/>
      <c r="AE184" s="52"/>
      <c r="AF184" s="52"/>
      <c r="AG184" s="52"/>
      <c r="AH184" s="52"/>
      <c r="AI184" s="52"/>
      <c r="AJ184" s="45"/>
      <c r="AK184" s="45"/>
      <c r="AL184" s="80"/>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c r="BW184" s="45"/>
      <c r="BX184" s="45"/>
      <c r="BY184" s="45"/>
      <c r="BZ184" s="45"/>
      <c r="CA184" s="45"/>
      <c r="CB184" s="45"/>
      <c r="CC184" s="46" t="s">
        <v>2626</v>
      </c>
      <c r="CD184" s="52"/>
    </row>
    <row r="185" spans="1:82" s="33" customFormat="1" ht="18" hidden="1" customHeight="1">
      <c r="A185" s="74"/>
      <c r="B185" s="52"/>
      <c r="C185" s="52"/>
      <c r="D185" s="52"/>
      <c r="E185" s="52"/>
      <c r="F185" s="52"/>
      <c r="G185" s="52"/>
      <c r="H185" s="52">
        <v>2281</v>
      </c>
      <c r="I185" s="45"/>
      <c r="J185" s="44"/>
      <c r="K185" s="50"/>
      <c r="L185" s="52"/>
      <c r="M185" s="56"/>
      <c r="N185" s="52"/>
      <c r="O185" s="52"/>
      <c r="P185" s="52"/>
      <c r="Q185" s="52"/>
      <c r="R185" s="52"/>
      <c r="S185" s="44"/>
      <c r="T185" s="79"/>
      <c r="U185" s="85"/>
      <c r="V185" s="45"/>
      <c r="W185" s="52"/>
      <c r="X185" s="52"/>
      <c r="Y185" s="52"/>
      <c r="Z185" s="52"/>
      <c r="AA185" s="52"/>
      <c r="AB185" s="85"/>
      <c r="AC185" s="85"/>
      <c r="AD185" s="52"/>
      <c r="AE185" s="52"/>
      <c r="AF185" s="52"/>
      <c r="AG185" s="52"/>
      <c r="AH185" s="52"/>
      <c r="AI185" s="52"/>
      <c r="AJ185" s="45"/>
      <c r="AK185" s="45"/>
      <c r="AL185" s="80"/>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c r="BW185" s="45"/>
      <c r="BX185" s="45"/>
      <c r="BY185" s="45"/>
      <c r="BZ185" s="45"/>
      <c r="CA185" s="45"/>
      <c r="CB185" s="45"/>
      <c r="CC185" s="46" t="s">
        <v>2626</v>
      </c>
      <c r="CD185" s="52"/>
    </row>
    <row r="186" spans="1:82" s="33" customFormat="1" ht="18" hidden="1" customHeight="1">
      <c r="A186" s="74"/>
      <c r="B186" s="52"/>
      <c r="C186" s="52"/>
      <c r="D186" s="52"/>
      <c r="E186" s="52"/>
      <c r="F186" s="52"/>
      <c r="G186" s="52"/>
      <c r="H186" s="52">
        <v>2282</v>
      </c>
      <c r="I186" s="45"/>
      <c r="J186" s="44"/>
      <c r="K186" s="50"/>
      <c r="L186" s="52"/>
      <c r="M186" s="56"/>
      <c r="N186" s="52"/>
      <c r="O186" s="52"/>
      <c r="P186" s="52"/>
      <c r="Q186" s="52"/>
      <c r="R186" s="52"/>
      <c r="S186" s="44"/>
      <c r="T186" s="79"/>
      <c r="U186" s="82"/>
      <c r="V186" s="57"/>
      <c r="W186" s="52"/>
      <c r="X186" s="52"/>
      <c r="Y186" s="52"/>
      <c r="Z186" s="52"/>
      <c r="AA186" s="127"/>
      <c r="AB186" s="83"/>
      <c r="AC186" s="52"/>
      <c r="AD186" s="52"/>
      <c r="AE186" s="52"/>
      <c r="AF186" s="52"/>
      <c r="AG186" s="52"/>
      <c r="AH186" s="52"/>
      <c r="AI186" s="52"/>
      <c r="AJ186" s="45"/>
      <c r="AK186" s="45"/>
      <c r="AL186" s="80"/>
      <c r="AM186" s="45"/>
      <c r="AN186" s="45"/>
      <c r="AO186" s="45"/>
      <c r="AP186" s="45"/>
      <c r="AQ186" s="45"/>
      <c r="AR186" s="45"/>
      <c r="AS186" s="45"/>
      <c r="AT186" s="45"/>
      <c r="AU186" s="45"/>
      <c r="AV186" s="45"/>
      <c r="AW186" s="45"/>
      <c r="AX186" s="45"/>
      <c r="AY186" s="45"/>
      <c r="AZ186" s="45"/>
      <c r="BA186" s="45"/>
      <c r="BB186" s="45"/>
      <c r="BC186" s="45"/>
      <c r="BD186" s="45"/>
      <c r="BE186" s="45"/>
      <c r="BF186" s="45"/>
      <c r="BG186" s="45"/>
      <c r="BH186" s="45"/>
      <c r="BI186" s="45"/>
      <c r="BJ186" s="45"/>
      <c r="BK186" s="45"/>
      <c r="BL186" s="45"/>
      <c r="BM186" s="45"/>
      <c r="BN186" s="45"/>
      <c r="BO186" s="45"/>
      <c r="BP186" s="45"/>
      <c r="BQ186" s="45"/>
      <c r="BR186" s="45"/>
      <c r="BS186" s="45"/>
      <c r="BT186" s="45"/>
      <c r="BU186" s="45"/>
      <c r="BV186" s="45"/>
      <c r="BW186" s="45"/>
      <c r="BX186" s="45"/>
      <c r="BY186" s="45"/>
      <c r="BZ186" s="45"/>
      <c r="CA186" s="45"/>
      <c r="CB186" s="45"/>
      <c r="CC186" s="46" t="s">
        <v>2626</v>
      </c>
      <c r="CD186" s="52"/>
    </row>
    <row r="187" spans="1:82" s="33" customFormat="1" ht="18" hidden="1" customHeight="1">
      <c r="A187" s="74"/>
      <c r="B187" s="52"/>
      <c r="C187" s="52"/>
      <c r="D187" s="52"/>
      <c r="E187" s="52"/>
      <c r="F187" s="52"/>
      <c r="G187" s="52"/>
      <c r="H187" s="52">
        <v>2283</v>
      </c>
      <c r="I187" s="45"/>
      <c r="J187" s="44"/>
      <c r="K187" s="50"/>
      <c r="L187" s="52"/>
      <c r="M187" s="56"/>
      <c r="N187" s="52"/>
      <c r="O187" s="52"/>
      <c r="P187" s="52"/>
      <c r="Q187" s="52"/>
      <c r="R187" s="52"/>
      <c r="S187" s="44"/>
      <c r="T187" s="79"/>
      <c r="U187" s="52"/>
      <c r="V187" s="52"/>
      <c r="W187" s="52"/>
      <c r="X187" s="52"/>
      <c r="Y187" s="52"/>
      <c r="Z187" s="52"/>
      <c r="AA187" s="52"/>
      <c r="AB187" s="52"/>
      <c r="AC187" s="52"/>
      <c r="AD187" s="52"/>
      <c r="AE187" s="52"/>
      <c r="AF187" s="52"/>
      <c r="AG187" s="52"/>
      <c r="AH187" s="52"/>
      <c r="AI187" s="52"/>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c r="BI187" s="45"/>
      <c r="BJ187" s="45"/>
      <c r="BK187" s="45"/>
      <c r="BL187" s="45"/>
      <c r="BM187" s="45"/>
      <c r="BN187" s="45"/>
      <c r="BO187" s="45"/>
      <c r="BP187" s="45"/>
      <c r="BQ187" s="45"/>
      <c r="BR187" s="45"/>
      <c r="BS187" s="45"/>
      <c r="BT187" s="45"/>
      <c r="BU187" s="45"/>
      <c r="BV187" s="45"/>
      <c r="BW187" s="45"/>
      <c r="BX187" s="45"/>
      <c r="BY187" s="45"/>
      <c r="BZ187" s="45"/>
      <c r="CA187" s="45"/>
      <c r="CB187" s="45"/>
      <c r="CC187" s="46" t="s">
        <v>2626</v>
      </c>
      <c r="CD187" s="46"/>
    </row>
    <row r="188" spans="1:82" s="37" customFormat="1" ht="18" hidden="1" customHeight="1">
      <c r="A188" s="74"/>
      <c r="B188" s="52"/>
      <c r="C188" s="52"/>
      <c r="D188" s="52"/>
      <c r="E188" s="52"/>
      <c r="F188" s="52"/>
      <c r="G188" s="52"/>
      <c r="H188" s="52">
        <v>2284</v>
      </c>
      <c r="I188" s="45"/>
      <c r="J188" s="46"/>
      <c r="K188" s="87"/>
      <c r="L188" s="52"/>
      <c r="M188" s="45"/>
      <c r="N188" s="52"/>
      <c r="O188" s="52"/>
      <c r="P188" s="52"/>
      <c r="Q188" s="52"/>
      <c r="R188" s="52"/>
      <c r="S188" s="46"/>
      <c r="T188" s="76"/>
      <c r="U188" s="52"/>
      <c r="V188" s="52"/>
      <c r="W188" s="52"/>
      <c r="X188" s="52"/>
      <c r="Y188" s="52"/>
      <c r="Z188" s="52"/>
      <c r="AA188" s="52"/>
      <c r="AB188" s="52"/>
      <c r="AC188" s="52"/>
      <c r="AD188" s="52"/>
      <c r="AE188" s="52"/>
      <c r="AF188" s="52"/>
      <c r="AG188" s="52"/>
      <c r="AH188" s="52"/>
      <c r="AI188" s="52"/>
      <c r="AJ188" s="45"/>
      <c r="AK188" s="45"/>
      <c r="AL188" s="80"/>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c r="BI188" s="45"/>
      <c r="BJ188" s="45"/>
      <c r="BK188" s="45"/>
      <c r="BL188" s="45"/>
      <c r="BM188" s="45"/>
      <c r="BN188" s="45"/>
      <c r="BO188" s="45"/>
      <c r="BP188" s="45"/>
      <c r="BQ188" s="45"/>
      <c r="BR188" s="45"/>
      <c r="BS188" s="45"/>
      <c r="BT188" s="45"/>
      <c r="BU188" s="45"/>
      <c r="BV188" s="45"/>
      <c r="BW188" s="45"/>
      <c r="BX188" s="45"/>
      <c r="BY188" s="45"/>
      <c r="BZ188" s="45"/>
      <c r="CA188" s="45"/>
      <c r="CB188" s="45"/>
      <c r="CC188" s="46" t="s">
        <v>2626</v>
      </c>
      <c r="CD188" s="52"/>
    </row>
    <row r="189" spans="1:82" s="37" customFormat="1" ht="18" hidden="1" customHeight="1">
      <c r="A189" s="74"/>
      <c r="B189" s="52"/>
      <c r="C189" s="52"/>
      <c r="D189" s="52"/>
      <c r="E189" s="52"/>
      <c r="F189" s="52"/>
      <c r="G189" s="52"/>
      <c r="H189" s="52">
        <v>2285</v>
      </c>
      <c r="I189" s="45"/>
      <c r="J189" s="45"/>
      <c r="K189" s="51"/>
      <c r="L189" s="52"/>
      <c r="M189" s="57"/>
      <c r="N189" s="52"/>
      <c r="O189" s="52"/>
      <c r="P189" s="52"/>
      <c r="Q189" s="52"/>
      <c r="R189" s="52"/>
      <c r="S189" s="52"/>
      <c r="T189" s="81"/>
      <c r="U189" s="52"/>
      <c r="V189" s="52"/>
      <c r="W189" s="52"/>
      <c r="X189" s="52"/>
      <c r="Y189" s="52"/>
      <c r="Z189" s="52"/>
      <c r="AA189" s="52"/>
      <c r="AB189" s="84"/>
      <c r="AC189" s="52"/>
      <c r="AD189" s="52"/>
      <c r="AE189" s="52"/>
      <c r="AF189" s="52"/>
      <c r="AG189" s="52"/>
      <c r="AH189" s="52"/>
      <c r="AI189" s="52"/>
      <c r="AJ189" s="45"/>
      <c r="AK189" s="45"/>
      <c r="AL189" s="80"/>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c r="BI189" s="45"/>
      <c r="BJ189" s="45"/>
      <c r="BK189" s="45"/>
      <c r="BL189" s="45"/>
      <c r="BM189" s="45"/>
      <c r="BN189" s="45"/>
      <c r="BO189" s="45"/>
      <c r="BP189" s="45"/>
      <c r="BQ189" s="45"/>
      <c r="BR189" s="45"/>
      <c r="BS189" s="45"/>
      <c r="BT189" s="45"/>
      <c r="BU189" s="45"/>
      <c r="BV189" s="45"/>
      <c r="BW189" s="45"/>
      <c r="BX189" s="45"/>
      <c r="BY189" s="45"/>
      <c r="BZ189" s="45"/>
      <c r="CA189" s="52"/>
      <c r="CB189" s="52"/>
      <c r="CC189" s="46" t="s">
        <v>2626</v>
      </c>
      <c r="CD189" s="52"/>
    </row>
    <row r="190" spans="1:82" s="33" customFormat="1" ht="18" hidden="1" customHeight="1">
      <c r="A190" s="88"/>
      <c r="B190" s="53"/>
      <c r="C190" s="53"/>
      <c r="D190" s="53"/>
      <c r="E190" s="53"/>
      <c r="F190" s="53"/>
      <c r="G190" s="53"/>
      <c r="H190" s="52">
        <v>2286</v>
      </c>
      <c r="I190" s="59"/>
      <c r="J190" s="89"/>
      <c r="K190" s="90"/>
      <c r="L190" s="53"/>
      <c r="M190" s="91"/>
      <c r="N190" s="53"/>
      <c r="O190" s="53"/>
      <c r="P190" s="53"/>
      <c r="Q190" s="53"/>
      <c r="R190" s="53"/>
      <c r="S190" s="89"/>
      <c r="T190" s="92"/>
      <c r="U190" s="53"/>
      <c r="V190" s="53"/>
      <c r="W190" s="53"/>
      <c r="X190" s="53"/>
      <c r="Y190" s="53"/>
      <c r="Z190" s="53"/>
      <c r="AA190" s="53"/>
      <c r="AB190" s="53"/>
      <c r="AC190" s="53"/>
      <c r="AD190" s="53"/>
      <c r="AE190" s="53"/>
      <c r="AF190" s="53"/>
      <c r="AG190" s="53"/>
      <c r="AH190" s="53"/>
      <c r="AI190" s="53"/>
      <c r="AJ190" s="59"/>
      <c r="AK190" s="59"/>
      <c r="AL190" s="93"/>
      <c r="AM190" s="59"/>
      <c r="AN190" s="59"/>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46" t="s">
        <v>2626</v>
      </c>
      <c r="CD190" s="52"/>
    </row>
    <row r="191" spans="1:82" s="37" customFormat="1" ht="18" hidden="1" customHeight="1">
      <c r="A191" s="74"/>
      <c r="B191" s="52"/>
      <c r="C191" s="52"/>
      <c r="D191" s="52"/>
      <c r="E191" s="52"/>
      <c r="F191" s="52"/>
      <c r="G191" s="52"/>
      <c r="H191" s="52">
        <v>2287</v>
      </c>
      <c r="I191" s="45"/>
      <c r="J191" s="44"/>
      <c r="K191" s="50"/>
      <c r="L191" s="52"/>
      <c r="M191" s="56"/>
      <c r="N191" s="52"/>
      <c r="O191" s="52"/>
      <c r="P191" s="52"/>
      <c r="Q191" s="52"/>
      <c r="R191" s="52"/>
      <c r="S191" s="44"/>
      <c r="T191" s="79"/>
      <c r="U191" s="52"/>
      <c r="V191" s="52"/>
      <c r="W191" s="52"/>
      <c r="X191" s="52"/>
      <c r="Y191" s="52"/>
      <c r="Z191" s="52"/>
      <c r="AA191" s="52"/>
      <c r="AB191" s="52"/>
      <c r="AC191" s="52"/>
      <c r="AD191" s="52"/>
      <c r="AE191" s="52"/>
      <c r="AF191" s="52"/>
      <c r="AG191" s="52"/>
      <c r="AH191" s="52"/>
      <c r="AI191" s="52"/>
      <c r="AJ191" s="45"/>
      <c r="AK191" s="45"/>
      <c r="AL191" s="80"/>
      <c r="AM191" s="45"/>
      <c r="AN191" s="45"/>
      <c r="AO191" s="45"/>
      <c r="AP191" s="45"/>
      <c r="AQ191" s="45"/>
      <c r="AR191" s="45"/>
      <c r="AS191" s="45"/>
      <c r="AT191" s="45"/>
      <c r="AU191" s="45"/>
      <c r="AV191" s="45"/>
      <c r="AW191" s="45"/>
      <c r="AX191" s="45"/>
      <c r="AY191" s="45"/>
      <c r="AZ191" s="45"/>
      <c r="BA191" s="45"/>
      <c r="BB191" s="45"/>
      <c r="BC191" s="45"/>
      <c r="BD191" s="45"/>
      <c r="BE191" s="45"/>
      <c r="BF191" s="45"/>
      <c r="BG191" s="45"/>
      <c r="BH191" s="45"/>
      <c r="BI191" s="45"/>
      <c r="BJ191" s="45"/>
      <c r="BK191" s="45"/>
      <c r="BL191" s="45"/>
      <c r="BM191" s="45"/>
      <c r="BN191" s="45"/>
      <c r="BO191" s="45"/>
      <c r="BP191" s="45"/>
      <c r="BQ191" s="45"/>
      <c r="BR191" s="45"/>
      <c r="BS191" s="45"/>
      <c r="BT191" s="45"/>
      <c r="BU191" s="45"/>
      <c r="BV191" s="45"/>
      <c r="BW191" s="45"/>
      <c r="BX191" s="45"/>
      <c r="BY191" s="45"/>
      <c r="BZ191" s="45"/>
      <c r="CA191" s="45"/>
      <c r="CB191" s="45"/>
      <c r="CC191" s="46" t="s">
        <v>2626</v>
      </c>
      <c r="CD191" s="52"/>
    </row>
    <row r="192" spans="1:82" s="33" customFormat="1" ht="18" hidden="1" customHeight="1">
      <c r="A192" s="74"/>
      <c r="B192" s="52"/>
      <c r="C192" s="52"/>
      <c r="D192" s="52"/>
      <c r="E192" s="52"/>
      <c r="F192" s="52"/>
      <c r="G192" s="52"/>
      <c r="H192" s="52">
        <v>2288</v>
      </c>
      <c r="I192" s="45"/>
      <c r="J192" s="77"/>
      <c r="K192" s="95"/>
      <c r="L192" s="52"/>
      <c r="M192" s="56"/>
      <c r="N192" s="52"/>
      <c r="O192" s="52"/>
      <c r="P192" s="52"/>
      <c r="Q192" s="52"/>
      <c r="R192" s="52"/>
      <c r="S192" s="44"/>
      <c r="T192" s="79"/>
      <c r="U192" s="52"/>
      <c r="V192" s="52"/>
      <c r="W192" s="52"/>
      <c r="X192" s="52"/>
      <c r="Y192" s="52"/>
      <c r="Z192" s="52"/>
      <c r="AA192" s="52"/>
      <c r="AB192" s="52"/>
      <c r="AC192" s="52"/>
      <c r="AD192" s="52"/>
      <c r="AE192" s="52"/>
      <c r="AF192" s="52"/>
      <c r="AG192" s="52"/>
      <c r="AH192" s="52"/>
      <c r="AI192" s="52"/>
      <c r="AJ192" s="45"/>
      <c r="AK192" s="45"/>
      <c r="AL192" s="80"/>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c r="BI192" s="45"/>
      <c r="BJ192" s="45"/>
      <c r="BK192" s="45"/>
      <c r="BL192" s="45"/>
      <c r="BM192" s="45"/>
      <c r="BN192" s="45"/>
      <c r="BO192" s="45"/>
      <c r="BP192" s="45"/>
      <c r="BQ192" s="45"/>
      <c r="BR192" s="45"/>
      <c r="BS192" s="45"/>
      <c r="BT192" s="45"/>
      <c r="BU192" s="45"/>
      <c r="BV192" s="45"/>
      <c r="BW192" s="45"/>
      <c r="BX192" s="45"/>
      <c r="BY192" s="45"/>
      <c r="BZ192" s="45"/>
      <c r="CA192" s="45"/>
      <c r="CB192" s="45"/>
      <c r="CC192" s="46" t="s">
        <v>2626</v>
      </c>
      <c r="CD192" s="52"/>
    </row>
    <row r="193" spans="1:82" s="33" customFormat="1" ht="18" hidden="1" customHeight="1">
      <c r="A193" s="74"/>
      <c r="B193" s="52"/>
      <c r="C193" s="52"/>
      <c r="D193" s="52"/>
      <c r="E193" s="52"/>
      <c r="F193" s="52"/>
      <c r="G193" s="52"/>
      <c r="H193" s="52">
        <v>2289</v>
      </c>
      <c r="I193" s="45"/>
      <c r="J193" s="46"/>
      <c r="K193" s="87"/>
      <c r="L193" s="52"/>
      <c r="M193" s="45"/>
      <c r="N193" s="52"/>
      <c r="O193" s="52"/>
      <c r="P193" s="52"/>
      <c r="Q193" s="52"/>
      <c r="R193" s="52"/>
      <c r="S193" s="46"/>
      <c r="T193" s="76"/>
      <c r="U193" s="52"/>
      <c r="V193" s="52"/>
      <c r="W193" s="52"/>
      <c r="X193" s="52"/>
      <c r="Y193" s="52"/>
      <c r="Z193" s="52"/>
      <c r="AA193" s="52"/>
      <c r="AB193" s="52"/>
      <c r="AC193" s="52"/>
      <c r="AD193" s="52"/>
      <c r="AE193" s="52"/>
      <c r="AF193" s="52"/>
      <c r="AG193" s="52"/>
      <c r="AH193" s="52"/>
      <c r="AI193" s="52"/>
      <c r="AJ193" s="45"/>
      <c r="AK193" s="45"/>
      <c r="AL193" s="80"/>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c r="BI193" s="45"/>
      <c r="BJ193" s="45"/>
      <c r="BK193" s="45"/>
      <c r="BL193" s="45"/>
      <c r="BM193" s="45"/>
      <c r="BN193" s="45"/>
      <c r="BO193" s="45"/>
      <c r="BP193" s="45"/>
      <c r="BQ193" s="45"/>
      <c r="BR193" s="45"/>
      <c r="BS193" s="45"/>
      <c r="BT193" s="45"/>
      <c r="BU193" s="45"/>
      <c r="BV193" s="45"/>
      <c r="BW193" s="45"/>
      <c r="BX193" s="45"/>
      <c r="BY193" s="45"/>
      <c r="BZ193" s="45"/>
      <c r="CA193" s="45"/>
      <c r="CB193" s="45"/>
      <c r="CC193" s="46" t="s">
        <v>2626</v>
      </c>
      <c r="CD193" s="52"/>
    </row>
    <row r="194" spans="1:82" s="33" customFormat="1" ht="18" hidden="1" customHeight="1">
      <c r="A194" s="74"/>
      <c r="B194" s="52"/>
      <c r="C194" s="52"/>
      <c r="D194" s="52"/>
      <c r="E194" s="52"/>
      <c r="F194" s="52"/>
      <c r="G194" s="52"/>
      <c r="H194" s="52">
        <v>2290</v>
      </c>
      <c r="I194" s="45"/>
      <c r="J194" s="44"/>
      <c r="K194" s="50"/>
      <c r="L194" s="52"/>
      <c r="M194" s="94"/>
      <c r="N194" s="52"/>
      <c r="O194" s="52"/>
      <c r="P194" s="52"/>
      <c r="Q194" s="52"/>
      <c r="R194" s="52"/>
      <c r="S194" s="44"/>
      <c r="T194" s="79"/>
      <c r="U194" s="52"/>
      <c r="V194" s="52"/>
      <c r="W194" s="52"/>
      <c r="X194" s="52"/>
      <c r="Y194" s="52"/>
      <c r="Z194" s="52"/>
      <c r="AA194" s="52"/>
      <c r="AB194" s="52"/>
      <c r="AC194" s="52"/>
      <c r="AD194" s="52"/>
      <c r="AE194" s="52"/>
      <c r="AF194" s="52"/>
      <c r="AG194" s="52"/>
      <c r="AH194" s="52"/>
      <c r="AI194" s="52"/>
      <c r="AJ194" s="45"/>
      <c r="AK194" s="45"/>
      <c r="AL194" s="80"/>
      <c r="AM194" s="45"/>
      <c r="AN194" s="45"/>
      <c r="AO194" s="45"/>
      <c r="AP194" s="45"/>
      <c r="AQ194" s="45"/>
      <c r="AR194" s="45"/>
      <c r="AS194" s="45"/>
      <c r="AT194" s="45"/>
      <c r="AU194" s="45"/>
      <c r="AV194" s="45"/>
      <c r="AW194" s="45"/>
      <c r="AX194" s="45"/>
      <c r="AY194" s="45"/>
      <c r="AZ194" s="45"/>
      <c r="BA194" s="45"/>
      <c r="BB194" s="45"/>
      <c r="BC194" s="45"/>
      <c r="BD194" s="45"/>
      <c r="BE194" s="45"/>
      <c r="BF194" s="45"/>
      <c r="BG194" s="45"/>
      <c r="BH194" s="45"/>
      <c r="BI194" s="45"/>
      <c r="BJ194" s="45"/>
      <c r="BK194" s="45"/>
      <c r="BL194" s="45"/>
      <c r="BM194" s="45"/>
      <c r="BN194" s="45"/>
      <c r="BO194" s="45"/>
      <c r="BP194" s="45"/>
      <c r="BQ194" s="45"/>
      <c r="BR194" s="45"/>
      <c r="BS194" s="45"/>
      <c r="BT194" s="45"/>
      <c r="BU194" s="45"/>
      <c r="BV194" s="45"/>
      <c r="BW194" s="45"/>
      <c r="BX194" s="45"/>
      <c r="BY194" s="45"/>
      <c r="BZ194" s="45"/>
      <c r="CA194" s="45"/>
      <c r="CB194" s="45"/>
      <c r="CC194" s="46" t="s">
        <v>2626</v>
      </c>
      <c r="CD194" s="52"/>
    </row>
    <row r="195" spans="1:82" s="33" customFormat="1" ht="18" hidden="1" customHeight="1">
      <c r="A195" s="74"/>
      <c r="B195" s="52"/>
      <c r="C195" s="52"/>
      <c r="D195" s="52"/>
      <c r="E195" s="52"/>
      <c r="F195" s="52"/>
      <c r="G195" s="52"/>
      <c r="H195" s="52">
        <v>2291</v>
      </c>
      <c r="I195" s="45"/>
      <c r="J195" s="46"/>
      <c r="K195" s="87"/>
      <c r="L195" s="52"/>
      <c r="M195" s="45"/>
      <c r="N195" s="52"/>
      <c r="O195" s="52"/>
      <c r="P195" s="52"/>
      <c r="Q195" s="52"/>
      <c r="R195" s="52"/>
      <c r="S195" s="77"/>
      <c r="T195" s="78"/>
      <c r="U195" s="52"/>
      <c r="V195" s="52"/>
      <c r="W195" s="52"/>
      <c r="X195" s="52"/>
      <c r="Y195" s="52"/>
      <c r="Z195" s="52"/>
      <c r="AA195" s="52"/>
      <c r="AB195" s="52"/>
      <c r="AC195" s="52"/>
      <c r="AD195" s="52"/>
      <c r="AE195" s="52"/>
      <c r="AF195" s="52"/>
      <c r="AG195" s="52"/>
      <c r="AH195" s="52"/>
      <c r="AI195" s="52"/>
      <c r="AJ195" s="45"/>
      <c r="AK195" s="45"/>
      <c r="AL195" s="45"/>
      <c r="AM195" s="45"/>
      <c r="AN195" s="45"/>
      <c r="AO195" s="45"/>
      <c r="AP195" s="45"/>
      <c r="AQ195" s="45"/>
      <c r="AR195" s="45"/>
      <c r="AS195" s="45"/>
      <c r="AT195" s="45"/>
      <c r="AU195" s="45"/>
      <c r="AV195" s="45"/>
      <c r="AW195" s="45"/>
      <c r="AX195" s="45"/>
      <c r="AY195" s="45"/>
      <c r="AZ195" s="45"/>
      <c r="BA195" s="45"/>
      <c r="BB195" s="45"/>
      <c r="BC195" s="45"/>
      <c r="BD195" s="45"/>
      <c r="BE195" s="45"/>
      <c r="BF195" s="45"/>
      <c r="BG195" s="45"/>
      <c r="BH195" s="45"/>
      <c r="BI195" s="45"/>
      <c r="BJ195" s="45"/>
      <c r="BK195" s="45"/>
      <c r="BL195" s="45"/>
      <c r="BM195" s="45"/>
      <c r="BN195" s="45"/>
      <c r="BO195" s="45"/>
      <c r="BP195" s="45"/>
      <c r="BQ195" s="45"/>
      <c r="BR195" s="45"/>
      <c r="BS195" s="45"/>
      <c r="BT195" s="45"/>
      <c r="BU195" s="45"/>
      <c r="BV195" s="45"/>
      <c r="BW195" s="45"/>
      <c r="BX195" s="45"/>
      <c r="BY195" s="45"/>
      <c r="BZ195" s="45"/>
      <c r="CA195" s="45"/>
      <c r="CB195" s="45"/>
      <c r="CC195" s="46" t="s">
        <v>2626</v>
      </c>
      <c r="CD195" s="52"/>
    </row>
    <row r="196" spans="1:82" s="40" customFormat="1" ht="18" hidden="1" customHeight="1">
      <c r="A196" s="74"/>
      <c r="B196" s="52"/>
      <c r="C196" s="52"/>
      <c r="D196" s="52"/>
      <c r="E196" s="52"/>
      <c r="F196" s="52"/>
      <c r="G196" s="52"/>
      <c r="H196" s="52">
        <v>2292</v>
      </c>
      <c r="I196" s="45"/>
      <c r="J196" s="46"/>
      <c r="K196" s="87"/>
      <c r="L196" s="52"/>
      <c r="M196" s="45"/>
      <c r="N196" s="52"/>
      <c r="O196" s="52"/>
      <c r="P196" s="52"/>
      <c r="Q196" s="52"/>
      <c r="R196" s="52"/>
      <c r="S196" s="46"/>
      <c r="T196" s="76"/>
      <c r="U196" s="52"/>
      <c r="V196" s="52"/>
      <c r="W196" s="52"/>
      <c r="X196" s="52"/>
      <c r="Y196" s="52"/>
      <c r="Z196" s="52"/>
      <c r="AA196" s="52"/>
      <c r="AB196" s="52"/>
      <c r="AC196" s="52"/>
      <c r="AD196" s="52"/>
      <c r="AE196" s="52"/>
      <c r="AF196" s="52"/>
      <c r="AG196" s="52"/>
      <c r="AH196" s="52"/>
      <c r="AI196" s="52"/>
      <c r="AJ196" s="45"/>
      <c r="AK196" s="45"/>
      <c r="AL196" s="45"/>
      <c r="AM196" s="45"/>
      <c r="AN196" s="45"/>
      <c r="AO196" s="45"/>
      <c r="AP196" s="45"/>
      <c r="AQ196" s="45"/>
      <c r="AR196" s="45"/>
      <c r="AS196" s="45"/>
      <c r="AT196" s="45"/>
      <c r="AU196" s="45"/>
      <c r="AV196" s="45"/>
      <c r="AW196" s="45"/>
      <c r="AX196" s="45"/>
      <c r="AY196" s="45"/>
      <c r="AZ196" s="45"/>
      <c r="BA196" s="45"/>
      <c r="BB196" s="45"/>
      <c r="BC196" s="45"/>
      <c r="BD196" s="45"/>
      <c r="BE196" s="45"/>
      <c r="BF196" s="45"/>
      <c r="BG196" s="45"/>
      <c r="BH196" s="45"/>
      <c r="BI196" s="45"/>
      <c r="BJ196" s="45"/>
      <c r="BK196" s="45"/>
      <c r="BL196" s="45"/>
      <c r="BM196" s="45"/>
      <c r="BN196" s="45"/>
      <c r="BO196" s="45"/>
      <c r="BP196" s="45"/>
      <c r="BQ196" s="45"/>
      <c r="BR196" s="45"/>
      <c r="BS196" s="45"/>
      <c r="BT196" s="45"/>
      <c r="BU196" s="45"/>
      <c r="BV196" s="45"/>
      <c r="BW196" s="45"/>
      <c r="BX196" s="45"/>
      <c r="BY196" s="45"/>
      <c r="BZ196" s="45"/>
      <c r="CA196" s="45"/>
      <c r="CB196" s="45"/>
      <c r="CC196" s="46" t="s">
        <v>2626</v>
      </c>
      <c r="CD196" s="52"/>
    </row>
    <row r="197" spans="1:82" s="37" customFormat="1" ht="18" hidden="1" customHeight="1">
      <c r="A197" s="74"/>
      <c r="B197" s="52"/>
      <c r="C197" s="52"/>
      <c r="D197" s="52"/>
      <c r="E197" s="52"/>
      <c r="F197" s="52"/>
      <c r="G197" s="52"/>
      <c r="H197" s="52">
        <v>2293</v>
      </c>
      <c r="I197" s="45"/>
      <c r="J197" s="44"/>
      <c r="K197" s="50"/>
      <c r="L197" s="52"/>
      <c r="M197" s="56"/>
      <c r="N197" s="52"/>
      <c r="O197" s="52"/>
      <c r="P197" s="52"/>
      <c r="Q197" s="52"/>
      <c r="R197" s="52"/>
      <c r="S197" s="44"/>
      <c r="T197" s="79"/>
      <c r="U197" s="52"/>
      <c r="V197" s="52"/>
      <c r="W197" s="52"/>
      <c r="X197" s="52"/>
      <c r="Y197" s="52"/>
      <c r="Z197" s="52"/>
      <c r="AA197" s="52"/>
      <c r="AB197" s="52"/>
      <c r="AC197" s="52"/>
      <c r="AD197" s="52"/>
      <c r="AE197" s="52"/>
      <c r="AF197" s="52"/>
      <c r="AG197" s="52"/>
      <c r="AH197" s="52"/>
      <c r="AI197" s="52"/>
      <c r="AJ197" s="45"/>
      <c r="AK197" s="45"/>
      <c r="AL197" s="80"/>
      <c r="AM197" s="45"/>
      <c r="AN197" s="45"/>
      <c r="AO197" s="45"/>
      <c r="AP197" s="45"/>
      <c r="AQ197" s="45"/>
      <c r="AR197" s="45"/>
      <c r="AS197" s="45"/>
      <c r="AT197" s="45"/>
      <c r="AU197" s="45"/>
      <c r="AV197" s="45"/>
      <c r="AW197" s="45"/>
      <c r="AX197" s="45"/>
      <c r="AY197" s="45"/>
      <c r="AZ197" s="45"/>
      <c r="BA197" s="45"/>
      <c r="BB197" s="45"/>
      <c r="BC197" s="45"/>
      <c r="BD197" s="45"/>
      <c r="BE197" s="45"/>
      <c r="BF197" s="45"/>
      <c r="BG197" s="45"/>
      <c r="BH197" s="45"/>
      <c r="BI197" s="45"/>
      <c r="BJ197" s="45"/>
      <c r="BK197" s="45"/>
      <c r="BL197" s="45"/>
      <c r="BM197" s="45"/>
      <c r="BN197" s="45"/>
      <c r="BO197" s="45"/>
      <c r="BP197" s="45"/>
      <c r="BQ197" s="45"/>
      <c r="BR197" s="45"/>
      <c r="BS197" s="45"/>
      <c r="BT197" s="45"/>
      <c r="BU197" s="45"/>
      <c r="BV197" s="45"/>
      <c r="BW197" s="45"/>
      <c r="BX197" s="45"/>
      <c r="BY197" s="45"/>
      <c r="BZ197" s="45"/>
      <c r="CA197" s="45"/>
      <c r="CB197" s="45"/>
      <c r="CC197" s="46" t="s">
        <v>2626</v>
      </c>
      <c r="CD197" s="52"/>
    </row>
    <row r="198" spans="1:82" s="37" customFormat="1" ht="18" hidden="1" customHeight="1">
      <c r="A198" s="74"/>
      <c r="B198" s="52"/>
      <c r="C198" s="52"/>
      <c r="D198" s="52"/>
      <c r="E198" s="52"/>
      <c r="F198" s="52"/>
      <c r="G198" s="52"/>
      <c r="H198" s="52">
        <v>2294</v>
      </c>
      <c r="I198" s="45"/>
      <c r="J198" s="44"/>
      <c r="K198" s="132"/>
      <c r="L198" s="52"/>
      <c r="M198" s="133"/>
      <c r="N198" s="52"/>
      <c r="O198" s="52"/>
      <c r="P198" s="52"/>
      <c r="Q198" s="52"/>
      <c r="R198" s="52"/>
      <c r="S198" s="44"/>
      <c r="T198" s="79"/>
      <c r="U198" s="52"/>
      <c r="V198" s="52"/>
      <c r="W198" s="52"/>
      <c r="X198" s="52"/>
      <c r="Y198" s="52"/>
      <c r="Z198" s="52"/>
      <c r="AA198" s="52"/>
      <c r="AB198" s="52"/>
      <c r="AC198" s="52"/>
      <c r="AD198" s="52"/>
      <c r="AE198" s="52"/>
      <c r="AF198" s="52"/>
      <c r="AG198" s="52"/>
      <c r="AH198" s="52"/>
      <c r="AI198" s="52"/>
      <c r="AJ198" s="45"/>
      <c r="AK198" s="45"/>
      <c r="AL198" s="80"/>
      <c r="AM198" s="45"/>
      <c r="AN198" s="45"/>
      <c r="AO198" s="45"/>
      <c r="AP198" s="45"/>
      <c r="AQ198" s="45"/>
      <c r="AR198" s="45"/>
      <c r="AS198" s="45"/>
      <c r="AT198" s="45"/>
      <c r="AU198" s="45"/>
      <c r="AV198" s="45"/>
      <c r="AW198" s="45"/>
      <c r="AX198" s="45"/>
      <c r="AY198" s="45"/>
      <c r="AZ198" s="45"/>
      <c r="BA198" s="45"/>
      <c r="BB198" s="45"/>
      <c r="BC198" s="45"/>
      <c r="BD198" s="45"/>
      <c r="BE198" s="45"/>
      <c r="BF198" s="45"/>
      <c r="BG198" s="45"/>
      <c r="BH198" s="45"/>
      <c r="BI198" s="45"/>
      <c r="BJ198" s="45"/>
      <c r="BK198" s="45"/>
      <c r="BL198" s="45"/>
      <c r="BM198" s="45"/>
      <c r="BN198" s="45"/>
      <c r="BO198" s="45"/>
      <c r="BP198" s="45"/>
      <c r="BQ198" s="45"/>
      <c r="BR198" s="45"/>
      <c r="BS198" s="45"/>
      <c r="BT198" s="45"/>
      <c r="BU198" s="45"/>
      <c r="BV198" s="45"/>
      <c r="BW198" s="45"/>
      <c r="BX198" s="45"/>
      <c r="BY198" s="45"/>
      <c r="BZ198" s="45"/>
      <c r="CA198" s="45"/>
      <c r="CB198" s="45"/>
      <c r="CC198" s="46" t="s">
        <v>2626</v>
      </c>
      <c r="CD198" s="52"/>
    </row>
    <row r="199" spans="1:82" s="34" customFormat="1" ht="18" hidden="1" customHeight="1">
      <c r="A199" s="74"/>
      <c r="B199" s="52"/>
      <c r="C199" s="52"/>
      <c r="D199" s="52"/>
      <c r="E199" s="52"/>
      <c r="F199" s="52"/>
      <c r="G199" s="52"/>
      <c r="H199" s="52">
        <v>2295</v>
      </c>
      <c r="I199" s="45"/>
      <c r="J199" s="46"/>
      <c r="K199" s="87"/>
      <c r="L199" s="52"/>
      <c r="M199" s="45"/>
      <c r="N199" s="52"/>
      <c r="O199" s="52"/>
      <c r="P199" s="52"/>
      <c r="Q199" s="52"/>
      <c r="R199" s="52"/>
      <c r="S199" s="46"/>
      <c r="T199" s="76"/>
      <c r="U199" s="52"/>
      <c r="V199" s="52"/>
      <c r="W199" s="52"/>
      <c r="X199" s="52"/>
      <c r="Y199" s="52"/>
      <c r="Z199" s="52"/>
      <c r="AA199" s="52"/>
      <c r="AB199" s="52"/>
      <c r="AC199" s="52"/>
      <c r="AD199" s="52"/>
      <c r="AE199" s="52"/>
      <c r="AF199" s="52"/>
      <c r="AG199" s="52"/>
      <c r="AH199" s="52"/>
      <c r="AI199" s="52"/>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c r="BH199" s="45"/>
      <c r="BI199" s="45"/>
      <c r="BJ199" s="45"/>
      <c r="BK199" s="45"/>
      <c r="BL199" s="45"/>
      <c r="BM199" s="45"/>
      <c r="BN199" s="45"/>
      <c r="BO199" s="45"/>
      <c r="BP199" s="45"/>
      <c r="BQ199" s="45"/>
      <c r="BR199" s="45"/>
      <c r="BS199" s="45"/>
      <c r="BT199" s="45"/>
      <c r="BU199" s="45"/>
      <c r="BV199" s="45"/>
      <c r="BW199" s="45"/>
      <c r="BX199" s="45"/>
      <c r="BY199" s="45"/>
      <c r="BZ199" s="45"/>
      <c r="CA199" s="45"/>
      <c r="CB199" s="45"/>
      <c r="CC199" s="46" t="s">
        <v>2626</v>
      </c>
      <c r="CD199" s="46"/>
    </row>
    <row r="200" spans="1:82" s="34" customFormat="1" ht="18" hidden="1" customHeight="1">
      <c r="A200" s="74"/>
      <c r="B200" s="52"/>
      <c r="C200" s="52"/>
      <c r="D200" s="52"/>
      <c r="E200" s="52"/>
      <c r="F200" s="52"/>
      <c r="G200" s="52"/>
      <c r="H200" s="52">
        <v>2296</v>
      </c>
      <c r="I200" s="45"/>
      <c r="J200" s="44"/>
      <c r="K200" s="50"/>
      <c r="L200" s="52"/>
      <c r="M200" s="56"/>
      <c r="N200" s="52"/>
      <c r="O200" s="52"/>
      <c r="P200" s="52"/>
      <c r="Q200" s="52"/>
      <c r="R200" s="52"/>
      <c r="S200" s="44"/>
      <c r="T200" s="79"/>
      <c r="U200" s="82"/>
      <c r="V200" s="57"/>
      <c r="W200" s="52"/>
      <c r="X200" s="52"/>
      <c r="Y200" s="52"/>
      <c r="Z200" s="52"/>
      <c r="AA200" s="52"/>
      <c r="AB200" s="83"/>
      <c r="AC200" s="52"/>
      <c r="AD200" s="52"/>
      <c r="AE200" s="52"/>
      <c r="AF200" s="52"/>
      <c r="AG200" s="52"/>
      <c r="AH200" s="52"/>
      <c r="AI200" s="52"/>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c r="BH200" s="45"/>
      <c r="BI200" s="45"/>
      <c r="BJ200" s="45"/>
      <c r="BK200" s="45"/>
      <c r="BL200" s="45"/>
      <c r="BM200" s="45"/>
      <c r="BN200" s="45"/>
      <c r="BO200" s="45"/>
      <c r="BP200" s="45"/>
      <c r="BQ200" s="45"/>
      <c r="BR200" s="45"/>
      <c r="BS200" s="45"/>
      <c r="BT200" s="45"/>
      <c r="BU200" s="45"/>
      <c r="BV200" s="45"/>
      <c r="BW200" s="45"/>
      <c r="BX200" s="45"/>
      <c r="BY200" s="45"/>
      <c r="BZ200" s="45"/>
      <c r="CA200" s="45"/>
      <c r="CB200" s="45"/>
      <c r="CC200" s="46" t="s">
        <v>2626</v>
      </c>
      <c r="CD200" s="52"/>
    </row>
    <row r="201" spans="1:82" s="33" customFormat="1" ht="18" hidden="1" customHeight="1">
      <c r="A201" s="74"/>
      <c r="B201" s="52"/>
      <c r="C201" s="52"/>
      <c r="D201" s="52"/>
      <c r="E201" s="52"/>
      <c r="F201" s="52"/>
      <c r="G201" s="52"/>
      <c r="H201" s="52">
        <v>2297</v>
      </c>
      <c r="I201" s="45"/>
      <c r="J201" s="45"/>
      <c r="K201" s="51"/>
      <c r="L201" s="52"/>
      <c r="M201" s="57"/>
      <c r="N201" s="52"/>
      <c r="O201" s="52"/>
      <c r="P201" s="52"/>
      <c r="Q201" s="52"/>
      <c r="R201" s="52"/>
      <c r="S201" s="52"/>
      <c r="T201" s="81"/>
      <c r="U201" s="57"/>
      <c r="V201" s="57"/>
      <c r="W201" s="52"/>
      <c r="X201" s="52"/>
      <c r="Y201" s="52"/>
      <c r="Z201" s="52"/>
      <c r="AA201" s="52"/>
      <c r="AB201" s="57"/>
      <c r="AC201" s="83"/>
      <c r="AD201" s="52"/>
      <c r="AE201" s="52"/>
      <c r="AF201" s="52"/>
      <c r="AG201" s="52"/>
      <c r="AH201" s="52"/>
      <c r="AI201" s="52"/>
      <c r="AJ201" s="45"/>
      <c r="AK201" s="45"/>
      <c r="AL201" s="80"/>
      <c r="AM201" s="45"/>
      <c r="AN201" s="45"/>
      <c r="AO201" s="45"/>
      <c r="AP201" s="45"/>
      <c r="AQ201" s="45"/>
      <c r="AR201" s="45"/>
      <c r="AS201" s="45"/>
      <c r="AT201" s="45"/>
      <c r="AU201" s="45"/>
      <c r="AV201" s="45"/>
      <c r="AW201" s="45"/>
      <c r="AX201" s="45"/>
      <c r="AY201" s="45"/>
      <c r="AZ201" s="45"/>
      <c r="BA201" s="45"/>
      <c r="BB201" s="45"/>
      <c r="BC201" s="45"/>
      <c r="BD201" s="45"/>
      <c r="BE201" s="45"/>
      <c r="BF201" s="45"/>
      <c r="BG201" s="45"/>
      <c r="BH201" s="45"/>
      <c r="BI201" s="45"/>
      <c r="BJ201" s="45"/>
      <c r="BK201" s="45"/>
      <c r="BL201" s="45"/>
      <c r="BM201" s="45"/>
      <c r="BN201" s="45"/>
      <c r="BO201" s="45"/>
      <c r="BP201" s="45"/>
      <c r="BQ201" s="45"/>
      <c r="BR201" s="45"/>
      <c r="BS201" s="45"/>
      <c r="BT201" s="45"/>
      <c r="BU201" s="45"/>
      <c r="BV201" s="45"/>
      <c r="BW201" s="45"/>
      <c r="BX201" s="45"/>
      <c r="BY201" s="45"/>
      <c r="BZ201" s="45"/>
      <c r="CA201" s="52"/>
      <c r="CB201" s="52"/>
      <c r="CC201" s="46" t="s">
        <v>2626</v>
      </c>
      <c r="CD201" s="52"/>
    </row>
    <row r="202" spans="1:82" s="34" customFormat="1" ht="18" hidden="1" customHeight="1">
      <c r="A202" s="74"/>
      <c r="B202" s="52"/>
      <c r="C202" s="52"/>
      <c r="D202" s="52"/>
      <c r="E202" s="52"/>
      <c r="F202" s="52"/>
      <c r="G202" s="52"/>
      <c r="H202" s="52">
        <v>2298</v>
      </c>
      <c r="I202" s="45"/>
      <c r="J202" s="44"/>
      <c r="K202" s="48"/>
      <c r="L202" s="52"/>
      <c r="M202" s="56"/>
      <c r="N202" s="52"/>
      <c r="O202" s="52"/>
      <c r="P202" s="52"/>
      <c r="Q202" s="52"/>
      <c r="R202" s="52"/>
      <c r="S202" s="44"/>
      <c r="T202" s="79"/>
      <c r="U202" s="52"/>
      <c r="V202" s="52"/>
      <c r="W202" s="52"/>
      <c r="X202" s="52"/>
      <c r="Y202" s="52"/>
      <c r="Z202" s="52"/>
      <c r="AA202" s="52"/>
      <c r="AB202" s="52"/>
      <c r="AC202" s="52"/>
      <c r="AD202" s="52"/>
      <c r="AE202" s="52"/>
      <c r="AF202" s="52"/>
      <c r="AG202" s="52"/>
      <c r="AH202" s="52"/>
      <c r="AI202" s="52"/>
      <c r="AJ202" s="45"/>
      <c r="AK202" s="45"/>
      <c r="AL202" s="45"/>
      <c r="AM202" s="45"/>
      <c r="AN202" s="45"/>
      <c r="AO202" s="45"/>
      <c r="AP202" s="45"/>
      <c r="AQ202" s="45"/>
      <c r="AR202" s="45"/>
      <c r="AS202" s="45"/>
      <c r="AT202" s="45"/>
      <c r="AU202" s="45"/>
      <c r="AV202" s="45"/>
      <c r="AW202" s="45"/>
      <c r="AX202" s="45"/>
      <c r="AY202" s="45"/>
      <c r="AZ202" s="45"/>
      <c r="BA202" s="45"/>
      <c r="BB202" s="45"/>
      <c r="BC202" s="45"/>
      <c r="BD202" s="45"/>
      <c r="BE202" s="45"/>
      <c r="BF202" s="45"/>
      <c r="BG202" s="45"/>
      <c r="BH202" s="45"/>
      <c r="BI202" s="45"/>
      <c r="BJ202" s="45"/>
      <c r="BK202" s="45"/>
      <c r="BL202" s="45"/>
      <c r="BM202" s="45"/>
      <c r="BN202" s="45"/>
      <c r="BO202" s="45"/>
      <c r="BP202" s="45"/>
      <c r="BQ202" s="45"/>
      <c r="BR202" s="45"/>
      <c r="BS202" s="45"/>
      <c r="BT202" s="45"/>
      <c r="BU202" s="45"/>
      <c r="BV202" s="45"/>
      <c r="BW202" s="45"/>
      <c r="BX202" s="45"/>
      <c r="BY202" s="45"/>
      <c r="BZ202" s="45"/>
      <c r="CA202" s="45"/>
      <c r="CB202" s="45"/>
      <c r="CC202" s="46" t="s">
        <v>2626</v>
      </c>
      <c r="CD202" s="52"/>
    </row>
    <row r="203" spans="1:82" s="34" customFormat="1" ht="18" hidden="1" customHeight="1">
      <c r="A203" s="74"/>
      <c r="B203" s="52"/>
      <c r="C203" s="52"/>
      <c r="D203" s="52"/>
      <c r="E203" s="52"/>
      <c r="F203" s="52"/>
      <c r="G203" s="52"/>
      <c r="H203" s="52">
        <v>2299</v>
      </c>
      <c r="I203" s="45"/>
      <c r="J203" s="77"/>
      <c r="K203" s="50"/>
      <c r="L203" s="52"/>
      <c r="M203" s="56"/>
      <c r="N203" s="52"/>
      <c r="O203" s="52"/>
      <c r="P203" s="52"/>
      <c r="Q203" s="52"/>
      <c r="R203" s="52"/>
      <c r="S203" s="77"/>
      <c r="T203" s="86"/>
      <c r="U203" s="52"/>
      <c r="V203" s="52"/>
      <c r="W203" s="52"/>
      <c r="X203" s="52"/>
      <c r="Y203" s="52"/>
      <c r="Z203" s="52"/>
      <c r="AA203" s="52"/>
      <c r="AB203" s="52"/>
      <c r="AC203" s="52"/>
      <c r="AD203" s="52"/>
      <c r="AE203" s="52"/>
      <c r="AF203" s="52"/>
      <c r="AG203" s="52"/>
      <c r="AH203" s="52"/>
      <c r="AI203" s="52"/>
      <c r="AJ203" s="45"/>
      <c r="AK203" s="45"/>
      <c r="AL203" s="45"/>
      <c r="AM203" s="45"/>
      <c r="AN203" s="45"/>
      <c r="AO203" s="45"/>
      <c r="AP203" s="45"/>
      <c r="AQ203" s="45"/>
      <c r="AR203" s="45"/>
      <c r="AS203" s="45"/>
      <c r="AT203" s="45"/>
      <c r="AU203" s="45"/>
      <c r="AV203" s="45"/>
      <c r="AW203" s="45"/>
      <c r="AX203" s="45"/>
      <c r="AY203" s="45"/>
      <c r="AZ203" s="45"/>
      <c r="BA203" s="45"/>
      <c r="BB203" s="45"/>
      <c r="BC203" s="45"/>
      <c r="BD203" s="45"/>
      <c r="BE203" s="45"/>
      <c r="BF203" s="45"/>
      <c r="BG203" s="45"/>
      <c r="BH203" s="45"/>
      <c r="BI203" s="45"/>
      <c r="BJ203" s="45"/>
      <c r="BK203" s="45"/>
      <c r="BL203" s="45"/>
      <c r="BM203" s="45"/>
      <c r="BN203" s="45"/>
      <c r="BO203" s="45"/>
      <c r="BP203" s="45"/>
      <c r="BQ203" s="45"/>
      <c r="BR203" s="45"/>
      <c r="BS203" s="45"/>
      <c r="BT203" s="45"/>
      <c r="BU203" s="45"/>
      <c r="BV203" s="45"/>
      <c r="BW203" s="45"/>
      <c r="BX203" s="45"/>
      <c r="BY203" s="45"/>
      <c r="BZ203" s="45"/>
      <c r="CA203" s="45"/>
      <c r="CB203" s="45"/>
      <c r="CC203" s="46" t="s">
        <v>2626</v>
      </c>
      <c r="CD203" s="52"/>
    </row>
    <row r="204" spans="1:82" s="39" customFormat="1" ht="18" customHeight="1">
      <c r="A204" s="74">
        <v>45693</v>
      </c>
      <c r="B204" s="52"/>
      <c r="C204" s="52"/>
      <c r="D204" s="52"/>
      <c r="E204" s="84"/>
      <c r="F204" s="112">
        <v>21700</v>
      </c>
      <c r="G204" s="112">
        <v>5255</v>
      </c>
      <c r="H204" s="52">
        <v>2300</v>
      </c>
      <c r="I204" s="45" t="s">
        <v>2627</v>
      </c>
      <c r="J204" s="47" t="s">
        <v>966</v>
      </c>
      <c r="K204" s="50" t="s">
        <v>967</v>
      </c>
      <c r="L204" s="52" t="s">
        <v>968</v>
      </c>
      <c r="M204" s="56" t="s">
        <v>995</v>
      </c>
      <c r="N204" s="52" t="s">
        <v>300</v>
      </c>
      <c r="O204" s="52" t="s">
        <v>301</v>
      </c>
      <c r="P204" s="52" t="s">
        <v>1013</v>
      </c>
      <c r="Q204" s="52" t="s">
        <v>228</v>
      </c>
      <c r="R204" s="52" t="s">
        <v>1027</v>
      </c>
      <c r="S204" s="44" t="s">
        <v>1042</v>
      </c>
      <c r="T204" s="79" t="s">
        <v>1043</v>
      </c>
      <c r="U204" s="52"/>
      <c r="V204" s="52"/>
      <c r="W204" s="52"/>
      <c r="X204" s="52"/>
      <c r="Y204" s="52"/>
      <c r="Z204" s="52"/>
      <c r="AA204" s="52"/>
      <c r="AB204" s="52"/>
      <c r="AC204" s="52"/>
      <c r="AD204" s="52"/>
      <c r="AE204" s="52"/>
      <c r="AF204" s="52"/>
      <c r="AG204" s="52"/>
      <c r="AH204" s="52"/>
      <c r="AI204" s="52"/>
      <c r="AJ204" s="45"/>
      <c r="AK204" s="45"/>
      <c r="AL204" s="80"/>
      <c r="AM204" s="45" t="s">
        <v>341</v>
      </c>
      <c r="AN204" s="45"/>
      <c r="AO204" s="45"/>
      <c r="AP204" s="45"/>
      <c r="AQ204" s="45"/>
      <c r="AR204" s="45"/>
      <c r="AS204" s="45"/>
      <c r="AT204" s="45"/>
      <c r="AU204" s="45"/>
      <c r="AV204" s="45"/>
      <c r="AW204" s="45"/>
      <c r="AX204" s="45"/>
      <c r="AY204" s="45"/>
      <c r="AZ204" s="45"/>
      <c r="BA204" s="45"/>
      <c r="BB204" s="45"/>
      <c r="BC204" s="45"/>
      <c r="BD204" s="45"/>
      <c r="BE204" s="45"/>
      <c r="BF204" s="45"/>
      <c r="BG204" s="45"/>
      <c r="BH204" s="45"/>
      <c r="BI204" s="45"/>
      <c r="BJ204" s="45"/>
      <c r="BK204" s="45"/>
      <c r="BL204" s="45"/>
      <c r="BM204" s="45"/>
      <c r="BN204" s="45"/>
      <c r="BO204" s="45"/>
      <c r="BP204" s="45"/>
      <c r="BQ204" s="45"/>
      <c r="BR204" s="45"/>
      <c r="BS204" s="45"/>
      <c r="BT204" s="45"/>
      <c r="BU204" s="45"/>
      <c r="BV204" s="45"/>
      <c r="BW204" s="45"/>
      <c r="BX204" s="45"/>
      <c r="BY204" s="45"/>
      <c r="BZ204" s="45"/>
      <c r="CA204" s="45"/>
      <c r="CB204" s="45"/>
      <c r="CC204" s="46" t="s">
        <v>2626</v>
      </c>
      <c r="CD204" s="52"/>
    </row>
    <row r="205" spans="1:82" ht="18" customHeight="1">
      <c r="A205" s="74">
        <v>45693</v>
      </c>
      <c r="B205" s="52"/>
      <c r="C205" s="52"/>
      <c r="D205" s="52"/>
      <c r="E205" s="84"/>
      <c r="F205" s="112">
        <v>22159</v>
      </c>
      <c r="G205" s="112">
        <v>1078</v>
      </c>
      <c r="H205" s="52">
        <v>2301</v>
      </c>
      <c r="I205" s="45" t="s">
        <v>2627</v>
      </c>
      <c r="J205" s="47" t="s">
        <v>966</v>
      </c>
      <c r="K205" s="50" t="s">
        <v>969</v>
      </c>
      <c r="L205" s="52" t="s">
        <v>970</v>
      </c>
      <c r="M205" s="94" t="s">
        <v>419</v>
      </c>
      <c r="N205" s="52" t="s">
        <v>300</v>
      </c>
      <c r="O205" s="52" t="s">
        <v>303</v>
      </c>
      <c r="P205" s="52" t="s">
        <v>1014</v>
      </c>
      <c r="Q205" s="52" t="s">
        <v>1028</v>
      </c>
      <c r="R205" s="52" t="s">
        <v>1029</v>
      </c>
      <c r="S205" s="44" t="s">
        <v>1044</v>
      </c>
      <c r="T205" s="79" t="s">
        <v>1045</v>
      </c>
      <c r="U205" s="52"/>
      <c r="V205" s="52"/>
      <c r="W205" s="52"/>
      <c r="X205" s="52"/>
      <c r="Y205" s="52"/>
      <c r="Z205" s="52"/>
      <c r="AA205" s="52"/>
      <c r="AB205" s="52"/>
      <c r="AC205" s="52"/>
      <c r="AD205" s="52"/>
      <c r="AE205" s="52"/>
      <c r="AF205" s="52"/>
      <c r="AG205" s="52"/>
      <c r="AH205" s="52"/>
      <c r="AI205" s="52"/>
      <c r="AJ205" s="45" t="s">
        <v>341</v>
      </c>
      <c r="AK205" s="45"/>
      <c r="AL205" s="45"/>
      <c r="AM205" s="45"/>
      <c r="AN205" s="45" t="s">
        <v>341</v>
      </c>
      <c r="AO205" s="45"/>
      <c r="AP205" s="45"/>
      <c r="AQ205" s="45"/>
      <c r="AR205" s="45"/>
      <c r="AS205" s="45"/>
      <c r="AT205" s="45"/>
      <c r="AU205" s="45"/>
      <c r="AV205" s="45"/>
      <c r="AW205" s="45"/>
      <c r="AX205" s="45"/>
      <c r="AY205" s="45"/>
      <c r="AZ205" s="45"/>
      <c r="BA205" s="45"/>
      <c r="BB205" s="45"/>
      <c r="BC205" s="45"/>
      <c r="BD205" s="45"/>
      <c r="BE205" s="45"/>
      <c r="BF205" s="45"/>
      <c r="BG205" s="45"/>
      <c r="BH205" s="45"/>
      <c r="BI205" s="45"/>
      <c r="BJ205" s="45"/>
      <c r="BK205" s="45"/>
      <c r="BL205" s="45"/>
      <c r="BM205" s="45"/>
      <c r="BN205" s="45"/>
      <c r="BO205" s="45"/>
      <c r="BP205" s="45"/>
      <c r="BQ205" s="45"/>
      <c r="BR205" s="45"/>
      <c r="BS205" s="45"/>
      <c r="BT205" s="45"/>
      <c r="BU205" s="45"/>
      <c r="BV205" s="45"/>
      <c r="BW205" s="45"/>
      <c r="BX205" s="45"/>
      <c r="BY205" s="45"/>
      <c r="BZ205" s="45"/>
      <c r="CA205" s="45"/>
      <c r="CB205" s="45"/>
      <c r="CC205" s="46" t="s">
        <v>2626</v>
      </c>
    </row>
    <row r="206" spans="1:82" ht="18" customHeight="1">
      <c r="A206" s="74">
        <v>45693</v>
      </c>
      <c r="B206" s="52"/>
      <c r="C206" s="52"/>
      <c r="D206" s="52"/>
      <c r="E206" s="84"/>
      <c r="F206" s="112">
        <v>23215</v>
      </c>
      <c r="G206" s="112">
        <v>1201</v>
      </c>
      <c r="H206" s="52">
        <v>2302</v>
      </c>
      <c r="I206" s="45" t="s">
        <v>2627</v>
      </c>
      <c r="J206" s="47" t="s">
        <v>966</v>
      </c>
      <c r="K206" s="50" t="s">
        <v>971</v>
      </c>
      <c r="L206" s="52" t="s">
        <v>972</v>
      </c>
      <c r="M206" s="56" t="s">
        <v>996</v>
      </c>
      <c r="N206" s="52" t="s">
        <v>300</v>
      </c>
      <c r="O206" s="52" t="s">
        <v>1007</v>
      </c>
      <c r="P206" s="52" t="s">
        <v>1015</v>
      </c>
      <c r="Q206" s="52" t="s">
        <v>227</v>
      </c>
      <c r="R206" s="52" t="s">
        <v>1030</v>
      </c>
      <c r="S206" s="44" t="s">
        <v>1046</v>
      </c>
      <c r="T206" s="79" t="s">
        <v>1047</v>
      </c>
      <c r="U206" s="52"/>
      <c r="V206" s="52"/>
      <c r="W206" s="52"/>
      <c r="X206" s="52"/>
      <c r="Y206" s="52"/>
      <c r="Z206" s="52"/>
      <c r="AA206" s="52"/>
      <c r="AB206" s="52"/>
      <c r="AC206" s="52"/>
      <c r="AD206" s="52"/>
      <c r="AE206" s="52"/>
      <c r="AF206" s="52"/>
      <c r="AG206" s="52"/>
      <c r="AH206" s="52"/>
      <c r="AI206" s="52"/>
      <c r="AJ206" s="45" t="s">
        <v>341</v>
      </c>
      <c r="AK206" s="45" t="s">
        <v>341</v>
      </c>
      <c r="AL206" s="45" t="s">
        <v>341</v>
      </c>
      <c r="AM206" s="45"/>
      <c r="AN206" s="45" t="s">
        <v>341</v>
      </c>
      <c r="AO206" s="45"/>
      <c r="AP206" s="45"/>
      <c r="AQ206" s="45"/>
      <c r="AR206" s="45"/>
      <c r="AS206" s="45" t="s">
        <v>341</v>
      </c>
      <c r="AT206" s="45"/>
      <c r="AU206" s="45"/>
      <c r="AV206" s="45"/>
      <c r="AW206" s="45"/>
      <c r="AX206" s="45" t="s">
        <v>341</v>
      </c>
      <c r="AY206" s="45"/>
      <c r="AZ206" s="45"/>
      <c r="BA206" s="45"/>
      <c r="BB206" s="45"/>
      <c r="BC206" s="45"/>
      <c r="BD206" s="45"/>
      <c r="BE206" s="45"/>
      <c r="BF206" s="45"/>
      <c r="BG206" s="45"/>
      <c r="BH206" s="45" t="s">
        <v>341</v>
      </c>
      <c r="BI206" s="45"/>
      <c r="BJ206" s="45"/>
      <c r="BK206" s="45"/>
      <c r="BL206" s="45"/>
      <c r="BM206" s="45"/>
      <c r="BN206" s="45"/>
      <c r="BO206" s="45"/>
      <c r="BP206" s="45"/>
      <c r="BQ206" s="45"/>
      <c r="BR206" s="45"/>
      <c r="BS206" s="45"/>
      <c r="BT206" s="45"/>
      <c r="BU206" s="45"/>
      <c r="BV206" s="45"/>
      <c r="BW206" s="45"/>
      <c r="BX206" s="45"/>
      <c r="BY206" s="45"/>
      <c r="BZ206" s="45"/>
      <c r="CA206" s="45"/>
      <c r="CB206" s="45"/>
      <c r="CC206" s="46" t="s">
        <v>2626</v>
      </c>
    </row>
    <row r="207" spans="1:82" ht="18" customHeight="1">
      <c r="A207" s="74">
        <v>45693</v>
      </c>
      <c r="B207" s="52"/>
      <c r="C207" s="52"/>
      <c r="D207" s="52"/>
      <c r="E207" s="84"/>
      <c r="F207" s="112">
        <v>23231</v>
      </c>
      <c r="G207" s="112">
        <v>1698</v>
      </c>
      <c r="H207" s="52">
        <v>2303</v>
      </c>
      <c r="I207" s="45" t="s">
        <v>2627</v>
      </c>
      <c r="J207" s="47" t="s">
        <v>966</v>
      </c>
      <c r="K207" s="50" t="s">
        <v>973</v>
      </c>
      <c r="L207" s="52" t="s">
        <v>974</v>
      </c>
      <c r="M207" s="56" t="s">
        <v>997</v>
      </c>
      <c r="N207" s="52" t="s">
        <v>305</v>
      </c>
      <c r="O207" s="52" t="s">
        <v>1008</v>
      </c>
      <c r="P207" s="52" t="s">
        <v>1016</v>
      </c>
      <c r="Q207" s="52" t="s">
        <v>227</v>
      </c>
      <c r="R207" s="52" t="s">
        <v>1031</v>
      </c>
      <c r="S207" s="44" t="s">
        <v>1048</v>
      </c>
      <c r="T207" s="79" t="s">
        <v>1049</v>
      </c>
      <c r="U207" s="52" t="s">
        <v>317</v>
      </c>
      <c r="V207" s="52" t="s">
        <v>418</v>
      </c>
      <c r="W207" s="52" t="s">
        <v>421</v>
      </c>
      <c r="X207" s="52" t="s">
        <v>1070</v>
      </c>
      <c r="Y207" s="52" t="s">
        <v>1069</v>
      </c>
      <c r="Z207" s="52" t="s">
        <v>325</v>
      </c>
      <c r="AA207" s="52" t="s">
        <v>1071</v>
      </c>
      <c r="AB207" s="52" t="s">
        <v>1072</v>
      </c>
      <c r="AC207" s="52" t="s">
        <v>1073</v>
      </c>
      <c r="AD207" s="52" t="s">
        <v>317</v>
      </c>
      <c r="AE207" s="52" t="s">
        <v>418</v>
      </c>
      <c r="AF207" s="52" t="s">
        <v>422</v>
      </c>
      <c r="AG207" s="52" t="s">
        <v>1069</v>
      </c>
      <c r="AH207" s="52" t="s">
        <v>1072</v>
      </c>
      <c r="AI207" s="52" t="s">
        <v>1073</v>
      </c>
      <c r="AJ207" s="45"/>
      <c r="AK207" s="45"/>
      <c r="AL207" s="80" t="s">
        <v>341</v>
      </c>
      <c r="AM207" s="45"/>
      <c r="AN207" s="45" t="s">
        <v>341</v>
      </c>
      <c r="AO207" s="45"/>
      <c r="AP207" s="45"/>
      <c r="AQ207" s="45"/>
      <c r="AR207" s="45"/>
      <c r="AS207" s="45" t="s">
        <v>341</v>
      </c>
      <c r="AT207" s="45"/>
      <c r="AU207" s="45"/>
      <c r="AV207" s="45"/>
      <c r="AW207" s="45"/>
      <c r="AX207" s="45"/>
      <c r="AY207" s="45"/>
      <c r="AZ207" s="45"/>
      <c r="BA207" s="45"/>
      <c r="BB207" s="45" t="s">
        <v>341</v>
      </c>
      <c r="BC207" s="45"/>
      <c r="BD207" s="45"/>
      <c r="BE207" s="45"/>
      <c r="BF207" s="45"/>
      <c r="BG207" s="45"/>
      <c r="BH207" s="45"/>
      <c r="BI207" s="45"/>
      <c r="BJ207" s="45"/>
      <c r="BK207" s="45"/>
      <c r="BL207" s="45"/>
      <c r="BM207" s="45"/>
      <c r="BN207" s="45"/>
      <c r="BO207" s="45"/>
      <c r="BP207" s="45"/>
      <c r="BQ207" s="45"/>
      <c r="BR207" s="45"/>
      <c r="BS207" s="45"/>
      <c r="BT207" s="45"/>
      <c r="BU207" s="45"/>
      <c r="BV207" s="45"/>
      <c r="BW207" s="45"/>
      <c r="BX207" s="45"/>
      <c r="BY207" s="45"/>
      <c r="BZ207" s="45"/>
      <c r="CA207" s="52"/>
      <c r="CB207" s="52"/>
      <c r="CC207" s="46" t="s">
        <v>2626</v>
      </c>
    </row>
    <row r="208" spans="1:82" ht="18" customHeight="1">
      <c r="A208" s="74">
        <v>45693</v>
      </c>
      <c r="B208" s="52"/>
      <c r="C208" s="52"/>
      <c r="D208" s="52"/>
      <c r="E208" s="84"/>
      <c r="F208" s="112">
        <v>24735</v>
      </c>
      <c r="G208" s="112">
        <v>1081</v>
      </c>
      <c r="H208" s="52">
        <v>2304</v>
      </c>
      <c r="I208" s="45" t="s">
        <v>2627</v>
      </c>
      <c r="J208" s="47" t="s">
        <v>966</v>
      </c>
      <c r="K208" s="48" t="s">
        <v>975</v>
      </c>
      <c r="L208" s="52" t="s">
        <v>976</v>
      </c>
      <c r="M208" s="94" t="s">
        <v>998</v>
      </c>
      <c r="N208" s="52" t="s">
        <v>300</v>
      </c>
      <c r="O208" s="52" t="s">
        <v>304</v>
      </c>
      <c r="P208" s="52" t="s">
        <v>1017</v>
      </c>
      <c r="Q208" s="52" t="s">
        <v>227</v>
      </c>
      <c r="R208" s="52" t="s">
        <v>1032</v>
      </c>
      <c r="S208" s="44" t="s">
        <v>1050</v>
      </c>
      <c r="T208" s="79" t="s">
        <v>1051</v>
      </c>
      <c r="U208" s="52"/>
      <c r="V208" s="52"/>
      <c r="W208" s="52"/>
      <c r="X208" s="52"/>
      <c r="Y208" s="52"/>
      <c r="Z208" s="52"/>
      <c r="AA208" s="52"/>
      <c r="AB208" s="52"/>
      <c r="AC208" s="52"/>
      <c r="AD208" s="52"/>
      <c r="AE208" s="52"/>
      <c r="AF208" s="52"/>
      <c r="AG208" s="52"/>
      <c r="AH208" s="52"/>
      <c r="AI208" s="52"/>
      <c r="AJ208" s="45" t="s">
        <v>341</v>
      </c>
      <c r="AK208" s="45"/>
      <c r="AL208" s="45"/>
      <c r="AM208" s="45"/>
      <c r="AN208" s="45" t="s">
        <v>341</v>
      </c>
      <c r="AO208" s="45"/>
      <c r="AP208" s="45"/>
      <c r="AQ208" s="45"/>
      <c r="AR208" s="45"/>
      <c r="AS208" s="45"/>
      <c r="AT208" s="45"/>
      <c r="AU208" s="45"/>
      <c r="AV208" s="45"/>
      <c r="AW208" s="45"/>
      <c r="AX208" s="45"/>
      <c r="AY208" s="45"/>
      <c r="AZ208" s="45"/>
      <c r="BA208" s="45"/>
      <c r="BB208" s="45"/>
      <c r="BC208" s="45"/>
      <c r="BD208" s="45"/>
      <c r="BE208" s="45"/>
      <c r="BF208" s="45"/>
      <c r="BG208" s="45"/>
      <c r="BH208" s="45"/>
      <c r="BI208" s="45"/>
      <c r="BJ208" s="45"/>
      <c r="BK208" s="45"/>
      <c r="BL208" s="45"/>
      <c r="BM208" s="45"/>
      <c r="BN208" s="45"/>
      <c r="BO208" s="45"/>
      <c r="BP208" s="45"/>
      <c r="BQ208" s="45"/>
      <c r="BR208" s="45"/>
      <c r="BS208" s="45"/>
      <c r="BT208" s="45"/>
      <c r="BU208" s="45"/>
      <c r="BV208" s="45"/>
      <c r="BW208" s="45"/>
      <c r="BX208" s="45"/>
      <c r="BY208" s="45"/>
      <c r="BZ208" s="45"/>
      <c r="CA208" s="45"/>
      <c r="CB208" s="45"/>
      <c r="CC208" s="46" t="s">
        <v>2626</v>
      </c>
    </row>
    <row r="209" spans="1:82" ht="18" customHeight="1">
      <c r="A209" s="74">
        <v>45693</v>
      </c>
      <c r="B209" s="52"/>
      <c r="C209" s="52"/>
      <c r="D209" s="52"/>
      <c r="E209" s="84"/>
      <c r="F209" s="112">
        <v>25307</v>
      </c>
      <c r="G209" s="112">
        <v>3263</v>
      </c>
      <c r="H209" s="52">
        <v>2305</v>
      </c>
      <c r="I209" s="45" t="s">
        <v>2627</v>
      </c>
      <c r="J209" s="47" t="s">
        <v>966</v>
      </c>
      <c r="K209" s="48" t="s">
        <v>977</v>
      </c>
      <c r="L209" s="52" t="s">
        <v>978</v>
      </c>
      <c r="M209" s="56" t="s">
        <v>999</v>
      </c>
      <c r="N209" s="52" t="s">
        <v>300</v>
      </c>
      <c r="O209" s="52" t="s">
        <v>1009</v>
      </c>
      <c r="P209" s="52" t="s">
        <v>1018</v>
      </c>
      <c r="Q209" s="52" t="s">
        <v>227</v>
      </c>
      <c r="R209" s="52" t="s">
        <v>1033</v>
      </c>
      <c r="S209" s="44" t="s">
        <v>1052</v>
      </c>
      <c r="T209" s="79" t="s">
        <v>1053</v>
      </c>
      <c r="U209" s="52"/>
      <c r="V209" s="52"/>
      <c r="W209" s="52"/>
      <c r="X209" s="52"/>
      <c r="Y209" s="52"/>
      <c r="Z209" s="52"/>
      <c r="AA209" s="52"/>
      <c r="AB209" s="52"/>
      <c r="AC209" s="52"/>
      <c r="AD209" s="52"/>
      <c r="AE209" s="52"/>
      <c r="AF209" s="52"/>
      <c r="AG209" s="52"/>
      <c r="AH209" s="52"/>
      <c r="AI209" s="52"/>
      <c r="AJ209" s="45" t="s">
        <v>341</v>
      </c>
      <c r="AK209" s="45"/>
      <c r="AL209" s="80"/>
      <c r="AM209" s="45"/>
      <c r="AN209" s="45" t="s">
        <v>341</v>
      </c>
      <c r="AO209" s="45"/>
      <c r="AP209" s="45"/>
      <c r="AQ209" s="45"/>
      <c r="AR209" s="45"/>
      <c r="AS209" s="45"/>
      <c r="AT209" s="45"/>
      <c r="AU209" s="45"/>
      <c r="AV209" s="45"/>
      <c r="AW209" s="45"/>
      <c r="AX209" s="45"/>
      <c r="AY209" s="45"/>
      <c r="AZ209" s="45"/>
      <c r="BA209" s="45"/>
      <c r="BB209" s="45"/>
      <c r="BC209" s="45"/>
      <c r="BD209" s="45"/>
      <c r="BE209" s="45"/>
      <c r="BF209" s="45"/>
      <c r="BG209" s="45"/>
      <c r="BH209" s="45"/>
      <c r="BI209" s="45"/>
      <c r="BJ209" s="45"/>
      <c r="BK209" s="45"/>
      <c r="BL209" s="45"/>
      <c r="BM209" s="45"/>
      <c r="BN209" s="45"/>
      <c r="BO209" s="45"/>
      <c r="BP209" s="45"/>
      <c r="BQ209" s="45"/>
      <c r="BR209" s="45"/>
      <c r="BS209" s="45"/>
      <c r="BT209" s="45"/>
      <c r="BU209" s="45"/>
      <c r="BV209" s="45"/>
      <c r="BW209" s="45"/>
      <c r="BX209" s="45"/>
      <c r="BY209" s="45"/>
      <c r="BZ209" s="45"/>
      <c r="CA209" s="45"/>
      <c r="CB209" s="45"/>
      <c r="CC209" s="46" t="s">
        <v>2626</v>
      </c>
    </row>
    <row r="210" spans="1:82" s="40" customFormat="1" ht="18" customHeight="1">
      <c r="A210" s="74">
        <v>45693</v>
      </c>
      <c r="B210" s="52"/>
      <c r="C210" s="52"/>
      <c r="D210" s="52"/>
      <c r="E210" s="84"/>
      <c r="F210" s="112">
        <v>25579</v>
      </c>
      <c r="G210" s="112">
        <v>5813</v>
      </c>
      <c r="H210" s="52">
        <v>2306</v>
      </c>
      <c r="I210" s="45" t="s">
        <v>2627</v>
      </c>
      <c r="J210" s="47" t="s">
        <v>966</v>
      </c>
      <c r="K210" s="50" t="s">
        <v>979</v>
      </c>
      <c r="L210" s="52" t="s">
        <v>980</v>
      </c>
      <c r="M210" s="56" t="s">
        <v>1000</v>
      </c>
      <c r="N210" s="52" t="s">
        <v>1010</v>
      </c>
      <c r="O210" s="52" t="s">
        <v>1011</v>
      </c>
      <c r="P210" s="52" t="s">
        <v>1019</v>
      </c>
      <c r="Q210" s="52" t="s">
        <v>227</v>
      </c>
      <c r="R210" s="52" t="s">
        <v>1034</v>
      </c>
      <c r="S210" s="44" t="s">
        <v>1054</v>
      </c>
      <c r="T210" s="79" t="s">
        <v>1055</v>
      </c>
      <c r="U210" s="52"/>
      <c r="V210" s="52"/>
      <c r="W210" s="52"/>
      <c r="X210" s="52"/>
      <c r="Y210" s="52"/>
      <c r="Z210" s="52"/>
      <c r="AA210" s="52"/>
      <c r="AB210" s="52"/>
      <c r="AC210" s="52"/>
      <c r="AD210" s="52"/>
      <c r="AE210" s="52"/>
      <c r="AF210" s="52"/>
      <c r="AG210" s="52"/>
      <c r="AH210" s="52"/>
      <c r="AI210" s="52"/>
      <c r="AJ210" s="45" t="s">
        <v>341</v>
      </c>
      <c r="AK210" s="45"/>
      <c r="AL210" s="80" t="s">
        <v>341</v>
      </c>
      <c r="AM210" s="45" t="s">
        <v>341</v>
      </c>
      <c r="AN210" s="45"/>
      <c r="AO210" s="45"/>
      <c r="AP210" s="45"/>
      <c r="AQ210" s="45"/>
      <c r="AR210" s="45"/>
      <c r="AS210" s="45" t="s">
        <v>341</v>
      </c>
      <c r="AT210" s="45"/>
      <c r="AU210" s="45"/>
      <c r="AV210" s="45"/>
      <c r="AW210" s="45"/>
      <c r="AX210" s="45"/>
      <c r="AY210" s="45"/>
      <c r="AZ210" s="45"/>
      <c r="BA210" s="45"/>
      <c r="BB210" s="45"/>
      <c r="BC210" s="45"/>
      <c r="BD210" s="45"/>
      <c r="BE210" s="45" t="s">
        <v>341</v>
      </c>
      <c r="BF210" s="45"/>
      <c r="BG210" s="45"/>
      <c r="BH210" s="45" t="s">
        <v>341</v>
      </c>
      <c r="BI210" s="45"/>
      <c r="BJ210" s="45" t="s">
        <v>341</v>
      </c>
      <c r="BK210" s="45" t="s">
        <v>341</v>
      </c>
      <c r="BL210" s="45" t="s">
        <v>341</v>
      </c>
      <c r="BM210" s="45" t="s">
        <v>341</v>
      </c>
      <c r="BN210" s="45" t="s">
        <v>341</v>
      </c>
      <c r="BO210" s="45" t="s">
        <v>341</v>
      </c>
      <c r="BP210" s="45" t="s">
        <v>341</v>
      </c>
      <c r="BQ210" s="45" t="s">
        <v>341</v>
      </c>
      <c r="BR210" s="45" t="s">
        <v>341</v>
      </c>
      <c r="BS210" s="45"/>
      <c r="BT210" s="45"/>
      <c r="BU210" s="45"/>
      <c r="BV210" s="45"/>
      <c r="BW210" s="45"/>
      <c r="BX210" s="45"/>
      <c r="BY210" s="45" t="s">
        <v>341</v>
      </c>
      <c r="BZ210" s="45" t="s">
        <v>341</v>
      </c>
      <c r="CA210" s="45"/>
      <c r="CB210" s="45"/>
      <c r="CC210" s="46" t="s">
        <v>2626</v>
      </c>
      <c r="CD210" s="52"/>
    </row>
    <row r="211" spans="1:82" s="41" customFormat="1" ht="18" customHeight="1">
      <c r="A211" s="74">
        <v>45693</v>
      </c>
      <c r="B211" s="52"/>
      <c r="C211" s="52"/>
      <c r="D211" s="52"/>
      <c r="E211" s="84"/>
      <c r="F211" s="112">
        <v>26069</v>
      </c>
      <c r="G211" s="112">
        <v>1802</v>
      </c>
      <c r="H211" s="52">
        <v>2307</v>
      </c>
      <c r="I211" s="45" t="s">
        <v>2627</v>
      </c>
      <c r="J211" s="47" t="s">
        <v>966</v>
      </c>
      <c r="K211" s="50" t="s">
        <v>981</v>
      </c>
      <c r="L211" s="52" t="s">
        <v>982</v>
      </c>
      <c r="M211" s="94" t="s">
        <v>418</v>
      </c>
      <c r="N211" s="52" t="s">
        <v>300</v>
      </c>
      <c r="O211" s="52" t="s">
        <v>303</v>
      </c>
      <c r="P211" s="52" t="s">
        <v>1020</v>
      </c>
      <c r="Q211" s="52" t="s">
        <v>227</v>
      </c>
      <c r="R211" s="52" t="s">
        <v>1035</v>
      </c>
      <c r="S211" s="44" t="s">
        <v>1056</v>
      </c>
      <c r="T211" s="79" t="s">
        <v>1057</v>
      </c>
      <c r="U211" s="52"/>
      <c r="V211" s="52"/>
      <c r="W211" s="52"/>
      <c r="X211" s="52"/>
      <c r="Y211" s="52"/>
      <c r="Z211" s="52"/>
      <c r="AA211" s="52"/>
      <c r="AB211" s="52"/>
      <c r="AC211" s="52"/>
      <c r="AD211" s="52"/>
      <c r="AE211" s="52"/>
      <c r="AF211" s="52"/>
      <c r="AG211" s="52"/>
      <c r="AH211" s="52"/>
      <c r="AI211" s="52"/>
      <c r="AJ211" s="45"/>
      <c r="AK211" s="45"/>
      <c r="AL211" s="45"/>
      <c r="AM211" s="45" t="s">
        <v>341</v>
      </c>
      <c r="AN211" s="45"/>
      <c r="AO211" s="45"/>
      <c r="AP211" s="45"/>
      <c r="AQ211" s="45"/>
      <c r="AR211" s="45"/>
      <c r="AS211" s="45"/>
      <c r="AT211" s="45"/>
      <c r="AU211" s="45"/>
      <c r="AV211" s="45"/>
      <c r="AW211" s="45"/>
      <c r="AX211" s="45"/>
      <c r="AY211" s="45"/>
      <c r="AZ211" s="45"/>
      <c r="BA211" s="45"/>
      <c r="BB211" s="45"/>
      <c r="BC211" s="45"/>
      <c r="BD211" s="45"/>
      <c r="BE211" s="45"/>
      <c r="BF211" s="45"/>
      <c r="BG211" s="45"/>
      <c r="BH211" s="45"/>
      <c r="BI211" s="45"/>
      <c r="BJ211" s="45"/>
      <c r="BK211" s="45"/>
      <c r="BL211" s="45"/>
      <c r="BM211" s="45"/>
      <c r="BN211" s="45"/>
      <c r="BO211" s="45"/>
      <c r="BP211" s="45"/>
      <c r="BQ211" s="45"/>
      <c r="BR211" s="45"/>
      <c r="BS211" s="45"/>
      <c r="BT211" s="45"/>
      <c r="BU211" s="45"/>
      <c r="BV211" s="45"/>
      <c r="BW211" s="45"/>
      <c r="BX211" s="45"/>
      <c r="BY211" s="45"/>
      <c r="BZ211" s="45"/>
      <c r="CA211" s="45"/>
      <c r="CB211" s="45"/>
      <c r="CC211" s="46" t="s">
        <v>2626</v>
      </c>
      <c r="CD211" s="55"/>
    </row>
    <row r="212" spans="1:82" s="41" customFormat="1" ht="18" customHeight="1">
      <c r="A212" s="74">
        <v>45693</v>
      </c>
      <c r="B212" s="52"/>
      <c r="C212" s="52"/>
      <c r="D212" s="52"/>
      <c r="E212" s="84"/>
      <c r="F212" s="112">
        <v>27444</v>
      </c>
      <c r="G212" s="112">
        <v>343</v>
      </c>
      <c r="H212" s="52">
        <v>2308</v>
      </c>
      <c r="I212" s="45" t="s">
        <v>2627</v>
      </c>
      <c r="J212" s="47" t="s">
        <v>966</v>
      </c>
      <c r="K212" s="50" t="s">
        <v>983</v>
      </c>
      <c r="L212" s="52" t="s">
        <v>984</v>
      </c>
      <c r="M212" s="56" t="s">
        <v>1001</v>
      </c>
      <c r="N212" s="52" t="s">
        <v>300</v>
      </c>
      <c r="O212" s="52" t="s">
        <v>302</v>
      </c>
      <c r="P212" s="52" t="s">
        <v>1021</v>
      </c>
      <c r="Q212" s="52" t="s">
        <v>227</v>
      </c>
      <c r="R212" s="52" t="s">
        <v>1036</v>
      </c>
      <c r="S212" s="44" t="s">
        <v>1058</v>
      </c>
      <c r="T212" s="79" t="s">
        <v>1059</v>
      </c>
      <c r="U212" s="52"/>
      <c r="V212" s="52"/>
      <c r="W212" s="52"/>
      <c r="X212" s="52"/>
      <c r="Y212" s="52"/>
      <c r="Z212" s="52"/>
      <c r="AA212" s="52"/>
      <c r="AB212" s="52"/>
      <c r="AC212" s="52"/>
      <c r="AD212" s="52"/>
      <c r="AE212" s="52"/>
      <c r="AF212" s="52"/>
      <c r="AG212" s="52"/>
      <c r="AH212" s="52"/>
      <c r="AI212" s="52"/>
      <c r="AJ212" s="45" t="s">
        <v>341</v>
      </c>
      <c r="AK212" s="45"/>
      <c r="AL212" s="45"/>
      <c r="AM212" s="45"/>
      <c r="AN212" s="45" t="s">
        <v>341</v>
      </c>
      <c r="AO212" s="45"/>
      <c r="AP212" s="45"/>
      <c r="AQ212" s="45"/>
      <c r="AR212" s="45"/>
      <c r="AS212" s="45"/>
      <c r="AT212" s="45"/>
      <c r="AU212" s="45"/>
      <c r="AV212" s="45"/>
      <c r="AW212" s="45"/>
      <c r="AX212" s="45"/>
      <c r="AY212" s="45"/>
      <c r="AZ212" s="45"/>
      <c r="BA212" s="45"/>
      <c r="BB212" s="45"/>
      <c r="BC212" s="45"/>
      <c r="BD212" s="45"/>
      <c r="BE212" s="45"/>
      <c r="BF212" s="45"/>
      <c r="BG212" s="45"/>
      <c r="BH212" s="45"/>
      <c r="BI212" s="45"/>
      <c r="BJ212" s="45"/>
      <c r="BK212" s="45"/>
      <c r="BL212" s="45"/>
      <c r="BM212" s="45" t="s">
        <v>341</v>
      </c>
      <c r="BN212" s="45"/>
      <c r="BO212" s="45"/>
      <c r="BP212" s="45"/>
      <c r="BQ212" s="45"/>
      <c r="BR212" s="45"/>
      <c r="BS212" s="45"/>
      <c r="BT212" s="45"/>
      <c r="BU212" s="45"/>
      <c r="BV212" s="45"/>
      <c r="BW212" s="45"/>
      <c r="BX212" s="45"/>
      <c r="BY212" s="45"/>
      <c r="BZ212" s="45"/>
      <c r="CA212" s="45"/>
      <c r="CB212" s="45"/>
      <c r="CC212" s="46" t="s">
        <v>2626</v>
      </c>
      <c r="CD212" s="55"/>
    </row>
    <row r="213" spans="1:82" ht="18" customHeight="1">
      <c r="A213" s="74">
        <v>45693</v>
      </c>
      <c r="B213" s="52"/>
      <c r="C213" s="52"/>
      <c r="D213" s="52"/>
      <c r="E213" s="84"/>
      <c r="F213" s="112">
        <v>29135</v>
      </c>
      <c r="G213" s="112">
        <v>1520</v>
      </c>
      <c r="H213" s="52">
        <v>2309</v>
      </c>
      <c r="I213" s="45" t="s">
        <v>2627</v>
      </c>
      <c r="J213" s="75" t="s">
        <v>966</v>
      </c>
      <c r="K213" s="50" t="s">
        <v>985</v>
      </c>
      <c r="L213" s="52" t="s">
        <v>986</v>
      </c>
      <c r="M213" s="56" t="s">
        <v>1002</v>
      </c>
      <c r="N213" s="52" t="s">
        <v>300</v>
      </c>
      <c r="O213" s="52" t="s">
        <v>314</v>
      </c>
      <c r="P213" s="52" t="s">
        <v>1022</v>
      </c>
      <c r="Q213" s="52" t="s">
        <v>872</v>
      </c>
      <c r="R213" s="52" t="s">
        <v>1037</v>
      </c>
      <c r="S213" s="77" t="s">
        <v>1060</v>
      </c>
      <c r="T213" s="86" t="s">
        <v>1060</v>
      </c>
      <c r="U213" s="52"/>
      <c r="V213" s="52"/>
      <c r="W213" s="52"/>
      <c r="X213" s="52"/>
      <c r="Y213" s="52"/>
      <c r="Z213" s="52"/>
      <c r="AA213" s="52"/>
      <c r="AB213" s="52"/>
      <c r="AC213" s="52"/>
      <c r="AD213" s="52"/>
      <c r="AE213" s="52"/>
      <c r="AF213" s="52"/>
      <c r="AG213" s="52"/>
      <c r="AH213" s="52"/>
      <c r="AI213" s="52"/>
      <c r="AJ213" s="45"/>
      <c r="AK213" s="45"/>
      <c r="AL213" s="80"/>
      <c r="AM213" s="45" t="s">
        <v>341</v>
      </c>
      <c r="AN213" s="45"/>
      <c r="AO213" s="45"/>
      <c r="AP213" s="45"/>
      <c r="AQ213" s="45"/>
      <c r="AR213" s="45"/>
      <c r="AS213" s="45"/>
      <c r="AT213" s="45"/>
      <c r="AU213" s="45"/>
      <c r="AV213" s="45"/>
      <c r="AW213" s="45"/>
      <c r="AX213" s="45"/>
      <c r="AY213" s="45"/>
      <c r="AZ213" s="45"/>
      <c r="BA213" s="45"/>
      <c r="BB213" s="45"/>
      <c r="BC213" s="45"/>
      <c r="BD213" s="45"/>
      <c r="BE213" s="45"/>
      <c r="BF213" s="45"/>
      <c r="BG213" s="45"/>
      <c r="BH213" s="45"/>
      <c r="BI213" s="45"/>
      <c r="BJ213" s="45"/>
      <c r="BK213" s="45"/>
      <c r="BL213" s="45"/>
      <c r="BM213" s="45"/>
      <c r="BN213" s="45"/>
      <c r="BO213" s="45"/>
      <c r="BP213" s="45"/>
      <c r="BQ213" s="45"/>
      <c r="BR213" s="45"/>
      <c r="BS213" s="45"/>
      <c r="BT213" s="45"/>
      <c r="BU213" s="45"/>
      <c r="BV213" s="45"/>
      <c r="BW213" s="45"/>
      <c r="BX213" s="45"/>
      <c r="BY213" s="45"/>
      <c r="BZ213" s="45"/>
      <c r="CA213" s="45"/>
      <c r="CB213" s="45"/>
      <c r="CC213" s="46" t="s">
        <v>2626</v>
      </c>
    </row>
    <row r="214" spans="1:82" ht="18" customHeight="1">
      <c r="A214" s="74">
        <v>45693</v>
      </c>
      <c r="E214" s="166"/>
      <c r="F214" s="112">
        <v>30123</v>
      </c>
      <c r="G214" s="112">
        <v>3217</v>
      </c>
      <c r="H214" s="52">
        <v>2310</v>
      </c>
      <c r="I214" s="45" t="s">
        <v>2627</v>
      </c>
      <c r="J214" s="45" t="s">
        <v>966</v>
      </c>
      <c r="K214" s="51" t="s">
        <v>987</v>
      </c>
      <c r="L214" s="52" t="s">
        <v>988</v>
      </c>
      <c r="M214" s="57" t="s">
        <v>1003</v>
      </c>
      <c r="N214" s="52" t="s">
        <v>300</v>
      </c>
      <c r="O214" s="52" t="s">
        <v>1012</v>
      </c>
      <c r="P214" s="52" t="s">
        <v>1023</v>
      </c>
      <c r="Q214" s="52" t="s">
        <v>227</v>
      </c>
      <c r="R214" s="52" t="s">
        <v>1038</v>
      </c>
      <c r="S214" s="52" t="s">
        <v>1061</v>
      </c>
      <c r="T214" s="81" t="s">
        <v>1062</v>
      </c>
      <c r="U214" s="52"/>
      <c r="V214" s="52"/>
      <c r="W214" s="52"/>
      <c r="X214" s="52"/>
      <c r="Y214" s="52"/>
      <c r="Z214" s="52"/>
      <c r="AA214" s="52"/>
      <c r="AB214" s="52"/>
      <c r="AC214" s="52"/>
      <c r="AD214" s="52"/>
      <c r="AE214" s="52"/>
      <c r="AF214" s="52"/>
      <c r="AG214" s="52"/>
      <c r="AH214" s="52"/>
      <c r="AI214" s="52"/>
      <c r="AJ214" s="45" t="s">
        <v>341</v>
      </c>
      <c r="AK214" s="45"/>
      <c r="AL214" s="80" t="s">
        <v>341</v>
      </c>
      <c r="AM214" s="45"/>
      <c r="AN214" s="45" t="s">
        <v>341</v>
      </c>
      <c r="AO214" s="45"/>
      <c r="AP214" s="45"/>
      <c r="AQ214" s="45"/>
      <c r="AR214" s="45"/>
      <c r="AS214" s="45"/>
      <c r="AT214" s="45"/>
      <c r="AU214" s="45"/>
      <c r="AV214" s="45"/>
      <c r="AW214" s="45" t="s">
        <v>341</v>
      </c>
      <c r="AX214" s="45"/>
      <c r="AY214" s="45"/>
      <c r="AZ214" s="45"/>
      <c r="BA214" s="45"/>
      <c r="BB214" s="45"/>
      <c r="BC214" s="45"/>
      <c r="BD214" s="45"/>
      <c r="BE214" s="45"/>
      <c r="BF214" s="45"/>
      <c r="BG214" s="45"/>
      <c r="BH214" s="45"/>
      <c r="BI214" s="45"/>
      <c r="BJ214" s="45"/>
      <c r="BK214" s="45" t="s">
        <v>341</v>
      </c>
      <c r="BL214" s="45"/>
      <c r="BM214" s="45"/>
      <c r="BN214" s="45"/>
      <c r="BO214" s="45"/>
      <c r="BP214" s="45"/>
      <c r="BQ214" s="45"/>
      <c r="BR214" s="45"/>
      <c r="BS214" s="45"/>
      <c r="BT214" s="45"/>
      <c r="BU214" s="45"/>
      <c r="BV214" s="45"/>
      <c r="BW214" s="45"/>
      <c r="BX214" s="45"/>
      <c r="BY214" s="45"/>
      <c r="BZ214" s="45"/>
      <c r="CC214" s="46" t="s">
        <v>2626</v>
      </c>
    </row>
    <row r="215" spans="1:82" ht="18" customHeight="1">
      <c r="A215" s="74">
        <v>45693</v>
      </c>
      <c r="E215" s="166"/>
      <c r="F215" s="112">
        <v>30921</v>
      </c>
      <c r="G215" s="112">
        <v>5252</v>
      </c>
      <c r="H215" s="52">
        <v>2311</v>
      </c>
      <c r="I215" s="45" t="s">
        <v>2627</v>
      </c>
      <c r="J215" s="47" t="s">
        <v>966</v>
      </c>
      <c r="K215" s="48" t="s">
        <v>989</v>
      </c>
      <c r="L215" s="52" t="s">
        <v>990</v>
      </c>
      <c r="M215" s="56" t="s">
        <v>1004</v>
      </c>
      <c r="N215" s="52" t="s">
        <v>300</v>
      </c>
      <c r="O215" s="52" t="s">
        <v>1012</v>
      </c>
      <c r="P215" s="52" t="s">
        <v>1024</v>
      </c>
      <c r="Q215" s="52" t="s">
        <v>227</v>
      </c>
      <c r="R215" s="52" t="s">
        <v>1039</v>
      </c>
      <c r="S215" s="44" t="s">
        <v>1063</v>
      </c>
      <c r="T215" s="79" t="s">
        <v>1064</v>
      </c>
      <c r="U215" s="52"/>
      <c r="V215" s="52"/>
      <c r="W215" s="52"/>
      <c r="X215" s="52"/>
      <c r="Y215" s="52"/>
      <c r="Z215" s="52"/>
      <c r="AA215" s="52"/>
      <c r="AB215" s="52"/>
      <c r="AC215" s="52"/>
      <c r="AD215" s="52"/>
      <c r="AE215" s="52"/>
      <c r="AF215" s="52"/>
      <c r="AG215" s="52"/>
      <c r="AH215" s="52"/>
      <c r="AI215" s="52"/>
      <c r="AJ215" s="45" t="s">
        <v>341</v>
      </c>
      <c r="AK215" s="45"/>
      <c r="AL215" s="45" t="s">
        <v>341</v>
      </c>
      <c r="AM215" s="45"/>
      <c r="AN215" s="45" t="s">
        <v>341</v>
      </c>
      <c r="AO215" s="45"/>
      <c r="AP215" s="45"/>
      <c r="AQ215" s="45"/>
      <c r="AR215" s="45"/>
      <c r="AS215" s="45"/>
      <c r="AT215" s="45"/>
      <c r="AU215" s="45"/>
      <c r="AV215" s="45"/>
      <c r="AW215" s="45"/>
      <c r="AX215" s="45"/>
      <c r="AY215" s="45"/>
      <c r="AZ215" s="45"/>
      <c r="BA215" s="45"/>
      <c r="BB215" s="45"/>
      <c r="BC215" s="45"/>
      <c r="BD215" s="45"/>
      <c r="BE215" s="45"/>
      <c r="BF215" s="45"/>
      <c r="BG215" s="45"/>
      <c r="BH215" s="45"/>
      <c r="BI215" s="45"/>
      <c r="BJ215" s="45"/>
      <c r="BK215" s="45"/>
      <c r="BL215" s="45"/>
      <c r="BM215" s="45"/>
      <c r="BN215" s="45"/>
      <c r="BO215" s="45"/>
      <c r="BP215" s="45"/>
      <c r="BQ215" s="45"/>
      <c r="BR215" s="45"/>
      <c r="BS215" s="45"/>
      <c r="BT215" s="45"/>
      <c r="BU215" s="45"/>
      <c r="BV215" s="45"/>
      <c r="BW215" s="45"/>
      <c r="BX215" s="45"/>
      <c r="BY215" s="45"/>
      <c r="BZ215" s="45"/>
      <c r="CC215" s="46" t="s">
        <v>2626</v>
      </c>
    </row>
    <row r="216" spans="1:82" ht="18" customHeight="1">
      <c r="A216" s="74">
        <v>45693</v>
      </c>
      <c r="E216" s="166"/>
      <c r="F216" s="112">
        <v>32602</v>
      </c>
      <c r="G216" s="112">
        <v>1029</v>
      </c>
      <c r="H216" s="52">
        <v>2312</v>
      </c>
      <c r="I216" s="45" t="s">
        <v>2627</v>
      </c>
      <c r="J216" s="47" t="s">
        <v>966</v>
      </c>
      <c r="K216" s="50" t="s">
        <v>991</v>
      </c>
      <c r="L216" s="52" t="s">
        <v>992</v>
      </c>
      <c r="M216" s="56" t="s">
        <v>1005</v>
      </c>
      <c r="N216" s="52" t="s">
        <v>300</v>
      </c>
      <c r="O216" s="52" t="s">
        <v>301</v>
      </c>
      <c r="P216" s="52" t="s">
        <v>1025</v>
      </c>
      <c r="Q216" s="52" t="s">
        <v>227</v>
      </c>
      <c r="R216" s="52" t="s">
        <v>1040</v>
      </c>
      <c r="S216" s="44" t="s">
        <v>1065</v>
      </c>
      <c r="T216" s="79" t="s">
        <v>1066</v>
      </c>
      <c r="U216" s="52"/>
      <c r="V216" s="52"/>
      <c r="W216" s="52"/>
      <c r="X216" s="52"/>
      <c r="Y216" s="52"/>
      <c r="Z216" s="52"/>
      <c r="AA216" s="52"/>
      <c r="AB216" s="52"/>
      <c r="AC216" s="52"/>
      <c r="AD216" s="52"/>
      <c r="AE216" s="52"/>
      <c r="AF216" s="52"/>
      <c r="AG216" s="52"/>
      <c r="AH216" s="52"/>
      <c r="AI216" s="52"/>
      <c r="AJ216" s="45"/>
      <c r="AK216" s="45"/>
      <c r="AL216" s="80"/>
      <c r="AM216" s="45" t="s">
        <v>341</v>
      </c>
      <c r="AN216" s="45"/>
      <c r="AO216" s="45"/>
      <c r="AP216" s="45"/>
      <c r="AQ216" s="45"/>
      <c r="AR216" s="45"/>
      <c r="AS216" s="45"/>
      <c r="AT216" s="45"/>
      <c r="AU216" s="45"/>
      <c r="AV216" s="45"/>
      <c r="AW216" s="45"/>
      <c r="AX216" s="45"/>
      <c r="AY216" s="45"/>
      <c r="AZ216" s="45"/>
      <c r="BA216" s="45"/>
      <c r="BB216" s="45"/>
      <c r="BC216" s="45"/>
      <c r="BD216" s="45"/>
      <c r="BE216" s="45"/>
      <c r="BF216" s="45"/>
      <c r="BG216" s="45"/>
      <c r="BH216" s="45"/>
      <c r="BI216" s="45"/>
      <c r="BJ216" s="45"/>
      <c r="BK216" s="45"/>
      <c r="BL216" s="45"/>
      <c r="BM216" s="45"/>
      <c r="BN216" s="45"/>
      <c r="BO216" s="45"/>
      <c r="BP216" s="45"/>
      <c r="BQ216" s="45"/>
      <c r="BR216" s="45"/>
      <c r="BS216" s="45"/>
      <c r="BT216" s="45"/>
      <c r="BU216" s="45"/>
      <c r="BV216" s="45"/>
      <c r="BW216" s="45"/>
      <c r="BX216" s="45"/>
      <c r="BY216" s="45"/>
      <c r="BZ216" s="45"/>
      <c r="CC216" s="46" t="s">
        <v>2626</v>
      </c>
    </row>
    <row r="217" spans="1:82" ht="18" customHeight="1">
      <c r="A217" s="74">
        <v>45693</v>
      </c>
      <c r="E217" s="166"/>
      <c r="F217" s="112">
        <v>34904</v>
      </c>
      <c r="G217" s="112">
        <v>9173</v>
      </c>
      <c r="H217" s="52">
        <v>2313</v>
      </c>
      <c r="I217" s="45" t="s">
        <v>2627</v>
      </c>
      <c r="J217" s="45" t="s">
        <v>966</v>
      </c>
      <c r="K217" s="51" t="s">
        <v>993</v>
      </c>
      <c r="L217" s="52" t="s">
        <v>994</v>
      </c>
      <c r="M217" s="57" t="s">
        <v>1006</v>
      </c>
      <c r="N217" s="52" t="s">
        <v>300</v>
      </c>
      <c r="O217" s="52" t="s">
        <v>303</v>
      </c>
      <c r="P217" s="52" t="s">
        <v>1026</v>
      </c>
      <c r="Q217" s="52" t="s">
        <v>227</v>
      </c>
      <c r="R217" s="52" t="s">
        <v>1041</v>
      </c>
      <c r="S217" s="52" t="s">
        <v>1067</v>
      </c>
      <c r="T217" s="81" t="s">
        <v>1068</v>
      </c>
      <c r="U217" s="52"/>
      <c r="V217" s="52"/>
      <c r="W217" s="52"/>
      <c r="X217" s="52"/>
      <c r="Y217" s="52"/>
      <c r="Z217" s="52"/>
      <c r="AA217" s="52"/>
      <c r="AB217" s="52"/>
      <c r="AC217" s="52"/>
      <c r="AD217" s="52"/>
      <c r="AE217" s="52"/>
      <c r="AF217" s="52"/>
      <c r="AG217" s="52"/>
      <c r="AH217" s="52"/>
      <c r="AI217" s="52"/>
      <c r="AJ217" s="45" t="s">
        <v>341</v>
      </c>
      <c r="AK217" s="45"/>
      <c r="AL217" s="80"/>
      <c r="AM217" s="45"/>
      <c r="AN217" s="45"/>
      <c r="AO217" s="45"/>
      <c r="AP217" s="45"/>
      <c r="AQ217" s="45"/>
      <c r="AR217" s="105"/>
      <c r="AS217" s="45"/>
      <c r="AT217" s="105"/>
      <c r="AU217" s="45"/>
      <c r="AV217" s="105"/>
      <c r="AW217" s="45"/>
      <c r="AX217" s="45"/>
      <c r="AY217" s="45"/>
      <c r="AZ217" s="45"/>
      <c r="BA217" s="45"/>
      <c r="BB217" s="45"/>
      <c r="BC217" s="45"/>
      <c r="BD217" s="45"/>
      <c r="BE217" s="45"/>
      <c r="BF217" s="45"/>
      <c r="BG217" s="45"/>
      <c r="BH217" s="45"/>
      <c r="BI217" s="45"/>
      <c r="BJ217" s="45"/>
      <c r="BK217" s="45"/>
      <c r="BL217" s="45"/>
      <c r="BM217" s="45"/>
      <c r="BN217" s="45"/>
      <c r="BO217" s="45"/>
      <c r="BP217" s="45"/>
      <c r="BQ217" s="45"/>
      <c r="BR217" s="45"/>
      <c r="BS217" s="45"/>
      <c r="BT217" s="45"/>
      <c r="BU217" s="45"/>
      <c r="BV217" s="45"/>
      <c r="BW217" s="45"/>
      <c r="BX217" s="45"/>
      <c r="BY217" s="45"/>
      <c r="BZ217" s="45"/>
      <c r="CC217" s="46" t="s">
        <v>2626</v>
      </c>
    </row>
    <row r="218" spans="1:82" ht="18" customHeight="1">
      <c r="A218" s="74">
        <v>45693</v>
      </c>
      <c r="E218" s="166"/>
      <c r="F218" s="112">
        <v>21725</v>
      </c>
      <c r="G218" s="112">
        <v>2611</v>
      </c>
      <c r="H218" s="52">
        <v>2314</v>
      </c>
      <c r="I218" s="45" t="s">
        <v>2627</v>
      </c>
      <c r="J218" s="45" t="s">
        <v>1074</v>
      </c>
      <c r="K218" s="51" t="s">
        <v>1075</v>
      </c>
      <c r="L218" s="52" t="s">
        <v>1076</v>
      </c>
      <c r="M218" s="57" t="s">
        <v>1103</v>
      </c>
      <c r="N218" s="52" t="s">
        <v>922</v>
      </c>
      <c r="O218" s="52" t="s">
        <v>1113</v>
      </c>
      <c r="P218" s="52" t="s">
        <v>1118</v>
      </c>
      <c r="Q218" s="52" t="s">
        <v>227</v>
      </c>
      <c r="R218" s="52" t="s">
        <v>1131</v>
      </c>
      <c r="S218" s="52" t="s">
        <v>1145</v>
      </c>
      <c r="T218" s="81" t="s">
        <v>1146</v>
      </c>
      <c r="U218" s="52" t="s">
        <v>579</v>
      </c>
      <c r="V218" s="52" t="s">
        <v>582</v>
      </c>
      <c r="W218" s="52" t="s">
        <v>421</v>
      </c>
      <c r="X218" s="52" t="s">
        <v>606</v>
      </c>
      <c r="Y218" s="52" t="s">
        <v>1177</v>
      </c>
      <c r="Z218" s="52" t="s">
        <v>326</v>
      </c>
      <c r="AA218" s="52" t="s">
        <v>1131</v>
      </c>
      <c r="AB218" s="52" t="s">
        <v>1184</v>
      </c>
      <c r="AC218" s="52" t="s">
        <v>1185</v>
      </c>
      <c r="AD218" s="52"/>
      <c r="AE218" s="52"/>
      <c r="AF218" s="52"/>
      <c r="AG218" s="52"/>
      <c r="AH218" s="52"/>
      <c r="AI218" s="52"/>
      <c r="AJ218" s="45" t="s">
        <v>341</v>
      </c>
      <c r="AK218" s="45"/>
      <c r="AL218" s="80" t="s">
        <v>341</v>
      </c>
      <c r="AM218" s="45"/>
      <c r="AN218" s="45" t="s">
        <v>341</v>
      </c>
      <c r="AO218" s="45"/>
      <c r="AP218" s="45" t="s">
        <v>341</v>
      </c>
      <c r="AQ218" s="45"/>
      <c r="AR218" s="105"/>
      <c r="AS218" s="45" t="s">
        <v>341</v>
      </c>
      <c r="AT218" s="105"/>
      <c r="AU218" s="45"/>
      <c r="AV218" s="105" t="s">
        <v>341</v>
      </c>
      <c r="AW218" s="45"/>
      <c r="AX218" s="45"/>
      <c r="AY218" s="45"/>
      <c r="AZ218" s="45"/>
      <c r="BA218" s="45" t="s">
        <v>341</v>
      </c>
      <c r="BB218" s="45" t="s">
        <v>341</v>
      </c>
      <c r="BC218" s="45"/>
      <c r="BD218" s="45"/>
      <c r="BE218" s="45" t="s">
        <v>341</v>
      </c>
      <c r="BF218" s="45"/>
      <c r="BG218" s="45"/>
      <c r="BH218" s="45"/>
      <c r="BI218" s="45"/>
      <c r="BJ218" s="45"/>
      <c r="BK218" s="45" t="s">
        <v>341</v>
      </c>
      <c r="BL218" s="45"/>
      <c r="BM218" s="45" t="s">
        <v>341</v>
      </c>
      <c r="BN218" s="45" t="s">
        <v>341</v>
      </c>
      <c r="BO218" s="45" t="s">
        <v>341</v>
      </c>
      <c r="BP218" s="45" t="s">
        <v>341</v>
      </c>
      <c r="BQ218" s="45" t="s">
        <v>341</v>
      </c>
      <c r="BR218" s="45"/>
      <c r="BS218" s="45"/>
      <c r="BT218" s="45"/>
      <c r="BU218" s="45"/>
      <c r="BV218" s="45"/>
      <c r="BW218" s="45"/>
      <c r="BX218" s="45"/>
      <c r="BY218" s="45"/>
      <c r="BZ218" s="45"/>
      <c r="CC218" s="46" t="s">
        <v>2626</v>
      </c>
    </row>
    <row r="219" spans="1:82" ht="18" customHeight="1">
      <c r="A219" s="74">
        <v>45693</v>
      </c>
      <c r="E219" s="166"/>
      <c r="F219" s="112">
        <v>22148</v>
      </c>
      <c r="G219" s="112">
        <v>86</v>
      </c>
      <c r="H219" s="52">
        <v>2315</v>
      </c>
      <c r="I219" s="45" t="s">
        <v>2627</v>
      </c>
      <c r="J219" s="47" t="s">
        <v>1074</v>
      </c>
      <c r="K219" s="48" t="s">
        <v>1077</v>
      </c>
      <c r="L219" s="52" t="s">
        <v>1078</v>
      </c>
      <c r="M219" s="56" t="s">
        <v>1104</v>
      </c>
      <c r="N219" s="52" t="s">
        <v>300</v>
      </c>
      <c r="O219" s="52" t="s">
        <v>1114</v>
      </c>
      <c r="P219" s="52" t="s">
        <v>1119</v>
      </c>
      <c r="Q219" s="52" t="s">
        <v>227</v>
      </c>
      <c r="R219" s="52" t="s">
        <v>1132</v>
      </c>
      <c r="S219" s="44" t="s">
        <v>1147</v>
      </c>
      <c r="T219" s="79" t="s">
        <v>1148</v>
      </c>
      <c r="U219" s="52"/>
      <c r="V219" s="52"/>
      <c r="W219" s="52"/>
      <c r="X219" s="52"/>
      <c r="Y219" s="52"/>
      <c r="Z219" s="52"/>
      <c r="AA219" s="52"/>
      <c r="AB219" s="52"/>
      <c r="AC219" s="52"/>
      <c r="AD219" s="52"/>
      <c r="AE219" s="52"/>
      <c r="AF219" s="52"/>
      <c r="AG219" s="52"/>
      <c r="AH219" s="52"/>
      <c r="AI219" s="52"/>
      <c r="AJ219" s="45" t="s">
        <v>341</v>
      </c>
      <c r="AK219" s="45" t="s">
        <v>341</v>
      </c>
      <c r="AL219" s="80" t="s">
        <v>341</v>
      </c>
      <c r="AM219" s="45"/>
      <c r="AN219" s="45" t="s">
        <v>341</v>
      </c>
      <c r="AO219" s="45"/>
      <c r="AP219" s="45"/>
      <c r="AQ219" s="45"/>
      <c r="AR219" s="45"/>
      <c r="AS219" s="45"/>
      <c r="AT219" s="45"/>
      <c r="AU219" s="45"/>
      <c r="AV219" s="45"/>
      <c r="AW219" s="45" t="s">
        <v>341</v>
      </c>
      <c r="AX219" s="45" t="s">
        <v>341</v>
      </c>
      <c r="AY219" s="45"/>
      <c r="AZ219" s="45"/>
      <c r="BA219" s="45"/>
      <c r="BB219" s="45"/>
      <c r="BC219" s="45"/>
      <c r="BD219" s="45"/>
      <c r="BE219" s="45"/>
      <c r="BF219" s="45"/>
      <c r="BG219" s="45"/>
      <c r="BH219" s="45"/>
      <c r="BI219" s="45"/>
      <c r="BJ219" s="45"/>
      <c r="BK219" s="45"/>
      <c r="BL219" s="45"/>
      <c r="BM219" s="45"/>
      <c r="BN219" s="45"/>
      <c r="BO219" s="45"/>
      <c r="BP219" s="45"/>
      <c r="BQ219" s="45"/>
      <c r="BR219" s="45"/>
      <c r="BS219" s="45"/>
      <c r="BT219" s="45"/>
      <c r="BU219" s="45"/>
      <c r="BV219" s="45"/>
      <c r="BW219" s="45"/>
      <c r="BX219" s="45"/>
      <c r="BY219" s="45"/>
      <c r="BZ219" s="45"/>
      <c r="CC219" s="46" t="s">
        <v>2626</v>
      </c>
    </row>
    <row r="220" spans="1:82" ht="18" customHeight="1">
      <c r="A220" s="74">
        <v>45693</v>
      </c>
      <c r="E220" s="166"/>
      <c r="F220" s="112">
        <v>22212</v>
      </c>
      <c r="G220" s="112">
        <v>105</v>
      </c>
      <c r="H220" s="52">
        <v>2316</v>
      </c>
      <c r="I220" s="45" t="s">
        <v>2627</v>
      </c>
      <c r="J220" s="47" t="s">
        <v>1074</v>
      </c>
      <c r="K220" s="50" t="s">
        <v>1079</v>
      </c>
      <c r="L220" s="52" t="s">
        <v>1080</v>
      </c>
      <c r="M220" s="56" t="s">
        <v>1105</v>
      </c>
      <c r="N220" s="52" t="s">
        <v>305</v>
      </c>
      <c r="O220" s="52" t="s">
        <v>1115</v>
      </c>
      <c r="P220" s="52" t="s">
        <v>1120</v>
      </c>
      <c r="Q220" s="52" t="s">
        <v>227</v>
      </c>
      <c r="R220" s="52" t="s">
        <v>1133</v>
      </c>
      <c r="S220" s="44" t="s">
        <v>1149</v>
      </c>
      <c r="T220" s="79" t="s">
        <v>1150</v>
      </c>
      <c r="U220" s="52" t="s">
        <v>1173</v>
      </c>
      <c r="V220" s="52" t="s">
        <v>1175</v>
      </c>
      <c r="W220" s="52" t="s">
        <v>421</v>
      </c>
      <c r="X220" s="52" t="s">
        <v>1193</v>
      </c>
      <c r="Y220" s="52" t="s">
        <v>1178</v>
      </c>
      <c r="Z220" s="52" t="s">
        <v>325</v>
      </c>
      <c r="AA220" s="52" t="s">
        <v>1181</v>
      </c>
      <c r="AB220" s="52" t="s">
        <v>1186</v>
      </c>
      <c r="AC220" s="52" t="s">
        <v>1187</v>
      </c>
      <c r="AD220" s="52"/>
      <c r="AE220" s="52"/>
      <c r="AF220" s="52"/>
      <c r="AG220" s="52"/>
      <c r="AH220" s="52"/>
      <c r="AI220" s="52"/>
      <c r="AJ220" s="45" t="s">
        <v>341</v>
      </c>
      <c r="AK220" s="45"/>
      <c r="AL220" s="80" t="s">
        <v>341</v>
      </c>
      <c r="AM220" s="45"/>
      <c r="AN220" s="45" t="s">
        <v>341</v>
      </c>
      <c r="AO220" s="45"/>
      <c r="AP220" s="45"/>
      <c r="AQ220" s="45"/>
      <c r="AR220" s="45"/>
      <c r="AS220" s="45" t="s">
        <v>341</v>
      </c>
      <c r="AT220" s="45"/>
      <c r="AU220" s="45"/>
      <c r="AV220" s="45" t="s">
        <v>341</v>
      </c>
      <c r="AW220" s="45" t="s">
        <v>341</v>
      </c>
      <c r="AX220" s="45"/>
      <c r="AY220" s="45"/>
      <c r="AZ220" s="45"/>
      <c r="BA220" s="45" t="s">
        <v>341</v>
      </c>
      <c r="BB220" s="45" t="s">
        <v>341</v>
      </c>
      <c r="BC220" s="45"/>
      <c r="BD220" s="45" t="s">
        <v>341</v>
      </c>
      <c r="BE220" s="45"/>
      <c r="BF220" s="45"/>
      <c r="BG220" s="45"/>
      <c r="BH220" s="45" t="s">
        <v>341</v>
      </c>
      <c r="BI220" s="45"/>
      <c r="BJ220" s="45"/>
      <c r="BK220" s="45" t="s">
        <v>341</v>
      </c>
      <c r="BL220" s="45"/>
      <c r="BM220" s="45" t="s">
        <v>341</v>
      </c>
      <c r="BN220" s="45" t="s">
        <v>341</v>
      </c>
      <c r="BO220" s="45" t="s">
        <v>341</v>
      </c>
      <c r="BP220" s="45" t="s">
        <v>341</v>
      </c>
      <c r="BQ220" s="45" t="s">
        <v>341</v>
      </c>
      <c r="BR220" s="45" t="s">
        <v>341</v>
      </c>
      <c r="BS220" s="45"/>
      <c r="BT220" s="45"/>
      <c r="BU220" s="45"/>
      <c r="BV220" s="45"/>
      <c r="BW220" s="45"/>
      <c r="BX220" s="45"/>
      <c r="BY220" s="45"/>
      <c r="BZ220" s="45"/>
      <c r="CC220" s="46" t="s">
        <v>2626</v>
      </c>
    </row>
    <row r="221" spans="1:82" ht="18" customHeight="1">
      <c r="A221" s="74">
        <v>45693</v>
      </c>
      <c r="E221" s="166"/>
      <c r="F221" s="112">
        <v>22277</v>
      </c>
      <c r="G221" s="112">
        <v>1373</v>
      </c>
      <c r="H221" s="52">
        <v>2317</v>
      </c>
      <c r="I221" s="45" t="s">
        <v>2627</v>
      </c>
      <c r="J221" s="47" t="s">
        <v>1074</v>
      </c>
      <c r="K221" s="106" t="s">
        <v>1081</v>
      </c>
      <c r="L221" s="52" t="s">
        <v>1082</v>
      </c>
      <c r="M221" s="56" t="s">
        <v>1106</v>
      </c>
      <c r="N221" s="52" t="s">
        <v>1116</v>
      </c>
      <c r="O221" s="52" t="s">
        <v>1117</v>
      </c>
      <c r="P221" s="52" t="s">
        <v>1121</v>
      </c>
      <c r="Q221" s="52" t="s">
        <v>227</v>
      </c>
      <c r="R221" s="52" t="s">
        <v>1134</v>
      </c>
      <c r="S221" s="44" t="s">
        <v>1151</v>
      </c>
      <c r="T221" s="79" t="s">
        <v>1152</v>
      </c>
      <c r="U221" s="52" t="s">
        <v>1174</v>
      </c>
      <c r="V221" s="52" t="s">
        <v>1176</v>
      </c>
      <c r="W221" s="52" t="s">
        <v>1195</v>
      </c>
      <c r="X221" s="52" t="s">
        <v>1197</v>
      </c>
      <c r="Y221" s="52" t="s">
        <v>1179</v>
      </c>
      <c r="Z221" s="52" t="s">
        <v>325</v>
      </c>
      <c r="AA221" s="52" t="s">
        <v>1182</v>
      </c>
      <c r="AB221" s="52" t="s">
        <v>1188</v>
      </c>
      <c r="AC221" s="52" t="s">
        <v>1189</v>
      </c>
      <c r="AD221" s="52"/>
      <c r="AE221" s="52"/>
      <c r="AF221" s="52"/>
      <c r="AG221" s="52"/>
      <c r="AH221" s="52"/>
      <c r="AI221" s="52"/>
      <c r="AJ221" s="45" t="s">
        <v>341</v>
      </c>
      <c r="AK221" s="45" t="s">
        <v>341</v>
      </c>
      <c r="AL221" s="45" t="s">
        <v>341</v>
      </c>
      <c r="AM221" s="45" t="s">
        <v>341</v>
      </c>
      <c r="AN221" s="45"/>
      <c r="AO221" s="45"/>
      <c r="AP221" s="45" t="s">
        <v>341</v>
      </c>
      <c r="AQ221" s="45"/>
      <c r="AR221" s="45"/>
      <c r="AS221" s="45" t="s">
        <v>341</v>
      </c>
      <c r="AT221" s="45"/>
      <c r="AU221" s="45" t="s">
        <v>341</v>
      </c>
      <c r="AV221" s="45" t="s">
        <v>341</v>
      </c>
      <c r="AW221" s="45" t="s">
        <v>341</v>
      </c>
      <c r="AX221" s="45"/>
      <c r="AY221" s="45"/>
      <c r="AZ221" s="45"/>
      <c r="BA221" s="45"/>
      <c r="BB221" s="45"/>
      <c r="BC221" s="45"/>
      <c r="BD221" s="45"/>
      <c r="BE221" s="45" t="s">
        <v>341</v>
      </c>
      <c r="BF221" s="45"/>
      <c r="BG221" s="45"/>
      <c r="BH221" s="45"/>
      <c r="BI221" s="45" t="s">
        <v>341</v>
      </c>
      <c r="BJ221" s="45" t="s">
        <v>341</v>
      </c>
      <c r="BK221" s="45"/>
      <c r="BL221" s="45"/>
      <c r="BM221" s="45"/>
      <c r="BN221" s="45"/>
      <c r="BO221" s="45"/>
      <c r="BP221" s="45"/>
      <c r="BQ221" s="45"/>
      <c r="BR221" s="45"/>
      <c r="BS221" s="45"/>
      <c r="BT221" s="45"/>
      <c r="BU221" s="45"/>
      <c r="BV221" s="45"/>
      <c r="BW221" s="45"/>
      <c r="BX221" s="45"/>
      <c r="BY221" s="45"/>
      <c r="BZ221" s="45"/>
      <c r="CC221" s="46" t="s">
        <v>2626</v>
      </c>
    </row>
    <row r="222" spans="1:82" ht="18" customHeight="1">
      <c r="A222" s="74">
        <v>45693</v>
      </c>
      <c r="E222" s="166"/>
      <c r="F222" s="112">
        <v>23527</v>
      </c>
      <c r="G222" s="112">
        <v>2221</v>
      </c>
      <c r="H222" s="52">
        <v>2318</v>
      </c>
      <c r="I222" s="45" t="s">
        <v>2627</v>
      </c>
      <c r="J222" s="47" t="s">
        <v>1074</v>
      </c>
      <c r="K222" s="48" t="s">
        <v>1083</v>
      </c>
      <c r="L222" s="52" t="s">
        <v>1084</v>
      </c>
      <c r="M222" s="56" t="s">
        <v>1107</v>
      </c>
      <c r="N222" s="52" t="s">
        <v>300</v>
      </c>
      <c r="O222" s="52" t="s">
        <v>1012</v>
      </c>
      <c r="P222" s="52" t="s">
        <v>1122</v>
      </c>
      <c r="Q222" s="52" t="s">
        <v>227</v>
      </c>
      <c r="R222" s="52" t="s">
        <v>1135</v>
      </c>
      <c r="S222" s="97" t="s">
        <v>1153</v>
      </c>
      <c r="T222" s="98" t="s">
        <v>1154</v>
      </c>
      <c r="U222" s="52"/>
      <c r="V222" s="52"/>
      <c r="W222" s="52"/>
      <c r="X222" s="52"/>
      <c r="Y222" s="52"/>
      <c r="Z222" s="52"/>
      <c r="AA222" s="52"/>
      <c r="AB222" s="52"/>
      <c r="AC222" s="52"/>
      <c r="AD222" s="52"/>
      <c r="AE222" s="52"/>
      <c r="AF222" s="52"/>
      <c r="AG222" s="52"/>
      <c r="AH222" s="52"/>
      <c r="AI222" s="52"/>
      <c r="AJ222" s="45"/>
      <c r="AK222" s="45"/>
      <c r="AL222" s="45"/>
      <c r="AM222" s="45"/>
      <c r="AN222" s="45"/>
      <c r="AO222" s="45" t="s">
        <v>341</v>
      </c>
      <c r="AP222" s="45"/>
      <c r="AQ222" s="45"/>
      <c r="AR222" s="45"/>
      <c r="AS222" s="45"/>
      <c r="AT222" s="45"/>
      <c r="AU222" s="45"/>
      <c r="AV222" s="45"/>
      <c r="AW222" s="45"/>
      <c r="AX222" s="45"/>
      <c r="AY222" s="45"/>
      <c r="AZ222" s="45"/>
      <c r="BA222" s="45"/>
      <c r="BB222" s="45"/>
      <c r="BC222" s="45"/>
      <c r="BD222" s="45"/>
      <c r="BE222" s="45"/>
      <c r="BF222" s="45"/>
      <c r="BG222" s="45"/>
      <c r="BH222" s="45"/>
      <c r="BI222" s="45"/>
      <c r="BJ222" s="45"/>
      <c r="BK222" s="45"/>
      <c r="BL222" s="45"/>
      <c r="BM222" s="45"/>
      <c r="BN222" s="45"/>
      <c r="BO222" s="45"/>
      <c r="BP222" s="45"/>
      <c r="BQ222" s="45"/>
      <c r="BR222" s="45"/>
      <c r="BS222" s="45"/>
      <c r="BT222" s="45"/>
      <c r="BU222" s="45"/>
      <c r="BV222" s="45"/>
      <c r="BW222" s="45"/>
      <c r="BX222" s="45"/>
      <c r="BY222" s="45"/>
      <c r="BZ222" s="45"/>
      <c r="CC222" s="46" t="s">
        <v>2626</v>
      </c>
    </row>
    <row r="223" spans="1:82" ht="18" customHeight="1">
      <c r="A223" s="74">
        <v>45693</v>
      </c>
      <c r="E223" s="166"/>
      <c r="F223" s="112">
        <v>23751</v>
      </c>
      <c r="G223" s="112">
        <v>630</v>
      </c>
      <c r="H223" s="52">
        <v>2319</v>
      </c>
      <c r="I223" s="45" t="s">
        <v>2627</v>
      </c>
      <c r="J223" s="47" t="s">
        <v>1074</v>
      </c>
      <c r="K223" s="50" t="s">
        <v>1085</v>
      </c>
      <c r="L223" s="52" t="s">
        <v>1086</v>
      </c>
      <c r="M223" s="56" t="s">
        <v>1108</v>
      </c>
      <c r="N223" s="52" t="s">
        <v>300</v>
      </c>
      <c r="O223" s="52" t="s">
        <v>365</v>
      </c>
      <c r="P223" s="52" t="s">
        <v>1123</v>
      </c>
      <c r="Q223" s="52" t="s">
        <v>228</v>
      </c>
      <c r="R223" s="52" t="s">
        <v>1136</v>
      </c>
      <c r="S223" s="44" t="s">
        <v>1155</v>
      </c>
      <c r="T223" s="79" t="s">
        <v>1156</v>
      </c>
      <c r="U223" s="52"/>
      <c r="V223" s="52"/>
      <c r="W223" s="52"/>
      <c r="X223" s="52"/>
      <c r="Y223" s="52"/>
      <c r="Z223" s="52"/>
      <c r="AA223" s="52"/>
      <c r="AB223" s="52"/>
      <c r="AC223" s="52"/>
      <c r="AD223" s="52"/>
      <c r="AE223" s="52"/>
      <c r="AF223" s="52"/>
      <c r="AG223" s="52"/>
      <c r="AH223" s="52"/>
      <c r="AI223" s="52"/>
      <c r="AJ223" s="45"/>
      <c r="AK223" s="45"/>
      <c r="AL223" s="45"/>
      <c r="AM223" s="45" t="s">
        <v>341</v>
      </c>
      <c r="AN223" s="45" t="s">
        <v>341</v>
      </c>
      <c r="AO223" s="45"/>
      <c r="AP223" s="45"/>
      <c r="AQ223" s="45"/>
      <c r="AR223" s="45"/>
      <c r="AS223" s="45"/>
      <c r="AT223" s="45"/>
      <c r="AU223" s="45"/>
      <c r="AV223" s="45"/>
      <c r="AW223" s="45"/>
      <c r="AX223" s="45"/>
      <c r="AY223" s="45"/>
      <c r="AZ223" s="45"/>
      <c r="BA223" s="45"/>
      <c r="BB223" s="45"/>
      <c r="BC223" s="45"/>
      <c r="BD223" s="45"/>
      <c r="BE223" s="45"/>
      <c r="BF223" s="45"/>
      <c r="BG223" s="45"/>
      <c r="BH223" s="45"/>
      <c r="BI223" s="45"/>
      <c r="BJ223" s="45"/>
      <c r="BK223" s="45"/>
      <c r="BL223" s="45"/>
      <c r="BM223" s="45"/>
      <c r="BN223" s="45"/>
      <c r="BO223" s="45"/>
      <c r="BP223" s="45"/>
      <c r="BQ223" s="45"/>
      <c r="BR223" s="45"/>
      <c r="BS223" s="45"/>
      <c r="BT223" s="45"/>
      <c r="BU223" s="45"/>
      <c r="BV223" s="45"/>
      <c r="BW223" s="45"/>
      <c r="BX223" s="45"/>
      <c r="BY223" s="45"/>
      <c r="BZ223" s="45"/>
      <c r="CC223" s="46" t="s">
        <v>2626</v>
      </c>
    </row>
    <row r="224" spans="1:82" ht="18" customHeight="1">
      <c r="A224" s="74">
        <v>45693</v>
      </c>
      <c r="E224" s="166"/>
      <c r="F224" s="112">
        <v>23867</v>
      </c>
      <c r="G224" s="112">
        <v>2239</v>
      </c>
      <c r="H224" s="52">
        <v>2320</v>
      </c>
      <c r="I224" s="45" t="s">
        <v>2627</v>
      </c>
      <c r="J224" s="47" t="s">
        <v>1074</v>
      </c>
      <c r="K224" s="50" t="s">
        <v>1087</v>
      </c>
      <c r="L224" s="52" t="s">
        <v>1088</v>
      </c>
      <c r="M224" s="56" t="s">
        <v>1109</v>
      </c>
      <c r="N224" s="52" t="s">
        <v>305</v>
      </c>
      <c r="O224" s="52" t="s">
        <v>495</v>
      </c>
      <c r="P224" s="52" t="s">
        <v>1124</v>
      </c>
      <c r="Q224" s="52" t="s">
        <v>227</v>
      </c>
      <c r="R224" s="52" t="s">
        <v>1137</v>
      </c>
      <c r="S224" s="44" t="s">
        <v>1157</v>
      </c>
      <c r="T224" s="79" t="s">
        <v>1158</v>
      </c>
      <c r="U224" s="52"/>
      <c r="V224" s="52"/>
      <c r="W224" s="52"/>
      <c r="X224" s="52"/>
      <c r="Y224" s="52"/>
      <c r="Z224" s="52"/>
      <c r="AA224" s="52"/>
      <c r="AB224" s="52"/>
      <c r="AC224" s="52"/>
      <c r="AD224" s="52"/>
      <c r="AE224" s="52"/>
      <c r="AF224" s="52"/>
      <c r="AG224" s="52"/>
      <c r="AH224" s="52"/>
      <c r="AI224" s="52"/>
      <c r="AJ224" s="45"/>
      <c r="AK224" s="45"/>
      <c r="AL224" s="45"/>
      <c r="AM224" s="45" t="s">
        <v>341</v>
      </c>
      <c r="AN224" s="45"/>
      <c r="AO224" s="45"/>
      <c r="AP224" s="45"/>
      <c r="AQ224" s="45"/>
      <c r="AR224" s="45"/>
      <c r="AS224" s="45"/>
      <c r="AT224" s="45"/>
      <c r="AU224" s="45"/>
      <c r="AV224" s="45"/>
      <c r="AW224" s="45"/>
      <c r="AX224" s="45"/>
      <c r="AY224" s="45"/>
      <c r="AZ224" s="45"/>
      <c r="BA224" s="45"/>
      <c r="BB224" s="45"/>
      <c r="BC224" s="45"/>
      <c r="BD224" s="45"/>
      <c r="BE224" s="45"/>
      <c r="BF224" s="45"/>
      <c r="BG224" s="45"/>
      <c r="BH224" s="45"/>
      <c r="BI224" s="45"/>
      <c r="BJ224" s="45"/>
      <c r="BK224" s="45"/>
      <c r="BL224" s="45"/>
      <c r="BM224" s="45"/>
      <c r="BN224" s="45"/>
      <c r="BO224" s="45"/>
      <c r="BP224" s="45"/>
      <c r="BQ224" s="45"/>
      <c r="BR224" s="45"/>
      <c r="BS224" s="45"/>
      <c r="BT224" s="45"/>
      <c r="BU224" s="45"/>
      <c r="BV224" s="45"/>
      <c r="BW224" s="45"/>
      <c r="BX224" s="45"/>
      <c r="BY224" s="45"/>
      <c r="BZ224" s="45"/>
      <c r="CC224" s="46" t="s">
        <v>2626</v>
      </c>
    </row>
    <row r="225" spans="1:81" ht="18" customHeight="1">
      <c r="A225" s="74">
        <v>45693</v>
      </c>
      <c r="E225" s="166"/>
      <c r="F225" s="112">
        <v>24109</v>
      </c>
      <c r="G225" s="112">
        <v>944</v>
      </c>
      <c r="H225" s="52">
        <v>2321</v>
      </c>
      <c r="I225" s="45" t="s">
        <v>2627</v>
      </c>
      <c r="J225" s="47" t="s">
        <v>1074</v>
      </c>
      <c r="K225" s="50" t="s">
        <v>1089</v>
      </c>
      <c r="L225" s="52" t="s">
        <v>1090</v>
      </c>
      <c r="M225" s="56" t="s">
        <v>489</v>
      </c>
      <c r="N225" s="52" t="s">
        <v>300</v>
      </c>
      <c r="O225" s="52" t="s">
        <v>304</v>
      </c>
      <c r="P225" s="52" t="s">
        <v>1125</v>
      </c>
      <c r="Q225" s="52" t="s">
        <v>227</v>
      </c>
      <c r="R225" s="52" t="s">
        <v>1138</v>
      </c>
      <c r="S225" s="44" t="s">
        <v>1159</v>
      </c>
      <c r="T225" s="79" t="s">
        <v>1160</v>
      </c>
      <c r="U225" s="52"/>
      <c r="V225" s="52"/>
      <c r="W225" s="52"/>
      <c r="X225" s="52"/>
      <c r="Y225" s="52"/>
      <c r="Z225" s="52"/>
      <c r="AA225" s="52"/>
      <c r="AB225" s="52"/>
      <c r="AC225" s="52"/>
      <c r="AD225" s="52"/>
      <c r="AE225" s="52"/>
      <c r="AF225" s="52"/>
      <c r="AG225" s="52"/>
      <c r="AH225" s="52"/>
      <c r="AI225" s="52"/>
      <c r="AJ225" s="45" t="s">
        <v>341</v>
      </c>
      <c r="AK225" s="45" t="s">
        <v>341</v>
      </c>
      <c r="AL225" s="45" t="s">
        <v>341</v>
      </c>
      <c r="AM225" s="45"/>
      <c r="AN225" s="45" t="s">
        <v>341</v>
      </c>
      <c r="AO225" s="45"/>
      <c r="AP225" s="45" t="s">
        <v>341</v>
      </c>
      <c r="AQ225" s="45"/>
      <c r="AR225" s="45"/>
      <c r="AS225" s="45" t="s">
        <v>341</v>
      </c>
      <c r="AT225" s="45"/>
      <c r="AU225" s="45"/>
      <c r="AV225" s="45"/>
      <c r="AW225" s="45"/>
      <c r="AX225" s="45"/>
      <c r="AY225" s="45"/>
      <c r="AZ225" s="45"/>
      <c r="BA225" s="45" t="s">
        <v>341</v>
      </c>
      <c r="BB225" s="45" t="s">
        <v>341</v>
      </c>
      <c r="BC225" s="45" t="s">
        <v>341</v>
      </c>
      <c r="BD225" s="45" t="s">
        <v>341</v>
      </c>
      <c r="BE225" s="45" t="s">
        <v>341</v>
      </c>
      <c r="BF225" s="45"/>
      <c r="BG225" s="45"/>
      <c r="BH225" s="45" t="s">
        <v>341</v>
      </c>
      <c r="BI225" s="45"/>
      <c r="BJ225" s="45"/>
      <c r="BK225" s="45"/>
      <c r="BL225" s="45"/>
      <c r="BM225" s="45" t="s">
        <v>341</v>
      </c>
      <c r="BN225" s="45"/>
      <c r="BO225" s="45"/>
      <c r="BP225" s="45" t="s">
        <v>341</v>
      </c>
      <c r="BQ225" s="45"/>
      <c r="BR225" s="45"/>
      <c r="BS225" s="45"/>
      <c r="BT225" s="45"/>
      <c r="BU225" s="45"/>
      <c r="BV225" s="45"/>
      <c r="BW225" s="45"/>
      <c r="BX225" s="45"/>
      <c r="BY225" s="45"/>
      <c r="BZ225" s="45"/>
      <c r="CC225" s="46" t="s">
        <v>2626</v>
      </c>
    </row>
    <row r="226" spans="1:81" ht="18" customHeight="1">
      <c r="A226" s="74">
        <v>45693</v>
      </c>
      <c r="E226" s="166"/>
      <c r="F226" s="112">
        <v>25080</v>
      </c>
      <c r="G226" s="112">
        <v>627</v>
      </c>
      <c r="H226" s="52">
        <v>2322</v>
      </c>
      <c r="I226" s="45" t="s">
        <v>2627</v>
      </c>
      <c r="J226" s="47" t="s">
        <v>1074</v>
      </c>
      <c r="K226" s="50" t="s">
        <v>1091</v>
      </c>
      <c r="L226" s="52" t="s">
        <v>1092</v>
      </c>
      <c r="M226" s="94" t="s">
        <v>1110</v>
      </c>
      <c r="N226" s="52" t="s">
        <v>305</v>
      </c>
      <c r="O226" s="52" t="s">
        <v>313</v>
      </c>
      <c r="P226" s="52" t="s">
        <v>1126</v>
      </c>
      <c r="Q226" s="52" t="s">
        <v>227</v>
      </c>
      <c r="R226" s="52" t="s">
        <v>1139</v>
      </c>
      <c r="S226" s="44" t="s">
        <v>1161</v>
      </c>
      <c r="T226" s="79" t="s">
        <v>1162</v>
      </c>
      <c r="U226" s="52" t="s">
        <v>579</v>
      </c>
      <c r="V226" s="52" t="s">
        <v>644</v>
      </c>
      <c r="W226" s="52" t="s">
        <v>421</v>
      </c>
      <c r="X226" s="52" t="s">
        <v>422</v>
      </c>
      <c r="Y226" s="52" t="s">
        <v>1180</v>
      </c>
      <c r="Z226" s="52" t="s">
        <v>326</v>
      </c>
      <c r="AA226" s="52" t="s">
        <v>1183</v>
      </c>
      <c r="AB226" s="52" t="s">
        <v>1190</v>
      </c>
      <c r="AC226" s="52" t="s">
        <v>1191</v>
      </c>
      <c r="AD226" s="52" t="s">
        <v>579</v>
      </c>
      <c r="AE226" s="52" t="s">
        <v>644</v>
      </c>
      <c r="AF226" s="52" t="s">
        <v>422</v>
      </c>
      <c r="AG226" s="52" t="s">
        <v>1180</v>
      </c>
      <c r="AH226" s="52" t="s">
        <v>1190</v>
      </c>
      <c r="AI226" s="52" t="s">
        <v>1191</v>
      </c>
      <c r="AJ226" s="45" t="s">
        <v>341</v>
      </c>
      <c r="AK226" s="45"/>
      <c r="AL226" s="80" t="s">
        <v>341</v>
      </c>
      <c r="AM226" s="45"/>
      <c r="AN226" s="45" t="s">
        <v>341</v>
      </c>
      <c r="AO226" s="45"/>
      <c r="AP226" s="45"/>
      <c r="AQ226" s="45"/>
      <c r="AR226" s="45"/>
      <c r="AS226" s="45"/>
      <c r="AT226" s="45"/>
      <c r="AU226" s="45"/>
      <c r="AV226" s="45"/>
      <c r="AW226" s="45"/>
      <c r="AX226" s="45" t="s">
        <v>341</v>
      </c>
      <c r="AY226" s="45"/>
      <c r="AZ226" s="45"/>
      <c r="BA226" s="45"/>
      <c r="BB226" s="45"/>
      <c r="BC226" s="45"/>
      <c r="BD226" s="45"/>
      <c r="BE226" s="45"/>
      <c r="BF226" s="45"/>
      <c r="BG226" s="45"/>
      <c r="BH226" s="45"/>
      <c r="BI226" s="45"/>
      <c r="BJ226" s="45"/>
      <c r="BK226" s="45" t="s">
        <v>341</v>
      </c>
      <c r="BL226" s="45"/>
      <c r="BM226" s="45" t="s">
        <v>341</v>
      </c>
      <c r="BN226" s="45"/>
      <c r="BO226" s="45"/>
      <c r="BP226" s="45"/>
      <c r="BQ226" s="45"/>
      <c r="BR226" s="45"/>
      <c r="BS226" s="45"/>
      <c r="BT226" s="45"/>
      <c r="BU226" s="45"/>
      <c r="BV226" s="45"/>
      <c r="BW226" s="45"/>
      <c r="BX226" s="45"/>
      <c r="BY226" s="45"/>
      <c r="BZ226" s="45"/>
      <c r="CC226" s="46" t="s">
        <v>2626</v>
      </c>
    </row>
    <row r="227" spans="1:81" ht="18" customHeight="1">
      <c r="A227" s="74">
        <v>45693</v>
      </c>
      <c r="E227" s="166"/>
      <c r="F227" s="112">
        <v>26129</v>
      </c>
      <c r="G227" s="112">
        <v>1272</v>
      </c>
      <c r="H227" s="52">
        <v>2323</v>
      </c>
      <c r="I227" s="45" t="s">
        <v>2627</v>
      </c>
      <c r="J227" s="45" t="s">
        <v>1074</v>
      </c>
      <c r="K227" s="51" t="s">
        <v>1093</v>
      </c>
      <c r="L227" s="52" t="s">
        <v>1094</v>
      </c>
      <c r="M227" s="57" t="s">
        <v>998</v>
      </c>
      <c r="N227" s="52" t="s">
        <v>300</v>
      </c>
      <c r="O227" s="52" t="s">
        <v>304</v>
      </c>
      <c r="P227" s="52" t="s">
        <v>1017</v>
      </c>
      <c r="Q227" s="52" t="s">
        <v>227</v>
      </c>
      <c r="R227" s="52" t="s">
        <v>1140</v>
      </c>
      <c r="S227" s="52" t="s">
        <v>1163</v>
      </c>
      <c r="T227" s="81" t="s">
        <v>1164</v>
      </c>
      <c r="U227" s="52"/>
      <c r="V227" s="52"/>
      <c r="W227" s="52"/>
      <c r="X227" s="52"/>
      <c r="Y227" s="52"/>
      <c r="Z227" s="52"/>
      <c r="AA227" s="52"/>
      <c r="AB227" s="52"/>
      <c r="AC227" s="52"/>
      <c r="AD227" s="52"/>
      <c r="AE227" s="52"/>
      <c r="AF227" s="52"/>
      <c r="AG227" s="52"/>
      <c r="AH227" s="52"/>
      <c r="AI227" s="52"/>
      <c r="AJ227" s="45" t="s">
        <v>341</v>
      </c>
      <c r="AK227" s="45" t="s">
        <v>341</v>
      </c>
      <c r="AL227" s="80" t="s">
        <v>341</v>
      </c>
      <c r="AM227" s="45"/>
      <c r="AN227" s="45"/>
      <c r="AO227" s="45"/>
      <c r="AP227" s="45"/>
      <c r="AQ227" s="45"/>
      <c r="AR227" s="45"/>
      <c r="AS227" s="45"/>
      <c r="AT227" s="45"/>
      <c r="AU227" s="45"/>
      <c r="AV227" s="45"/>
      <c r="AW227" s="45"/>
      <c r="AX227" s="45"/>
      <c r="AY227" s="45"/>
      <c r="AZ227" s="45"/>
      <c r="BA227" s="45"/>
      <c r="BB227" s="45"/>
      <c r="BC227" s="45"/>
      <c r="BD227" s="45" t="s">
        <v>341</v>
      </c>
      <c r="BE227" s="45"/>
      <c r="BF227" s="45"/>
      <c r="BG227" s="45"/>
      <c r="BH227" s="45"/>
      <c r="BI227" s="45"/>
      <c r="BJ227" s="45"/>
      <c r="BK227" s="45"/>
      <c r="BL227" s="45"/>
      <c r="BM227" s="45"/>
      <c r="BN227" s="45"/>
      <c r="BO227" s="45"/>
      <c r="BP227" s="45"/>
      <c r="BQ227" s="45"/>
      <c r="BR227" s="45"/>
      <c r="BS227" s="45"/>
      <c r="BT227" s="45"/>
      <c r="BU227" s="45"/>
      <c r="BV227" s="45"/>
      <c r="BW227" s="45"/>
      <c r="BX227" s="45"/>
      <c r="BY227" s="45"/>
      <c r="BZ227" s="45"/>
      <c r="CC227" s="46" t="s">
        <v>2626</v>
      </c>
    </row>
    <row r="228" spans="1:81" ht="18" customHeight="1">
      <c r="A228" s="74">
        <v>45693</v>
      </c>
      <c r="E228" s="166"/>
      <c r="F228" s="112">
        <v>27341</v>
      </c>
      <c r="G228" s="112">
        <v>1285</v>
      </c>
      <c r="H228" s="52">
        <v>2324</v>
      </c>
      <c r="I228" s="45" t="s">
        <v>2627</v>
      </c>
      <c r="J228" s="45" t="s">
        <v>1074</v>
      </c>
      <c r="K228" s="51" t="s">
        <v>1095</v>
      </c>
      <c r="L228" s="52" t="s">
        <v>1096</v>
      </c>
      <c r="M228" s="57" t="s">
        <v>418</v>
      </c>
      <c r="N228" s="52" t="s">
        <v>300</v>
      </c>
      <c r="O228" s="52" t="s">
        <v>303</v>
      </c>
      <c r="P228" s="52" t="s">
        <v>1127</v>
      </c>
      <c r="Q228" s="52" t="s">
        <v>227</v>
      </c>
      <c r="R228" s="52" t="s">
        <v>1141</v>
      </c>
      <c r="S228" s="52" t="s">
        <v>1165</v>
      </c>
      <c r="T228" s="81" t="s">
        <v>1166</v>
      </c>
      <c r="U228" s="52"/>
      <c r="V228" s="52"/>
      <c r="W228" s="52"/>
      <c r="X228" s="52"/>
      <c r="Y228" s="52"/>
      <c r="Z228" s="52"/>
      <c r="AA228" s="52"/>
      <c r="AB228" s="52"/>
      <c r="AC228" s="52"/>
      <c r="AD228" s="52"/>
      <c r="AE228" s="52"/>
      <c r="AF228" s="52"/>
      <c r="AG228" s="52"/>
      <c r="AH228" s="52"/>
      <c r="AI228" s="52"/>
      <c r="AJ228" s="45"/>
      <c r="AK228" s="45"/>
      <c r="AL228" s="80"/>
      <c r="AM228" s="45" t="s">
        <v>341</v>
      </c>
      <c r="AN228" s="45"/>
      <c r="AO228" s="45"/>
      <c r="AP228" s="45"/>
      <c r="AQ228" s="45"/>
      <c r="AR228" s="45"/>
      <c r="AS228" s="45"/>
      <c r="AT228" s="45"/>
      <c r="AU228" s="45"/>
      <c r="AV228" s="45"/>
      <c r="AW228" s="45"/>
      <c r="AX228" s="45"/>
      <c r="AY228" s="45"/>
      <c r="AZ228" s="45"/>
      <c r="BA228" s="45"/>
      <c r="BB228" s="45"/>
      <c r="BC228" s="45"/>
      <c r="BD228" s="45"/>
      <c r="BE228" s="45"/>
      <c r="BF228" s="45"/>
      <c r="BG228" s="45"/>
      <c r="BH228" s="45"/>
      <c r="BI228" s="45"/>
      <c r="BJ228" s="45"/>
      <c r="BK228" s="45"/>
      <c r="BL228" s="45"/>
      <c r="BM228" s="45"/>
      <c r="BN228" s="45"/>
      <c r="BO228" s="45"/>
      <c r="BP228" s="45"/>
      <c r="BQ228" s="45"/>
      <c r="BR228" s="45"/>
      <c r="BS228" s="45"/>
      <c r="BT228" s="45"/>
      <c r="BU228" s="45"/>
      <c r="BV228" s="45"/>
      <c r="BW228" s="45"/>
      <c r="BX228" s="45"/>
      <c r="BY228" s="45"/>
      <c r="BZ228" s="45"/>
      <c r="CC228" s="46" t="s">
        <v>2626</v>
      </c>
    </row>
    <row r="229" spans="1:81" ht="18" customHeight="1">
      <c r="A229" s="74">
        <v>45693</v>
      </c>
      <c r="E229" s="166"/>
      <c r="F229" s="112">
        <v>27708</v>
      </c>
      <c r="G229" s="112">
        <v>809</v>
      </c>
      <c r="H229" s="52">
        <v>2325</v>
      </c>
      <c r="I229" s="45" t="s">
        <v>2627</v>
      </c>
      <c r="J229" s="45" t="s">
        <v>1074</v>
      </c>
      <c r="K229" s="87" t="s">
        <v>1097</v>
      </c>
      <c r="L229" s="52" t="s">
        <v>1098</v>
      </c>
      <c r="M229" s="45" t="s">
        <v>1111</v>
      </c>
      <c r="N229" s="52" t="s">
        <v>300</v>
      </c>
      <c r="O229" s="52" t="s">
        <v>314</v>
      </c>
      <c r="P229" s="52" t="s">
        <v>1128</v>
      </c>
      <c r="Q229" s="52" t="s">
        <v>227</v>
      </c>
      <c r="R229" s="52" t="s">
        <v>1142</v>
      </c>
      <c r="S229" s="46" t="s">
        <v>1167</v>
      </c>
      <c r="T229" s="76" t="s">
        <v>1168</v>
      </c>
      <c r="U229" s="52"/>
      <c r="V229" s="52"/>
      <c r="W229" s="52"/>
      <c r="X229" s="52"/>
      <c r="Y229" s="52"/>
      <c r="Z229" s="52"/>
      <c r="AA229" s="52"/>
      <c r="AB229" s="52"/>
      <c r="AC229" s="52"/>
      <c r="AD229" s="52"/>
      <c r="AE229" s="52"/>
      <c r="AF229" s="52"/>
      <c r="AG229" s="52"/>
      <c r="AH229" s="52"/>
      <c r="AI229" s="52"/>
      <c r="AJ229" s="45"/>
      <c r="AK229" s="45"/>
      <c r="AL229" s="80"/>
      <c r="AM229" s="45" t="s">
        <v>341</v>
      </c>
      <c r="AN229" s="45"/>
      <c r="AO229" s="45"/>
      <c r="AP229" s="45"/>
      <c r="AQ229" s="45"/>
      <c r="AR229" s="45"/>
      <c r="AS229" s="45"/>
      <c r="AT229" s="45"/>
      <c r="AU229" s="45"/>
      <c r="AV229" s="45"/>
      <c r="AW229" s="45"/>
      <c r="AX229" s="45"/>
      <c r="AY229" s="45"/>
      <c r="AZ229" s="45"/>
      <c r="BA229" s="45"/>
      <c r="BB229" s="45"/>
      <c r="BC229" s="45"/>
      <c r="BD229" s="45"/>
      <c r="BE229" s="45"/>
      <c r="BF229" s="45"/>
      <c r="BG229" s="45"/>
      <c r="BH229" s="45"/>
      <c r="BI229" s="45"/>
      <c r="BJ229" s="45"/>
      <c r="BK229" s="45"/>
      <c r="BL229" s="45"/>
      <c r="BM229" s="45"/>
      <c r="BN229" s="45"/>
      <c r="BO229" s="45"/>
      <c r="BP229" s="45"/>
      <c r="BQ229" s="45"/>
      <c r="BR229" s="45"/>
      <c r="BS229" s="45"/>
      <c r="BT229" s="45"/>
      <c r="BU229" s="45"/>
      <c r="BV229" s="45"/>
      <c r="BW229" s="45"/>
      <c r="BX229" s="45"/>
      <c r="BY229" s="45"/>
      <c r="BZ229" s="45"/>
      <c r="CC229" s="46" t="s">
        <v>2626</v>
      </c>
    </row>
    <row r="230" spans="1:81" ht="18" customHeight="1">
      <c r="A230" s="74">
        <v>45693</v>
      </c>
      <c r="E230" s="166"/>
      <c r="F230" s="112">
        <v>33000</v>
      </c>
      <c r="G230" s="112">
        <v>574</v>
      </c>
      <c r="H230" s="52">
        <v>2326</v>
      </c>
      <c r="I230" s="45" t="s">
        <v>2627</v>
      </c>
      <c r="J230" s="47" t="s">
        <v>1074</v>
      </c>
      <c r="K230" s="50" t="s">
        <v>1099</v>
      </c>
      <c r="L230" s="52" t="s">
        <v>1100</v>
      </c>
      <c r="M230" s="94" t="s">
        <v>998</v>
      </c>
      <c r="N230" s="52" t="s">
        <v>300</v>
      </c>
      <c r="O230" s="52" t="s">
        <v>304</v>
      </c>
      <c r="P230" s="52" t="s">
        <v>1129</v>
      </c>
      <c r="Q230" s="52" t="s">
        <v>228</v>
      </c>
      <c r="R230" s="52" t="s">
        <v>1143</v>
      </c>
      <c r="S230" s="44" t="s">
        <v>1169</v>
      </c>
      <c r="T230" s="79" t="s">
        <v>1170</v>
      </c>
      <c r="U230" s="52"/>
      <c r="V230" s="52"/>
      <c r="W230" s="52"/>
      <c r="X230" s="52"/>
      <c r="Y230" s="52"/>
      <c r="Z230" s="52"/>
      <c r="AA230" s="52"/>
      <c r="AB230" s="52"/>
      <c r="AC230" s="52"/>
      <c r="AD230" s="52"/>
      <c r="AE230" s="52"/>
      <c r="AF230" s="52"/>
      <c r="AG230" s="52"/>
      <c r="AH230" s="52"/>
      <c r="AI230" s="52"/>
      <c r="AJ230" s="45" t="s">
        <v>341</v>
      </c>
      <c r="AK230" s="45" t="s">
        <v>341</v>
      </c>
      <c r="AL230" s="80" t="s">
        <v>341</v>
      </c>
      <c r="AM230" s="45"/>
      <c r="AN230" s="45" t="s">
        <v>341</v>
      </c>
      <c r="AO230" s="45"/>
      <c r="AP230" s="45" t="s">
        <v>341</v>
      </c>
      <c r="AQ230" s="45"/>
      <c r="AR230" s="45"/>
      <c r="AS230" s="45" t="s">
        <v>341</v>
      </c>
      <c r="AT230" s="45"/>
      <c r="AU230" s="45"/>
      <c r="AV230" s="45" t="s">
        <v>341</v>
      </c>
      <c r="AW230" s="45"/>
      <c r="AX230" s="45"/>
      <c r="AY230" s="45"/>
      <c r="AZ230" s="45"/>
      <c r="BA230" s="45" t="s">
        <v>341</v>
      </c>
      <c r="BB230" s="45" t="s">
        <v>341</v>
      </c>
      <c r="BC230" s="45"/>
      <c r="BD230" s="45" t="s">
        <v>341</v>
      </c>
      <c r="BE230" s="45" t="s">
        <v>341</v>
      </c>
      <c r="BF230" s="45" t="s">
        <v>341</v>
      </c>
      <c r="BG230" s="45" t="s">
        <v>341</v>
      </c>
      <c r="BH230" s="45"/>
      <c r="BI230" s="45"/>
      <c r="BJ230" s="45"/>
      <c r="BK230" s="45"/>
      <c r="BL230" s="45"/>
      <c r="BM230" s="45"/>
      <c r="BN230" s="45"/>
      <c r="BO230" s="45"/>
      <c r="BP230" s="45"/>
      <c r="BQ230" s="45"/>
      <c r="BR230" s="45"/>
      <c r="BS230" s="45"/>
      <c r="BT230" s="45"/>
      <c r="BU230" s="45"/>
      <c r="BV230" s="45"/>
      <c r="BW230" s="45"/>
      <c r="BX230" s="45"/>
      <c r="BY230" s="45"/>
      <c r="BZ230" s="45"/>
      <c r="CC230" s="46" t="s">
        <v>2626</v>
      </c>
    </row>
    <row r="231" spans="1:81" ht="18" customHeight="1">
      <c r="A231" s="74">
        <v>45693</v>
      </c>
      <c r="E231" s="166"/>
      <c r="F231" s="112">
        <v>34400</v>
      </c>
      <c r="G231" s="112">
        <v>5944</v>
      </c>
      <c r="H231" s="52">
        <v>2327</v>
      </c>
      <c r="I231" s="45" t="s">
        <v>2627</v>
      </c>
      <c r="J231" s="47" t="s">
        <v>1074</v>
      </c>
      <c r="K231" s="50" t="s">
        <v>1101</v>
      </c>
      <c r="L231" s="52" t="s">
        <v>1102</v>
      </c>
      <c r="M231" s="56" t="s">
        <v>1112</v>
      </c>
      <c r="N231" s="52" t="s">
        <v>305</v>
      </c>
      <c r="O231" s="52" t="s">
        <v>495</v>
      </c>
      <c r="P231" s="52" t="s">
        <v>1130</v>
      </c>
      <c r="Q231" s="52" t="s">
        <v>227</v>
      </c>
      <c r="R231" s="52" t="s">
        <v>1144</v>
      </c>
      <c r="S231" s="44" t="s">
        <v>1171</v>
      </c>
      <c r="T231" s="79" t="s">
        <v>1172</v>
      </c>
      <c r="U231" s="52"/>
      <c r="V231" s="52"/>
      <c r="W231" s="52"/>
      <c r="X231" s="52"/>
      <c r="Y231" s="52"/>
      <c r="Z231" s="52"/>
      <c r="AA231" s="52"/>
      <c r="AB231" s="52"/>
      <c r="AC231" s="52"/>
      <c r="AD231" s="52"/>
      <c r="AE231" s="52"/>
      <c r="AF231" s="52"/>
      <c r="AG231" s="52"/>
      <c r="AH231" s="52"/>
      <c r="AI231" s="52"/>
      <c r="AJ231" s="45"/>
      <c r="AK231" s="45"/>
      <c r="AL231" s="80"/>
      <c r="AM231" s="45" t="s">
        <v>341</v>
      </c>
      <c r="AN231" s="45"/>
      <c r="AO231" s="45"/>
      <c r="AP231" s="45"/>
      <c r="AQ231" s="45"/>
      <c r="AR231" s="45"/>
      <c r="AS231" s="45"/>
      <c r="AT231" s="45"/>
      <c r="AU231" s="45"/>
      <c r="AV231" s="45"/>
      <c r="AW231" s="45"/>
      <c r="AX231" s="45"/>
      <c r="AY231" s="45"/>
      <c r="AZ231" s="45"/>
      <c r="BA231" s="45"/>
      <c r="BB231" s="45"/>
      <c r="BC231" s="45"/>
      <c r="BD231" s="45"/>
      <c r="BE231" s="45"/>
      <c r="BF231" s="45"/>
      <c r="BG231" s="45"/>
      <c r="BH231" s="45"/>
      <c r="BI231" s="45"/>
      <c r="BJ231" s="45"/>
      <c r="BK231" s="45"/>
      <c r="BL231" s="45"/>
      <c r="BM231" s="45"/>
      <c r="BN231" s="45"/>
      <c r="BO231" s="45"/>
      <c r="BP231" s="45"/>
      <c r="BQ231" s="45"/>
      <c r="BR231" s="45"/>
      <c r="BS231" s="45"/>
      <c r="BT231" s="45"/>
      <c r="BU231" s="45"/>
      <c r="BV231" s="45"/>
      <c r="BW231" s="45"/>
      <c r="BX231" s="45"/>
      <c r="BY231" s="45"/>
      <c r="BZ231" s="45"/>
      <c r="CC231" s="46" t="s">
        <v>2626</v>
      </c>
    </row>
    <row r="232" spans="1:81" ht="18" customHeight="1">
      <c r="A232" s="74">
        <v>45693</v>
      </c>
      <c r="E232" s="166"/>
      <c r="F232" s="112">
        <v>23883</v>
      </c>
      <c r="G232" s="112">
        <v>1970</v>
      </c>
      <c r="H232" s="52">
        <v>2328</v>
      </c>
      <c r="I232" s="45" t="s">
        <v>2627</v>
      </c>
      <c r="J232" s="59" t="s">
        <v>1198</v>
      </c>
      <c r="K232" s="55" t="s">
        <v>1199</v>
      </c>
      <c r="L232" s="55" t="s">
        <v>1200</v>
      </c>
      <c r="M232" s="55" t="s">
        <v>1211</v>
      </c>
      <c r="N232" s="55" t="s">
        <v>300</v>
      </c>
      <c r="O232" s="55" t="s">
        <v>1217</v>
      </c>
      <c r="P232" s="55" t="s">
        <v>1218</v>
      </c>
      <c r="Q232" s="55" t="s">
        <v>227</v>
      </c>
      <c r="R232" s="55" t="s">
        <v>1224</v>
      </c>
      <c r="S232" s="55" t="s">
        <v>1229</v>
      </c>
      <c r="T232" s="108" t="s">
        <v>1230</v>
      </c>
      <c r="U232" s="55" t="s">
        <v>1241</v>
      </c>
      <c r="V232" s="55" t="s">
        <v>1242</v>
      </c>
      <c r="W232" s="55" t="s">
        <v>421</v>
      </c>
      <c r="X232" s="55" t="s">
        <v>1245</v>
      </c>
      <c r="Y232" s="109" t="s">
        <v>1243</v>
      </c>
      <c r="Z232" s="55" t="s">
        <v>326</v>
      </c>
      <c r="AA232" s="55" t="s">
        <v>1246</v>
      </c>
      <c r="AB232" s="55" t="s">
        <v>1247</v>
      </c>
      <c r="AC232" s="55" t="s">
        <v>1248</v>
      </c>
      <c r="AN232" s="59"/>
      <c r="AO232" s="59" t="s">
        <v>341</v>
      </c>
      <c r="AP232" s="59"/>
      <c r="AR232" s="59"/>
      <c r="AT232" s="59"/>
      <c r="AV232" s="59"/>
      <c r="AX232" s="59"/>
      <c r="AZ232" s="59"/>
      <c r="BB232" s="59"/>
      <c r="BD232" s="59"/>
      <c r="BF232" s="59"/>
      <c r="BH232" s="59"/>
      <c r="BJ232" s="59"/>
      <c r="BL232" s="59"/>
      <c r="BN232" s="59"/>
      <c r="BP232" s="59"/>
      <c r="BR232" s="59"/>
      <c r="BT232" s="59"/>
      <c r="BV232" s="59"/>
      <c r="BX232" s="59"/>
      <c r="BZ232" s="59"/>
      <c r="CC232" s="46" t="s">
        <v>2626</v>
      </c>
    </row>
    <row r="233" spans="1:81" ht="18" customHeight="1">
      <c r="A233" s="107">
        <v>45693</v>
      </c>
      <c r="B233" s="116">
        <v>45798</v>
      </c>
      <c r="C233" s="118">
        <v>45805</v>
      </c>
      <c r="D233" s="116">
        <v>45805</v>
      </c>
      <c r="E233" s="165"/>
      <c r="F233" s="112">
        <v>25002</v>
      </c>
      <c r="G233" s="112">
        <v>208</v>
      </c>
      <c r="H233" s="52">
        <v>2437</v>
      </c>
      <c r="I233" s="59" t="s">
        <v>2627</v>
      </c>
      <c r="J233" s="59" t="s">
        <v>1616</v>
      </c>
      <c r="K233" s="55" t="s">
        <v>1628</v>
      </c>
      <c r="L233" s="55" t="s">
        <v>1629</v>
      </c>
      <c r="M233" s="55" t="s">
        <v>1649</v>
      </c>
      <c r="N233" s="55" t="s">
        <v>300</v>
      </c>
      <c r="O233" s="55" t="s">
        <v>302</v>
      </c>
      <c r="P233" s="55" t="s">
        <v>1658</v>
      </c>
      <c r="Q233" s="55" t="s">
        <v>227</v>
      </c>
      <c r="R233" s="55" t="s">
        <v>1670</v>
      </c>
      <c r="S233" s="55" t="s">
        <v>1685</v>
      </c>
      <c r="T233" s="108" t="s">
        <v>1686</v>
      </c>
      <c r="AJ233" s="59" t="s">
        <v>341</v>
      </c>
      <c r="AL233" s="93" t="s">
        <v>341</v>
      </c>
      <c r="AN233" s="59" t="s">
        <v>341</v>
      </c>
      <c r="AP233" s="59"/>
      <c r="AR233" s="59"/>
      <c r="AS233" s="59" t="s">
        <v>341</v>
      </c>
      <c r="AT233" s="59"/>
      <c r="AV233" s="59"/>
      <c r="AW233" s="60" t="s">
        <v>341</v>
      </c>
      <c r="AX233" s="59"/>
      <c r="AZ233" s="59"/>
      <c r="BB233" s="59" t="s">
        <v>341</v>
      </c>
      <c r="BD233" s="59"/>
      <c r="BF233" s="59"/>
      <c r="BH233" s="59"/>
      <c r="BJ233" s="59"/>
      <c r="BL233" s="59"/>
      <c r="BM233" s="59" t="s">
        <v>341</v>
      </c>
      <c r="BN233" s="59"/>
      <c r="BP233" s="59"/>
      <c r="BR233" s="59"/>
      <c r="BT233" s="59"/>
      <c r="BV233" s="59"/>
      <c r="BX233" s="59"/>
      <c r="BZ233" s="59"/>
      <c r="CC233" s="46" t="s">
        <v>2626</v>
      </c>
    </row>
    <row r="234" spans="1:81" ht="18" customHeight="1">
      <c r="A234" s="74">
        <v>45693</v>
      </c>
      <c r="E234" s="166"/>
      <c r="F234" s="112">
        <v>28520</v>
      </c>
      <c r="G234" s="112">
        <v>1416</v>
      </c>
      <c r="H234" s="52">
        <v>2330</v>
      </c>
      <c r="I234" s="45" t="s">
        <v>2627</v>
      </c>
      <c r="J234" s="59" t="s">
        <v>1198</v>
      </c>
      <c r="K234" s="55" t="s">
        <v>1203</v>
      </c>
      <c r="L234" s="55" t="s">
        <v>1204</v>
      </c>
      <c r="M234" s="55" t="s">
        <v>1213</v>
      </c>
      <c r="N234" s="55" t="s">
        <v>300</v>
      </c>
      <c r="O234" s="55" t="s">
        <v>303</v>
      </c>
      <c r="P234" s="55" t="s">
        <v>1220</v>
      </c>
      <c r="Q234" s="55" t="s">
        <v>227</v>
      </c>
      <c r="R234" s="55" t="s">
        <v>1225</v>
      </c>
      <c r="S234" s="55" t="s">
        <v>1233</v>
      </c>
      <c r="T234" s="108" t="s">
        <v>1234</v>
      </c>
      <c r="AJ234" s="59" t="s">
        <v>341</v>
      </c>
      <c r="AN234" s="59" t="s">
        <v>341</v>
      </c>
      <c r="AP234" s="59"/>
      <c r="AR234" s="59"/>
      <c r="AT234" s="59"/>
      <c r="AV234" s="59"/>
      <c r="AX234" s="59"/>
      <c r="AZ234" s="59"/>
      <c r="BB234" s="59"/>
      <c r="BD234" s="59"/>
      <c r="BF234" s="59"/>
      <c r="BH234" s="59"/>
      <c r="BJ234" s="59"/>
      <c r="BL234" s="59"/>
      <c r="BN234" s="59"/>
      <c r="BP234" s="59"/>
      <c r="BR234" s="59"/>
      <c r="BT234" s="59"/>
      <c r="BV234" s="59"/>
      <c r="BX234" s="59"/>
      <c r="BZ234" s="59"/>
      <c r="CC234" s="46" t="s">
        <v>2626</v>
      </c>
    </row>
    <row r="235" spans="1:81" ht="18" customHeight="1">
      <c r="A235" s="74">
        <v>45693</v>
      </c>
      <c r="E235" s="166"/>
      <c r="F235" s="112">
        <v>31042</v>
      </c>
      <c r="G235" s="112">
        <v>1468</v>
      </c>
      <c r="H235" s="52">
        <v>2331</v>
      </c>
      <c r="I235" s="45" t="s">
        <v>2627</v>
      </c>
      <c r="J235" s="59" t="s">
        <v>1198</v>
      </c>
      <c r="K235" s="55" t="s">
        <v>1205</v>
      </c>
      <c r="L235" s="55" t="s">
        <v>1206</v>
      </c>
      <c r="M235" s="55" t="s">
        <v>1214</v>
      </c>
      <c r="N235" s="55" t="s">
        <v>300</v>
      </c>
      <c r="O235" s="55" t="s">
        <v>308</v>
      </c>
      <c r="P235" s="55" t="s">
        <v>1221</v>
      </c>
      <c r="Q235" s="55" t="s">
        <v>228</v>
      </c>
      <c r="R235" s="55" t="s">
        <v>1226</v>
      </c>
      <c r="S235" s="55" t="s">
        <v>1235</v>
      </c>
      <c r="T235" s="108" t="s">
        <v>1236</v>
      </c>
      <c r="AJ235" s="59" t="s">
        <v>341</v>
      </c>
      <c r="AN235" s="59" t="s">
        <v>341</v>
      </c>
      <c r="AP235" s="59"/>
      <c r="AR235" s="59"/>
      <c r="AT235" s="59"/>
      <c r="AV235" s="59"/>
      <c r="AX235" s="59"/>
      <c r="AZ235" s="59"/>
      <c r="BB235" s="59"/>
      <c r="BD235" s="59"/>
      <c r="BF235" s="59"/>
      <c r="BH235" s="59"/>
      <c r="BJ235" s="59"/>
      <c r="BL235" s="59"/>
      <c r="BN235" s="59"/>
      <c r="BP235" s="59"/>
      <c r="BR235" s="59"/>
      <c r="BT235" s="59"/>
      <c r="BV235" s="59"/>
      <c r="BX235" s="59"/>
      <c r="BZ235" s="59"/>
      <c r="CC235" s="46" t="s">
        <v>2626</v>
      </c>
    </row>
    <row r="236" spans="1:81" ht="18" customHeight="1">
      <c r="A236" s="74">
        <v>45693</v>
      </c>
      <c r="E236" s="166"/>
      <c r="F236" s="112">
        <v>32037</v>
      </c>
      <c r="G236" s="112">
        <v>5948</v>
      </c>
      <c r="H236" s="52">
        <v>2332</v>
      </c>
      <c r="I236" s="45" t="s">
        <v>2627</v>
      </c>
      <c r="J236" s="59" t="s">
        <v>1198</v>
      </c>
      <c r="K236" s="55" t="s">
        <v>1207</v>
      </c>
      <c r="L236" s="55" t="s">
        <v>1208</v>
      </c>
      <c r="M236" s="55" t="s">
        <v>1215</v>
      </c>
      <c r="N236" s="55" t="s">
        <v>300</v>
      </c>
      <c r="O236" s="55" t="s">
        <v>302</v>
      </c>
      <c r="P236" s="55" t="s">
        <v>1222</v>
      </c>
      <c r="Q236" s="55" t="s">
        <v>228</v>
      </c>
      <c r="R236" s="55" t="s">
        <v>1227</v>
      </c>
      <c r="S236" s="55" t="s">
        <v>1237</v>
      </c>
      <c r="T236" s="108" t="s">
        <v>1238</v>
      </c>
      <c r="AN236" s="59" t="s">
        <v>341</v>
      </c>
      <c r="AP236" s="59"/>
      <c r="AR236" s="59"/>
      <c r="AT236" s="59"/>
      <c r="AV236" s="59"/>
      <c r="AX236" s="59"/>
      <c r="AZ236" s="59"/>
      <c r="BB236" s="59"/>
      <c r="BD236" s="59"/>
      <c r="BF236" s="59"/>
      <c r="BH236" s="59"/>
      <c r="BJ236" s="59"/>
      <c r="BL236" s="59"/>
      <c r="BN236" s="59"/>
      <c r="BP236" s="59"/>
      <c r="BR236" s="59"/>
      <c r="BT236" s="59"/>
      <c r="BV236" s="59"/>
      <c r="BX236" s="59"/>
      <c r="BZ236" s="59"/>
      <c r="CC236" s="46" t="s">
        <v>2626</v>
      </c>
    </row>
    <row r="237" spans="1:81" ht="18" customHeight="1">
      <c r="A237" s="74">
        <v>45693</v>
      </c>
      <c r="E237" s="166"/>
      <c r="F237" s="112">
        <v>32893</v>
      </c>
      <c r="G237" s="112">
        <v>8777</v>
      </c>
      <c r="H237" s="52">
        <v>2333</v>
      </c>
      <c r="I237" s="45" t="s">
        <v>2627</v>
      </c>
      <c r="J237" s="59" t="s">
        <v>1198</v>
      </c>
      <c r="K237" s="55" t="s">
        <v>1209</v>
      </c>
      <c r="L237" s="55" t="s">
        <v>1210</v>
      </c>
      <c r="M237" s="55" t="s">
        <v>1216</v>
      </c>
      <c r="N237" s="55" t="s">
        <v>305</v>
      </c>
      <c r="O237" s="55" t="s">
        <v>495</v>
      </c>
      <c r="P237" s="55" t="s">
        <v>1223</v>
      </c>
      <c r="Q237" s="55" t="s">
        <v>227</v>
      </c>
      <c r="R237" s="55" t="s">
        <v>1228</v>
      </c>
      <c r="S237" s="55" t="s">
        <v>1239</v>
      </c>
      <c r="T237" s="108" t="s">
        <v>1240</v>
      </c>
      <c r="AM237" s="59" t="s">
        <v>341</v>
      </c>
      <c r="AN237" s="59"/>
      <c r="AP237" s="59"/>
      <c r="AR237" s="59"/>
      <c r="AT237" s="59"/>
      <c r="AV237" s="59"/>
      <c r="AX237" s="59"/>
      <c r="AZ237" s="59"/>
      <c r="BB237" s="59"/>
      <c r="BD237" s="59"/>
      <c r="BF237" s="59"/>
      <c r="BH237" s="59"/>
      <c r="BJ237" s="59"/>
      <c r="BL237" s="59"/>
      <c r="BN237" s="59"/>
      <c r="BP237" s="59"/>
      <c r="BR237" s="59"/>
      <c r="BT237" s="59"/>
      <c r="BV237" s="59"/>
      <c r="BX237" s="59"/>
      <c r="BZ237" s="59"/>
      <c r="CC237" s="46" t="s">
        <v>2626</v>
      </c>
    </row>
    <row r="238" spans="1:81" ht="18" customHeight="1">
      <c r="A238" s="74">
        <v>45693</v>
      </c>
      <c r="E238" s="166"/>
      <c r="F238" s="112">
        <v>22307</v>
      </c>
      <c r="G238" s="112">
        <v>1233</v>
      </c>
      <c r="H238" s="52">
        <v>2334</v>
      </c>
      <c r="I238" s="45" t="s">
        <v>2627</v>
      </c>
      <c r="J238" s="59" t="s">
        <v>1249</v>
      </c>
      <c r="K238" s="55" t="s">
        <v>1250</v>
      </c>
      <c r="L238" s="55" t="s">
        <v>1251</v>
      </c>
      <c r="M238" s="55" t="s">
        <v>388</v>
      </c>
      <c r="N238" s="55" t="s">
        <v>300</v>
      </c>
      <c r="O238" s="55" t="s">
        <v>303</v>
      </c>
      <c r="P238" s="55" t="s">
        <v>1258</v>
      </c>
      <c r="Q238" s="55" t="s">
        <v>228</v>
      </c>
      <c r="R238" s="55" t="s">
        <v>1261</v>
      </c>
      <c r="S238" s="55" t="s">
        <v>1264</v>
      </c>
      <c r="T238" s="108" t="s">
        <v>1265</v>
      </c>
      <c r="AJ238" s="59" t="s">
        <v>341</v>
      </c>
      <c r="AK238" s="59" t="s">
        <v>341</v>
      </c>
      <c r="AL238" s="93" t="s">
        <v>341</v>
      </c>
      <c r="AN238" s="59" t="s">
        <v>341</v>
      </c>
      <c r="AP238" s="59"/>
      <c r="AR238" s="59"/>
      <c r="AT238" s="59"/>
      <c r="AV238" s="59"/>
      <c r="AX238" s="59"/>
      <c r="AZ238" s="59"/>
      <c r="BB238" s="59"/>
      <c r="BD238" s="59" t="s">
        <v>341</v>
      </c>
      <c r="BF238" s="59"/>
      <c r="BH238" s="59"/>
      <c r="BJ238" s="59"/>
      <c r="BK238" s="59" t="s">
        <v>341</v>
      </c>
      <c r="BL238" s="59"/>
      <c r="BM238" s="59" t="s">
        <v>341</v>
      </c>
      <c r="BN238" s="59"/>
      <c r="BP238" s="59" t="s">
        <v>341</v>
      </c>
      <c r="BR238" s="59"/>
      <c r="BT238" s="59"/>
      <c r="BV238" s="59"/>
      <c r="BX238" s="59"/>
      <c r="BZ238" s="59"/>
      <c r="CC238" s="46" t="s">
        <v>2626</v>
      </c>
    </row>
    <row r="239" spans="1:81" ht="18" customHeight="1">
      <c r="A239" s="74">
        <v>45693</v>
      </c>
      <c r="E239" s="166"/>
      <c r="F239" s="112">
        <v>23743</v>
      </c>
      <c r="G239" s="112">
        <v>1040</v>
      </c>
      <c r="H239" s="52">
        <v>2335</v>
      </c>
      <c r="I239" s="45" t="s">
        <v>2627</v>
      </c>
      <c r="J239" s="59" t="s">
        <v>1249</v>
      </c>
      <c r="K239" s="55" t="s">
        <v>1252</v>
      </c>
      <c r="L239" s="55" t="s">
        <v>1253</v>
      </c>
      <c r="M239" s="55" t="s">
        <v>1256</v>
      </c>
      <c r="N239" s="55" t="s">
        <v>300</v>
      </c>
      <c r="O239" s="55" t="s">
        <v>303</v>
      </c>
      <c r="P239" s="55" t="s">
        <v>1259</v>
      </c>
      <c r="Q239" s="55" t="s">
        <v>227</v>
      </c>
      <c r="R239" s="55" t="s">
        <v>1262</v>
      </c>
      <c r="S239" s="55" t="s">
        <v>1266</v>
      </c>
      <c r="T239" s="108" t="s">
        <v>1267</v>
      </c>
      <c r="AM239" s="59" t="s">
        <v>341</v>
      </c>
      <c r="AN239" s="59"/>
      <c r="AP239" s="59"/>
      <c r="AR239" s="59"/>
      <c r="AT239" s="59"/>
      <c r="AV239" s="59"/>
      <c r="AX239" s="59"/>
      <c r="AZ239" s="59"/>
      <c r="BB239" s="59"/>
      <c r="BD239" s="59"/>
      <c r="BF239" s="59"/>
      <c r="BH239" s="59"/>
      <c r="BJ239" s="59"/>
      <c r="BL239" s="59"/>
      <c r="BN239" s="59"/>
      <c r="BP239" s="59"/>
      <c r="BR239" s="59"/>
      <c r="BT239" s="59"/>
      <c r="BV239" s="59"/>
      <c r="BX239" s="59"/>
      <c r="BZ239" s="59"/>
      <c r="CC239" s="46" t="s">
        <v>2626</v>
      </c>
    </row>
    <row r="240" spans="1:81" ht="18" customHeight="1">
      <c r="A240" s="74">
        <v>45693</v>
      </c>
      <c r="E240" s="166"/>
      <c r="F240" s="112">
        <v>28482</v>
      </c>
      <c r="G240" s="112">
        <v>2704</v>
      </c>
      <c r="H240" s="52">
        <v>2336</v>
      </c>
      <c r="I240" s="45" t="s">
        <v>2627</v>
      </c>
      <c r="J240" s="59" t="s">
        <v>1249</v>
      </c>
      <c r="K240" s="55" t="s">
        <v>1254</v>
      </c>
      <c r="L240" s="55" t="s">
        <v>1255</v>
      </c>
      <c r="M240" s="55" t="s">
        <v>1257</v>
      </c>
      <c r="N240" s="55" t="s">
        <v>300</v>
      </c>
      <c r="O240" s="55" t="s">
        <v>308</v>
      </c>
      <c r="P240" s="55" t="s">
        <v>1260</v>
      </c>
      <c r="Q240" s="55" t="s">
        <v>872</v>
      </c>
      <c r="R240" s="55" t="s">
        <v>1263</v>
      </c>
      <c r="S240" s="55" t="s">
        <v>1268</v>
      </c>
      <c r="T240" s="108" t="s">
        <v>1269</v>
      </c>
      <c r="AM240" s="59" t="s">
        <v>341</v>
      </c>
      <c r="AN240" s="59"/>
      <c r="AP240" s="59"/>
      <c r="AR240" s="59"/>
      <c r="AT240" s="59"/>
      <c r="AV240" s="59"/>
      <c r="AX240" s="59"/>
      <c r="AZ240" s="59"/>
      <c r="BB240" s="59"/>
      <c r="BD240" s="59"/>
      <c r="BF240" s="59"/>
      <c r="BH240" s="59"/>
      <c r="BJ240" s="59"/>
      <c r="BL240" s="59"/>
      <c r="BN240" s="59"/>
      <c r="BP240" s="59"/>
      <c r="BR240" s="59"/>
      <c r="BT240" s="59"/>
      <c r="BV240" s="59"/>
      <c r="BX240" s="59"/>
      <c r="BZ240" s="59"/>
      <c r="CC240" s="46" t="s">
        <v>2626</v>
      </c>
    </row>
    <row r="241" spans="1:81" ht="18" customHeight="1">
      <c r="A241" s="74">
        <v>45693</v>
      </c>
      <c r="E241" s="166"/>
      <c r="F241" s="112">
        <v>21860</v>
      </c>
      <c r="G241" s="112">
        <v>1619</v>
      </c>
      <c r="H241" s="52">
        <v>2337</v>
      </c>
      <c r="I241" s="45" t="s">
        <v>2627</v>
      </c>
      <c r="J241" s="59" t="s">
        <v>1270</v>
      </c>
      <c r="K241" s="55" t="s">
        <v>1271</v>
      </c>
      <c r="L241" s="55" t="s">
        <v>1272</v>
      </c>
      <c r="M241" s="55" t="s">
        <v>1273</v>
      </c>
      <c r="N241" s="55" t="s">
        <v>300</v>
      </c>
      <c r="O241" s="55" t="s">
        <v>316</v>
      </c>
      <c r="P241" s="55" t="s">
        <v>1274</v>
      </c>
      <c r="Q241" s="55" t="s">
        <v>228</v>
      </c>
      <c r="R241" s="55" t="s">
        <v>1275</v>
      </c>
      <c r="S241" s="55" t="s">
        <v>1276</v>
      </c>
      <c r="T241" s="108" t="s">
        <v>1277</v>
      </c>
      <c r="U241" s="55" t="s">
        <v>1278</v>
      </c>
      <c r="V241" s="55" t="s">
        <v>480</v>
      </c>
      <c r="W241" s="55" t="s">
        <v>421</v>
      </c>
      <c r="X241" s="55" t="s">
        <v>605</v>
      </c>
      <c r="Y241" s="55" t="s">
        <v>1279</v>
      </c>
      <c r="Z241" s="55" t="s">
        <v>1280</v>
      </c>
      <c r="AA241" s="55" t="s">
        <v>1281</v>
      </c>
      <c r="AB241" s="55" t="s">
        <v>1282</v>
      </c>
      <c r="AC241" s="55" t="s">
        <v>1283</v>
      </c>
      <c r="AD241" s="55" t="s">
        <v>1278</v>
      </c>
      <c r="AE241" s="55" t="s">
        <v>480</v>
      </c>
      <c r="AF241" s="55" t="s">
        <v>605</v>
      </c>
      <c r="AG241" s="55" t="s">
        <v>1279</v>
      </c>
      <c r="AH241" s="55" t="s">
        <v>1282</v>
      </c>
      <c r="AI241" s="55" t="s">
        <v>1283</v>
      </c>
      <c r="AJ241" s="59" t="s">
        <v>341</v>
      </c>
      <c r="AK241" s="59" t="s">
        <v>341</v>
      </c>
      <c r="AL241" s="93" t="s">
        <v>341</v>
      </c>
      <c r="AN241" s="59" t="s">
        <v>341</v>
      </c>
      <c r="AP241" s="59" t="s">
        <v>341</v>
      </c>
      <c r="AR241" s="59"/>
      <c r="AS241" s="59" t="s">
        <v>341</v>
      </c>
      <c r="AT241" s="59"/>
      <c r="AV241" s="59" t="s">
        <v>341</v>
      </c>
      <c r="AW241" s="59" t="s">
        <v>341</v>
      </c>
      <c r="AX241" s="59" t="s">
        <v>341</v>
      </c>
      <c r="AZ241" s="59"/>
      <c r="BB241" s="59"/>
      <c r="BC241" s="59" t="s">
        <v>341</v>
      </c>
      <c r="BD241" s="59" t="s">
        <v>341</v>
      </c>
      <c r="BE241" s="59" t="s">
        <v>341</v>
      </c>
      <c r="BF241" s="59"/>
      <c r="BH241" s="59" t="s">
        <v>341</v>
      </c>
      <c r="BJ241" s="59"/>
      <c r="BK241" s="59" t="s">
        <v>341</v>
      </c>
      <c r="BL241" s="59" t="s">
        <v>341</v>
      </c>
      <c r="BM241" s="59" t="s">
        <v>341</v>
      </c>
      <c r="BN241" s="59" t="s">
        <v>341</v>
      </c>
      <c r="BO241" s="59" t="s">
        <v>341</v>
      </c>
      <c r="BP241" s="59" t="s">
        <v>341</v>
      </c>
      <c r="BQ241" s="59" t="s">
        <v>341</v>
      </c>
      <c r="BR241" s="59" t="s">
        <v>341</v>
      </c>
      <c r="BT241" s="59"/>
      <c r="BV241" s="59"/>
      <c r="BX241" s="59" t="s">
        <v>341</v>
      </c>
      <c r="BY241" s="59" t="s">
        <v>341</v>
      </c>
      <c r="BZ241" s="59" t="s">
        <v>341</v>
      </c>
      <c r="CC241" s="46" t="s">
        <v>2626</v>
      </c>
    </row>
    <row r="242" spans="1:81" ht="18" customHeight="1">
      <c r="A242" s="107">
        <v>45693</v>
      </c>
      <c r="B242" s="116">
        <v>45798</v>
      </c>
      <c r="C242" s="116"/>
      <c r="D242" s="116"/>
      <c r="E242" s="165"/>
      <c r="F242" s="112">
        <v>30408</v>
      </c>
      <c r="G242" s="112">
        <v>109</v>
      </c>
      <c r="H242" s="52">
        <v>2444</v>
      </c>
      <c r="I242" s="59" t="s">
        <v>2627</v>
      </c>
      <c r="J242" s="59" t="s">
        <v>1616</v>
      </c>
      <c r="K242" s="55" t="s">
        <v>1642</v>
      </c>
      <c r="L242" s="55" t="s">
        <v>1643</v>
      </c>
      <c r="M242" s="55" t="s">
        <v>490</v>
      </c>
      <c r="N242" s="55" t="s">
        <v>305</v>
      </c>
      <c r="O242" s="55" t="s">
        <v>499</v>
      </c>
      <c r="P242" s="55" t="s">
        <v>1665</v>
      </c>
      <c r="Q242" s="55" t="s">
        <v>227</v>
      </c>
      <c r="R242" s="55" t="s">
        <v>1677</v>
      </c>
      <c r="S242" s="55" t="s">
        <v>1699</v>
      </c>
      <c r="T242" s="108" t="s">
        <v>1700</v>
      </c>
      <c r="U242" s="55" t="s">
        <v>319</v>
      </c>
      <c r="V242" s="55" t="s">
        <v>320</v>
      </c>
      <c r="W242" s="55" t="s">
        <v>421</v>
      </c>
      <c r="X242" s="55" t="s">
        <v>422</v>
      </c>
      <c r="Y242" s="55" t="s">
        <v>1712</v>
      </c>
      <c r="Z242" s="55" t="s">
        <v>590</v>
      </c>
      <c r="AA242" s="126" t="s">
        <v>2643</v>
      </c>
      <c r="AB242" s="55" t="s">
        <v>1728</v>
      </c>
      <c r="AC242" s="55" t="s">
        <v>1729</v>
      </c>
      <c r="AJ242" s="59" t="s">
        <v>341</v>
      </c>
      <c r="AK242" s="59" t="s">
        <v>341</v>
      </c>
      <c r="AL242" s="93" t="s">
        <v>341</v>
      </c>
      <c r="AN242" s="59" t="s">
        <v>341</v>
      </c>
      <c r="AP242" s="59"/>
      <c r="AR242" s="59"/>
      <c r="AS242" s="59" t="s">
        <v>341</v>
      </c>
      <c r="AT242" s="59"/>
      <c r="AU242" s="59" t="s">
        <v>341</v>
      </c>
      <c r="AV242" s="59" t="s">
        <v>341</v>
      </c>
      <c r="AX242" s="59"/>
      <c r="AZ242" s="59"/>
      <c r="BB242" s="59"/>
      <c r="BC242" s="59" t="s">
        <v>341</v>
      </c>
      <c r="BD242" s="59"/>
      <c r="BE242" s="59" t="s">
        <v>341</v>
      </c>
      <c r="BF242" s="59"/>
      <c r="BH242" s="59"/>
      <c r="BJ242" s="59"/>
      <c r="BL242" s="59"/>
      <c r="BN242" s="59"/>
      <c r="BP242" s="59"/>
      <c r="BR242" s="59"/>
      <c r="BT242" s="59"/>
      <c r="BV242" s="59"/>
      <c r="BX242" s="59"/>
      <c r="BZ242" s="59"/>
      <c r="CC242" s="46" t="s">
        <v>2626</v>
      </c>
    </row>
    <row r="243" spans="1:81" ht="18" customHeight="1">
      <c r="A243" s="74">
        <v>45693</v>
      </c>
      <c r="B243" s="168">
        <v>45902</v>
      </c>
      <c r="E243" s="166"/>
      <c r="F243" s="112">
        <v>22440</v>
      </c>
      <c r="G243" s="112">
        <v>909</v>
      </c>
      <c r="H243" s="52">
        <v>2339</v>
      </c>
      <c r="I243" s="45" t="s">
        <v>2627</v>
      </c>
      <c r="J243" s="59" t="s">
        <v>1296</v>
      </c>
      <c r="K243" s="55" t="s">
        <v>1297</v>
      </c>
      <c r="L243" s="55" t="s">
        <v>1298</v>
      </c>
      <c r="M243" s="55" t="s">
        <v>418</v>
      </c>
      <c r="N243" s="55" t="s">
        <v>300</v>
      </c>
      <c r="O243" s="55" t="s">
        <v>303</v>
      </c>
      <c r="P243" s="55" t="s">
        <v>1315</v>
      </c>
      <c r="Q243" s="55" t="s">
        <v>228</v>
      </c>
      <c r="R243" s="55" t="s">
        <v>1321</v>
      </c>
      <c r="S243" s="55" t="s">
        <v>1327</v>
      </c>
      <c r="T243" s="108" t="s">
        <v>1328</v>
      </c>
      <c r="AJ243" s="59" t="s">
        <v>341</v>
      </c>
      <c r="AL243" s="93" t="s">
        <v>341</v>
      </c>
      <c r="AM243" s="59" t="s">
        <v>341</v>
      </c>
      <c r="AN243" s="59"/>
      <c r="AP243" s="59"/>
      <c r="AR243" s="59"/>
      <c r="AT243" s="59"/>
      <c r="AV243" s="59"/>
      <c r="AX243" s="59"/>
      <c r="AZ243" s="59"/>
      <c r="BB243" s="59"/>
      <c r="BD243" s="59"/>
      <c r="BF243" s="59"/>
      <c r="BH243" s="59"/>
      <c r="BJ243" s="59"/>
      <c r="BL243" s="59"/>
      <c r="BN243" s="59"/>
      <c r="BP243" s="59"/>
      <c r="BR243" s="59"/>
      <c r="BT243" s="59"/>
      <c r="BV243" s="59"/>
      <c r="BX243" s="59"/>
      <c r="BZ243" s="59"/>
      <c r="CC243" s="46" t="s">
        <v>2626</v>
      </c>
    </row>
    <row r="244" spans="1:81" ht="18" customHeight="1">
      <c r="A244" s="74">
        <v>45693</v>
      </c>
      <c r="E244" s="166"/>
      <c r="F244" s="112">
        <v>27303</v>
      </c>
      <c r="G244" s="112">
        <v>207</v>
      </c>
      <c r="H244" s="52">
        <v>2340</v>
      </c>
      <c r="I244" s="45" t="s">
        <v>2627</v>
      </c>
      <c r="J244" s="59" t="s">
        <v>1296</v>
      </c>
      <c r="K244" s="55" t="s">
        <v>1299</v>
      </c>
      <c r="L244" s="55" t="s">
        <v>1300</v>
      </c>
      <c r="M244" s="55" t="s">
        <v>1242</v>
      </c>
      <c r="N244" s="55" t="s">
        <v>300</v>
      </c>
      <c r="O244" s="55" t="s">
        <v>1244</v>
      </c>
      <c r="P244" s="55" t="s">
        <v>1316</v>
      </c>
      <c r="Q244" s="55" t="s">
        <v>228</v>
      </c>
      <c r="R244" s="55" t="s">
        <v>1322</v>
      </c>
      <c r="S244" s="55" t="s">
        <v>1329</v>
      </c>
      <c r="T244" s="108" t="s">
        <v>1330</v>
      </c>
      <c r="AN244" s="59"/>
      <c r="AO244" s="59" t="s">
        <v>341</v>
      </c>
      <c r="AP244" s="59"/>
      <c r="AR244" s="59"/>
      <c r="AT244" s="59"/>
      <c r="AV244" s="59"/>
      <c r="AX244" s="59"/>
      <c r="AZ244" s="59"/>
      <c r="BB244" s="59"/>
      <c r="BD244" s="59"/>
      <c r="BF244" s="59"/>
      <c r="BH244" s="59"/>
      <c r="BJ244" s="59"/>
      <c r="BL244" s="59"/>
      <c r="BN244" s="59"/>
      <c r="BP244" s="59"/>
      <c r="BR244" s="59"/>
      <c r="BT244" s="59"/>
      <c r="BV244" s="59"/>
      <c r="BX244" s="59"/>
      <c r="BZ244" s="59"/>
      <c r="CC244" s="46" t="s">
        <v>2626</v>
      </c>
    </row>
    <row r="245" spans="1:81" ht="18" customHeight="1">
      <c r="A245" s="74">
        <v>45693</v>
      </c>
      <c r="E245" s="166"/>
      <c r="F245" s="112">
        <v>27695</v>
      </c>
      <c r="G245" s="112">
        <v>4048</v>
      </c>
      <c r="H245" s="52">
        <v>2341</v>
      </c>
      <c r="I245" s="45" t="s">
        <v>2627</v>
      </c>
      <c r="J245" s="59" t="s">
        <v>1296</v>
      </c>
      <c r="K245" s="55" t="s">
        <v>1301</v>
      </c>
      <c r="L245" s="55" t="s">
        <v>1302</v>
      </c>
      <c r="M245" s="55" t="s">
        <v>1309</v>
      </c>
      <c r="N245" s="55" t="s">
        <v>300</v>
      </c>
      <c r="O245" s="55" t="s">
        <v>1313</v>
      </c>
      <c r="P245" s="55" t="s">
        <v>1317</v>
      </c>
      <c r="Q245" s="55" t="s">
        <v>227</v>
      </c>
      <c r="R245" s="55" t="s">
        <v>1323</v>
      </c>
      <c r="S245" s="55" t="s">
        <v>1331</v>
      </c>
      <c r="T245" s="108" t="s">
        <v>1332</v>
      </c>
      <c r="AJ245" s="59" t="s">
        <v>341</v>
      </c>
      <c r="AN245" s="59" t="s">
        <v>341</v>
      </c>
      <c r="AP245" s="59"/>
      <c r="AR245" s="59"/>
      <c r="AT245" s="59"/>
      <c r="AV245" s="59"/>
      <c r="AX245" s="59"/>
      <c r="AZ245" s="59"/>
      <c r="BB245" s="59"/>
      <c r="BD245" s="59"/>
      <c r="BF245" s="59"/>
      <c r="BH245" s="59"/>
      <c r="BJ245" s="59"/>
      <c r="BL245" s="59"/>
      <c r="BM245" s="59" t="s">
        <v>341</v>
      </c>
      <c r="BN245" s="59"/>
      <c r="BP245" s="59" t="s">
        <v>341</v>
      </c>
      <c r="BR245" s="59"/>
      <c r="BT245" s="59"/>
      <c r="BV245" s="59"/>
      <c r="BX245" s="59"/>
      <c r="BZ245" s="59"/>
      <c r="CC245" s="46" t="s">
        <v>2626</v>
      </c>
    </row>
    <row r="246" spans="1:81" ht="18" customHeight="1">
      <c r="A246" s="74">
        <v>45693</v>
      </c>
      <c r="E246" s="166"/>
      <c r="F246" s="112">
        <v>28118</v>
      </c>
      <c r="G246" s="112">
        <v>1597</v>
      </c>
      <c r="H246" s="52">
        <v>2342</v>
      </c>
      <c r="I246" s="45" t="s">
        <v>2627</v>
      </c>
      <c r="J246" s="59" t="s">
        <v>1296</v>
      </c>
      <c r="K246" s="55" t="s">
        <v>1303</v>
      </c>
      <c r="L246" s="55" t="s">
        <v>1304</v>
      </c>
      <c r="M246" s="55" t="s">
        <v>1310</v>
      </c>
      <c r="N246" s="55" t="s">
        <v>305</v>
      </c>
      <c r="O246" s="55" t="s">
        <v>496</v>
      </c>
      <c r="P246" s="55" t="s">
        <v>1318</v>
      </c>
      <c r="Q246" s="55" t="s">
        <v>228</v>
      </c>
      <c r="R246" s="55" t="s">
        <v>1324</v>
      </c>
      <c r="S246" s="55" t="s">
        <v>1333</v>
      </c>
      <c r="T246" s="108" t="s">
        <v>1334</v>
      </c>
      <c r="U246" s="55" t="s">
        <v>579</v>
      </c>
      <c r="V246" s="55" t="s">
        <v>1339</v>
      </c>
      <c r="W246" s="55" t="s">
        <v>421</v>
      </c>
      <c r="X246" s="55" t="s">
        <v>422</v>
      </c>
      <c r="Y246" s="55" t="s">
        <v>1340</v>
      </c>
      <c r="Z246" s="55" t="s">
        <v>326</v>
      </c>
      <c r="AA246" s="55" t="s">
        <v>1341</v>
      </c>
      <c r="AB246" s="55" t="s">
        <v>1342</v>
      </c>
      <c r="AC246" s="55" t="s">
        <v>1343</v>
      </c>
      <c r="AM246" s="59" t="s">
        <v>341</v>
      </c>
      <c r="AN246" s="59" t="s">
        <v>341</v>
      </c>
      <c r="AP246" s="59"/>
      <c r="AR246" s="59"/>
      <c r="AT246" s="59"/>
      <c r="AV246" s="59"/>
      <c r="AX246" s="59"/>
      <c r="AZ246" s="59"/>
      <c r="BB246" s="59"/>
      <c r="BD246" s="59"/>
      <c r="BF246" s="59"/>
      <c r="BH246" s="59"/>
      <c r="BJ246" s="59"/>
      <c r="BL246" s="59"/>
      <c r="BN246" s="59"/>
      <c r="BP246" s="59"/>
      <c r="BR246" s="59"/>
      <c r="BT246" s="59"/>
      <c r="BV246" s="59"/>
      <c r="BX246" s="59"/>
      <c r="BZ246" s="59"/>
      <c r="CC246" s="46" t="s">
        <v>2626</v>
      </c>
    </row>
    <row r="247" spans="1:81" ht="18" customHeight="1">
      <c r="A247" s="74">
        <v>45693</v>
      </c>
      <c r="E247" s="166"/>
      <c r="F247" s="112">
        <v>29179</v>
      </c>
      <c r="G247" s="112">
        <v>488</v>
      </c>
      <c r="H247" s="52">
        <v>2343</v>
      </c>
      <c r="I247" s="45" t="s">
        <v>2627</v>
      </c>
      <c r="J247" s="59" t="s">
        <v>1296</v>
      </c>
      <c r="K247" s="55" t="s">
        <v>1305</v>
      </c>
      <c r="L247" s="55" t="s">
        <v>1306</v>
      </c>
      <c r="M247" s="55" t="s">
        <v>1311</v>
      </c>
      <c r="N247" s="55" t="s">
        <v>300</v>
      </c>
      <c r="O247" s="55" t="s">
        <v>1314</v>
      </c>
      <c r="P247" s="55" t="s">
        <v>1319</v>
      </c>
      <c r="Q247" s="55" t="s">
        <v>227</v>
      </c>
      <c r="R247" s="55" t="s">
        <v>1325</v>
      </c>
      <c r="S247" s="55" t="s">
        <v>1335</v>
      </c>
      <c r="T247" s="108" t="s">
        <v>1336</v>
      </c>
      <c r="AJ247" s="59" t="s">
        <v>341</v>
      </c>
      <c r="AN247" s="59" t="s">
        <v>341</v>
      </c>
      <c r="AP247" s="59"/>
      <c r="AR247" s="59"/>
      <c r="AT247" s="59"/>
      <c r="AV247" s="59"/>
      <c r="AX247" s="59"/>
      <c r="AZ247" s="59"/>
      <c r="BB247" s="59"/>
      <c r="BD247" s="59"/>
      <c r="BF247" s="59"/>
      <c r="BH247" s="59"/>
      <c r="BJ247" s="59"/>
      <c r="BL247" s="59"/>
      <c r="BN247" s="59"/>
      <c r="BP247" s="59"/>
      <c r="BR247" s="59"/>
      <c r="BT247" s="59"/>
      <c r="BV247" s="59"/>
      <c r="BX247" s="59"/>
      <c r="BZ247" s="59"/>
      <c r="CC247" s="46" t="s">
        <v>2626</v>
      </c>
    </row>
    <row r="248" spans="1:81" ht="18" customHeight="1">
      <c r="A248" s="74">
        <v>45693</v>
      </c>
      <c r="E248" s="167"/>
      <c r="F248" s="112">
        <v>34172</v>
      </c>
      <c r="G248" s="112">
        <v>3416</v>
      </c>
      <c r="H248" s="52">
        <v>2344</v>
      </c>
      <c r="I248" s="45" t="s">
        <v>2627</v>
      </c>
      <c r="J248" s="59" t="s">
        <v>1296</v>
      </c>
      <c r="K248" s="55" t="s">
        <v>1307</v>
      </c>
      <c r="L248" s="55" t="s">
        <v>1308</v>
      </c>
      <c r="M248" s="55" t="s">
        <v>1312</v>
      </c>
      <c r="N248" s="55" t="s">
        <v>305</v>
      </c>
      <c r="O248" s="55" t="s">
        <v>364</v>
      </c>
      <c r="P248" s="55" t="s">
        <v>1320</v>
      </c>
      <c r="Q248" s="55" t="s">
        <v>227</v>
      </c>
      <c r="R248" s="55" t="s">
        <v>1326</v>
      </c>
      <c r="S248" s="55" t="s">
        <v>1337</v>
      </c>
      <c r="T248" s="108" t="s">
        <v>1338</v>
      </c>
      <c r="AL248" s="93" t="s">
        <v>341</v>
      </c>
      <c r="AM248" s="59" t="s">
        <v>341</v>
      </c>
      <c r="AN248" s="59"/>
      <c r="AP248" s="59"/>
      <c r="AR248" s="59"/>
      <c r="AT248" s="59"/>
      <c r="AV248" s="59"/>
      <c r="AX248" s="59"/>
      <c r="AZ248" s="59"/>
      <c r="BA248" s="59" t="s">
        <v>341</v>
      </c>
      <c r="BB248" s="59" t="s">
        <v>341</v>
      </c>
      <c r="BD248" s="59"/>
      <c r="BF248" s="59"/>
      <c r="BH248" s="59"/>
      <c r="BJ248" s="59"/>
      <c r="BL248" s="59"/>
      <c r="BN248" s="59"/>
      <c r="BP248" s="59"/>
      <c r="BR248" s="59"/>
      <c r="BT248" s="59"/>
      <c r="BV248" s="59"/>
      <c r="BX248" s="59"/>
      <c r="BZ248" s="59"/>
      <c r="CC248" s="46" t="s">
        <v>2626</v>
      </c>
    </row>
    <row r="249" spans="1:81" ht="18" hidden="1" customHeight="1">
      <c r="A249" s="74"/>
      <c r="H249" s="52">
        <v>2345</v>
      </c>
      <c r="T249" s="108"/>
      <c r="AN249" s="59"/>
      <c r="AP249" s="59"/>
      <c r="AR249" s="59"/>
      <c r="AT249" s="59"/>
      <c r="AV249" s="59"/>
      <c r="AX249" s="59"/>
      <c r="AZ249" s="59"/>
      <c r="BB249" s="59"/>
      <c r="BD249" s="59"/>
      <c r="BF249" s="59"/>
      <c r="BH249" s="59"/>
      <c r="BJ249" s="59"/>
      <c r="BL249" s="59"/>
      <c r="BN249" s="59"/>
      <c r="BP249" s="59"/>
      <c r="BR249" s="59"/>
      <c r="BT249" s="59"/>
      <c r="BV249" s="59"/>
      <c r="BX249" s="59"/>
      <c r="BZ249" s="59"/>
      <c r="CC249" s="46" t="s">
        <v>2626</v>
      </c>
    </row>
    <row r="250" spans="1:81" ht="18" hidden="1" customHeight="1">
      <c r="A250" s="74"/>
      <c r="H250" s="52">
        <v>2346</v>
      </c>
      <c r="T250" s="108"/>
      <c r="AN250" s="59"/>
      <c r="AP250" s="59"/>
      <c r="AR250" s="59"/>
      <c r="AT250" s="59"/>
      <c r="AV250" s="59"/>
      <c r="AX250" s="59"/>
      <c r="AZ250" s="59"/>
      <c r="BB250" s="59"/>
      <c r="BD250" s="59"/>
      <c r="BF250" s="59"/>
      <c r="BH250" s="59"/>
      <c r="BJ250" s="59"/>
      <c r="BL250" s="59"/>
      <c r="BN250" s="59"/>
      <c r="BP250" s="59"/>
      <c r="BR250" s="59"/>
      <c r="BT250" s="59"/>
      <c r="BV250" s="59"/>
      <c r="BX250" s="59"/>
      <c r="BZ250" s="59"/>
      <c r="CC250" s="46" t="s">
        <v>2626</v>
      </c>
    </row>
    <row r="251" spans="1:81" ht="18" hidden="1" customHeight="1">
      <c r="A251" s="74"/>
      <c r="H251" s="52">
        <v>2347</v>
      </c>
      <c r="T251" s="108"/>
      <c r="AN251" s="59"/>
      <c r="AP251" s="59"/>
      <c r="AR251" s="59"/>
      <c r="AT251" s="59"/>
      <c r="AV251" s="59"/>
      <c r="AX251" s="59"/>
      <c r="AZ251" s="59"/>
      <c r="BB251" s="59"/>
      <c r="BD251" s="59"/>
      <c r="BF251" s="59"/>
      <c r="BH251" s="59"/>
      <c r="BJ251" s="59"/>
      <c r="BL251" s="59"/>
      <c r="BN251" s="59"/>
      <c r="BP251" s="59"/>
      <c r="BR251" s="59"/>
      <c r="BT251" s="59"/>
      <c r="BV251" s="59"/>
      <c r="BX251" s="59"/>
      <c r="BZ251" s="59"/>
      <c r="CC251" s="46" t="s">
        <v>2626</v>
      </c>
    </row>
    <row r="252" spans="1:81" ht="18" hidden="1" customHeight="1">
      <c r="A252" s="74"/>
      <c r="H252" s="52">
        <v>2348</v>
      </c>
      <c r="T252" s="108"/>
      <c r="AN252" s="59"/>
      <c r="AP252" s="59"/>
      <c r="AR252" s="59"/>
      <c r="AT252" s="59"/>
      <c r="AV252" s="59"/>
      <c r="AX252" s="59"/>
      <c r="AZ252" s="59"/>
      <c r="BB252" s="59"/>
      <c r="BD252" s="59"/>
      <c r="BF252" s="59"/>
      <c r="BH252" s="59"/>
      <c r="BJ252" s="59"/>
      <c r="BL252" s="59"/>
      <c r="BN252" s="59"/>
      <c r="BP252" s="59"/>
      <c r="BR252" s="59"/>
      <c r="BT252" s="59"/>
      <c r="BV252" s="59"/>
      <c r="BX252" s="59"/>
      <c r="BZ252" s="59"/>
      <c r="CC252" s="46" t="s">
        <v>2626</v>
      </c>
    </row>
    <row r="253" spans="1:81" ht="18" hidden="1" customHeight="1">
      <c r="A253" s="74"/>
      <c r="H253" s="52">
        <v>2349</v>
      </c>
      <c r="T253" s="108"/>
      <c r="AN253" s="59"/>
      <c r="AP253" s="59"/>
      <c r="AR253" s="59"/>
      <c r="AT253" s="59"/>
      <c r="AV253" s="59"/>
      <c r="AX253" s="59"/>
      <c r="AZ253" s="59"/>
      <c r="BB253" s="59"/>
      <c r="BD253" s="59"/>
      <c r="BF253" s="59"/>
      <c r="BH253" s="59"/>
      <c r="BJ253" s="59"/>
      <c r="BL253" s="59"/>
      <c r="BN253" s="59"/>
      <c r="BP253" s="59"/>
      <c r="BR253" s="59"/>
      <c r="BT253" s="59"/>
      <c r="BV253" s="59"/>
      <c r="BX253" s="59"/>
      <c r="BZ253" s="59"/>
      <c r="CC253" s="46" t="s">
        <v>2626</v>
      </c>
    </row>
    <row r="254" spans="1:81" ht="18" hidden="1" customHeight="1">
      <c r="A254" s="74"/>
      <c r="H254" s="52">
        <v>2350</v>
      </c>
      <c r="T254" s="108"/>
      <c r="AN254" s="59"/>
      <c r="AP254" s="59"/>
      <c r="AR254" s="59"/>
      <c r="AT254" s="59"/>
      <c r="AV254" s="59"/>
      <c r="AX254" s="59"/>
      <c r="AZ254" s="59"/>
      <c r="BB254" s="59"/>
      <c r="BD254" s="59"/>
      <c r="BF254" s="59"/>
      <c r="BH254" s="59"/>
      <c r="BJ254" s="59"/>
      <c r="BL254" s="59"/>
      <c r="BN254" s="59"/>
      <c r="BP254" s="59"/>
      <c r="BR254" s="59"/>
      <c r="BT254" s="59"/>
      <c r="BV254" s="59"/>
      <c r="BX254" s="59"/>
      <c r="BZ254" s="59"/>
      <c r="CC254" s="46" t="s">
        <v>2626</v>
      </c>
    </row>
    <row r="255" spans="1:81" ht="18" hidden="1" customHeight="1">
      <c r="H255" s="52">
        <v>2351</v>
      </c>
      <c r="T255" s="108"/>
      <c r="AN255" s="59"/>
      <c r="AP255" s="59"/>
      <c r="AR255" s="59"/>
      <c r="AT255" s="59"/>
      <c r="AV255" s="59"/>
      <c r="AX255" s="59"/>
      <c r="AZ255" s="59"/>
      <c r="BB255" s="59"/>
      <c r="BD255" s="59"/>
      <c r="BF255" s="59"/>
      <c r="BH255" s="59"/>
      <c r="BJ255" s="59"/>
      <c r="BL255" s="59"/>
      <c r="BN255" s="59"/>
      <c r="BP255" s="59"/>
      <c r="BR255" s="59"/>
      <c r="BT255" s="59"/>
      <c r="BV255" s="59"/>
      <c r="BX255" s="59"/>
      <c r="BZ255" s="59"/>
      <c r="CC255" s="46" t="s">
        <v>2626</v>
      </c>
    </row>
    <row r="256" spans="1:81" ht="18" hidden="1" customHeight="1">
      <c r="H256" s="52">
        <v>2352</v>
      </c>
      <c r="T256" s="108"/>
      <c r="AN256" s="59"/>
      <c r="AP256" s="59"/>
      <c r="AR256" s="59"/>
      <c r="AT256" s="59"/>
      <c r="AV256" s="59"/>
      <c r="AX256" s="59"/>
      <c r="AZ256" s="59"/>
      <c r="BB256" s="59"/>
      <c r="BD256" s="59"/>
      <c r="BF256" s="59"/>
      <c r="BH256" s="59"/>
      <c r="BJ256" s="59"/>
      <c r="BL256" s="59"/>
      <c r="BN256" s="59"/>
      <c r="BP256" s="59"/>
      <c r="BR256" s="59"/>
      <c r="BT256" s="59"/>
      <c r="BV256" s="59"/>
      <c r="BX256" s="59"/>
      <c r="BZ256" s="59"/>
      <c r="CC256" s="46" t="s">
        <v>2626</v>
      </c>
    </row>
    <row r="257" spans="8:81" ht="18" hidden="1" customHeight="1">
      <c r="H257" s="52">
        <v>2353</v>
      </c>
      <c r="T257" s="108"/>
      <c r="AN257" s="59"/>
      <c r="AP257" s="59"/>
      <c r="AR257" s="59"/>
      <c r="AT257" s="59"/>
      <c r="AV257" s="59"/>
      <c r="AX257" s="59"/>
      <c r="AZ257" s="59"/>
      <c r="BB257" s="59"/>
      <c r="BD257" s="59"/>
      <c r="BF257" s="59"/>
      <c r="BH257" s="59"/>
      <c r="BJ257" s="59"/>
      <c r="BL257" s="59"/>
      <c r="BN257" s="59"/>
      <c r="BP257" s="59"/>
      <c r="BR257" s="59"/>
      <c r="BT257" s="59"/>
      <c r="BV257" s="59"/>
      <c r="BX257" s="59"/>
      <c r="BZ257" s="59"/>
      <c r="CC257" s="46" t="s">
        <v>2626</v>
      </c>
    </row>
    <row r="258" spans="8:81" ht="18" hidden="1" customHeight="1">
      <c r="H258" s="52">
        <v>2354</v>
      </c>
      <c r="T258" s="108"/>
      <c r="AN258" s="59"/>
      <c r="AP258" s="59"/>
      <c r="AR258" s="59"/>
      <c r="AT258" s="59"/>
      <c r="AV258" s="59"/>
      <c r="AX258" s="59"/>
      <c r="AZ258" s="59"/>
      <c r="BB258" s="59"/>
      <c r="BD258" s="59"/>
      <c r="BF258" s="59"/>
      <c r="BH258" s="59"/>
      <c r="BJ258" s="59"/>
      <c r="BL258" s="59"/>
      <c r="BN258" s="59"/>
      <c r="BP258" s="59"/>
      <c r="BR258" s="59"/>
      <c r="BT258" s="59"/>
      <c r="BV258" s="59"/>
      <c r="BX258" s="59"/>
      <c r="BZ258" s="59"/>
      <c r="CC258" s="46" t="s">
        <v>2626</v>
      </c>
    </row>
    <row r="259" spans="8:81" ht="18" hidden="1" customHeight="1">
      <c r="H259" s="52">
        <v>2355</v>
      </c>
      <c r="T259" s="108"/>
      <c r="AN259" s="59"/>
      <c r="AP259" s="59"/>
      <c r="AR259" s="59"/>
      <c r="AT259" s="59"/>
      <c r="AV259" s="59"/>
      <c r="AX259" s="59"/>
      <c r="AZ259" s="59"/>
      <c r="BB259" s="59"/>
      <c r="BD259" s="59"/>
      <c r="BF259" s="59"/>
      <c r="BH259" s="59"/>
      <c r="BJ259" s="59"/>
      <c r="BL259" s="59"/>
      <c r="BN259" s="59"/>
      <c r="BP259" s="59"/>
      <c r="BR259" s="59"/>
      <c r="BT259" s="59"/>
      <c r="BV259" s="59"/>
      <c r="BX259" s="59"/>
      <c r="BZ259" s="59"/>
      <c r="CC259" s="46" t="s">
        <v>2626</v>
      </c>
    </row>
    <row r="260" spans="8:81" ht="18" hidden="1" customHeight="1">
      <c r="H260" s="52">
        <v>2356</v>
      </c>
      <c r="T260" s="108"/>
      <c r="AN260" s="59"/>
      <c r="AP260" s="59"/>
      <c r="AR260" s="59"/>
      <c r="AT260" s="59"/>
      <c r="AV260" s="59"/>
      <c r="AX260" s="59"/>
      <c r="AZ260" s="59"/>
      <c r="BB260" s="59"/>
      <c r="BD260" s="59"/>
      <c r="BF260" s="59"/>
      <c r="BH260" s="59"/>
      <c r="BJ260" s="59"/>
      <c r="BL260" s="59"/>
      <c r="BN260" s="59"/>
      <c r="BP260" s="59"/>
      <c r="BR260" s="59"/>
      <c r="BT260" s="59"/>
      <c r="BV260" s="59"/>
      <c r="BX260" s="59"/>
      <c r="BZ260" s="59"/>
      <c r="CC260" s="46" t="s">
        <v>2626</v>
      </c>
    </row>
    <row r="261" spans="8:81" ht="18" hidden="1" customHeight="1">
      <c r="H261" s="52">
        <v>2357</v>
      </c>
      <c r="T261" s="108"/>
      <c r="AN261" s="59"/>
      <c r="AP261" s="59"/>
      <c r="AR261" s="59"/>
      <c r="AT261" s="59"/>
      <c r="AV261" s="59"/>
      <c r="AX261" s="59"/>
      <c r="AZ261" s="59"/>
      <c r="BB261" s="59"/>
      <c r="BD261" s="59"/>
      <c r="BF261" s="59"/>
      <c r="BH261" s="59"/>
      <c r="BJ261" s="59"/>
      <c r="BL261" s="59"/>
      <c r="BN261" s="59"/>
      <c r="BP261" s="59"/>
      <c r="BR261" s="59"/>
      <c r="BT261" s="59"/>
      <c r="BV261" s="59"/>
      <c r="BX261" s="59"/>
      <c r="BZ261" s="59"/>
      <c r="CC261" s="46" t="s">
        <v>2626</v>
      </c>
    </row>
    <row r="262" spans="8:81" ht="18" hidden="1" customHeight="1">
      <c r="H262" s="52">
        <v>2358</v>
      </c>
      <c r="T262" s="108"/>
      <c r="AN262" s="59"/>
      <c r="AP262" s="59"/>
      <c r="AR262" s="59"/>
      <c r="AT262" s="59"/>
      <c r="AV262" s="59"/>
      <c r="AX262" s="59"/>
      <c r="AZ262" s="59"/>
      <c r="BB262" s="59"/>
      <c r="BD262" s="59"/>
      <c r="BF262" s="59"/>
      <c r="BH262" s="59"/>
      <c r="BJ262" s="59"/>
      <c r="BL262" s="59"/>
      <c r="BN262" s="59"/>
      <c r="BP262" s="59"/>
      <c r="BR262" s="59"/>
      <c r="BT262" s="59"/>
      <c r="BV262" s="59"/>
      <c r="BX262" s="59"/>
      <c r="BZ262" s="59"/>
      <c r="CC262" s="46" t="s">
        <v>2626</v>
      </c>
    </row>
    <row r="263" spans="8:81" ht="18" hidden="1" customHeight="1">
      <c r="H263" s="52">
        <v>2359</v>
      </c>
      <c r="T263" s="108"/>
      <c r="AN263" s="59"/>
      <c r="AP263" s="59"/>
      <c r="AR263" s="59"/>
      <c r="AT263" s="59"/>
      <c r="AV263" s="59"/>
      <c r="AX263" s="59"/>
      <c r="AZ263" s="59"/>
      <c r="BB263" s="59"/>
      <c r="BD263" s="59"/>
      <c r="BF263" s="59"/>
      <c r="BH263" s="59"/>
      <c r="BJ263" s="59"/>
      <c r="BL263" s="59"/>
      <c r="BN263" s="59"/>
      <c r="BP263" s="59"/>
      <c r="BR263" s="59"/>
      <c r="BT263" s="59"/>
      <c r="BV263" s="59"/>
      <c r="BX263" s="59"/>
      <c r="BZ263" s="59"/>
      <c r="CC263" s="46" t="s">
        <v>2626</v>
      </c>
    </row>
    <row r="264" spans="8:81" ht="18" hidden="1" customHeight="1">
      <c r="H264" s="52">
        <v>2360</v>
      </c>
      <c r="T264" s="108"/>
      <c r="AN264" s="59"/>
      <c r="AP264" s="59"/>
      <c r="AR264" s="59"/>
      <c r="AT264" s="59"/>
      <c r="AV264" s="59"/>
      <c r="AX264" s="59"/>
      <c r="AZ264" s="59"/>
      <c r="BB264" s="59"/>
      <c r="BD264" s="59"/>
      <c r="BF264" s="59"/>
      <c r="BH264" s="59"/>
      <c r="BJ264" s="59"/>
      <c r="BL264" s="59"/>
      <c r="BN264" s="59"/>
      <c r="BP264" s="59"/>
      <c r="BR264" s="59"/>
      <c r="BT264" s="59"/>
      <c r="BV264" s="59"/>
      <c r="BX264" s="59"/>
      <c r="BZ264" s="59"/>
      <c r="CC264" s="46" t="s">
        <v>2626</v>
      </c>
    </row>
    <row r="265" spans="8:81" ht="18" hidden="1" customHeight="1">
      <c r="H265" s="52">
        <v>2361</v>
      </c>
      <c r="T265" s="108"/>
      <c r="AN265" s="59"/>
      <c r="AP265" s="59"/>
      <c r="AR265" s="59"/>
      <c r="AT265" s="59"/>
      <c r="AV265" s="59"/>
      <c r="AX265" s="59"/>
      <c r="AZ265" s="59"/>
      <c r="BB265" s="59"/>
      <c r="BD265" s="59"/>
      <c r="BF265" s="59"/>
      <c r="BH265" s="59"/>
      <c r="BJ265" s="59"/>
      <c r="BL265" s="59"/>
      <c r="BN265" s="59"/>
      <c r="BP265" s="59"/>
      <c r="BR265" s="59"/>
      <c r="BT265" s="59"/>
      <c r="BV265" s="59"/>
      <c r="BX265" s="59"/>
      <c r="BZ265" s="59"/>
      <c r="CC265" s="46" t="s">
        <v>2626</v>
      </c>
    </row>
    <row r="266" spans="8:81" ht="18" hidden="1" customHeight="1">
      <c r="H266" s="52">
        <v>2362</v>
      </c>
      <c r="T266" s="108"/>
      <c r="AN266" s="59"/>
      <c r="AP266" s="59"/>
      <c r="AR266" s="59"/>
      <c r="AT266" s="59"/>
      <c r="AV266" s="59"/>
      <c r="AX266" s="59"/>
      <c r="AZ266" s="59"/>
      <c r="BB266" s="59"/>
      <c r="BD266" s="59"/>
      <c r="BF266" s="59"/>
      <c r="BH266" s="59"/>
      <c r="BJ266" s="59"/>
      <c r="BL266" s="59"/>
      <c r="BN266" s="59"/>
      <c r="BP266" s="59"/>
      <c r="BR266" s="59"/>
      <c r="BT266" s="59"/>
      <c r="BV266" s="59"/>
      <c r="BX266" s="59"/>
      <c r="BZ266" s="59"/>
      <c r="CC266" s="46" t="s">
        <v>2626</v>
      </c>
    </row>
    <row r="267" spans="8:81" ht="18" hidden="1" customHeight="1">
      <c r="H267" s="52">
        <v>2363</v>
      </c>
      <c r="T267" s="108"/>
      <c r="AN267" s="59"/>
      <c r="AP267" s="59"/>
      <c r="AR267" s="59"/>
      <c r="AT267" s="59"/>
      <c r="AV267" s="59"/>
      <c r="AX267" s="59"/>
      <c r="AZ267" s="59"/>
      <c r="BB267" s="59"/>
      <c r="BD267" s="59"/>
      <c r="BF267" s="59"/>
      <c r="BH267" s="59"/>
      <c r="BJ267" s="59"/>
      <c r="BL267" s="59"/>
      <c r="BN267" s="59"/>
      <c r="BP267" s="59"/>
      <c r="BR267" s="59"/>
      <c r="BT267" s="59"/>
      <c r="BV267" s="59"/>
      <c r="BX267" s="59"/>
      <c r="BZ267" s="59"/>
      <c r="CC267" s="46" t="s">
        <v>2626</v>
      </c>
    </row>
    <row r="268" spans="8:81" ht="18" hidden="1" customHeight="1">
      <c r="H268" s="52">
        <v>2364</v>
      </c>
      <c r="T268" s="108"/>
      <c r="AN268" s="59"/>
      <c r="AP268" s="59"/>
      <c r="AR268" s="59"/>
      <c r="AT268" s="59"/>
      <c r="AV268" s="59"/>
      <c r="AX268" s="59"/>
      <c r="AZ268" s="59"/>
      <c r="BB268" s="59"/>
      <c r="BD268" s="59"/>
      <c r="BF268" s="59"/>
      <c r="BH268" s="59"/>
      <c r="BJ268" s="59"/>
      <c r="BL268" s="59"/>
      <c r="BN268" s="59"/>
      <c r="BP268" s="59"/>
      <c r="BR268" s="59"/>
      <c r="BT268" s="59"/>
      <c r="BV268" s="59"/>
      <c r="BX268" s="59"/>
      <c r="BZ268" s="59"/>
      <c r="CC268" s="46" t="s">
        <v>2626</v>
      </c>
    </row>
    <row r="269" spans="8:81" ht="18" hidden="1" customHeight="1">
      <c r="H269" s="52">
        <v>2365</v>
      </c>
      <c r="T269" s="108"/>
      <c r="AN269" s="59"/>
      <c r="AP269" s="59"/>
      <c r="AR269" s="59"/>
      <c r="AT269" s="59"/>
      <c r="AV269" s="59"/>
      <c r="AX269" s="59"/>
      <c r="AZ269" s="59"/>
      <c r="BB269" s="59"/>
      <c r="BD269" s="59"/>
      <c r="BF269" s="59"/>
      <c r="BH269" s="59"/>
      <c r="BJ269" s="59"/>
      <c r="BL269" s="59"/>
      <c r="BN269" s="59"/>
      <c r="BP269" s="59"/>
      <c r="BR269" s="59"/>
      <c r="BT269" s="59"/>
      <c r="BV269" s="59"/>
      <c r="BX269" s="59"/>
      <c r="BZ269" s="59"/>
      <c r="CC269" s="46" t="s">
        <v>2626</v>
      </c>
    </row>
    <row r="270" spans="8:81" ht="18" hidden="1" customHeight="1">
      <c r="H270" s="52">
        <v>2366</v>
      </c>
      <c r="T270" s="108"/>
      <c r="AN270" s="59"/>
      <c r="AP270" s="59"/>
      <c r="AR270" s="59"/>
      <c r="AT270" s="59"/>
      <c r="AV270" s="59"/>
      <c r="AX270" s="59"/>
      <c r="AZ270" s="59"/>
      <c r="BB270" s="59"/>
      <c r="BD270" s="59"/>
      <c r="BF270" s="59"/>
      <c r="BH270" s="59"/>
      <c r="BJ270" s="59"/>
      <c r="BL270" s="59"/>
      <c r="BN270" s="59"/>
      <c r="BP270" s="59"/>
      <c r="BR270" s="59"/>
      <c r="BT270" s="59"/>
      <c r="BV270" s="59"/>
      <c r="BX270" s="59"/>
      <c r="BZ270" s="59"/>
      <c r="CC270" s="46" t="s">
        <v>2626</v>
      </c>
    </row>
    <row r="271" spans="8:81" ht="18" hidden="1" customHeight="1">
      <c r="H271" s="52">
        <v>2367</v>
      </c>
      <c r="T271" s="108"/>
      <c r="AN271" s="59"/>
      <c r="AP271" s="59"/>
      <c r="AR271" s="59"/>
      <c r="AT271" s="59"/>
      <c r="AV271" s="59"/>
      <c r="AX271" s="59"/>
      <c r="AZ271" s="59"/>
      <c r="BB271" s="59"/>
      <c r="BD271" s="59"/>
      <c r="BF271" s="59"/>
      <c r="BH271" s="59"/>
      <c r="BJ271" s="59"/>
      <c r="BL271" s="59"/>
      <c r="BN271" s="59"/>
      <c r="BP271" s="59"/>
      <c r="BR271" s="59"/>
      <c r="BT271" s="59"/>
      <c r="BV271" s="59"/>
      <c r="BX271" s="59"/>
      <c r="BZ271" s="59"/>
      <c r="CC271" s="46" t="s">
        <v>2626</v>
      </c>
    </row>
    <row r="272" spans="8:81" ht="18" hidden="1" customHeight="1">
      <c r="H272" s="52">
        <v>2368</v>
      </c>
      <c r="T272" s="108"/>
      <c r="AN272" s="59"/>
      <c r="AP272" s="59"/>
      <c r="AR272" s="59"/>
      <c r="AT272" s="59"/>
      <c r="AV272" s="59"/>
      <c r="AX272" s="59"/>
      <c r="AZ272" s="59"/>
      <c r="BB272" s="59"/>
      <c r="BD272" s="59"/>
      <c r="BF272" s="59"/>
      <c r="BH272" s="59"/>
      <c r="BJ272" s="59"/>
      <c r="BL272" s="59"/>
      <c r="BN272" s="59"/>
      <c r="BP272" s="59"/>
      <c r="BR272" s="59"/>
      <c r="BT272" s="59"/>
      <c r="BV272" s="59"/>
      <c r="BX272" s="59"/>
      <c r="BZ272" s="59"/>
      <c r="CC272" s="46" t="s">
        <v>2626</v>
      </c>
    </row>
    <row r="273" spans="8:81" ht="18" hidden="1" customHeight="1">
      <c r="H273" s="52">
        <v>2369</v>
      </c>
      <c r="T273" s="108"/>
      <c r="AN273" s="59"/>
      <c r="AP273" s="59"/>
      <c r="AR273" s="59"/>
      <c r="AT273" s="59"/>
      <c r="AV273" s="59"/>
      <c r="AX273" s="59"/>
      <c r="AZ273" s="59"/>
      <c r="BB273" s="59"/>
      <c r="BD273" s="59"/>
      <c r="BF273" s="59"/>
      <c r="BH273" s="59"/>
      <c r="BJ273" s="59"/>
      <c r="BL273" s="59"/>
      <c r="BN273" s="59"/>
      <c r="BP273" s="59"/>
      <c r="BR273" s="59"/>
      <c r="BT273" s="59"/>
      <c r="BV273" s="59"/>
      <c r="BX273" s="59"/>
      <c r="BZ273" s="59"/>
      <c r="CC273" s="46" t="s">
        <v>2626</v>
      </c>
    </row>
    <row r="274" spans="8:81" ht="18" hidden="1" customHeight="1">
      <c r="H274" s="52">
        <v>2370</v>
      </c>
      <c r="T274" s="108"/>
      <c r="AN274" s="59"/>
      <c r="AP274" s="59"/>
      <c r="AR274" s="59"/>
      <c r="AT274" s="59"/>
      <c r="AV274" s="59"/>
      <c r="AX274" s="59"/>
      <c r="AZ274" s="59"/>
      <c r="BB274" s="59"/>
      <c r="BD274" s="59"/>
      <c r="BF274" s="59"/>
      <c r="BH274" s="59"/>
      <c r="BJ274" s="59"/>
      <c r="BL274" s="59"/>
      <c r="BN274" s="59"/>
      <c r="BP274" s="59"/>
      <c r="BR274" s="59"/>
      <c r="BT274" s="59"/>
      <c r="BV274" s="59"/>
      <c r="BX274" s="59"/>
      <c r="BZ274" s="59"/>
      <c r="CC274" s="46" t="s">
        <v>2626</v>
      </c>
    </row>
    <row r="275" spans="8:81" ht="18" hidden="1" customHeight="1">
      <c r="H275" s="52">
        <v>2371</v>
      </c>
      <c r="T275" s="108"/>
      <c r="AN275" s="59"/>
      <c r="AP275" s="59"/>
      <c r="AR275" s="59"/>
      <c r="AT275" s="59"/>
      <c r="AV275" s="59"/>
      <c r="AX275" s="59"/>
      <c r="AZ275" s="59"/>
      <c r="BB275" s="59"/>
      <c r="BD275" s="59"/>
      <c r="BF275" s="59"/>
      <c r="BH275" s="59"/>
      <c r="BJ275" s="59"/>
      <c r="BL275" s="59"/>
      <c r="BN275" s="59"/>
      <c r="BP275" s="59"/>
      <c r="BR275" s="59"/>
      <c r="BT275" s="59"/>
      <c r="BV275" s="59"/>
      <c r="BX275" s="59"/>
      <c r="BZ275" s="59"/>
      <c r="CC275" s="46" t="s">
        <v>2626</v>
      </c>
    </row>
    <row r="276" spans="8:81" ht="18" hidden="1" customHeight="1">
      <c r="H276" s="52">
        <v>2372</v>
      </c>
      <c r="T276" s="108"/>
      <c r="AN276" s="59"/>
      <c r="AP276" s="59"/>
      <c r="AR276" s="59"/>
      <c r="AT276" s="59"/>
      <c r="AV276" s="59"/>
      <c r="AX276" s="59"/>
      <c r="AZ276" s="59"/>
      <c r="BB276" s="59"/>
      <c r="BD276" s="59"/>
      <c r="BF276" s="59"/>
      <c r="BH276" s="59"/>
      <c r="BJ276" s="59"/>
      <c r="BL276" s="59"/>
      <c r="BN276" s="59"/>
      <c r="BP276" s="59"/>
      <c r="BR276" s="59"/>
      <c r="BT276" s="59"/>
      <c r="BV276" s="59"/>
      <c r="BX276" s="59"/>
      <c r="BZ276" s="59"/>
      <c r="CC276" s="46" t="s">
        <v>2626</v>
      </c>
    </row>
    <row r="277" spans="8:81" ht="18" hidden="1" customHeight="1">
      <c r="H277" s="52">
        <v>2373</v>
      </c>
      <c r="T277" s="108"/>
      <c r="AN277" s="59"/>
      <c r="AP277" s="59"/>
      <c r="AR277" s="59"/>
      <c r="AT277" s="59"/>
      <c r="AV277" s="59"/>
      <c r="AX277" s="59"/>
      <c r="AZ277" s="59"/>
      <c r="BB277" s="59"/>
      <c r="BD277" s="59"/>
      <c r="BF277" s="59"/>
      <c r="BH277" s="59"/>
      <c r="BJ277" s="59"/>
      <c r="BL277" s="59"/>
      <c r="BN277" s="59"/>
      <c r="BP277" s="59"/>
      <c r="BR277" s="59"/>
      <c r="BT277" s="59"/>
      <c r="BV277" s="59"/>
      <c r="BX277" s="59"/>
      <c r="BZ277" s="59"/>
      <c r="CC277" s="46" t="s">
        <v>2626</v>
      </c>
    </row>
    <row r="278" spans="8:81" ht="18" hidden="1" customHeight="1">
      <c r="H278" s="52">
        <v>2374</v>
      </c>
      <c r="T278" s="108"/>
      <c r="AN278" s="59"/>
      <c r="AP278" s="59"/>
      <c r="AR278" s="59"/>
      <c r="AT278" s="59"/>
      <c r="AV278" s="59"/>
      <c r="AX278" s="59"/>
      <c r="AZ278" s="59"/>
      <c r="BB278" s="59"/>
      <c r="BD278" s="59"/>
      <c r="BF278" s="59"/>
      <c r="BH278" s="59"/>
      <c r="BJ278" s="59"/>
      <c r="BL278" s="59"/>
      <c r="BN278" s="59"/>
      <c r="BP278" s="59"/>
      <c r="BR278" s="59"/>
      <c r="BT278" s="59"/>
      <c r="BV278" s="59"/>
      <c r="BX278" s="59"/>
      <c r="BZ278" s="59"/>
      <c r="CC278" s="46" t="s">
        <v>2626</v>
      </c>
    </row>
    <row r="279" spans="8:81" ht="18" hidden="1" customHeight="1">
      <c r="H279" s="52">
        <v>2375</v>
      </c>
      <c r="T279" s="108"/>
      <c r="AN279" s="59"/>
      <c r="AP279" s="59"/>
      <c r="AR279" s="59"/>
      <c r="AT279" s="59"/>
      <c r="AV279" s="59"/>
      <c r="AX279" s="59"/>
      <c r="AZ279" s="59"/>
      <c r="BB279" s="59"/>
      <c r="BD279" s="59"/>
      <c r="BF279" s="59"/>
      <c r="BH279" s="59"/>
      <c r="BJ279" s="59"/>
      <c r="BL279" s="59"/>
      <c r="BN279" s="59"/>
      <c r="BP279" s="59"/>
      <c r="BR279" s="59"/>
      <c r="BT279" s="59"/>
      <c r="BV279" s="59"/>
      <c r="BX279" s="59"/>
      <c r="BZ279" s="59"/>
      <c r="CC279" s="46" t="s">
        <v>2626</v>
      </c>
    </row>
    <row r="280" spans="8:81" ht="18" hidden="1" customHeight="1">
      <c r="H280" s="52">
        <v>2376</v>
      </c>
      <c r="T280" s="108"/>
      <c r="AN280" s="59"/>
      <c r="AP280" s="59"/>
      <c r="AR280" s="59"/>
      <c r="AT280" s="59"/>
      <c r="AV280" s="59"/>
      <c r="AX280" s="59"/>
      <c r="AZ280" s="59"/>
      <c r="BB280" s="59"/>
      <c r="BD280" s="59"/>
      <c r="BF280" s="59"/>
      <c r="BH280" s="59"/>
      <c r="BJ280" s="59"/>
      <c r="BL280" s="59"/>
      <c r="BN280" s="59"/>
      <c r="BP280" s="59"/>
      <c r="BR280" s="59"/>
      <c r="BT280" s="59"/>
      <c r="BV280" s="59"/>
      <c r="BX280" s="59"/>
      <c r="BZ280" s="59"/>
      <c r="CC280" s="46" t="s">
        <v>2626</v>
      </c>
    </row>
    <row r="281" spans="8:81" ht="18" hidden="1" customHeight="1">
      <c r="H281" s="52">
        <v>2377</v>
      </c>
      <c r="T281" s="108"/>
      <c r="AN281" s="59"/>
      <c r="AP281" s="59"/>
      <c r="AR281" s="59"/>
      <c r="AT281" s="59"/>
      <c r="AV281" s="59"/>
      <c r="AX281" s="59"/>
      <c r="AZ281" s="59"/>
      <c r="BB281" s="59"/>
      <c r="BD281" s="59"/>
      <c r="BF281" s="59"/>
      <c r="BH281" s="59"/>
      <c r="BJ281" s="59"/>
      <c r="BL281" s="59"/>
      <c r="BN281" s="59"/>
      <c r="BP281" s="59"/>
      <c r="BR281" s="59"/>
      <c r="BT281" s="59"/>
      <c r="BV281" s="59"/>
      <c r="BX281" s="59"/>
      <c r="BZ281" s="59"/>
      <c r="CC281" s="46" t="s">
        <v>2626</v>
      </c>
    </row>
    <row r="282" spans="8:81" ht="18" hidden="1" customHeight="1">
      <c r="H282" s="52">
        <v>2378</v>
      </c>
      <c r="T282" s="108"/>
      <c r="AN282" s="59"/>
      <c r="AP282" s="59"/>
      <c r="AR282" s="59"/>
      <c r="AT282" s="59"/>
      <c r="AV282" s="59"/>
      <c r="AX282" s="59"/>
      <c r="AZ282" s="59"/>
      <c r="BB282" s="59"/>
      <c r="BD282" s="59"/>
      <c r="BF282" s="59"/>
      <c r="BH282" s="59"/>
      <c r="BJ282" s="59"/>
      <c r="BL282" s="59"/>
      <c r="BN282" s="59"/>
      <c r="BP282" s="59"/>
      <c r="BR282" s="59"/>
      <c r="BT282" s="59"/>
      <c r="BV282" s="59"/>
      <c r="BX282" s="59"/>
      <c r="BZ282" s="59"/>
      <c r="CC282" s="46" t="s">
        <v>2626</v>
      </c>
    </row>
    <row r="283" spans="8:81" ht="18" hidden="1" customHeight="1">
      <c r="H283" s="52">
        <v>2379</v>
      </c>
      <c r="T283" s="108"/>
      <c r="AN283" s="59"/>
      <c r="AP283" s="59"/>
      <c r="AR283" s="59"/>
      <c r="AT283" s="59"/>
      <c r="AV283" s="59"/>
      <c r="AX283" s="59"/>
      <c r="AZ283" s="59"/>
      <c r="BB283" s="59"/>
      <c r="BD283" s="59"/>
      <c r="BF283" s="59"/>
      <c r="BH283" s="59"/>
      <c r="BJ283" s="59"/>
      <c r="BL283" s="59"/>
      <c r="BN283" s="59"/>
      <c r="BP283" s="59"/>
      <c r="BR283" s="59"/>
      <c r="BT283" s="59"/>
      <c r="BV283" s="59"/>
      <c r="BX283" s="59"/>
      <c r="BZ283" s="59"/>
      <c r="CC283" s="46" t="s">
        <v>2626</v>
      </c>
    </row>
    <row r="284" spans="8:81" ht="18" hidden="1" customHeight="1">
      <c r="H284" s="52">
        <v>2380</v>
      </c>
      <c r="T284" s="108"/>
      <c r="AN284" s="59"/>
      <c r="AP284" s="59"/>
      <c r="AR284" s="59"/>
      <c r="AT284" s="59"/>
      <c r="AV284" s="59"/>
      <c r="AX284" s="59"/>
      <c r="AZ284" s="59"/>
      <c r="BB284" s="59"/>
      <c r="BD284" s="59"/>
      <c r="BF284" s="59"/>
      <c r="BH284" s="59"/>
      <c r="BJ284" s="59"/>
      <c r="BL284" s="59"/>
      <c r="BN284" s="59"/>
      <c r="BP284" s="59"/>
      <c r="BR284" s="59"/>
      <c r="BT284" s="59"/>
      <c r="BV284" s="59"/>
      <c r="BX284" s="59"/>
      <c r="BZ284" s="59"/>
      <c r="CC284" s="46" t="s">
        <v>2626</v>
      </c>
    </row>
    <row r="285" spans="8:81" ht="18" hidden="1" customHeight="1">
      <c r="H285" s="52">
        <v>2381</v>
      </c>
      <c r="T285" s="108"/>
      <c r="AN285" s="59"/>
      <c r="AP285" s="59"/>
      <c r="AR285" s="59"/>
      <c r="AT285" s="59"/>
      <c r="AV285" s="59"/>
      <c r="AX285" s="59"/>
      <c r="AZ285" s="59"/>
      <c r="BB285" s="59"/>
      <c r="BD285" s="59"/>
      <c r="BF285" s="59"/>
      <c r="BH285" s="59"/>
      <c r="BJ285" s="59"/>
      <c r="BL285" s="59"/>
      <c r="BN285" s="59"/>
      <c r="BP285" s="59"/>
      <c r="BR285" s="59"/>
      <c r="BT285" s="59"/>
      <c r="BV285" s="59"/>
      <c r="BX285" s="59"/>
      <c r="BZ285" s="59"/>
      <c r="CC285" s="46" t="s">
        <v>2626</v>
      </c>
    </row>
    <row r="286" spans="8:81" ht="18" hidden="1" customHeight="1">
      <c r="H286" s="52">
        <v>2382</v>
      </c>
      <c r="T286" s="108"/>
      <c r="AN286" s="59"/>
      <c r="AP286" s="59"/>
      <c r="AR286" s="59"/>
      <c r="AT286" s="59"/>
      <c r="AV286" s="59"/>
      <c r="AX286" s="59"/>
      <c r="AZ286" s="59"/>
      <c r="BB286" s="59"/>
      <c r="BD286" s="59"/>
      <c r="BF286" s="59"/>
      <c r="BH286" s="59"/>
      <c r="BJ286" s="59"/>
      <c r="BL286" s="59"/>
      <c r="BN286" s="59"/>
      <c r="BP286" s="59"/>
      <c r="BR286" s="59"/>
      <c r="BT286" s="59"/>
      <c r="BV286" s="59"/>
      <c r="BX286" s="59"/>
      <c r="BZ286" s="59"/>
      <c r="CC286" s="46" t="s">
        <v>2626</v>
      </c>
    </row>
    <row r="287" spans="8:81" ht="18" hidden="1" customHeight="1">
      <c r="H287" s="52">
        <v>2383</v>
      </c>
      <c r="T287" s="108"/>
      <c r="AN287" s="59"/>
      <c r="AP287" s="59"/>
      <c r="AR287" s="59"/>
      <c r="AT287" s="59"/>
      <c r="AV287" s="59"/>
      <c r="AX287" s="59"/>
      <c r="AZ287" s="59"/>
      <c r="BB287" s="59"/>
      <c r="BD287" s="59"/>
      <c r="BF287" s="59"/>
      <c r="BH287" s="59"/>
      <c r="BJ287" s="59"/>
      <c r="BL287" s="59"/>
      <c r="BN287" s="59"/>
      <c r="BP287" s="59"/>
      <c r="BR287" s="59"/>
      <c r="BT287" s="59"/>
      <c r="BV287" s="59"/>
      <c r="BX287" s="59"/>
      <c r="BZ287" s="59"/>
      <c r="CC287" s="46" t="s">
        <v>2626</v>
      </c>
    </row>
    <row r="288" spans="8:81" ht="18" hidden="1" customHeight="1">
      <c r="H288" s="52">
        <v>2384</v>
      </c>
      <c r="T288" s="108"/>
      <c r="AN288" s="59"/>
      <c r="AP288" s="59"/>
      <c r="AR288" s="59"/>
      <c r="AT288" s="59"/>
      <c r="AV288" s="59"/>
      <c r="AX288" s="59"/>
      <c r="AZ288" s="59"/>
      <c r="BB288" s="59"/>
      <c r="BD288" s="59"/>
      <c r="BF288" s="59"/>
      <c r="BH288" s="59"/>
      <c r="BJ288" s="59"/>
      <c r="BL288" s="59"/>
      <c r="BN288" s="59"/>
      <c r="BP288" s="59"/>
      <c r="BR288" s="59"/>
      <c r="BT288" s="59"/>
      <c r="BV288" s="59"/>
      <c r="BX288" s="59"/>
      <c r="BZ288" s="59"/>
      <c r="CC288" s="46" t="s">
        <v>2626</v>
      </c>
    </row>
    <row r="289" spans="1:81" ht="18" hidden="1" customHeight="1">
      <c r="H289" s="52">
        <v>2385</v>
      </c>
      <c r="T289" s="108"/>
      <c r="AN289" s="59"/>
      <c r="AP289" s="59"/>
      <c r="AR289" s="59"/>
      <c r="AT289" s="59"/>
      <c r="AV289" s="59"/>
      <c r="AX289" s="59"/>
      <c r="AZ289" s="59"/>
      <c r="BB289" s="59"/>
      <c r="BD289" s="59"/>
      <c r="BF289" s="59"/>
      <c r="BH289" s="59"/>
      <c r="BJ289" s="59"/>
      <c r="BL289" s="59"/>
      <c r="BN289" s="59"/>
      <c r="BP289" s="59"/>
      <c r="BR289" s="59"/>
      <c r="BT289" s="59"/>
      <c r="BV289" s="59"/>
      <c r="BX289" s="59"/>
      <c r="BZ289" s="59"/>
      <c r="CC289" s="46" t="s">
        <v>2626</v>
      </c>
    </row>
    <row r="290" spans="1:81" ht="18" hidden="1" customHeight="1">
      <c r="H290" s="52">
        <v>2386</v>
      </c>
      <c r="T290" s="108"/>
      <c r="AN290" s="59"/>
      <c r="AP290" s="59"/>
      <c r="AR290" s="59"/>
      <c r="AT290" s="59"/>
      <c r="AV290" s="59"/>
      <c r="AX290" s="59"/>
      <c r="AZ290" s="59"/>
      <c r="BB290" s="59"/>
      <c r="BD290" s="59"/>
      <c r="BF290" s="59"/>
      <c r="BH290" s="59"/>
      <c r="BJ290" s="59"/>
      <c r="BL290" s="59"/>
      <c r="BN290" s="59"/>
      <c r="BP290" s="59"/>
      <c r="BR290" s="59"/>
      <c r="BT290" s="59"/>
      <c r="BV290" s="59"/>
      <c r="BX290" s="59"/>
      <c r="BZ290" s="59"/>
      <c r="CC290" s="46" t="s">
        <v>2626</v>
      </c>
    </row>
    <row r="291" spans="1:81" ht="18" hidden="1" customHeight="1">
      <c r="H291" s="52">
        <v>2387</v>
      </c>
      <c r="T291" s="108"/>
      <c r="AN291" s="59"/>
      <c r="AP291" s="59"/>
      <c r="AR291" s="59"/>
      <c r="AT291" s="59"/>
      <c r="AV291" s="59"/>
      <c r="AX291" s="59"/>
      <c r="AZ291" s="59"/>
      <c r="BB291" s="59"/>
      <c r="BD291" s="59"/>
      <c r="BF291" s="59"/>
      <c r="BH291" s="59"/>
      <c r="BJ291" s="59"/>
      <c r="BL291" s="59"/>
      <c r="BN291" s="59"/>
      <c r="BP291" s="59"/>
      <c r="BR291" s="59"/>
      <c r="BT291" s="59"/>
      <c r="BV291" s="59"/>
      <c r="BX291" s="59"/>
      <c r="BZ291" s="59"/>
      <c r="CC291" s="46" t="s">
        <v>2626</v>
      </c>
    </row>
    <row r="292" spans="1:81" ht="18" hidden="1" customHeight="1">
      <c r="H292" s="52">
        <v>2388</v>
      </c>
      <c r="T292" s="108"/>
      <c r="AN292" s="59"/>
      <c r="AP292" s="59"/>
      <c r="AR292" s="59"/>
      <c r="AT292" s="59"/>
      <c r="AV292" s="59"/>
      <c r="AX292" s="59"/>
      <c r="AZ292" s="59"/>
      <c r="BB292" s="59"/>
      <c r="BD292" s="59"/>
      <c r="BF292" s="59"/>
      <c r="BH292" s="59"/>
      <c r="BJ292" s="59"/>
      <c r="BL292" s="59"/>
      <c r="BN292" s="59"/>
      <c r="BP292" s="59"/>
      <c r="BR292" s="59"/>
      <c r="BT292" s="59"/>
      <c r="BV292" s="59"/>
      <c r="BX292" s="59"/>
      <c r="BZ292" s="59"/>
      <c r="CC292" s="46" t="s">
        <v>2626</v>
      </c>
    </row>
    <row r="293" spans="1:81" ht="18" hidden="1" customHeight="1">
      <c r="H293" s="52">
        <v>2389</v>
      </c>
      <c r="T293" s="108"/>
      <c r="AN293" s="59"/>
      <c r="AP293" s="59"/>
      <c r="AR293" s="59"/>
      <c r="AT293" s="59"/>
      <c r="AV293" s="59"/>
      <c r="AX293" s="59"/>
      <c r="AZ293" s="59"/>
      <c r="BB293" s="59"/>
      <c r="BD293" s="59"/>
      <c r="BF293" s="59"/>
      <c r="BH293" s="59"/>
      <c r="BJ293" s="59"/>
      <c r="BL293" s="59"/>
      <c r="BN293" s="59"/>
      <c r="BP293" s="59"/>
      <c r="BR293" s="59"/>
      <c r="BT293" s="59"/>
      <c r="BV293" s="59"/>
      <c r="BX293" s="59"/>
      <c r="BZ293" s="59"/>
      <c r="CC293" s="46" t="s">
        <v>2626</v>
      </c>
    </row>
    <row r="294" spans="1:81" ht="18" hidden="1" customHeight="1">
      <c r="H294" s="52">
        <v>2390</v>
      </c>
      <c r="T294" s="108"/>
      <c r="AN294" s="59"/>
      <c r="AP294" s="59"/>
      <c r="AR294" s="59"/>
      <c r="AT294" s="59"/>
      <c r="AV294" s="59"/>
      <c r="AX294" s="59"/>
      <c r="AZ294" s="59"/>
      <c r="BB294" s="59"/>
      <c r="BD294" s="59"/>
      <c r="BF294" s="59"/>
      <c r="BH294" s="59"/>
      <c r="BJ294" s="59"/>
      <c r="BL294" s="59"/>
      <c r="BN294" s="59"/>
      <c r="BP294" s="59"/>
      <c r="BR294" s="59"/>
      <c r="BT294" s="59"/>
      <c r="BV294" s="59"/>
      <c r="BX294" s="59"/>
      <c r="BZ294" s="59"/>
      <c r="CC294" s="46" t="s">
        <v>2626</v>
      </c>
    </row>
    <row r="295" spans="1:81" ht="18" hidden="1" customHeight="1">
      <c r="H295" s="52">
        <v>2391</v>
      </c>
      <c r="T295" s="108"/>
      <c r="AN295" s="59"/>
      <c r="AP295" s="59"/>
      <c r="AR295" s="59"/>
      <c r="AT295" s="59"/>
      <c r="AV295" s="59"/>
      <c r="AX295" s="59"/>
      <c r="AZ295" s="59"/>
      <c r="BB295" s="59"/>
      <c r="BD295" s="59"/>
      <c r="BF295" s="59"/>
      <c r="BH295" s="59"/>
      <c r="BJ295" s="59"/>
      <c r="BL295" s="59"/>
      <c r="BN295" s="59"/>
      <c r="BP295" s="59"/>
      <c r="BR295" s="59"/>
      <c r="BT295" s="59"/>
      <c r="BV295" s="59"/>
      <c r="BX295" s="59"/>
      <c r="BZ295" s="59"/>
      <c r="CC295" s="46" t="s">
        <v>2626</v>
      </c>
    </row>
    <row r="296" spans="1:81" ht="18" hidden="1" customHeight="1">
      <c r="H296" s="52">
        <v>2392</v>
      </c>
      <c r="T296" s="108"/>
      <c r="AN296" s="59"/>
      <c r="AP296" s="59"/>
      <c r="AR296" s="59"/>
      <c r="AT296" s="59"/>
      <c r="AV296" s="59"/>
      <c r="AX296" s="59"/>
      <c r="AZ296" s="59"/>
      <c r="BB296" s="59"/>
      <c r="BD296" s="59"/>
      <c r="BF296" s="59"/>
      <c r="BH296" s="59"/>
      <c r="BJ296" s="59"/>
      <c r="BL296" s="59"/>
      <c r="BN296" s="59"/>
      <c r="BP296" s="59"/>
      <c r="BR296" s="59"/>
      <c r="BT296" s="59"/>
      <c r="BV296" s="59"/>
      <c r="BX296" s="59"/>
      <c r="BZ296" s="59"/>
      <c r="CC296" s="46" t="s">
        <v>2626</v>
      </c>
    </row>
    <row r="297" spans="1:81" ht="18" hidden="1" customHeight="1">
      <c r="H297" s="52">
        <v>2393</v>
      </c>
      <c r="T297" s="108"/>
      <c r="AN297" s="59"/>
      <c r="AP297" s="59"/>
      <c r="AR297" s="59"/>
      <c r="AT297" s="59"/>
      <c r="AV297" s="59"/>
      <c r="AX297" s="59"/>
      <c r="AZ297" s="59"/>
      <c r="BB297" s="59"/>
      <c r="BD297" s="59"/>
      <c r="BF297" s="59"/>
      <c r="BH297" s="59"/>
      <c r="BJ297" s="59"/>
      <c r="BL297" s="59"/>
      <c r="BN297" s="59"/>
      <c r="BP297" s="59"/>
      <c r="BR297" s="59"/>
      <c r="BT297" s="59"/>
      <c r="BV297" s="59"/>
      <c r="BX297" s="59"/>
      <c r="BZ297" s="59"/>
      <c r="CC297" s="46" t="s">
        <v>2626</v>
      </c>
    </row>
    <row r="298" spans="1:81" ht="18" hidden="1" customHeight="1">
      <c r="H298" s="52">
        <v>2394</v>
      </c>
      <c r="T298" s="108"/>
      <c r="AN298" s="59"/>
      <c r="AP298" s="59"/>
      <c r="AR298" s="59"/>
      <c r="AT298" s="59"/>
      <c r="AV298" s="59"/>
      <c r="AX298" s="59"/>
      <c r="AZ298" s="59"/>
      <c r="BB298" s="59"/>
      <c r="BD298" s="59"/>
      <c r="BF298" s="59"/>
      <c r="BH298" s="59"/>
      <c r="BJ298" s="59"/>
      <c r="BL298" s="59"/>
      <c r="BN298" s="59"/>
      <c r="BP298" s="59"/>
      <c r="BR298" s="59"/>
      <c r="BT298" s="59"/>
      <c r="BV298" s="59"/>
      <c r="BX298" s="59"/>
      <c r="BZ298" s="59"/>
      <c r="CC298" s="46" t="s">
        <v>2626</v>
      </c>
    </row>
    <row r="299" spans="1:81" ht="18" hidden="1" customHeight="1">
      <c r="H299" s="52">
        <v>2395</v>
      </c>
      <c r="T299" s="108"/>
      <c r="AN299" s="59"/>
      <c r="AP299" s="59"/>
      <c r="AR299" s="59"/>
      <c r="AT299" s="59"/>
      <c r="AV299" s="59"/>
      <c r="AX299" s="59"/>
      <c r="AZ299" s="59"/>
      <c r="BB299" s="59"/>
      <c r="BD299" s="59"/>
      <c r="BF299" s="59"/>
      <c r="BH299" s="59"/>
      <c r="BJ299" s="59"/>
      <c r="BL299" s="59"/>
      <c r="BN299" s="59"/>
      <c r="BP299" s="59"/>
      <c r="BR299" s="59"/>
      <c r="BT299" s="59"/>
      <c r="BV299" s="59"/>
      <c r="BX299" s="59"/>
      <c r="BZ299" s="59"/>
      <c r="CC299" s="46" t="s">
        <v>2626</v>
      </c>
    </row>
    <row r="300" spans="1:81" ht="18" hidden="1" customHeight="1">
      <c r="H300" s="52">
        <v>2396</v>
      </c>
      <c r="T300" s="108"/>
      <c r="AN300" s="59"/>
      <c r="AP300" s="59"/>
      <c r="AR300" s="59"/>
      <c r="AT300" s="59"/>
      <c r="AV300" s="59"/>
      <c r="AX300" s="59"/>
      <c r="AZ300" s="59"/>
      <c r="BB300" s="59"/>
      <c r="BD300" s="59"/>
      <c r="BF300" s="59"/>
      <c r="BH300" s="59"/>
      <c r="BJ300" s="59"/>
      <c r="BL300" s="59"/>
      <c r="BN300" s="59"/>
      <c r="BP300" s="59"/>
      <c r="BR300" s="59"/>
      <c r="BT300" s="59"/>
      <c r="BV300" s="59"/>
      <c r="BX300" s="59"/>
      <c r="BZ300" s="59"/>
      <c r="CC300" s="46" t="s">
        <v>2626</v>
      </c>
    </row>
    <row r="301" spans="1:81" ht="18" hidden="1" customHeight="1">
      <c r="H301" s="52">
        <v>2397</v>
      </c>
      <c r="T301" s="108"/>
      <c r="AN301" s="59"/>
      <c r="AP301" s="59"/>
      <c r="AR301" s="59"/>
      <c r="AT301" s="59"/>
      <c r="AV301" s="59"/>
      <c r="AX301" s="59"/>
      <c r="AZ301" s="59"/>
      <c r="BB301" s="59"/>
      <c r="BD301" s="59"/>
      <c r="BF301" s="59"/>
      <c r="BH301" s="59"/>
      <c r="BJ301" s="59"/>
      <c r="BL301" s="59"/>
      <c r="BN301" s="59"/>
      <c r="BP301" s="59"/>
      <c r="BR301" s="59"/>
      <c r="BT301" s="59"/>
      <c r="BV301" s="59"/>
      <c r="BX301" s="59"/>
      <c r="BZ301" s="59"/>
      <c r="CC301" s="46" t="s">
        <v>2626</v>
      </c>
    </row>
    <row r="302" spans="1:81" ht="18" hidden="1" customHeight="1">
      <c r="H302" s="52">
        <v>2398</v>
      </c>
      <c r="T302" s="108"/>
      <c r="AN302" s="59"/>
      <c r="AP302" s="59"/>
      <c r="AR302" s="59"/>
      <c r="AT302" s="59"/>
      <c r="AV302" s="59"/>
      <c r="AX302" s="59"/>
      <c r="AZ302" s="59"/>
      <c r="BB302" s="59"/>
      <c r="BD302" s="59"/>
      <c r="BF302" s="59"/>
      <c r="BH302" s="59"/>
      <c r="BJ302" s="59"/>
      <c r="BL302" s="59"/>
      <c r="BN302" s="59"/>
      <c r="BP302" s="59"/>
      <c r="BR302" s="59"/>
      <c r="BT302" s="59"/>
      <c r="BV302" s="59"/>
      <c r="BX302" s="59"/>
      <c r="BZ302" s="59"/>
      <c r="CC302" s="46" t="s">
        <v>2626</v>
      </c>
    </row>
    <row r="303" spans="1:81" ht="18" hidden="1" customHeight="1">
      <c r="H303" s="52">
        <v>2399</v>
      </c>
      <c r="T303" s="108"/>
      <c r="AN303" s="59"/>
      <c r="AP303" s="59"/>
      <c r="AR303" s="59"/>
      <c r="AT303" s="59"/>
      <c r="AV303" s="59"/>
      <c r="AX303" s="59"/>
      <c r="AZ303" s="59"/>
      <c r="BB303" s="59"/>
      <c r="BD303" s="59"/>
      <c r="BF303" s="59"/>
      <c r="BH303" s="59"/>
      <c r="BJ303" s="59"/>
      <c r="BL303" s="59"/>
      <c r="BN303" s="59"/>
      <c r="BP303" s="59"/>
      <c r="BR303" s="59"/>
      <c r="BT303" s="59"/>
      <c r="BV303" s="59"/>
      <c r="BX303" s="59"/>
      <c r="BZ303" s="59"/>
      <c r="CC303" s="46" t="s">
        <v>2626</v>
      </c>
    </row>
    <row r="304" spans="1:81" ht="18" customHeight="1">
      <c r="A304" s="107">
        <v>45693</v>
      </c>
      <c r="E304" s="166"/>
      <c r="F304" s="112">
        <v>21578</v>
      </c>
      <c r="G304" s="112">
        <v>250</v>
      </c>
      <c r="H304" s="52">
        <v>2400</v>
      </c>
      <c r="I304" s="59" t="s">
        <v>2627</v>
      </c>
      <c r="J304" s="59" t="s">
        <v>1344</v>
      </c>
      <c r="K304" s="55" t="s">
        <v>1345</v>
      </c>
      <c r="L304" s="55" t="s">
        <v>1346</v>
      </c>
      <c r="M304" s="55" t="s">
        <v>1371</v>
      </c>
      <c r="N304" s="55" t="s">
        <v>300</v>
      </c>
      <c r="O304" s="55" t="s">
        <v>1381</v>
      </c>
      <c r="P304" s="55" t="s">
        <v>1384</v>
      </c>
      <c r="Q304" s="55" t="s">
        <v>227</v>
      </c>
      <c r="R304" s="55" t="s">
        <v>1397</v>
      </c>
      <c r="S304" s="55" t="s">
        <v>1409</v>
      </c>
      <c r="T304" s="108" t="s">
        <v>1410</v>
      </c>
      <c r="AK304" s="59" t="s">
        <v>341</v>
      </c>
      <c r="AL304" s="93" t="s">
        <v>341</v>
      </c>
      <c r="AN304" s="59" t="s">
        <v>341</v>
      </c>
      <c r="AP304" s="59"/>
      <c r="AR304" s="59"/>
      <c r="AT304" s="59"/>
      <c r="AV304" s="59"/>
      <c r="AX304" s="59"/>
      <c r="AZ304" s="59"/>
      <c r="BB304" s="59"/>
      <c r="BD304" s="59" t="s">
        <v>341</v>
      </c>
      <c r="BF304" s="59"/>
      <c r="BH304" s="59"/>
      <c r="BJ304" s="59"/>
      <c r="BL304" s="59"/>
      <c r="BN304" s="59"/>
      <c r="BP304" s="59"/>
      <c r="BR304" s="59"/>
      <c r="BT304" s="59"/>
      <c r="BV304" s="59"/>
      <c r="BX304" s="59"/>
      <c r="BZ304" s="59"/>
      <c r="CC304" s="46" t="s">
        <v>2626</v>
      </c>
    </row>
    <row r="305" spans="1:81" ht="18" customHeight="1">
      <c r="A305" s="107">
        <v>45693</v>
      </c>
      <c r="E305" s="166"/>
      <c r="F305" s="112">
        <v>22992</v>
      </c>
      <c r="G305" s="112">
        <v>4966</v>
      </c>
      <c r="H305" s="52">
        <v>2401</v>
      </c>
      <c r="I305" s="59" t="s">
        <v>2627</v>
      </c>
      <c r="J305" s="59" t="s">
        <v>1344</v>
      </c>
      <c r="K305" s="55" t="s">
        <v>1347</v>
      </c>
      <c r="L305" s="55" t="s">
        <v>1348</v>
      </c>
      <c r="M305" s="55" t="s">
        <v>1372</v>
      </c>
      <c r="N305" s="55" t="s">
        <v>300</v>
      </c>
      <c r="O305" s="55" t="s">
        <v>1244</v>
      </c>
      <c r="P305" s="55" t="s">
        <v>1385</v>
      </c>
      <c r="Q305" s="55" t="s">
        <v>227</v>
      </c>
      <c r="R305" s="55" t="s">
        <v>1398</v>
      </c>
      <c r="S305" s="55" t="s">
        <v>1411</v>
      </c>
      <c r="T305" s="108" t="s">
        <v>1412</v>
      </c>
      <c r="U305" s="55" t="s">
        <v>1435</v>
      </c>
      <c r="AJ305" s="59" t="s">
        <v>341</v>
      </c>
      <c r="AL305" s="93" t="s">
        <v>341</v>
      </c>
      <c r="AN305" s="59" t="s">
        <v>341</v>
      </c>
      <c r="AP305" s="59"/>
      <c r="AR305" s="59"/>
      <c r="AT305" s="59"/>
      <c r="AV305" s="59"/>
      <c r="AX305" s="59"/>
      <c r="AZ305" s="59"/>
      <c r="BB305" s="59"/>
      <c r="BD305" s="59"/>
      <c r="BF305" s="59"/>
      <c r="BH305" s="59"/>
      <c r="BJ305" s="59"/>
      <c r="BL305" s="59"/>
      <c r="BN305" s="59"/>
      <c r="BP305" s="59"/>
      <c r="BR305" s="59"/>
      <c r="BT305" s="59"/>
      <c r="BV305" s="59"/>
      <c r="BX305" s="59"/>
      <c r="BZ305" s="59"/>
      <c r="CC305" s="46" t="s">
        <v>2626</v>
      </c>
    </row>
    <row r="306" spans="1:81" ht="18" customHeight="1">
      <c r="A306" s="107">
        <v>45693</v>
      </c>
      <c r="E306" s="166"/>
      <c r="F306" s="112">
        <v>23085</v>
      </c>
      <c r="G306" s="112">
        <v>559</v>
      </c>
      <c r="H306" s="52">
        <v>2402</v>
      </c>
      <c r="I306" s="59" t="s">
        <v>2627</v>
      </c>
      <c r="J306" s="59" t="s">
        <v>1344</v>
      </c>
      <c r="K306" s="55" t="s">
        <v>1349</v>
      </c>
      <c r="L306" s="55" t="s">
        <v>1350</v>
      </c>
      <c r="M306" s="55" t="s">
        <v>1373</v>
      </c>
      <c r="N306" s="55" t="s">
        <v>300</v>
      </c>
      <c r="O306" s="55" t="s">
        <v>301</v>
      </c>
      <c r="P306" s="55" t="s">
        <v>1386</v>
      </c>
      <c r="Q306" s="55" t="s">
        <v>227</v>
      </c>
      <c r="R306" s="55" t="s">
        <v>1399</v>
      </c>
      <c r="S306" s="55" t="s">
        <v>1413</v>
      </c>
      <c r="T306" s="108" t="s">
        <v>1414</v>
      </c>
      <c r="AL306" s="93" t="s">
        <v>341</v>
      </c>
      <c r="AM306" s="59" t="s">
        <v>341</v>
      </c>
      <c r="AN306" s="59" t="s">
        <v>341</v>
      </c>
      <c r="AP306" s="59"/>
      <c r="AR306" s="59"/>
      <c r="AT306" s="59"/>
      <c r="AV306" s="59"/>
      <c r="AX306" s="59"/>
      <c r="AZ306" s="59"/>
      <c r="BB306" s="59"/>
      <c r="BD306" s="59"/>
      <c r="BF306" s="59"/>
      <c r="BH306" s="59"/>
      <c r="BJ306" s="59"/>
      <c r="BL306" s="59"/>
      <c r="BN306" s="59"/>
      <c r="BP306" s="59"/>
      <c r="BR306" s="59"/>
      <c r="BT306" s="59"/>
      <c r="BV306" s="59"/>
      <c r="BX306" s="59"/>
      <c r="BZ306" s="59"/>
      <c r="CC306" s="46" t="s">
        <v>2626</v>
      </c>
    </row>
    <row r="307" spans="1:81" ht="18" customHeight="1">
      <c r="A307" s="107">
        <v>45693</v>
      </c>
      <c r="E307" s="166"/>
      <c r="F307" s="112">
        <v>23773</v>
      </c>
      <c r="G307" s="112">
        <v>4059</v>
      </c>
      <c r="H307" s="52">
        <v>2403</v>
      </c>
      <c r="I307" s="59" t="s">
        <v>2627</v>
      </c>
      <c r="J307" s="59" t="s">
        <v>1344</v>
      </c>
      <c r="K307" s="55" t="s">
        <v>1351</v>
      </c>
      <c r="L307" s="55" t="s">
        <v>1352</v>
      </c>
      <c r="M307" s="55" t="s">
        <v>1374</v>
      </c>
      <c r="N307" s="55" t="s">
        <v>300</v>
      </c>
      <c r="O307" s="55" t="s">
        <v>1382</v>
      </c>
      <c r="P307" s="55" t="s">
        <v>1387</v>
      </c>
      <c r="Q307" s="55" t="s">
        <v>227</v>
      </c>
      <c r="R307" s="55" t="s">
        <v>1400</v>
      </c>
      <c r="S307" s="55" t="s">
        <v>1415</v>
      </c>
      <c r="T307" s="108" t="s">
        <v>1416</v>
      </c>
      <c r="AJ307" s="59" t="s">
        <v>341</v>
      </c>
      <c r="AL307" s="93" t="s">
        <v>341</v>
      </c>
      <c r="AN307" s="59" t="s">
        <v>341</v>
      </c>
      <c r="AP307" s="59"/>
      <c r="AR307" s="59"/>
      <c r="AT307" s="59"/>
      <c r="AV307" s="59"/>
      <c r="AW307" s="59" t="s">
        <v>341</v>
      </c>
      <c r="AX307" s="59"/>
      <c r="AZ307" s="59"/>
      <c r="BB307" s="59"/>
      <c r="BD307" s="59"/>
      <c r="BF307" s="59"/>
      <c r="BH307" s="59"/>
      <c r="BJ307" s="59"/>
      <c r="BL307" s="59"/>
      <c r="BN307" s="59"/>
      <c r="BP307" s="59"/>
      <c r="BR307" s="59"/>
      <c r="BT307" s="59"/>
      <c r="BV307" s="59"/>
      <c r="BX307" s="59"/>
      <c r="BZ307" s="59"/>
      <c r="CC307" s="46" t="s">
        <v>2626</v>
      </c>
    </row>
    <row r="308" spans="1:81" ht="18" customHeight="1">
      <c r="A308" s="107">
        <v>45693</v>
      </c>
      <c r="E308" s="166"/>
      <c r="F308" s="112">
        <v>24144</v>
      </c>
      <c r="G308" s="112">
        <v>487</v>
      </c>
      <c r="H308" s="52">
        <v>2404</v>
      </c>
      <c r="I308" s="59" t="s">
        <v>2627</v>
      </c>
      <c r="J308" s="59" t="s">
        <v>1344</v>
      </c>
      <c r="K308" s="55" t="s">
        <v>1353</v>
      </c>
      <c r="L308" s="55" t="s">
        <v>1354</v>
      </c>
      <c r="M308" s="55" t="s">
        <v>582</v>
      </c>
      <c r="N308" s="55" t="s">
        <v>300</v>
      </c>
      <c r="O308" s="55" t="s">
        <v>365</v>
      </c>
      <c r="P308" s="55" t="s">
        <v>1388</v>
      </c>
      <c r="Q308" s="55" t="s">
        <v>227</v>
      </c>
      <c r="R308" s="55" t="s">
        <v>1401</v>
      </c>
      <c r="S308" s="55" t="s">
        <v>1417</v>
      </c>
      <c r="T308" s="108" t="s">
        <v>1418</v>
      </c>
      <c r="AM308" s="59" t="s">
        <v>341</v>
      </c>
      <c r="AN308" s="59"/>
      <c r="AP308" s="59"/>
      <c r="AR308" s="59"/>
      <c r="AT308" s="59"/>
      <c r="AV308" s="59"/>
      <c r="AX308" s="59"/>
      <c r="AZ308" s="59"/>
      <c r="BB308" s="59"/>
      <c r="BD308" s="59"/>
      <c r="BF308" s="59"/>
      <c r="BH308" s="59"/>
      <c r="BJ308" s="59"/>
      <c r="BL308" s="59"/>
      <c r="BN308" s="59"/>
      <c r="BP308" s="59"/>
      <c r="BR308" s="59"/>
      <c r="BT308" s="59"/>
      <c r="BV308" s="59"/>
      <c r="BX308" s="59"/>
      <c r="BZ308" s="59"/>
      <c r="CC308" s="46" t="s">
        <v>2626</v>
      </c>
    </row>
    <row r="309" spans="1:81" ht="18" customHeight="1">
      <c r="A309" s="107">
        <v>45693</v>
      </c>
      <c r="E309" s="166"/>
      <c r="F309" s="112">
        <v>24336</v>
      </c>
      <c r="G309" s="112">
        <v>287</v>
      </c>
      <c r="H309" s="52">
        <v>2405</v>
      </c>
      <c r="I309" s="59" t="s">
        <v>2627</v>
      </c>
      <c r="J309" s="59" t="s">
        <v>1344</v>
      </c>
      <c r="K309" s="55" t="s">
        <v>1355</v>
      </c>
      <c r="L309" s="55" t="s">
        <v>1356</v>
      </c>
      <c r="M309" s="55" t="s">
        <v>1375</v>
      </c>
      <c r="N309" s="55" t="s">
        <v>300</v>
      </c>
      <c r="O309" s="55" t="s">
        <v>304</v>
      </c>
      <c r="P309" s="55" t="s">
        <v>1389</v>
      </c>
      <c r="Q309" s="55" t="s">
        <v>227</v>
      </c>
      <c r="R309" s="55" t="s">
        <v>1402</v>
      </c>
      <c r="S309" s="55" t="s">
        <v>1419</v>
      </c>
      <c r="T309" s="108" t="s">
        <v>1420</v>
      </c>
      <c r="AJ309" s="59" t="s">
        <v>341</v>
      </c>
      <c r="AL309" s="93" t="s">
        <v>341</v>
      </c>
      <c r="AN309" s="59"/>
      <c r="AP309" s="59"/>
      <c r="AR309" s="59"/>
      <c r="AT309" s="59"/>
      <c r="AV309" s="59"/>
      <c r="AX309" s="59"/>
      <c r="AZ309" s="59"/>
      <c r="BB309" s="59"/>
      <c r="BD309" s="59"/>
      <c r="BF309" s="59" t="s">
        <v>341</v>
      </c>
      <c r="BH309" s="59"/>
      <c r="BJ309" s="59"/>
      <c r="BL309" s="59"/>
      <c r="BN309" s="59"/>
      <c r="BP309" s="59"/>
      <c r="BR309" s="59"/>
      <c r="BT309" s="59"/>
      <c r="BV309" s="59"/>
      <c r="BX309" s="59"/>
      <c r="BZ309" s="59"/>
      <c r="CC309" s="46" t="s">
        <v>2626</v>
      </c>
    </row>
    <row r="310" spans="1:81" ht="18" customHeight="1">
      <c r="A310" s="107">
        <v>45693</v>
      </c>
      <c r="B310" s="116">
        <v>45798</v>
      </c>
      <c r="C310" s="116"/>
      <c r="D310" s="116"/>
      <c r="E310" s="165">
        <v>45869</v>
      </c>
      <c r="F310" s="112">
        <v>23583</v>
      </c>
      <c r="G310" s="112">
        <v>654</v>
      </c>
      <c r="H310" s="52">
        <v>2446</v>
      </c>
      <c r="I310" s="59" t="s">
        <v>2627</v>
      </c>
      <c r="J310" s="59" t="s">
        <v>1742</v>
      </c>
      <c r="K310" s="55" t="s">
        <v>1732</v>
      </c>
      <c r="L310" s="55" t="s">
        <v>1733</v>
      </c>
      <c r="M310" s="55" t="s">
        <v>1743</v>
      </c>
      <c r="N310" s="55" t="s">
        <v>300</v>
      </c>
      <c r="O310" s="55" t="s">
        <v>301</v>
      </c>
      <c r="P310" s="55" t="s">
        <v>1748</v>
      </c>
      <c r="Q310" s="126" t="s">
        <v>228</v>
      </c>
      <c r="R310" s="113" t="s">
        <v>2631</v>
      </c>
      <c r="S310" s="55" t="s">
        <v>1757</v>
      </c>
      <c r="T310" s="108" t="s">
        <v>1758</v>
      </c>
      <c r="AJ310" s="59" t="s">
        <v>341</v>
      </c>
      <c r="AK310" s="59" t="s">
        <v>341</v>
      </c>
      <c r="AL310" s="93" t="s">
        <v>341</v>
      </c>
      <c r="AN310" s="59" t="s">
        <v>341</v>
      </c>
      <c r="AP310" s="59"/>
      <c r="AR310" s="59"/>
      <c r="AT310" s="59"/>
      <c r="AU310" s="59" t="s">
        <v>341</v>
      </c>
      <c r="AV310" s="59" t="s">
        <v>341</v>
      </c>
      <c r="AX310" s="59"/>
      <c r="AZ310" s="59"/>
      <c r="BB310" s="59"/>
      <c r="BD310" s="59"/>
      <c r="BF310" s="59"/>
      <c r="BH310" s="59"/>
      <c r="BJ310" s="59"/>
      <c r="BL310" s="59"/>
      <c r="BN310" s="59"/>
      <c r="BP310" s="59"/>
      <c r="BR310" s="59"/>
      <c r="BT310" s="59"/>
      <c r="BV310" s="59"/>
      <c r="BX310" s="59"/>
      <c r="BZ310" s="59"/>
      <c r="CC310" s="46" t="s">
        <v>2626</v>
      </c>
    </row>
    <row r="311" spans="1:81" ht="18" customHeight="1">
      <c r="A311" s="107">
        <v>45693</v>
      </c>
      <c r="E311" s="166"/>
      <c r="F311" s="112">
        <v>25089</v>
      </c>
      <c r="G311" s="112">
        <v>289</v>
      </c>
      <c r="H311" s="52">
        <v>2407</v>
      </c>
      <c r="I311" s="59" t="s">
        <v>2627</v>
      </c>
      <c r="J311" s="59" t="s">
        <v>1344</v>
      </c>
      <c r="K311" s="55" t="s">
        <v>1359</v>
      </c>
      <c r="L311" s="55" t="s">
        <v>1360</v>
      </c>
      <c r="M311" s="55" t="s">
        <v>1376</v>
      </c>
      <c r="N311" s="55" t="s">
        <v>300</v>
      </c>
      <c r="O311" s="55" t="s">
        <v>308</v>
      </c>
      <c r="P311" s="55" t="s">
        <v>1391</v>
      </c>
      <c r="Q311" s="55" t="s">
        <v>228</v>
      </c>
      <c r="R311" s="55" t="s">
        <v>1403</v>
      </c>
      <c r="S311" s="55" t="s">
        <v>1423</v>
      </c>
      <c r="T311" s="108" t="s">
        <v>1424</v>
      </c>
      <c r="AJ311" s="59" t="s">
        <v>341</v>
      </c>
      <c r="AK311" s="59" t="s">
        <v>341</v>
      </c>
      <c r="AL311" s="93" t="s">
        <v>341</v>
      </c>
      <c r="AM311" s="59" t="s">
        <v>341</v>
      </c>
      <c r="AN311" s="59" t="s">
        <v>341</v>
      </c>
      <c r="AP311" s="59" t="s">
        <v>341</v>
      </c>
      <c r="AR311" s="59"/>
      <c r="AS311" s="59" t="s">
        <v>341</v>
      </c>
      <c r="AT311" s="59"/>
      <c r="AU311" s="59" t="s">
        <v>341</v>
      </c>
      <c r="AV311" s="59"/>
      <c r="AW311" s="59" t="s">
        <v>341</v>
      </c>
      <c r="AX311" s="59"/>
      <c r="AZ311" s="59"/>
      <c r="BB311" s="59"/>
      <c r="BD311" s="59"/>
      <c r="BF311" s="59"/>
      <c r="BH311" s="59"/>
      <c r="BJ311" s="59"/>
      <c r="BK311" s="59" t="s">
        <v>341</v>
      </c>
      <c r="BL311" s="59"/>
      <c r="BN311" s="59"/>
      <c r="BP311" s="59"/>
      <c r="BR311" s="59"/>
      <c r="BT311" s="59"/>
      <c r="BV311" s="59"/>
      <c r="BX311" s="59"/>
      <c r="BZ311" s="59"/>
      <c r="CC311" s="46" t="s">
        <v>2626</v>
      </c>
    </row>
    <row r="312" spans="1:81" ht="18" customHeight="1">
      <c r="A312" s="107">
        <v>45693</v>
      </c>
      <c r="E312" s="166"/>
      <c r="F312" s="112">
        <v>25479</v>
      </c>
      <c r="G312" s="112">
        <v>775</v>
      </c>
      <c r="H312" s="52">
        <v>2408</v>
      </c>
      <c r="I312" s="59" t="s">
        <v>2627</v>
      </c>
      <c r="J312" s="59" t="s">
        <v>1344</v>
      </c>
      <c r="K312" s="55" t="s">
        <v>1361</v>
      </c>
      <c r="L312" s="55" t="s">
        <v>1362</v>
      </c>
      <c r="M312" s="55" t="s">
        <v>1377</v>
      </c>
      <c r="N312" s="55" t="s">
        <v>300</v>
      </c>
      <c r="O312" s="55" t="s">
        <v>365</v>
      </c>
      <c r="P312" s="55" t="s">
        <v>1392</v>
      </c>
      <c r="Q312" s="55" t="s">
        <v>227</v>
      </c>
      <c r="R312" s="55" t="s">
        <v>1404</v>
      </c>
      <c r="S312" s="55" t="s">
        <v>1425</v>
      </c>
      <c r="T312" s="108" t="s">
        <v>1426</v>
      </c>
      <c r="AM312" s="59" t="s">
        <v>341</v>
      </c>
      <c r="AN312" s="59"/>
      <c r="AP312" s="59"/>
      <c r="AR312" s="59"/>
      <c r="AT312" s="59"/>
      <c r="AV312" s="59"/>
      <c r="AX312" s="59"/>
      <c r="AZ312" s="59"/>
      <c r="BB312" s="59"/>
      <c r="BD312" s="59"/>
      <c r="BF312" s="59"/>
      <c r="BH312" s="59"/>
      <c r="BJ312" s="59"/>
      <c r="BL312" s="59"/>
      <c r="BN312" s="59"/>
      <c r="BP312" s="59"/>
      <c r="BR312" s="59"/>
      <c r="BT312" s="59"/>
      <c r="BV312" s="59"/>
      <c r="BX312" s="59"/>
      <c r="BZ312" s="59"/>
      <c r="CC312" s="46" t="s">
        <v>2626</v>
      </c>
    </row>
    <row r="313" spans="1:81" ht="18" customHeight="1">
      <c r="A313" s="107">
        <v>45693</v>
      </c>
      <c r="E313" s="166"/>
      <c r="F313" s="112">
        <v>27375</v>
      </c>
      <c r="G313" s="112">
        <v>1513</v>
      </c>
      <c r="H313" s="52">
        <v>2409</v>
      </c>
      <c r="I313" s="59" t="s">
        <v>2627</v>
      </c>
      <c r="J313" s="59" t="s">
        <v>1344</v>
      </c>
      <c r="K313" s="55" t="s">
        <v>1363</v>
      </c>
      <c r="L313" s="55" t="s">
        <v>1364</v>
      </c>
      <c r="M313" s="55" t="s">
        <v>1378</v>
      </c>
      <c r="N313" s="55" t="s">
        <v>300</v>
      </c>
      <c r="O313" s="55" t="s">
        <v>1383</v>
      </c>
      <c r="P313" s="55" t="s">
        <v>1393</v>
      </c>
      <c r="Q313" s="55" t="s">
        <v>227</v>
      </c>
      <c r="R313" s="55" t="s">
        <v>1405</v>
      </c>
      <c r="S313" s="55" t="s">
        <v>1427</v>
      </c>
      <c r="T313" s="108" t="s">
        <v>1428</v>
      </c>
      <c r="AJ313" s="59" t="s">
        <v>341</v>
      </c>
      <c r="AK313" s="59" t="s">
        <v>341</v>
      </c>
      <c r="AL313" s="93" t="s">
        <v>341</v>
      </c>
      <c r="AN313" s="59" t="s">
        <v>341</v>
      </c>
      <c r="AP313" s="59" t="s">
        <v>341</v>
      </c>
      <c r="AR313" s="59"/>
      <c r="AS313" s="59" t="s">
        <v>341</v>
      </c>
      <c r="AT313" s="59"/>
      <c r="AV313" s="59"/>
      <c r="AX313" s="59"/>
      <c r="AZ313" s="59"/>
      <c r="BB313" s="59"/>
      <c r="BC313" s="59" t="s">
        <v>341</v>
      </c>
      <c r="BD313" s="59" t="s">
        <v>341</v>
      </c>
      <c r="BE313" s="59" t="s">
        <v>341</v>
      </c>
      <c r="BF313" s="59"/>
      <c r="BH313" s="59"/>
      <c r="BJ313" s="59"/>
      <c r="BK313" s="59" t="s">
        <v>341</v>
      </c>
      <c r="BL313" s="59" t="s">
        <v>341</v>
      </c>
      <c r="BM313" s="59" t="s">
        <v>341</v>
      </c>
      <c r="BN313" s="59" t="s">
        <v>341</v>
      </c>
      <c r="BO313" s="59" t="s">
        <v>341</v>
      </c>
      <c r="BP313" s="59" t="s">
        <v>341</v>
      </c>
      <c r="BQ313" s="59" t="s">
        <v>341</v>
      </c>
      <c r="BR313" s="59" t="s">
        <v>341</v>
      </c>
      <c r="BT313" s="59"/>
      <c r="BV313" s="59"/>
      <c r="BX313" s="59"/>
      <c r="BY313" s="59" t="s">
        <v>341</v>
      </c>
      <c r="BZ313" s="59" t="s">
        <v>341</v>
      </c>
      <c r="CC313" s="46" t="s">
        <v>2626</v>
      </c>
    </row>
    <row r="314" spans="1:81" ht="18" customHeight="1">
      <c r="A314" s="107">
        <v>45693</v>
      </c>
      <c r="E314" s="166"/>
      <c r="F314" s="112">
        <v>28459</v>
      </c>
      <c r="G314" s="112">
        <v>999</v>
      </c>
      <c r="H314" s="52">
        <v>2410</v>
      </c>
      <c r="I314" s="59" t="s">
        <v>2627</v>
      </c>
      <c r="J314" s="59" t="s">
        <v>1344</v>
      </c>
      <c r="K314" s="55" t="s">
        <v>1365</v>
      </c>
      <c r="L314" s="55" t="s">
        <v>1366</v>
      </c>
      <c r="M314" s="55" t="s">
        <v>1379</v>
      </c>
      <c r="N314" s="55" t="s">
        <v>300</v>
      </c>
      <c r="O314" s="55" t="s">
        <v>365</v>
      </c>
      <c r="P314" s="55" t="s">
        <v>1394</v>
      </c>
      <c r="Q314" s="55" t="s">
        <v>227</v>
      </c>
      <c r="R314" s="55" t="s">
        <v>1406</v>
      </c>
      <c r="S314" s="55" t="s">
        <v>1429</v>
      </c>
      <c r="T314" s="108" t="s">
        <v>1430</v>
      </c>
      <c r="AJ314" s="59" t="s">
        <v>341</v>
      </c>
      <c r="AL314" s="93" t="s">
        <v>341</v>
      </c>
      <c r="AM314" s="59" t="s">
        <v>341</v>
      </c>
      <c r="AN314" s="59" t="s">
        <v>341</v>
      </c>
      <c r="AP314" s="59"/>
      <c r="AR314" s="59"/>
      <c r="AT314" s="59"/>
      <c r="AV314" s="59"/>
      <c r="AX314" s="59"/>
      <c r="AZ314" s="59"/>
      <c r="BB314" s="59"/>
      <c r="BD314" s="59"/>
      <c r="BF314" s="59"/>
      <c r="BH314" s="59"/>
      <c r="BJ314" s="59"/>
      <c r="BK314" s="59" t="s">
        <v>341</v>
      </c>
      <c r="BL314" s="59"/>
      <c r="BM314" s="59" t="s">
        <v>341</v>
      </c>
      <c r="BN314" s="59"/>
      <c r="BP314" s="59" t="s">
        <v>341</v>
      </c>
      <c r="BR314" s="59"/>
      <c r="BT314" s="59"/>
      <c r="BV314" s="59"/>
      <c r="BX314" s="59"/>
      <c r="BZ314" s="59"/>
      <c r="CC314" s="46" t="s">
        <v>2626</v>
      </c>
    </row>
    <row r="315" spans="1:81" ht="18" customHeight="1">
      <c r="A315" s="107">
        <v>45693</v>
      </c>
      <c r="E315" s="166"/>
      <c r="F315" s="112">
        <v>32205</v>
      </c>
      <c r="G315" s="112">
        <v>692</v>
      </c>
      <c r="H315" s="52">
        <v>2411</v>
      </c>
      <c r="I315" s="59" t="s">
        <v>2627</v>
      </c>
      <c r="J315" s="59" t="s">
        <v>1344</v>
      </c>
      <c r="K315" s="55" t="s">
        <v>1367</v>
      </c>
      <c r="L315" s="55" t="s">
        <v>1368</v>
      </c>
      <c r="M315" s="55" t="s">
        <v>1380</v>
      </c>
      <c r="N315" s="55" t="s">
        <v>305</v>
      </c>
      <c r="O315" s="55" t="s">
        <v>307</v>
      </c>
      <c r="P315" s="55" t="s">
        <v>1395</v>
      </c>
      <c r="Q315" s="55" t="s">
        <v>227</v>
      </c>
      <c r="R315" s="55" t="s">
        <v>1407</v>
      </c>
      <c r="S315" s="55" t="s">
        <v>1431</v>
      </c>
      <c r="T315" s="108" t="s">
        <v>1432</v>
      </c>
      <c r="AM315" s="59" t="s">
        <v>341</v>
      </c>
      <c r="AN315" s="59"/>
      <c r="AP315" s="59"/>
      <c r="AR315" s="59"/>
      <c r="AT315" s="59"/>
      <c r="AV315" s="59"/>
      <c r="AX315" s="59"/>
      <c r="AZ315" s="59"/>
      <c r="BB315" s="59"/>
      <c r="BD315" s="59"/>
      <c r="BF315" s="59"/>
      <c r="BH315" s="59"/>
      <c r="BJ315" s="59"/>
      <c r="BL315" s="59"/>
      <c r="BN315" s="59"/>
      <c r="BP315" s="59"/>
      <c r="BR315" s="59"/>
      <c r="BT315" s="59"/>
      <c r="BV315" s="59"/>
      <c r="BX315" s="59"/>
      <c r="BZ315" s="59"/>
      <c r="CC315" s="46" t="s">
        <v>2626</v>
      </c>
    </row>
    <row r="316" spans="1:81" ht="18" customHeight="1">
      <c r="A316" s="107">
        <v>45693</v>
      </c>
      <c r="E316" s="166"/>
      <c r="F316" s="112">
        <v>32749</v>
      </c>
      <c r="G316" s="112">
        <v>646</v>
      </c>
      <c r="H316" s="52">
        <v>2412</v>
      </c>
      <c r="I316" s="59" t="s">
        <v>2627</v>
      </c>
      <c r="J316" s="59" t="s">
        <v>1344</v>
      </c>
      <c r="K316" s="55" t="s">
        <v>1369</v>
      </c>
      <c r="L316" s="55" t="s">
        <v>1370</v>
      </c>
      <c r="M316" s="55" t="s">
        <v>194</v>
      </c>
      <c r="N316" s="55" t="s">
        <v>300</v>
      </c>
      <c r="O316" s="55" t="s">
        <v>303</v>
      </c>
      <c r="P316" s="55" t="s">
        <v>1396</v>
      </c>
      <c r="Q316" s="55" t="s">
        <v>227</v>
      </c>
      <c r="R316" s="55" t="s">
        <v>1408</v>
      </c>
      <c r="S316" s="55" t="s">
        <v>1433</v>
      </c>
      <c r="T316" s="108" t="s">
        <v>1434</v>
      </c>
      <c r="AJ316" s="59" t="s">
        <v>341</v>
      </c>
      <c r="AL316" s="93" t="s">
        <v>341</v>
      </c>
      <c r="AN316" s="59"/>
      <c r="AP316" s="59"/>
      <c r="AR316" s="59"/>
      <c r="AT316" s="59"/>
      <c r="AV316" s="59"/>
      <c r="AX316" s="59"/>
      <c r="AZ316" s="59"/>
      <c r="BB316" s="59" t="s">
        <v>341</v>
      </c>
      <c r="BD316" s="59"/>
      <c r="BF316" s="59"/>
      <c r="BH316" s="59"/>
      <c r="BJ316" s="59"/>
      <c r="BL316" s="59"/>
      <c r="BN316" s="59"/>
      <c r="BP316" s="59"/>
      <c r="BR316" s="59"/>
      <c r="BT316" s="59"/>
      <c r="BV316" s="59"/>
      <c r="BX316" s="59"/>
      <c r="BZ316" s="59"/>
      <c r="CC316" s="46" t="s">
        <v>2626</v>
      </c>
    </row>
    <row r="317" spans="1:81" ht="18" customHeight="1">
      <c r="A317" s="107">
        <v>45693</v>
      </c>
      <c r="B317" s="116">
        <v>45839</v>
      </c>
      <c r="E317" s="166"/>
      <c r="F317" s="112">
        <v>22268</v>
      </c>
      <c r="G317" s="112">
        <v>1966</v>
      </c>
      <c r="H317" s="52">
        <v>2413</v>
      </c>
      <c r="I317" s="59" t="s">
        <v>2627</v>
      </c>
      <c r="J317" s="59" t="s">
        <v>1436</v>
      </c>
      <c r="K317" s="55" t="s">
        <v>1437</v>
      </c>
      <c r="L317" s="55" t="s">
        <v>1438</v>
      </c>
      <c r="M317" s="55" t="s">
        <v>1447</v>
      </c>
      <c r="N317" s="55" t="s">
        <v>305</v>
      </c>
      <c r="O317" s="55" t="s">
        <v>364</v>
      </c>
      <c r="P317" s="55" t="s">
        <v>1452</v>
      </c>
      <c r="Q317" s="55" t="s">
        <v>228</v>
      </c>
      <c r="R317" s="55" t="s">
        <v>1457</v>
      </c>
      <c r="S317" s="55" t="s">
        <v>1462</v>
      </c>
      <c r="T317" s="108" t="s">
        <v>1463</v>
      </c>
      <c r="U317" s="55" t="s">
        <v>319</v>
      </c>
      <c r="V317" s="55" t="s">
        <v>1108</v>
      </c>
      <c r="Y317" s="55" t="s">
        <v>1473</v>
      </c>
      <c r="Z317" s="55" t="s">
        <v>590</v>
      </c>
      <c r="AA317" s="113" t="s">
        <v>2698</v>
      </c>
      <c r="AB317" s="55" t="s">
        <v>1478</v>
      </c>
      <c r="AC317" s="55" t="s">
        <v>1479</v>
      </c>
      <c r="AJ317" s="59" t="s">
        <v>341</v>
      </c>
      <c r="AK317" s="59" t="s">
        <v>341</v>
      </c>
      <c r="AL317" s="93" t="s">
        <v>341</v>
      </c>
      <c r="AN317" s="59" t="s">
        <v>341</v>
      </c>
      <c r="AP317" s="59" t="s">
        <v>341</v>
      </c>
      <c r="AQ317" s="59" t="s">
        <v>341</v>
      </c>
      <c r="AR317" s="59"/>
      <c r="AS317" s="59" t="s">
        <v>341</v>
      </c>
      <c r="AT317" s="59"/>
      <c r="AU317" s="59" t="s">
        <v>341</v>
      </c>
      <c r="AV317" s="59" t="s">
        <v>341</v>
      </c>
      <c r="AX317" s="59" t="s">
        <v>341</v>
      </c>
      <c r="AZ317" s="59"/>
      <c r="BA317" s="59" t="s">
        <v>341</v>
      </c>
      <c r="BB317" s="59" t="s">
        <v>341</v>
      </c>
      <c r="BC317" s="59" t="s">
        <v>341</v>
      </c>
      <c r="BD317" s="59" t="s">
        <v>341</v>
      </c>
      <c r="BE317" s="59" t="s">
        <v>341</v>
      </c>
      <c r="BF317" s="59" t="s">
        <v>341</v>
      </c>
      <c r="BG317" s="59" t="s">
        <v>341</v>
      </c>
      <c r="BH317" s="59" t="s">
        <v>341</v>
      </c>
      <c r="BJ317" s="59"/>
      <c r="BL317" s="59"/>
      <c r="BN317" s="59"/>
      <c r="BP317" s="59"/>
      <c r="BR317" s="59"/>
      <c r="BT317" s="59"/>
      <c r="BV317" s="59"/>
      <c r="BX317" s="59"/>
      <c r="BY317" s="59" t="s">
        <v>341</v>
      </c>
      <c r="BZ317" s="59" t="s">
        <v>341</v>
      </c>
      <c r="CC317" s="46" t="s">
        <v>2626</v>
      </c>
    </row>
    <row r="318" spans="1:81" ht="18" customHeight="1">
      <c r="A318" s="107">
        <v>45693</v>
      </c>
      <c r="E318" s="166"/>
      <c r="F318" s="112">
        <v>23031</v>
      </c>
      <c r="G318" s="112">
        <v>2131</v>
      </c>
      <c r="H318" s="52">
        <v>2414</v>
      </c>
      <c r="I318" s="59" t="s">
        <v>2627</v>
      </c>
      <c r="J318" s="59" t="s">
        <v>1436</v>
      </c>
      <c r="K318" s="55" t="s">
        <v>1439</v>
      </c>
      <c r="L318" s="55" t="s">
        <v>1440</v>
      </c>
      <c r="M318" s="55" t="s">
        <v>1448</v>
      </c>
      <c r="N318" s="55" t="s">
        <v>922</v>
      </c>
      <c r="O318" s="55" t="s">
        <v>923</v>
      </c>
      <c r="P318" s="55" t="s">
        <v>1453</v>
      </c>
      <c r="Q318" s="55" t="s">
        <v>227</v>
      </c>
      <c r="R318" s="55" t="s">
        <v>1458</v>
      </c>
      <c r="S318" s="55" t="s">
        <v>1464</v>
      </c>
      <c r="T318" s="108" t="s">
        <v>1465</v>
      </c>
      <c r="U318" s="55" t="s">
        <v>340</v>
      </c>
      <c r="V318" s="55" t="s">
        <v>1472</v>
      </c>
      <c r="Y318" s="55" t="s">
        <v>1474</v>
      </c>
      <c r="Z318" s="55" t="s">
        <v>326</v>
      </c>
      <c r="AA318" s="55" t="s">
        <v>1476</v>
      </c>
      <c r="AB318" s="55" t="s">
        <v>1480</v>
      </c>
      <c r="AC318" s="55" t="s">
        <v>1481</v>
      </c>
      <c r="AM318" s="59" t="s">
        <v>341</v>
      </c>
      <c r="AN318" s="59"/>
      <c r="AP318" s="59"/>
      <c r="AR318" s="59"/>
      <c r="AT318" s="59"/>
      <c r="AV318" s="59"/>
      <c r="AX318" s="59"/>
      <c r="AZ318" s="59"/>
      <c r="BB318" s="59"/>
      <c r="BD318" s="59"/>
      <c r="BF318" s="59"/>
      <c r="BH318" s="59"/>
      <c r="BJ318" s="59"/>
      <c r="BL318" s="59"/>
      <c r="BN318" s="59"/>
      <c r="BP318" s="59"/>
      <c r="BR318" s="59"/>
      <c r="BT318" s="59"/>
      <c r="BV318" s="59"/>
      <c r="BX318" s="59"/>
      <c r="BZ318" s="59"/>
      <c r="CC318" s="46" t="s">
        <v>2626</v>
      </c>
    </row>
    <row r="319" spans="1:81" ht="18" customHeight="1">
      <c r="A319" s="107">
        <v>45693</v>
      </c>
      <c r="E319" s="166"/>
      <c r="F319" s="112">
        <v>25172</v>
      </c>
      <c r="G319" s="112">
        <v>1702</v>
      </c>
      <c r="H319" s="52">
        <v>2415</v>
      </c>
      <c r="I319" s="59" t="s">
        <v>2627</v>
      </c>
      <c r="J319" s="59" t="s">
        <v>1436</v>
      </c>
      <c r="K319" s="55" t="s">
        <v>1441</v>
      </c>
      <c r="L319" s="55" t="s">
        <v>1442</v>
      </c>
      <c r="M319" s="55" t="s">
        <v>393</v>
      </c>
      <c r="N319" s="55" t="s">
        <v>300</v>
      </c>
      <c r="O319" s="55" t="s">
        <v>303</v>
      </c>
      <c r="P319" s="55" t="s">
        <v>1454</v>
      </c>
      <c r="Q319" s="55" t="s">
        <v>227</v>
      </c>
      <c r="R319" s="55" t="s">
        <v>1459</v>
      </c>
      <c r="S319" s="55" t="s">
        <v>1466</v>
      </c>
      <c r="T319" s="108" t="s">
        <v>1467</v>
      </c>
      <c r="AJ319" s="59" t="s">
        <v>341</v>
      </c>
      <c r="AK319" s="59" t="s">
        <v>341</v>
      </c>
      <c r="AL319" s="93" t="s">
        <v>341</v>
      </c>
      <c r="AM319" s="59" t="s">
        <v>341</v>
      </c>
      <c r="AN319" s="59" t="s">
        <v>341</v>
      </c>
      <c r="AP319" s="59"/>
      <c r="AR319" s="59"/>
      <c r="AS319" s="59" t="s">
        <v>341</v>
      </c>
      <c r="AT319" s="59"/>
      <c r="AV319" s="59"/>
      <c r="AX319" s="59"/>
      <c r="AZ319" s="59"/>
      <c r="BB319" s="59" t="s">
        <v>341</v>
      </c>
      <c r="BD319" s="59" t="s">
        <v>341</v>
      </c>
      <c r="BE319" s="59" t="s">
        <v>341</v>
      </c>
      <c r="BF319" s="59"/>
      <c r="BH319" s="59"/>
      <c r="BJ319" s="59"/>
      <c r="BL319" s="59"/>
      <c r="BM319" s="59" t="s">
        <v>341</v>
      </c>
      <c r="BN319" s="59"/>
      <c r="BP319" s="59"/>
      <c r="BR319" s="59"/>
      <c r="BT319" s="59"/>
      <c r="BV319" s="59"/>
      <c r="BX319" s="59"/>
      <c r="BZ319" s="59"/>
      <c r="CC319" s="46" t="s">
        <v>2626</v>
      </c>
    </row>
    <row r="320" spans="1:81" ht="18" customHeight="1">
      <c r="A320" s="107">
        <v>45693</v>
      </c>
      <c r="E320" s="166"/>
      <c r="F320" s="112">
        <v>26377</v>
      </c>
      <c r="G320" s="112">
        <v>307</v>
      </c>
      <c r="H320" s="52">
        <v>2416</v>
      </c>
      <c r="I320" s="59" t="s">
        <v>2627</v>
      </c>
      <c r="J320" s="59" t="s">
        <v>1436</v>
      </c>
      <c r="K320" s="55" t="s">
        <v>1443</v>
      </c>
      <c r="L320" s="55" t="s">
        <v>1444</v>
      </c>
      <c r="M320" s="55" t="s">
        <v>1449</v>
      </c>
      <c r="N320" s="55" t="s">
        <v>922</v>
      </c>
      <c r="O320" s="55" t="s">
        <v>1451</v>
      </c>
      <c r="P320" s="55" t="s">
        <v>1455</v>
      </c>
      <c r="Q320" s="55" t="s">
        <v>228</v>
      </c>
      <c r="R320" s="55" t="s">
        <v>1460</v>
      </c>
      <c r="S320" s="55" t="s">
        <v>1468</v>
      </c>
      <c r="T320" s="108" t="s">
        <v>1469</v>
      </c>
      <c r="U320" s="55" t="s">
        <v>578</v>
      </c>
      <c r="V320" s="55" t="s">
        <v>582</v>
      </c>
      <c r="Y320" s="55" t="s">
        <v>1475</v>
      </c>
      <c r="Z320" s="55" t="s">
        <v>325</v>
      </c>
      <c r="AA320" s="55" t="s">
        <v>1477</v>
      </c>
      <c r="AB320" s="55" t="s">
        <v>1482</v>
      </c>
      <c r="AC320" s="55" t="s">
        <v>1483</v>
      </c>
      <c r="AL320" s="93" t="s">
        <v>341</v>
      </c>
      <c r="AM320" s="59" t="s">
        <v>341</v>
      </c>
      <c r="AN320" s="59"/>
      <c r="AP320" s="59"/>
      <c r="AR320" s="59"/>
      <c r="AT320" s="59"/>
      <c r="AV320" s="59"/>
      <c r="AX320" s="59"/>
      <c r="AZ320" s="59"/>
      <c r="BB320" s="59" t="s">
        <v>341</v>
      </c>
      <c r="BD320" s="59"/>
      <c r="BE320" s="59" t="s">
        <v>341</v>
      </c>
      <c r="BF320" s="59"/>
      <c r="BH320" s="59"/>
      <c r="BJ320" s="59"/>
      <c r="BL320" s="59"/>
      <c r="BN320" s="59"/>
      <c r="BP320" s="59"/>
      <c r="BR320" s="59"/>
      <c r="BT320" s="59"/>
      <c r="BV320" s="59"/>
      <c r="BX320" s="59"/>
      <c r="BZ320" s="59"/>
      <c r="CC320" s="46" t="s">
        <v>2626</v>
      </c>
    </row>
    <row r="321" spans="1:81" ht="18" customHeight="1">
      <c r="A321" s="107">
        <v>45693</v>
      </c>
      <c r="E321" s="166"/>
      <c r="F321" s="112">
        <v>32537</v>
      </c>
      <c r="G321" s="112">
        <v>186</v>
      </c>
      <c r="H321" s="52">
        <v>2417</v>
      </c>
      <c r="I321" s="59" t="s">
        <v>2627</v>
      </c>
      <c r="J321" s="59" t="s">
        <v>1436</v>
      </c>
      <c r="K321" s="55" t="s">
        <v>1445</v>
      </c>
      <c r="L321" s="55" t="s">
        <v>1446</v>
      </c>
      <c r="M321" s="55" t="s">
        <v>1450</v>
      </c>
      <c r="N321" s="55" t="s">
        <v>300</v>
      </c>
      <c r="O321" s="55" t="s">
        <v>314</v>
      </c>
      <c r="P321" s="55" t="s">
        <v>1456</v>
      </c>
      <c r="Q321" s="55" t="s">
        <v>228</v>
      </c>
      <c r="R321" s="55" t="s">
        <v>1461</v>
      </c>
      <c r="S321" s="55" t="s">
        <v>1470</v>
      </c>
      <c r="T321" s="108" t="s">
        <v>1471</v>
      </c>
      <c r="AJ321" s="59" t="s">
        <v>341</v>
      </c>
      <c r="AK321" s="59" t="s">
        <v>341</v>
      </c>
      <c r="AL321" s="93" t="s">
        <v>341</v>
      </c>
      <c r="AN321" s="59" t="s">
        <v>341</v>
      </c>
      <c r="AP321" s="59" t="s">
        <v>341</v>
      </c>
      <c r="AR321" s="59"/>
      <c r="AT321" s="59"/>
      <c r="AV321" s="59"/>
      <c r="AX321" s="59"/>
      <c r="AZ321" s="59"/>
      <c r="BB321" s="59"/>
      <c r="BC321" s="59" t="s">
        <v>341</v>
      </c>
      <c r="BD321" s="59" t="s">
        <v>341</v>
      </c>
      <c r="BE321" s="59" t="s">
        <v>341</v>
      </c>
      <c r="BF321" s="59"/>
      <c r="BH321" s="59"/>
      <c r="BJ321" s="59"/>
      <c r="BL321" s="59"/>
      <c r="BN321" s="59"/>
      <c r="BP321" s="59"/>
      <c r="BR321" s="59"/>
      <c r="BT321" s="59"/>
      <c r="BV321" s="59"/>
      <c r="BX321" s="59"/>
      <c r="BZ321" s="59"/>
      <c r="CC321" s="46" t="s">
        <v>2626</v>
      </c>
    </row>
    <row r="322" spans="1:81" ht="18" customHeight="1">
      <c r="A322" s="107">
        <v>45693</v>
      </c>
      <c r="B322" s="116">
        <v>45798</v>
      </c>
      <c r="C322" s="116"/>
      <c r="D322" s="116"/>
      <c r="E322" s="165"/>
      <c r="F322" s="112">
        <v>23214</v>
      </c>
      <c r="G322" s="112">
        <v>1751</v>
      </c>
      <c r="H322" s="52">
        <v>2505</v>
      </c>
      <c r="I322" s="59" t="s">
        <v>2627</v>
      </c>
      <c r="J322" s="59" t="s">
        <v>1797</v>
      </c>
      <c r="K322" s="55" t="s">
        <v>1802</v>
      </c>
      <c r="L322" s="55" t="s">
        <v>1803</v>
      </c>
      <c r="M322" s="55" t="s">
        <v>1831</v>
      </c>
      <c r="N322" s="55" t="s">
        <v>305</v>
      </c>
      <c r="O322" s="55" t="s">
        <v>311</v>
      </c>
      <c r="P322" s="55" t="s">
        <v>1845</v>
      </c>
      <c r="Q322" s="55" t="s">
        <v>228</v>
      </c>
      <c r="R322" s="55" t="s">
        <v>1861</v>
      </c>
      <c r="S322" s="55" t="s">
        <v>1878</v>
      </c>
      <c r="T322" s="108" t="s">
        <v>1879</v>
      </c>
      <c r="U322" s="55" t="s">
        <v>1905</v>
      </c>
      <c r="V322" s="55" t="s">
        <v>581</v>
      </c>
      <c r="W322" s="55" t="s">
        <v>421</v>
      </c>
      <c r="X322" s="55" t="s">
        <v>422</v>
      </c>
      <c r="Y322" s="55" t="s">
        <v>1910</v>
      </c>
      <c r="Z322" s="153" t="s">
        <v>1917</v>
      </c>
      <c r="AA322" s="150" t="s">
        <v>1918</v>
      </c>
      <c r="AB322" s="55" t="s">
        <v>1924</v>
      </c>
      <c r="AC322" s="55" t="s">
        <v>1925</v>
      </c>
      <c r="AD322" s="55" t="s">
        <v>1905</v>
      </c>
      <c r="AE322" s="55" t="s">
        <v>581</v>
      </c>
      <c r="AF322" s="55" t="s">
        <v>422</v>
      </c>
      <c r="AG322" s="55" t="s">
        <v>1910</v>
      </c>
      <c r="AH322" s="55" t="s">
        <v>1924</v>
      </c>
      <c r="AI322" s="55" t="s">
        <v>1925</v>
      </c>
      <c r="AJ322" s="59" t="s">
        <v>341</v>
      </c>
      <c r="AK322" s="59" t="s">
        <v>341</v>
      </c>
      <c r="AL322" s="93" t="s">
        <v>341</v>
      </c>
      <c r="AM322" s="59" t="s">
        <v>341</v>
      </c>
      <c r="AN322" s="59" t="s">
        <v>341</v>
      </c>
      <c r="AP322" s="59" t="s">
        <v>341</v>
      </c>
      <c r="AR322" s="59"/>
      <c r="AT322" s="59"/>
      <c r="AU322" s="59" t="s">
        <v>341</v>
      </c>
      <c r="AV322" s="59" t="s">
        <v>341</v>
      </c>
      <c r="AW322" s="59" t="s">
        <v>341</v>
      </c>
      <c r="AX322" s="59"/>
      <c r="AZ322" s="59" t="s">
        <v>341</v>
      </c>
      <c r="BB322" s="59" t="s">
        <v>341</v>
      </c>
      <c r="BD322" s="59" t="s">
        <v>341</v>
      </c>
      <c r="BE322" s="59" t="s">
        <v>341</v>
      </c>
      <c r="BF322" s="59" t="s">
        <v>341</v>
      </c>
      <c r="BG322" s="59" t="s">
        <v>341</v>
      </c>
      <c r="BH322" s="59" t="s">
        <v>341</v>
      </c>
      <c r="BI322" s="59" t="s">
        <v>341</v>
      </c>
      <c r="BJ322" s="59" t="s">
        <v>341</v>
      </c>
      <c r="BL322" s="59"/>
      <c r="BN322" s="59"/>
      <c r="BP322" s="59"/>
      <c r="BR322" s="59"/>
      <c r="BT322" s="59"/>
      <c r="BV322" s="59"/>
      <c r="BX322" s="59"/>
      <c r="BZ322" s="59"/>
      <c r="CC322" s="46" t="s">
        <v>2626</v>
      </c>
    </row>
    <row r="323" spans="1:81" ht="18" customHeight="1">
      <c r="A323" s="107">
        <v>45693</v>
      </c>
      <c r="E323" s="166"/>
      <c r="F323" s="112">
        <v>21588</v>
      </c>
      <c r="G323" s="112">
        <v>128</v>
      </c>
      <c r="H323" s="52">
        <v>2419</v>
      </c>
      <c r="I323" s="59" t="s">
        <v>2627</v>
      </c>
      <c r="J323" s="59" t="s">
        <v>1484</v>
      </c>
      <c r="K323" s="55" t="s">
        <v>1487</v>
      </c>
      <c r="L323" s="55" t="s">
        <v>1488</v>
      </c>
      <c r="M323" s="55" t="s">
        <v>1310</v>
      </c>
      <c r="N323" s="55" t="s">
        <v>305</v>
      </c>
      <c r="O323" s="55" t="s">
        <v>496</v>
      </c>
      <c r="P323" s="55" t="s">
        <v>1500</v>
      </c>
      <c r="Q323" s="55" t="s">
        <v>228</v>
      </c>
      <c r="R323" s="55" t="s">
        <v>1505</v>
      </c>
      <c r="S323" s="55" t="s">
        <v>1511</v>
      </c>
      <c r="T323" s="108" t="s">
        <v>1512</v>
      </c>
      <c r="U323" s="55" t="s">
        <v>607</v>
      </c>
      <c r="V323" s="55" t="s">
        <v>644</v>
      </c>
      <c r="W323" s="55" t="s">
        <v>421</v>
      </c>
      <c r="X323" s="55" t="s">
        <v>1532</v>
      </c>
      <c r="Y323" s="55" t="s">
        <v>1521</v>
      </c>
      <c r="Z323" s="55" t="s">
        <v>590</v>
      </c>
      <c r="AA323" s="55" t="s">
        <v>1523</v>
      </c>
      <c r="AB323" s="55" t="s">
        <v>1527</v>
      </c>
      <c r="AC323" s="55" t="s">
        <v>1528</v>
      </c>
      <c r="AD323" s="55" t="s">
        <v>607</v>
      </c>
      <c r="AE323" s="55" t="s">
        <v>644</v>
      </c>
      <c r="AF323" s="55" t="s">
        <v>422</v>
      </c>
      <c r="AG323" s="55" t="s">
        <v>1533</v>
      </c>
      <c r="AH323" s="55" t="s">
        <v>1527</v>
      </c>
      <c r="AI323" s="55" t="s">
        <v>1528</v>
      </c>
      <c r="AJ323" s="59" t="s">
        <v>341</v>
      </c>
      <c r="AK323" s="59" t="s">
        <v>341</v>
      </c>
      <c r="AL323" s="93" t="s">
        <v>341</v>
      </c>
      <c r="AM323" s="59" t="s">
        <v>341</v>
      </c>
      <c r="AN323" s="59" t="s">
        <v>341</v>
      </c>
      <c r="AP323" s="59" t="s">
        <v>341</v>
      </c>
      <c r="AQ323" s="59" t="s">
        <v>341</v>
      </c>
      <c r="AR323" s="59"/>
      <c r="AS323" s="59" t="s">
        <v>341</v>
      </c>
      <c r="AT323" s="59" t="s">
        <v>341</v>
      </c>
      <c r="AV323" s="59" t="s">
        <v>341</v>
      </c>
      <c r="AX323" s="59"/>
      <c r="AZ323" s="59"/>
      <c r="BB323" s="59" t="s">
        <v>341</v>
      </c>
      <c r="BC323" s="59" t="s">
        <v>341</v>
      </c>
      <c r="BD323" s="59" t="s">
        <v>341</v>
      </c>
      <c r="BE323" s="59" t="s">
        <v>341</v>
      </c>
      <c r="BF323" s="59" t="s">
        <v>341</v>
      </c>
      <c r="BG323" s="59" t="s">
        <v>341</v>
      </c>
      <c r="BH323" s="59" t="s">
        <v>341</v>
      </c>
      <c r="BJ323" s="59" t="s">
        <v>341</v>
      </c>
      <c r="BL323" s="59"/>
      <c r="BN323" s="59"/>
      <c r="BP323" s="59"/>
      <c r="BR323" s="59"/>
      <c r="BT323" s="59"/>
      <c r="BV323" s="59"/>
      <c r="BX323" s="59" t="s">
        <v>341</v>
      </c>
      <c r="BY323" s="59" t="s">
        <v>341</v>
      </c>
      <c r="BZ323" s="59" t="s">
        <v>341</v>
      </c>
      <c r="CC323" s="46" t="s">
        <v>2626</v>
      </c>
    </row>
    <row r="324" spans="1:81" ht="18" customHeight="1">
      <c r="A324" s="107">
        <v>45693</v>
      </c>
      <c r="E324" s="166"/>
      <c r="F324" s="112">
        <v>26137</v>
      </c>
      <c r="G324" s="112">
        <v>4566</v>
      </c>
      <c r="H324" s="52">
        <v>2420</v>
      </c>
      <c r="I324" s="59" t="s">
        <v>2627</v>
      </c>
      <c r="J324" s="59" t="s">
        <v>1484</v>
      </c>
      <c r="K324" s="55" t="s">
        <v>1489</v>
      </c>
      <c r="L324" s="55" t="s">
        <v>1490</v>
      </c>
      <c r="M324" s="55" t="s">
        <v>1496</v>
      </c>
      <c r="N324" s="55" t="s">
        <v>300</v>
      </c>
      <c r="O324" s="55" t="s">
        <v>308</v>
      </c>
      <c r="P324" s="55" t="s">
        <v>1501</v>
      </c>
      <c r="Q324" s="55" t="s">
        <v>227</v>
      </c>
      <c r="R324" s="55" t="s">
        <v>1506</v>
      </c>
      <c r="S324" s="55" t="s">
        <v>1513</v>
      </c>
      <c r="T324" s="108"/>
      <c r="AL324" s="93" t="s">
        <v>341</v>
      </c>
      <c r="AM324" s="59" t="s">
        <v>341</v>
      </c>
      <c r="AN324" s="59"/>
      <c r="AP324" s="59"/>
      <c r="AR324" s="59"/>
      <c r="AT324" s="59"/>
      <c r="AV324" s="59"/>
      <c r="AX324" s="59"/>
      <c r="AZ324" s="59"/>
      <c r="BB324" s="59"/>
      <c r="BD324" s="59"/>
      <c r="BF324" s="59"/>
      <c r="BH324" s="59"/>
      <c r="BJ324" s="59"/>
      <c r="BL324" s="59"/>
      <c r="BN324" s="59"/>
      <c r="BP324" s="59"/>
      <c r="BR324" s="59"/>
      <c r="BT324" s="59"/>
      <c r="BV324" s="59"/>
      <c r="BX324" s="59"/>
      <c r="BZ324" s="59"/>
      <c r="CC324" s="46" t="s">
        <v>2626</v>
      </c>
    </row>
    <row r="325" spans="1:81" ht="18" customHeight="1">
      <c r="A325" s="107">
        <v>45693</v>
      </c>
      <c r="E325" s="166"/>
      <c r="F325" s="112">
        <v>32742</v>
      </c>
      <c r="G325" s="112">
        <v>1504</v>
      </c>
      <c r="H325" s="52">
        <v>2421</v>
      </c>
      <c r="I325" s="59" t="s">
        <v>2627</v>
      </c>
      <c r="J325" s="59" t="s">
        <v>1484</v>
      </c>
      <c r="K325" s="55" t="s">
        <v>1491</v>
      </c>
      <c r="L325" s="55" t="s">
        <v>1492</v>
      </c>
      <c r="M325" s="55" t="s">
        <v>1497</v>
      </c>
      <c r="N325" s="55" t="s">
        <v>305</v>
      </c>
      <c r="O325" s="55" t="s">
        <v>311</v>
      </c>
      <c r="P325" s="55" t="s">
        <v>1502</v>
      </c>
      <c r="Q325" s="55" t="s">
        <v>227</v>
      </c>
      <c r="R325" s="55" t="s">
        <v>1507</v>
      </c>
      <c r="S325" s="55" t="s">
        <v>1514</v>
      </c>
      <c r="T325" s="108" t="s">
        <v>1515</v>
      </c>
      <c r="AN325" s="59" t="s">
        <v>341</v>
      </c>
      <c r="AP325" s="59"/>
      <c r="AR325" s="59"/>
      <c r="AT325" s="59"/>
      <c r="AV325" s="59"/>
      <c r="AX325" s="59"/>
      <c r="AZ325" s="59"/>
      <c r="BB325" s="59"/>
      <c r="BD325" s="59"/>
      <c r="BF325" s="59"/>
      <c r="BH325" s="59"/>
      <c r="BJ325" s="59"/>
      <c r="BK325" s="59" t="s">
        <v>341</v>
      </c>
      <c r="BL325" s="59"/>
      <c r="BM325" s="59" t="s">
        <v>341</v>
      </c>
      <c r="BN325" s="59"/>
      <c r="BO325" s="59" t="s">
        <v>341</v>
      </c>
      <c r="BP325" s="59" t="s">
        <v>341</v>
      </c>
      <c r="BQ325" s="59" t="s">
        <v>341</v>
      </c>
      <c r="BR325" s="59"/>
      <c r="BT325" s="59"/>
      <c r="BV325" s="59"/>
      <c r="BX325" s="59"/>
      <c r="BY325" s="59" t="s">
        <v>341</v>
      </c>
      <c r="BZ325" s="59" t="s">
        <v>341</v>
      </c>
      <c r="CC325" s="46" t="s">
        <v>2626</v>
      </c>
    </row>
    <row r="326" spans="1:81" ht="18" customHeight="1">
      <c r="A326" s="107">
        <v>45693</v>
      </c>
      <c r="E326" s="166"/>
      <c r="F326" s="112">
        <v>33564</v>
      </c>
      <c r="G326" s="112">
        <v>1038</v>
      </c>
      <c r="H326" s="52">
        <v>2422</v>
      </c>
      <c r="I326" s="59" t="s">
        <v>2627</v>
      </c>
      <c r="J326" s="59" t="s">
        <v>1484</v>
      </c>
      <c r="K326" s="55" t="s">
        <v>1493</v>
      </c>
      <c r="L326" s="55" t="s">
        <v>1494</v>
      </c>
      <c r="M326" s="55" t="s">
        <v>1498</v>
      </c>
      <c r="N326" s="55" t="s">
        <v>305</v>
      </c>
      <c r="O326" s="55" t="s">
        <v>311</v>
      </c>
      <c r="P326" s="55" t="s">
        <v>1503</v>
      </c>
      <c r="Q326" s="55" t="s">
        <v>228</v>
      </c>
      <c r="R326" s="55" t="s">
        <v>1508</v>
      </c>
      <c r="S326" s="55" t="s">
        <v>1516</v>
      </c>
      <c r="T326" s="108" t="s">
        <v>1517</v>
      </c>
      <c r="U326" s="55" t="s">
        <v>579</v>
      </c>
      <c r="V326" s="55" t="s">
        <v>1519</v>
      </c>
      <c r="W326" s="55" t="s">
        <v>421</v>
      </c>
      <c r="X326" s="55" t="s">
        <v>606</v>
      </c>
      <c r="Y326" s="55" t="s">
        <v>1522</v>
      </c>
      <c r="Z326" s="55" t="s">
        <v>326</v>
      </c>
      <c r="AA326" s="55" t="s">
        <v>1524</v>
      </c>
      <c r="AB326" s="55" t="s">
        <v>1529</v>
      </c>
      <c r="AC326" s="55" t="s">
        <v>1530</v>
      </c>
      <c r="AJ326" s="59" t="s">
        <v>341</v>
      </c>
      <c r="AK326" s="59" t="s">
        <v>341</v>
      </c>
      <c r="AL326" s="93" t="s">
        <v>341</v>
      </c>
      <c r="AN326" s="59" t="s">
        <v>341</v>
      </c>
      <c r="AP326" s="59" t="s">
        <v>341</v>
      </c>
      <c r="AQ326" s="59" t="s">
        <v>341</v>
      </c>
      <c r="AR326" s="59" t="s">
        <v>341</v>
      </c>
      <c r="AS326" s="59" t="s">
        <v>341</v>
      </c>
      <c r="AT326" s="59" t="s">
        <v>341</v>
      </c>
      <c r="AV326" s="59" t="s">
        <v>341</v>
      </c>
      <c r="AW326" s="59" t="s">
        <v>341</v>
      </c>
      <c r="AX326" s="59"/>
      <c r="AZ326" s="59"/>
      <c r="BB326" s="59" t="s">
        <v>341</v>
      </c>
      <c r="BC326" s="59" t="s">
        <v>341</v>
      </c>
      <c r="BD326" s="59" t="s">
        <v>341</v>
      </c>
      <c r="BE326" s="59" t="s">
        <v>341</v>
      </c>
      <c r="BF326" s="59" t="s">
        <v>341</v>
      </c>
      <c r="BH326" s="59" t="s">
        <v>341</v>
      </c>
      <c r="BJ326" s="59"/>
      <c r="BL326" s="59"/>
      <c r="BN326" s="59"/>
      <c r="BP326" s="59"/>
      <c r="BR326" s="59"/>
      <c r="BT326" s="59"/>
      <c r="BV326" s="59"/>
      <c r="BX326" s="59" t="s">
        <v>341</v>
      </c>
      <c r="BY326" s="59" t="s">
        <v>341</v>
      </c>
      <c r="BZ326" s="59" t="s">
        <v>341</v>
      </c>
      <c r="CC326" s="46" t="s">
        <v>2626</v>
      </c>
    </row>
    <row r="327" spans="1:81" ht="18" customHeight="1">
      <c r="A327" s="107">
        <v>45693</v>
      </c>
      <c r="E327" s="166"/>
      <c r="F327" s="112">
        <v>28085</v>
      </c>
      <c r="G327" s="112">
        <v>4692</v>
      </c>
      <c r="H327" s="52">
        <v>2423</v>
      </c>
      <c r="I327" s="59" t="s">
        <v>2627</v>
      </c>
      <c r="J327" s="59" t="s">
        <v>1534</v>
      </c>
      <c r="K327" s="55" t="s">
        <v>1535</v>
      </c>
      <c r="L327" s="55" t="s">
        <v>1536</v>
      </c>
      <c r="M327" s="55" t="s">
        <v>193</v>
      </c>
      <c r="N327" s="55" t="s">
        <v>305</v>
      </c>
      <c r="O327" s="55" t="s">
        <v>311</v>
      </c>
      <c r="P327" s="55" t="s">
        <v>1543</v>
      </c>
      <c r="Q327" s="55" t="s">
        <v>227</v>
      </c>
      <c r="R327" s="55" t="s">
        <v>1546</v>
      </c>
      <c r="S327" s="55" t="s">
        <v>1549</v>
      </c>
      <c r="T327" s="108" t="s">
        <v>1550</v>
      </c>
      <c r="AM327" s="59" t="s">
        <v>341</v>
      </c>
      <c r="AN327" s="59"/>
      <c r="AP327" s="59"/>
      <c r="AR327" s="59"/>
      <c r="AT327" s="59"/>
      <c r="AV327" s="59"/>
      <c r="AX327" s="59"/>
      <c r="AZ327" s="59"/>
      <c r="BB327" s="59"/>
      <c r="BD327" s="59"/>
      <c r="BF327" s="59"/>
      <c r="BH327" s="59"/>
      <c r="BJ327" s="59"/>
      <c r="BL327" s="59"/>
      <c r="BN327" s="59"/>
      <c r="BP327" s="59"/>
      <c r="BR327" s="59"/>
      <c r="BT327" s="59"/>
      <c r="BV327" s="59"/>
      <c r="BX327" s="59"/>
      <c r="BZ327" s="59"/>
      <c r="CC327" s="46" t="s">
        <v>2626</v>
      </c>
    </row>
    <row r="328" spans="1:81" ht="18" customHeight="1">
      <c r="A328" s="107">
        <v>45693</v>
      </c>
      <c r="E328" s="166"/>
      <c r="F328" s="112">
        <v>34303</v>
      </c>
      <c r="G328" s="112">
        <v>1623</v>
      </c>
      <c r="H328" s="52">
        <v>2424</v>
      </c>
      <c r="I328" s="59" t="s">
        <v>2627</v>
      </c>
      <c r="J328" s="59" t="s">
        <v>1534</v>
      </c>
      <c r="K328" s="55" t="s">
        <v>1537</v>
      </c>
      <c r="L328" s="55" t="s">
        <v>1538</v>
      </c>
      <c r="M328" s="55" t="s">
        <v>1541</v>
      </c>
      <c r="N328" s="55" t="s">
        <v>300</v>
      </c>
      <c r="O328" s="55" t="s">
        <v>314</v>
      </c>
      <c r="P328" s="55" t="s">
        <v>1544</v>
      </c>
      <c r="Q328" s="55" t="s">
        <v>227</v>
      </c>
      <c r="R328" s="55" t="s">
        <v>1547</v>
      </c>
      <c r="S328" s="55" t="s">
        <v>1551</v>
      </c>
      <c r="T328" s="108" t="s">
        <v>1552</v>
      </c>
      <c r="AM328" s="59" t="s">
        <v>341</v>
      </c>
      <c r="AN328" s="59"/>
      <c r="AP328" s="59"/>
      <c r="AR328" s="59"/>
      <c r="AT328" s="59"/>
      <c r="AV328" s="59"/>
      <c r="AX328" s="59"/>
      <c r="AZ328" s="59"/>
      <c r="BB328" s="59"/>
      <c r="BD328" s="59"/>
      <c r="BF328" s="59"/>
      <c r="BH328" s="59"/>
      <c r="BJ328" s="59"/>
      <c r="BL328" s="59"/>
      <c r="BN328" s="59"/>
      <c r="BP328" s="59"/>
      <c r="BR328" s="59"/>
      <c r="BT328" s="59"/>
      <c r="BV328" s="59"/>
      <c r="BX328" s="59"/>
      <c r="BZ328" s="59"/>
      <c r="CC328" s="46" t="s">
        <v>2626</v>
      </c>
    </row>
    <row r="329" spans="1:81" ht="18" customHeight="1">
      <c r="A329" s="107">
        <v>45693</v>
      </c>
      <c r="E329" s="166"/>
      <c r="F329" s="112">
        <v>34348</v>
      </c>
      <c r="G329" s="112">
        <v>2581</v>
      </c>
      <c r="H329" s="52">
        <v>2425</v>
      </c>
      <c r="I329" s="59" t="s">
        <v>2627</v>
      </c>
      <c r="J329" s="59" t="s">
        <v>1534</v>
      </c>
      <c r="K329" s="55" t="s">
        <v>1539</v>
      </c>
      <c r="L329" s="55" t="s">
        <v>1540</v>
      </c>
      <c r="M329" s="55" t="s">
        <v>1542</v>
      </c>
      <c r="N329" s="55" t="s">
        <v>300</v>
      </c>
      <c r="O329" s="55" t="s">
        <v>304</v>
      </c>
      <c r="P329" s="55" t="s">
        <v>1545</v>
      </c>
      <c r="Q329" s="55" t="s">
        <v>227</v>
      </c>
      <c r="R329" s="55" t="s">
        <v>1548</v>
      </c>
      <c r="S329" s="55" t="s">
        <v>1553</v>
      </c>
      <c r="T329" s="108" t="s">
        <v>1554</v>
      </c>
      <c r="AL329" s="93" t="s">
        <v>341</v>
      </c>
      <c r="AM329" s="59" t="s">
        <v>341</v>
      </c>
      <c r="AN329" s="59" t="s">
        <v>341</v>
      </c>
      <c r="AP329" s="59"/>
      <c r="AR329" s="59"/>
      <c r="AT329" s="59"/>
      <c r="AV329" s="59"/>
      <c r="AX329" s="59"/>
      <c r="AZ329" s="59"/>
      <c r="BB329" s="59"/>
      <c r="BD329" s="59"/>
      <c r="BF329" s="59"/>
      <c r="BH329" s="59"/>
      <c r="BJ329" s="59" t="s">
        <v>341</v>
      </c>
      <c r="BL329" s="59"/>
      <c r="BN329" s="59"/>
      <c r="BP329" s="59"/>
      <c r="BR329" s="59"/>
      <c r="BT329" s="59"/>
      <c r="BV329" s="59"/>
      <c r="BX329" s="59"/>
      <c r="BZ329" s="59"/>
      <c r="CC329" s="46" t="s">
        <v>2626</v>
      </c>
    </row>
    <row r="330" spans="1:81" ht="18" customHeight="1">
      <c r="A330" s="107">
        <v>45693</v>
      </c>
      <c r="B330" s="116">
        <v>45869</v>
      </c>
      <c r="E330" s="166"/>
      <c r="F330" s="112">
        <v>23089</v>
      </c>
      <c r="G330" s="112">
        <v>6190</v>
      </c>
      <c r="H330" s="52">
        <v>2426</v>
      </c>
      <c r="I330" s="59" t="s">
        <v>2627</v>
      </c>
      <c r="J330" s="59" t="s">
        <v>1555</v>
      </c>
      <c r="K330" s="55" t="s">
        <v>1556</v>
      </c>
      <c r="L330" s="55" t="s">
        <v>1557</v>
      </c>
      <c r="M330" s="55" t="s">
        <v>1566</v>
      </c>
      <c r="N330" s="55" t="s">
        <v>1570</v>
      </c>
      <c r="O330" s="55" t="s">
        <v>1571</v>
      </c>
      <c r="P330" s="55" t="s">
        <v>1572</v>
      </c>
      <c r="Q330" s="55" t="s">
        <v>228</v>
      </c>
      <c r="R330" s="55" t="s">
        <v>1577</v>
      </c>
      <c r="S330" s="55" t="s">
        <v>1582</v>
      </c>
      <c r="T330" s="108" t="s">
        <v>1583</v>
      </c>
      <c r="U330" s="55" t="s">
        <v>319</v>
      </c>
      <c r="V330" s="55" t="s">
        <v>581</v>
      </c>
      <c r="Y330" s="55" t="s">
        <v>1592</v>
      </c>
      <c r="Z330" s="55" t="s">
        <v>590</v>
      </c>
      <c r="AA330" s="113" t="s">
        <v>2704</v>
      </c>
      <c r="AB330" s="55" t="s">
        <v>1593</v>
      </c>
      <c r="AC330" s="55" t="s">
        <v>1594</v>
      </c>
      <c r="AL330" s="93" t="s">
        <v>341</v>
      </c>
      <c r="AN330" s="59" t="s">
        <v>341</v>
      </c>
      <c r="AP330" s="59" t="s">
        <v>341</v>
      </c>
      <c r="AQ330" s="59" t="s">
        <v>341</v>
      </c>
      <c r="AR330" s="59"/>
      <c r="AS330" s="59" t="s">
        <v>341</v>
      </c>
      <c r="AT330" s="59" t="s">
        <v>341</v>
      </c>
      <c r="AV330" s="59"/>
      <c r="AW330" s="59" t="s">
        <v>341</v>
      </c>
      <c r="AX330" s="59"/>
      <c r="AZ330" s="59"/>
      <c r="BB330" s="59"/>
      <c r="BD330" s="59"/>
      <c r="BE330" s="59" t="s">
        <v>341</v>
      </c>
      <c r="BF330" s="59" t="s">
        <v>341</v>
      </c>
      <c r="BG330" s="59" t="s">
        <v>341</v>
      </c>
      <c r="BH330" s="59"/>
      <c r="BJ330" s="59"/>
      <c r="BL330" s="59"/>
      <c r="BN330" s="59"/>
      <c r="BP330" s="59"/>
      <c r="BR330" s="59"/>
      <c r="BT330" s="59"/>
      <c r="BV330" s="59"/>
      <c r="BX330" s="59"/>
      <c r="BZ330" s="59"/>
      <c r="CC330" s="46" t="s">
        <v>2626</v>
      </c>
    </row>
    <row r="331" spans="1:81" ht="18" customHeight="1">
      <c r="A331" s="107">
        <v>45693</v>
      </c>
      <c r="E331" s="166"/>
      <c r="F331" s="112">
        <v>24130</v>
      </c>
      <c r="G331" s="112">
        <v>7019</v>
      </c>
      <c r="H331" s="52">
        <v>2427</v>
      </c>
      <c r="I331" s="59" t="s">
        <v>2627</v>
      </c>
      <c r="J331" s="59" t="s">
        <v>1555</v>
      </c>
      <c r="K331" s="55" t="s">
        <v>1558</v>
      </c>
      <c r="L331" s="55" t="s">
        <v>1559</v>
      </c>
      <c r="M331" s="55" t="s">
        <v>1567</v>
      </c>
      <c r="N331" s="55" t="s">
        <v>300</v>
      </c>
      <c r="O331" s="55" t="s">
        <v>365</v>
      </c>
      <c r="P331" s="55" t="s">
        <v>1573</v>
      </c>
      <c r="Q331" s="55" t="s">
        <v>227</v>
      </c>
      <c r="R331" s="55" t="s">
        <v>1578</v>
      </c>
      <c r="S331" s="55" t="s">
        <v>1584</v>
      </c>
      <c r="T331" s="108" t="s">
        <v>1585</v>
      </c>
      <c r="AJ331" s="59" t="s">
        <v>341</v>
      </c>
      <c r="AN331" s="59" t="s">
        <v>341</v>
      </c>
      <c r="AP331" s="59"/>
      <c r="AR331" s="59"/>
      <c r="AT331" s="59"/>
      <c r="AV331" s="59"/>
      <c r="AX331" s="59"/>
      <c r="AZ331" s="59"/>
      <c r="BB331" s="59"/>
      <c r="BD331" s="59"/>
      <c r="BF331" s="59"/>
      <c r="BH331" s="59"/>
      <c r="BJ331" s="59"/>
      <c r="BL331" s="59"/>
      <c r="BN331" s="59"/>
      <c r="BP331" s="59"/>
      <c r="BR331" s="59"/>
      <c r="BT331" s="59"/>
      <c r="BV331" s="59"/>
      <c r="BX331" s="59"/>
      <c r="BZ331" s="59"/>
      <c r="CC331" s="46" t="s">
        <v>2626</v>
      </c>
    </row>
    <row r="332" spans="1:81" ht="18" customHeight="1">
      <c r="A332" s="107">
        <v>45693</v>
      </c>
      <c r="E332" s="166"/>
      <c r="F332" s="112">
        <v>25165</v>
      </c>
      <c r="G332" s="112">
        <v>75</v>
      </c>
      <c r="H332" s="52">
        <v>2428</v>
      </c>
      <c r="I332" s="59" t="s">
        <v>2627</v>
      </c>
      <c r="J332" s="59" t="s">
        <v>1555</v>
      </c>
      <c r="K332" s="55" t="s">
        <v>1560</v>
      </c>
      <c r="L332" s="55" t="s">
        <v>1561</v>
      </c>
      <c r="M332" s="55" t="s">
        <v>1568</v>
      </c>
      <c r="N332" s="55" t="s">
        <v>300</v>
      </c>
      <c r="O332" s="55" t="s">
        <v>301</v>
      </c>
      <c r="P332" s="55" t="s">
        <v>1574</v>
      </c>
      <c r="Q332" s="55" t="s">
        <v>227</v>
      </c>
      <c r="R332" s="55" t="s">
        <v>1579</v>
      </c>
      <c r="S332" s="55" t="s">
        <v>1586</v>
      </c>
      <c r="T332" s="108" t="s">
        <v>1587</v>
      </c>
      <c r="AJ332" s="59" t="s">
        <v>341</v>
      </c>
      <c r="AK332" s="59" t="s">
        <v>341</v>
      </c>
      <c r="AL332" s="93" t="s">
        <v>341</v>
      </c>
      <c r="AM332" s="59" t="s">
        <v>341</v>
      </c>
      <c r="AN332" s="59" t="s">
        <v>341</v>
      </c>
      <c r="AP332" s="59" t="s">
        <v>341</v>
      </c>
      <c r="AR332" s="59"/>
      <c r="AT332" s="59"/>
      <c r="AU332" s="59" t="s">
        <v>341</v>
      </c>
      <c r="AV332" s="59" t="s">
        <v>341</v>
      </c>
      <c r="AW332" s="59" t="s">
        <v>341</v>
      </c>
      <c r="AX332" s="59"/>
      <c r="AZ332" s="59"/>
      <c r="BB332" s="59"/>
      <c r="BD332" s="59"/>
      <c r="BE332" s="59" t="s">
        <v>341</v>
      </c>
      <c r="BF332" s="59"/>
      <c r="BH332" s="59"/>
      <c r="BJ332" s="59"/>
      <c r="BL332" s="59"/>
      <c r="BN332" s="59"/>
      <c r="BP332" s="59"/>
      <c r="BR332" s="59"/>
      <c r="BT332" s="59"/>
      <c r="BV332" s="59"/>
      <c r="BX332" s="59"/>
      <c r="BZ332" s="59"/>
      <c r="CC332" s="46" t="s">
        <v>2626</v>
      </c>
    </row>
    <row r="333" spans="1:81" ht="18" customHeight="1">
      <c r="A333" s="107">
        <v>45693</v>
      </c>
      <c r="E333" s="166"/>
      <c r="F333" s="112">
        <v>27502</v>
      </c>
      <c r="G333" s="112">
        <v>697</v>
      </c>
      <c r="H333" s="52">
        <v>2429</v>
      </c>
      <c r="I333" s="59" t="s">
        <v>2627</v>
      </c>
      <c r="J333" s="59" t="s">
        <v>1555</v>
      </c>
      <c r="K333" s="55" t="s">
        <v>1562</v>
      </c>
      <c r="L333" s="55" t="s">
        <v>1563</v>
      </c>
      <c r="M333" s="55" t="s">
        <v>1569</v>
      </c>
      <c r="N333" s="55" t="s">
        <v>300</v>
      </c>
      <c r="O333" s="55" t="s">
        <v>314</v>
      </c>
      <c r="P333" s="55" t="s">
        <v>1575</v>
      </c>
      <c r="Q333" s="55" t="s">
        <v>227</v>
      </c>
      <c r="R333" s="55" t="s">
        <v>1580</v>
      </c>
      <c r="S333" s="55" t="s">
        <v>1588</v>
      </c>
      <c r="T333" s="108" t="s">
        <v>1589</v>
      </c>
      <c r="AN333" s="59" t="s">
        <v>341</v>
      </c>
      <c r="AP333" s="59"/>
      <c r="AR333" s="59"/>
      <c r="AT333" s="59"/>
      <c r="AV333" s="59"/>
      <c r="AX333" s="59"/>
      <c r="AZ333" s="59"/>
      <c r="BB333" s="59"/>
      <c r="BD333" s="59"/>
      <c r="BF333" s="59"/>
      <c r="BH333" s="59"/>
      <c r="BJ333" s="59"/>
      <c r="BL333" s="59"/>
      <c r="BN333" s="59"/>
      <c r="BP333" s="59"/>
      <c r="BR333" s="59"/>
      <c r="BT333" s="59"/>
      <c r="BV333" s="59"/>
      <c r="BX333" s="59" t="s">
        <v>341</v>
      </c>
      <c r="BZ333" s="59"/>
      <c r="CC333" s="46" t="s">
        <v>2626</v>
      </c>
    </row>
    <row r="334" spans="1:81" ht="18" customHeight="1">
      <c r="A334" s="107">
        <v>45693</v>
      </c>
      <c r="E334" s="166"/>
      <c r="F334" s="112">
        <v>28480</v>
      </c>
      <c r="G334" s="112">
        <v>1475</v>
      </c>
      <c r="H334" s="52">
        <v>2430</v>
      </c>
      <c r="I334" s="59" t="s">
        <v>2627</v>
      </c>
      <c r="J334" s="59" t="s">
        <v>1555</v>
      </c>
      <c r="K334" s="55" t="s">
        <v>1564</v>
      </c>
      <c r="L334" s="55" t="s">
        <v>1565</v>
      </c>
      <c r="M334" s="55" t="s">
        <v>1519</v>
      </c>
      <c r="N334" s="55" t="s">
        <v>300</v>
      </c>
      <c r="O334" s="55" t="s">
        <v>365</v>
      </c>
      <c r="P334" s="55" t="s">
        <v>1576</v>
      </c>
      <c r="Q334" s="55" t="s">
        <v>227</v>
      </c>
      <c r="R334" s="55" t="s">
        <v>1581</v>
      </c>
      <c r="S334" s="55" t="s">
        <v>1590</v>
      </c>
      <c r="T334" s="108" t="s">
        <v>1591</v>
      </c>
      <c r="AM334" s="59" t="s">
        <v>341</v>
      </c>
      <c r="AN334" s="59"/>
      <c r="AP334" s="59"/>
      <c r="AR334" s="59"/>
      <c r="AT334" s="59"/>
      <c r="AV334" s="59"/>
      <c r="AX334" s="59"/>
      <c r="AZ334" s="59"/>
      <c r="BB334" s="59"/>
      <c r="BD334" s="59"/>
      <c r="BF334" s="59"/>
      <c r="BH334" s="59"/>
      <c r="BJ334" s="59"/>
      <c r="BL334" s="59"/>
      <c r="BN334" s="59"/>
      <c r="BP334" s="59"/>
      <c r="BR334" s="59"/>
      <c r="BT334" s="59"/>
      <c r="BV334" s="59"/>
      <c r="BX334" s="59"/>
      <c r="BZ334" s="59"/>
      <c r="CC334" s="46" t="s">
        <v>2626</v>
      </c>
    </row>
    <row r="335" spans="1:81" ht="18" customHeight="1">
      <c r="A335" s="107">
        <v>45693</v>
      </c>
      <c r="B335" s="116">
        <v>45869</v>
      </c>
      <c r="E335" s="166"/>
      <c r="F335" s="112">
        <v>31475</v>
      </c>
      <c r="G335" s="112">
        <v>1405</v>
      </c>
      <c r="H335" s="52">
        <v>2431</v>
      </c>
      <c r="I335" s="59" t="s">
        <v>2627</v>
      </c>
      <c r="J335" s="59" t="s">
        <v>1595</v>
      </c>
      <c r="K335" s="55" t="s">
        <v>1596</v>
      </c>
      <c r="L335" s="55" t="s">
        <v>1597</v>
      </c>
      <c r="M335" s="55" t="s">
        <v>582</v>
      </c>
      <c r="N335" s="55" t="s">
        <v>300</v>
      </c>
      <c r="O335" s="55" t="s">
        <v>365</v>
      </c>
      <c r="P335" s="55" t="s">
        <v>1603</v>
      </c>
      <c r="Q335" s="55" t="s">
        <v>227</v>
      </c>
      <c r="R335" s="113" t="s">
        <v>2701</v>
      </c>
      <c r="S335" s="55" t="s">
        <v>1608</v>
      </c>
      <c r="T335" s="108" t="s">
        <v>1609</v>
      </c>
      <c r="AJ335" s="59" t="s">
        <v>341</v>
      </c>
      <c r="AL335" s="93" t="s">
        <v>341</v>
      </c>
      <c r="AN335" s="59" t="s">
        <v>341</v>
      </c>
      <c r="AP335" s="59"/>
      <c r="AR335" s="59"/>
      <c r="AT335" s="59"/>
      <c r="AU335" s="59" t="s">
        <v>341</v>
      </c>
      <c r="AV335" s="59" t="s">
        <v>341</v>
      </c>
      <c r="AX335" s="59"/>
      <c r="AZ335" s="59"/>
      <c r="BB335" s="59"/>
      <c r="BD335" s="59"/>
      <c r="BF335" s="59"/>
      <c r="BH335" s="59"/>
      <c r="BJ335" s="59"/>
      <c r="BL335" s="59"/>
      <c r="BN335" s="59"/>
      <c r="BP335" s="59"/>
      <c r="BR335" s="59"/>
      <c r="BT335" s="59"/>
      <c r="BV335" s="59"/>
      <c r="BX335" s="59"/>
      <c r="BZ335" s="59"/>
      <c r="CC335" s="46" t="s">
        <v>2626</v>
      </c>
    </row>
    <row r="336" spans="1:81" ht="18" customHeight="1">
      <c r="A336" s="107">
        <v>45693</v>
      </c>
      <c r="E336" s="166"/>
      <c r="F336" s="112">
        <v>33160</v>
      </c>
      <c r="G336" s="112">
        <v>2491</v>
      </c>
      <c r="H336" s="52">
        <v>2432</v>
      </c>
      <c r="I336" s="59" t="s">
        <v>2627</v>
      </c>
      <c r="J336" s="59" t="s">
        <v>1595</v>
      </c>
      <c r="K336" s="55" t="s">
        <v>1598</v>
      </c>
      <c r="L336" s="55" t="s">
        <v>1599</v>
      </c>
      <c r="M336" s="55" t="s">
        <v>1602</v>
      </c>
      <c r="N336" s="55" t="s">
        <v>305</v>
      </c>
      <c r="O336" s="55" t="s">
        <v>496</v>
      </c>
      <c r="P336" s="55" t="s">
        <v>1604</v>
      </c>
      <c r="Q336" s="55" t="s">
        <v>227</v>
      </c>
      <c r="R336" s="55" t="s">
        <v>1606</v>
      </c>
      <c r="S336" s="55" t="s">
        <v>1610</v>
      </c>
      <c r="T336" s="108" t="s">
        <v>1611</v>
      </c>
      <c r="U336" s="55" t="s">
        <v>579</v>
      </c>
      <c r="V336" s="55" t="s">
        <v>582</v>
      </c>
      <c r="W336" s="55" t="s">
        <v>421</v>
      </c>
      <c r="X336" s="55" t="s">
        <v>606</v>
      </c>
      <c r="Y336" s="55" t="s">
        <v>1613</v>
      </c>
      <c r="Z336" s="55" t="s">
        <v>326</v>
      </c>
      <c r="AA336" s="55" t="s">
        <v>1614</v>
      </c>
      <c r="AB336" s="55" t="s">
        <v>1615</v>
      </c>
      <c r="AC336" s="55" t="s">
        <v>1609</v>
      </c>
      <c r="AL336" s="93" t="s">
        <v>341</v>
      </c>
      <c r="AN336" s="59"/>
      <c r="AP336" s="59"/>
      <c r="AR336" s="59"/>
      <c r="AT336" s="59"/>
      <c r="AV336" s="59" t="s">
        <v>341</v>
      </c>
      <c r="AX336" s="59"/>
      <c r="AZ336" s="59"/>
      <c r="BB336" s="59"/>
      <c r="BD336" s="59"/>
      <c r="BF336" s="59"/>
      <c r="BH336" s="59"/>
      <c r="BJ336" s="59"/>
      <c r="BL336" s="59"/>
      <c r="BN336" s="59"/>
      <c r="BP336" s="59"/>
      <c r="BR336" s="59"/>
      <c r="BT336" s="59"/>
      <c r="BV336" s="59"/>
      <c r="BX336" s="59"/>
      <c r="BZ336" s="59"/>
      <c r="CC336" s="46" t="s">
        <v>2626</v>
      </c>
    </row>
    <row r="337" spans="1:81" ht="18" customHeight="1">
      <c r="A337" s="107">
        <v>45693</v>
      </c>
      <c r="B337" s="116">
        <v>45798</v>
      </c>
      <c r="C337" s="116"/>
      <c r="D337" s="116"/>
      <c r="E337" s="165"/>
      <c r="F337" s="112">
        <v>33572</v>
      </c>
      <c r="G337" s="112">
        <v>1400</v>
      </c>
      <c r="H337" s="52">
        <v>2607</v>
      </c>
      <c r="I337" s="59" t="s">
        <v>2627</v>
      </c>
      <c r="J337" s="59" t="s">
        <v>2008</v>
      </c>
      <c r="K337" s="55" t="s">
        <v>2013</v>
      </c>
      <c r="L337" s="55" t="s">
        <v>2014</v>
      </c>
      <c r="M337" s="55" t="s">
        <v>2016</v>
      </c>
      <c r="N337" s="55" t="s">
        <v>305</v>
      </c>
      <c r="O337" s="55" t="s">
        <v>1617</v>
      </c>
      <c r="P337" s="55" t="s">
        <v>2019</v>
      </c>
      <c r="Q337" s="55" t="s">
        <v>227</v>
      </c>
      <c r="R337" s="55" t="s">
        <v>2022</v>
      </c>
      <c r="S337" s="55" t="s">
        <v>2027</v>
      </c>
      <c r="T337" s="108" t="s">
        <v>2028</v>
      </c>
      <c r="U337" s="55" t="s">
        <v>579</v>
      </c>
      <c r="V337" s="55" t="s">
        <v>1213</v>
      </c>
      <c r="Y337" s="55" t="s">
        <v>2029</v>
      </c>
      <c r="Z337" s="55" t="s">
        <v>326</v>
      </c>
      <c r="AA337" s="126" t="s">
        <v>2645</v>
      </c>
      <c r="AB337" s="55" t="s">
        <v>2030</v>
      </c>
      <c r="AC337" s="55" t="s">
        <v>2031</v>
      </c>
      <c r="AJ337" s="59" t="s">
        <v>341</v>
      </c>
      <c r="AK337" s="59" t="s">
        <v>341</v>
      </c>
      <c r="AL337" s="93" t="s">
        <v>341</v>
      </c>
      <c r="AN337" s="59" t="s">
        <v>341</v>
      </c>
      <c r="AO337" s="59" t="s">
        <v>341</v>
      </c>
      <c r="AP337" s="59" t="s">
        <v>341</v>
      </c>
      <c r="AQ337" s="59" t="s">
        <v>341</v>
      </c>
      <c r="AR337" s="59"/>
      <c r="AS337" s="59" t="s">
        <v>341</v>
      </c>
      <c r="AT337" s="59" t="s">
        <v>341</v>
      </c>
      <c r="AU337" s="59" t="s">
        <v>341</v>
      </c>
      <c r="AV337" s="59" t="s">
        <v>341</v>
      </c>
      <c r="AW337" s="59" t="s">
        <v>341</v>
      </c>
      <c r="AX337" s="59" t="s">
        <v>341</v>
      </c>
      <c r="AZ337" s="59"/>
      <c r="BA337" s="59" t="s">
        <v>341</v>
      </c>
      <c r="BB337" s="59" t="s">
        <v>341</v>
      </c>
      <c r="BC337" s="59" t="s">
        <v>341</v>
      </c>
      <c r="BD337" s="59" t="s">
        <v>341</v>
      </c>
      <c r="BE337" s="59" t="s">
        <v>341</v>
      </c>
      <c r="BF337" s="59"/>
      <c r="BH337" s="59" t="s">
        <v>341</v>
      </c>
      <c r="BJ337" s="59"/>
      <c r="BK337" s="59" t="s">
        <v>341</v>
      </c>
      <c r="BL337" s="59"/>
      <c r="BN337" s="59"/>
      <c r="BP337" s="59"/>
      <c r="BR337" s="59"/>
      <c r="BT337" s="59"/>
      <c r="BV337" s="59"/>
      <c r="BX337" s="59"/>
      <c r="BY337" s="59" t="s">
        <v>341</v>
      </c>
      <c r="BZ337" s="59" t="s">
        <v>341</v>
      </c>
      <c r="CC337" s="46" t="s">
        <v>2626</v>
      </c>
    </row>
    <row r="338" spans="1:81" ht="18" customHeight="1">
      <c r="A338" s="107">
        <v>45693</v>
      </c>
      <c r="E338" s="166"/>
      <c r="F338" s="112">
        <v>22388</v>
      </c>
      <c r="G338" s="112">
        <v>1171</v>
      </c>
      <c r="H338" s="52">
        <v>2434</v>
      </c>
      <c r="I338" s="59" t="s">
        <v>2627</v>
      </c>
      <c r="J338" s="59" t="s">
        <v>1616</v>
      </c>
      <c r="K338" s="55" t="s">
        <v>1622</v>
      </c>
      <c r="L338" s="55" t="s">
        <v>1623</v>
      </c>
      <c r="M338" s="55" t="s">
        <v>1646</v>
      </c>
      <c r="N338" s="55" t="s">
        <v>305</v>
      </c>
      <c r="O338" s="55" t="s">
        <v>1617</v>
      </c>
      <c r="P338" s="55" t="s">
        <v>1655</v>
      </c>
      <c r="Q338" s="55" t="s">
        <v>227</v>
      </c>
      <c r="R338" s="55" t="s">
        <v>1667</v>
      </c>
      <c r="S338" s="55" t="s">
        <v>1679</v>
      </c>
      <c r="T338" s="108" t="s">
        <v>1680</v>
      </c>
      <c r="U338" s="55" t="s">
        <v>579</v>
      </c>
      <c r="V338" s="55" t="s">
        <v>1704</v>
      </c>
      <c r="W338" s="55" t="s">
        <v>421</v>
      </c>
      <c r="X338" s="55" t="s">
        <v>605</v>
      </c>
      <c r="Y338" s="55" t="s">
        <v>1707</v>
      </c>
      <c r="Z338" s="55" t="s">
        <v>326</v>
      </c>
      <c r="AA338" s="55" t="s">
        <v>1713</v>
      </c>
      <c r="AB338" s="55" t="s">
        <v>1718</v>
      </c>
      <c r="AC338" s="55" t="s">
        <v>1719</v>
      </c>
      <c r="AD338" s="55" t="s">
        <v>579</v>
      </c>
      <c r="AE338" s="55" t="s">
        <v>1704</v>
      </c>
      <c r="AF338" s="55" t="s">
        <v>605</v>
      </c>
      <c r="AG338" s="55" t="s">
        <v>1707</v>
      </c>
      <c r="AH338" s="55" t="s">
        <v>1718</v>
      </c>
      <c r="AI338" s="55" t="s">
        <v>1719</v>
      </c>
      <c r="AJ338" s="59" t="s">
        <v>341</v>
      </c>
      <c r="AK338" s="59" t="s">
        <v>341</v>
      </c>
      <c r="AL338" s="93" t="s">
        <v>341</v>
      </c>
      <c r="AN338" s="59"/>
      <c r="AP338" s="59" t="s">
        <v>341</v>
      </c>
      <c r="AR338" s="59"/>
      <c r="AS338" s="59" t="s">
        <v>341</v>
      </c>
      <c r="AT338" s="59"/>
      <c r="AV338" s="59"/>
      <c r="AX338" s="59"/>
      <c r="AZ338" s="59"/>
      <c r="BB338" s="59"/>
      <c r="BC338" s="59" t="s">
        <v>341</v>
      </c>
      <c r="BD338" s="59" t="s">
        <v>341</v>
      </c>
      <c r="BE338" s="59" t="s">
        <v>341</v>
      </c>
      <c r="BF338" s="59"/>
      <c r="BH338" s="59"/>
      <c r="BJ338" s="59"/>
      <c r="BL338" s="59"/>
      <c r="BN338" s="59"/>
      <c r="BP338" s="59"/>
      <c r="BR338" s="59"/>
      <c r="BT338" s="59"/>
      <c r="BV338" s="59"/>
      <c r="BX338" s="59"/>
      <c r="BZ338" s="59"/>
      <c r="CC338" s="46" t="s">
        <v>2626</v>
      </c>
    </row>
    <row r="339" spans="1:81" ht="18" customHeight="1">
      <c r="A339" s="107">
        <v>45693</v>
      </c>
      <c r="E339" s="166"/>
      <c r="F339" s="112">
        <v>22618</v>
      </c>
      <c r="G339" s="112">
        <v>1807</v>
      </c>
      <c r="H339" s="52">
        <v>2435</v>
      </c>
      <c r="I339" s="59" t="s">
        <v>2627</v>
      </c>
      <c r="J339" s="59" t="s">
        <v>1616</v>
      </c>
      <c r="K339" s="55" t="s">
        <v>1624</v>
      </c>
      <c r="L339" s="55" t="s">
        <v>1625</v>
      </c>
      <c r="M339" s="55" t="s">
        <v>1647</v>
      </c>
      <c r="N339" s="55" t="s">
        <v>300</v>
      </c>
      <c r="O339" s="55" t="s">
        <v>303</v>
      </c>
      <c r="P339" s="55" t="s">
        <v>1656</v>
      </c>
      <c r="Q339" s="55" t="s">
        <v>227</v>
      </c>
      <c r="R339" s="55" t="s">
        <v>1668</v>
      </c>
      <c r="S339" s="55" t="s">
        <v>1681</v>
      </c>
      <c r="T339" s="108" t="s">
        <v>1682</v>
      </c>
      <c r="AM339" s="59" t="s">
        <v>341</v>
      </c>
      <c r="AN339" s="59"/>
      <c r="AP339" s="59"/>
      <c r="AR339" s="59"/>
      <c r="AT339" s="59"/>
      <c r="AV339" s="59"/>
      <c r="AX339" s="59"/>
      <c r="AZ339" s="59"/>
      <c r="BB339" s="59"/>
      <c r="BD339" s="59"/>
      <c r="BF339" s="59"/>
      <c r="BH339" s="59"/>
      <c r="BJ339" s="59"/>
      <c r="BL339" s="59"/>
      <c r="BN339" s="59"/>
      <c r="BP339" s="59"/>
      <c r="BR339" s="59"/>
      <c r="BT339" s="59"/>
      <c r="BV339" s="59"/>
      <c r="BX339" s="59"/>
      <c r="BZ339" s="59"/>
      <c r="CC339" s="46" t="s">
        <v>2626</v>
      </c>
    </row>
    <row r="340" spans="1:81" ht="18" customHeight="1">
      <c r="A340" s="107">
        <v>45693</v>
      </c>
      <c r="E340" s="166"/>
      <c r="F340" s="112">
        <v>22702</v>
      </c>
      <c r="G340" s="112">
        <v>357</v>
      </c>
      <c r="H340" s="52">
        <v>2436</v>
      </c>
      <c r="I340" s="59" t="s">
        <v>2627</v>
      </c>
      <c r="J340" s="59" t="s">
        <v>1616</v>
      </c>
      <c r="K340" s="55" t="s">
        <v>1626</v>
      </c>
      <c r="L340" s="55" t="s">
        <v>1627</v>
      </c>
      <c r="M340" s="55" t="s">
        <v>1648</v>
      </c>
      <c r="N340" s="55" t="s">
        <v>300</v>
      </c>
      <c r="O340" s="55" t="s">
        <v>301</v>
      </c>
      <c r="P340" s="55" t="s">
        <v>1657</v>
      </c>
      <c r="Q340" s="55" t="s">
        <v>227</v>
      </c>
      <c r="R340" s="55" t="s">
        <v>1669</v>
      </c>
      <c r="S340" s="55" t="s">
        <v>1683</v>
      </c>
      <c r="T340" s="108" t="s">
        <v>1684</v>
      </c>
      <c r="AJ340" s="59" t="s">
        <v>341</v>
      </c>
      <c r="AK340" s="59" t="s">
        <v>341</v>
      </c>
      <c r="AL340" s="93" t="s">
        <v>341</v>
      </c>
      <c r="AN340" s="59" t="s">
        <v>341</v>
      </c>
      <c r="AP340" s="59"/>
      <c r="AR340" s="59"/>
      <c r="AS340" s="59" t="s">
        <v>341</v>
      </c>
      <c r="AT340" s="59"/>
      <c r="AV340" s="59"/>
      <c r="AX340" s="59"/>
      <c r="AZ340" s="59"/>
      <c r="BB340" s="59"/>
      <c r="BC340" s="59" t="s">
        <v>341</v>
      </c>
      <c r="BD340" s="59" t="s">
        <v>341</v>
      </c>
      <c r="BF340" s="59"/>
      <c r="BH340" s="59"/>
      <c r="BJ340" s="59"/>
      <c r="BL340" s="59"/>
      <c r="BN340" s="59"/>
      <c r="BP340" s="59"/>
      <c r="BR340" s="59"/>
      <c r="BT340" s="59"/>
      <c r="BV340" s="59"/>
      <c r="BX340" s="59"/>
      <c r="BZ340" s="59"/>
      <c r="CC340" s="46" t="s">
        <v>2626</v>
      </c>
    </row>
    <row r="341" spans="1:81" ht="18" customHeight="1">
      <c r="A341" s="107">
        <v>45693</v>
      </c>
      <c r="B341" s="116">
        <v>45798</v>
      </c>
      <c r="C341" s="116"/>
      <c r="D341" s="116"/>
      <c r="E341" s="165"/>
      <c r="F341" s="112">
        <v>22324</v>
      </c>
      <c r="G341" s="112">
        <v>320</v>
      </c>
      <c r="H341" s="52">
        <v>2613</v>
      </c>
      <c r="I341" s="59" t="s">
        <v>2627</v>
      </c>
      <c r="J341" s="59" t="s">
        <v>2082</v>
      </c>
      <c r="K341" s="55" t="s">
        <v>2083</v>
      </c>
      <c r="L341" s="55" t="s">
        <v>2084</v>
      </c>
      <c r="M341" s="55" t="s">
        <v>2099</v>
      </c>
      <c r="N341" s="55" t="s">
        <v>305</v>
      </c>
      <c r="O341" s="55" t="s">
        <v>2105</v>
      </c>
      <c r="P341" s="55" t="s">
        <v>2108</v>
      </c>
      <c r="Q341" s="55" t="s">
        <v>228</v>
      </c>
      <c r="R341" s="55" t="s">
        <v>2116</v>
      </c>
      <c r="S341" s="55" t="s">
        <v>2124</v>
      </c>
      <c r="T341" s="108" t="s">
        <v>2125</v>
      </c>
      <c r="U341" s="55" t="s">
        <v>319</v>
      </c>
      <c r="V341" s="55" t="s">
        <v>580</v>
      </c>
      <c r="Y341" s="55" t="s">
        <v>2141</v>
      </c>
      <c r="Z341" s="55" t="s">
        <v>2145</v>
      </c>
      <c r="AA341" s="55" t="s">
        <v>2146</v>
      </c>
      <c r="AB341" s="55" t="s">
        <v>2151</v>
      </c>
      <c r="AC341" s="55" t="s">
        <v>2152</v>
      </c>
      <c r="AJ341" s="59" t="s">
        <v>341</v>
      </c>
      <c r="AL341" s="93" t="s">
        <v>341</v>
      </c>
      <c r="AN341" s="59"/>
      <c r="AP341" s="59"/>
      <c r="AR341" s="59"/>
      <c r="AT341" s="59"/>
      <c r="AU341" s="59" t="s">
        <v>341</v>
      </c>
      <c r="AV341" s="59" t="s">
        <v>341</v>
      </c>
      <c r="AW341" s="59" t="s">
        <v>341</v>
      </c>
      <c r="AX341" s="59"/>
      <c r="AZ341" s="59"/>
      <c r="BB341" s="59"/>
      <c r="BD341" s="59"/>
      <c r="BF341" s="59"/>
      <c r="BH341" s="59"/>
      <c r="BJ341" s="59"/>
      <c r="BL341" s="59"/>
      <c r="BN341" s="59"/>
      <c r="BP341" s="59"/>
      <c r="BR341" s="59"/>
      <c r="BT341" s="59"/>
      <c r="BV341" s="59"/>
      <c r="BX341" s="59"/>
      <c r="BZ341" s="59"/>
      <c r="CC341" s="46" t="s">
        <v>2626</v>
      </c>
    </row>
    <row r="342" spans="1:81" ht="18" customHeight="1">
      <c r="A342" s="107">
        <v>45693</v>
      </c>
      <c r="E342" s="166"/>
      <c r="F342" s="112">
        <v>26472</v>
      </c>
      <c r="G342" s="112">
        <v>7974</v>
      </c>
      <c r="H342" s="52">
        <v>2438</v>
      </c>
      <c r="I342" s="59" t="s">
        <v>2627</v>
      </c>
      <c r="J342" s="59" t="s">
        <v>1616</v>
      </c>
      <c r="K342" s="55" t="s">
        <v>1630</v>
      </c>
      <c r="L342" s="55" t="s">
        <v>1631</v>
      </c>
      <c r="M342" s="55" t="s">
        <v>1650</v>
      </c>
      <c r="N342" s="55" t="s">
        <v>300</v>
      </c>
      <c r="O342" s="55" t="s">
        <v>1012</v>
      </c>
      <c r="P342" s="55" t="s">
        <v>1659</v>
      </c>
      <c r="Q342" s="55" t="s">
        <v>872</v>
      </c>
      <c r="R342" s="55" t="s">
        <v>1671</v>
      </c>
      <c r="S342" s="55" t="s">
        <v>1687</v>
      </c>
      <c r="T342" s="108" t="s">
        <v>1688</v>
      </c>
      <c r="AJ342" s="59" t="s">
        <v>341</v>
      </c>
      <c r="AN342" s="59"/>
      <c r="AP342" s="59"/>
      <c r="AR342" s="59"/>
      <c r="AT342" s="59"/>
      <c r="AV342" s="59"/>
      <c r="AX342" s="59"/>
      <c r="AZ342" s="59"/>
      <c r="BB342" s="59"/>
      <c r="BD342" s="59"/>
      <c r="BF342" s="59"/>
      <c r="BH342" s="59"/>
      <c r="BJ342" s="59"/>
      <c r="BL342" s="59"/>
      <c r="BN342" s="59"/>
      <c r="BP342" s="59"/>
      <c r="BR342" s="59"/>
      <c r="BT342" s="59"/>
      <c r="BV342" s="59"/>
      <c r="BX342" s="59"/>
      <c r="BZ342" s="59"/>
      <c r="CC342" s="46" t="s">
        <v>2626</v>
      </c>
    </row>
    <row r="343" spans="1:81" ht="18" customHeight="1">
      <c r="A343" s="107">
        <v>45693</v>
      </c>
      <c r="E343" s="166"/>
      <c r="F343" s="112">
        <v>27134</v>
      </c>
      <c r="G343" s="112">
        <v>5049</v>
      </c>
      <c r="H343" s="52">
        <v>2439</v>
      </c>
      <c r="I343" s="59" t="s">
        <v>2627</v>
      </c>
      <c r="J343" s="59" t="s">
        <v>1616</v>
      </c>
      <c r="K343" s="55" t="s">
        <v>1632</v>
      </c>
      <c r="L343" s="55" t="s">
        <v>1633</v>
      </c>
      <c r="M343" s="55" t="s">
        <v>1651</v>
      </c>
      <c r="N343" s="55" t="s">
        <v>1194</v>
      </c>
      <c r="O343" s="55" t="s">
        <v>1196</v>
      </c>
      <c r="P343" s="55" t="s">
        <v>1660</v>
      </c>
      <c r="Q343" s="55" t="s">
        <v>227</v>
      </c>
      <c r="R343" s="55" t="s">
        <v>1672</v>
      </c>
      <c r="S343" s="55" t="s">
        <v>1689</v>
      </c>
      <c r="T343" s="108" t="s">
        <v>1690</v>
      </c>
      <c r="U343" s="55" t="s">
        <v>579</v>
      </c>
      <c r="V343" s="55" t="s">
        <v>418</v>
      </c>
      <c r="W343" s="55" t="s">
        <v>421</v>
      </c>
      <c r="X343" s="55" t="s">
        <v>422</v>
      </c>
      <c r="Y343" s="55" t="s">
        <v>1708</v>
      </c>
      <c r="Z343" s="55" t="s">
        <v>326</v>
      </c>
      <c r="AA343" s="55" t="s">
        <v>1714</v>
      </c>
      <c r="AB343" s="55" t="s">
        <v>1720</v>
      </c>
      <c r="AC343" s="55" t="s">
        <v>1721</v>
      </c>
      <c r="AD343" s="55" t="s">
        <v>579</v>
      </c>
      <c r="AE343" s="55" t="s">
        <v>418</v>
      </c>
      <c r="AF343" s="55" t="s">
        <v>422</v>
      </c>
      <c r="AG343" s="55" t="s">
        <v>1708</v>
      </c>
      <c r="AH343" s="55" t="s">
        <v>1720</v>
      </c>
      <c r="AI343" s="55" t="s">
        <v>1721</v>
      </c>
      <c r="AJ343" s="59" t="s">
        <v>341</v>
      </c>
      <c r="AL343" s="93" t="s">
        <v>341</v>
      </c>
      <c r="AN343" s="59"/>
      <c r="AP343" s="59" t="s">
        <v>341</v>
      </c>
      <c r="AR343" s="59"/>
      <c r="AS343" s="59" t="s">
        <v>341</v>
      </c>
      <c r="AT343" s="59"/>
      <c r="AV343" s="59"/>
      <c r="AX343" s="59"/>
      <c r="AZ343" s="59"/>
      <c r="BB343" s="59"/>
      <c r="BD343" s="59" t="s">
        <v>341</v>
      </c>
      <c r="BE343" s="59" t="s">
        <v>341</v>
      </c>
      <c r="BF343" s="59"/>
      <c r="BH343" s="59" t="s">
        <v>341</v>
      </c>
      <c r="BJ343" s="59"/>
      <c r="BL343" s="59"/>
      <c r="BN343" s="59"/>
      <c r="BP343" s="59"/>
      <c r="BR343" s="59"/>
      <c r="BT343" s="59"/>
      <c r="BV343" s="59"/>
      <c r="BX343" s="59"/>
      <c r="BZ343" s="59"/>
      <c r="CC343" s="46" t="s">
        <v>2626</v>
      </c>
    </row>
    <row r="344" spans="1:81" ht="18" customHeight="1">
      <c r="A344" s="107">
        <v>45693</v>
      </c>
      <c r="E344" s="166"/>
      <c r="F344" s="112">
        <v>28479</v>
      </c>
      <c r="G344" s="112">
        <v>2869</v>
      </c>
      <c r="H344" s="52">
        <v>2440</v>
      </c>
      <c r="I344" s="59" t="s">
        <v>2627</v>
      </c>
      <c r="J344" s="59" t="s">
        <v>1616</v>
      </c>
      <c r="K344" s="55" t="s">
        <v>1634</v>
      </c>
      <c r="L344" s="55" t="s">
        <v>1635</v>
      </c>
      <c r="M344" s="55" t="s">
        <v>1652</v>
      </c>
      <c r="N344" s="55" t="s">
        <v>1618</v>
      </c>
      <c r="O344" s="55" t="s">
        <v>1619</v>
      </c>
      <c r="P344" s="55" t="s">
        <v>1661</v>
      </c>
      <c r="Q344" s="55" t="s">
        <v>227</v>
      </c>
      <c r="R344" s="55" t="s">
        <v>1673</v>
      </c>
      <c r="S344" s="55" t="s">
        <v>1691</v>
      </c>
      <c r="T344" s="108" t="s">
        <v>1692</v>
      </c>
      <c r="U344" s="55" t="s">
        <v>578</v>
      </c>
      <c r="V344" s="55" t="s">
        <v>1705</v>
      </c>
      <c r="W344" s="55" t="s">
        <v>421</v>
      </c>
      <c r="X344" s="55" t="s">
        <v>1731</v>
      </c>
      <c r="Y344" s="55" t="s">
        <v>1709</v>
      </c>
      <c r="Z344" s="55" t="s">
        <v>325</v>
      </c>
      <c r="AA344" s="55" t="s">
        <v>1715</v>
      </c>
      <c r="AB344" s="55" t="s">
        <v>1722</v>
      </c>
      <c r="AC344" s="55" t="s">
        <v>1723</v>
      </c>
      <c r="AK344" s="59" t="s">
        <v>341</v>
      </c>
      <c r="AL344" s="93" t="s">
        <v>341</v>
      </c>
      <c r="AN344" s="59"/>
      <c r="AP344" s="59"/>
      <c r="AR344" s="59"/>
      <c r="AT344" s="59"/>
      <c r="AV344" s="59" t="s">
        <v>341</v>
      </c>
      <c r="AX344" s="59"/>
      <c r="AZ344" s="59"/>
      <c r="BB344" s="59"/>
      <c r="BD344" s="59"/>
      <c r="BF344" s="59" t="s">
        <v>341</v>
      </c>
      <c r="BH344" s="59" t="s">
        <v>341</v>
      </c>
      <c r="BJ344" s="59"/>
      <c r="BL344" s="59"/>
      <c r="BN344" s="59"/>
      <c r="BP344" s="59"/>
      <c r="BR344" s="59"/>
      <c r="BT344" s="59"/>
      <c r="BV344" s="59"/>
      <c r="BX344" s="59"/>
      <c r="BZ344" s="59"/>
      <c r="CC344" s="46" t="s">
        <v>2626</v>
      </c>
    </row>
    <row r="345" spans="1:81" ht="18" customHeight="1">
      <c r="A345" s="107">
        <v>45693</v>
      </c>
      <c r="C345" s="118">
        <v>45805</v>
      </c>
      <c r="E345" s="166"/>
      <c r="F345" s="112">
        <v>29718</v>
      </c>
      <c r="G345" s="112">
        <v>402</v>
      </c>
      <c r="H345" s="52">
        <v>2441</v>
      </c>
      <c r="I345" s="59" t="s">
        <v>2627</v>
      </c>
      <c r="J345" s="59" t="s">
        <v>1616</v>
      </c>
      <c r="K345" s="55" t="s">
        <v>1636</v>
      </c>
      <c r="L345" s="55" t="s">
        <v>1637</v>
      </c>
      <c r="M345" s="55" t="s">
        <v>478</v>
      </c>
      <c r="N345" s="55" t="s">
        <v>305</v>
      </c>
      <c r="O345" s="55" t="s">
        <v>364</v>
      </c>
      <c r="P345" s="55" t="s">
        <v>1662</v>
      </c>
      <c r="Q345" s="55" t="s">
        <v>228</v>
      </c>
      <c r="R345" s="55" t="s">
        <v>1674</v>
      </c>
      <c r="S345" s="55" t="s">
        <v>1693</v>
      </c>
      <c r="T345" s="108" t="s">
        <v>1694</v>
      </c>
      <c r="U345" s="55" t="s">
        <v>578</v>
      </c>
      <c r="V345" s="55" t="s">
        <v>582</v>
      </c>
      <c r="W345" s="55" t="s">
        <v>421</v>
      </c>
      <c r="X345" s="55" t="s">
        <v>606</v>
      </c>
      <c r="Y345" s="55" t="s">
        <v>1710</v>
      </c>
      <c r="Z345" s="55" t="s">
        <v>325</v>
      </c>
      <c r="AA345" s="134" t="s">
        <v>2663</v>
      </c>
      <c r="AB345" s="55" t="s">
        <v>1724</v>
      </c>
      <c r="AC345" s="55" t="s">
        <v>1725</v>
      </c>
      <c r="AK345" s="59" t="s">
        <v>341</v>
      </c>
      <c r="AL345" s="93" t="s">
        <v>341</v>
      </c>
      <c r="AN345" s="59" t="s">
        <v>341</v>
      </c>
      <c r="AP345" s="59"/>
      <c r="AR345" s="59"/>
      <c r="AT345" s="59"/>
      <c r="AU345" s="59" t="s">
        <v>341</v>
      </c>
      <c r="AV345" s="59" t="s">
        <v>341</v>
      </c>
      <c r="AX345" s="59"/>
      <c r="AZ345" s="59"/>
      <c r="BB345" s="59"/>
      <c r="BD345" s="59"/>
      <c r="BE345" s="59" t="s">
        <v>341</v>
      </c>
      <c r="BF345" s="59" t="s">
        <v>341</v>
      </c>
      <c r="BH345" s="59" t="s">
        <v>341</v>
      </c>
      <c r="BI345" s="59" t="s">
        <v>341</v>
      </c>
      <c r="BJ345" s="59" t="s">
        <v>341</v>
      </c>
      <c r="BL345" s="59"/>
      <c r="BN345" s="59"/>
      <c r="BP345" s="59"/>
      <c r="BR345" s="59"/>
      <c r="BT345" s="59"/>
      <c r="BV345" s="59"/>
      <c r="BX345" s="59"/>
      <c r="BZ345" s="59"/>
      <c r="CC345" s="46" t="s">
        <v>2626</v>
      </c>
    </row>
    <row r="346" spans="1:81" ht="18" customHeight="1">
      <c r="A346" s="107">
        <v>45693</v>
      </c>
      <c r="E346" s="166"/>
      <c r="F346" s="112">
        <v>30031</v>
      </c>
      <c r="G346" s="112">
        <v>810</v>
      </c>
      <c r="H346" s="52">
        <v>2442</v>
      </c>
      <c r="I346" s="59" t="s">
        <v>2627</v>
      </c>
      <c r="J346" s="59" t="s">
        <v>1616</v>
      </c>
      <c r="K346" s="55" t="s">
        <v>1638</v>
      </c>
      <c r="L346" s="55" t="s">
        <v>1639</v>
      </c>
      <c r="M346" s="55" t="s">
        <v>1653</v>
      </c>
      <c r="N346" s="55" t="s">
        <v>300</v>
      </c>
      <c r="O346" s="55" t="s">
        <v>303</v>
      </c>
      <c r="P346" s="55" t="s">
        <v>1663</v>
      </c>
      <c r="Q346" s="55" t="s">
        <v>227</v>
      </c>
      <c r="R346" s="55" t="s">
        <v>1675</v>
      </c>
      <c r="S346" s="55" t="s">
        <v>1695</v>
      </c>
      <c r="T346" s="108" t="s">
        <v>1696</v>
      </c>
      <c r="AN346" s="59" t="s">
        <v>341</v>
      </c>
      <c r="AO346" s="59" t="s">
        <v>341</v>
      </c>
      <c r="AP346" s="59"/>
      <c r="AR346" s="59"/>
      <c r="AT346" s="59"/>
      <c r="AV346" s="59"/>
      <c r="AX346" s="59"/>
      <c r="AZ346" s="59"/>
      <c r="BB346" s="59"/>
      <c r="BD346" s="59"/>
      <c r="BF346" s="59"/>
      <c r="BH346" s="59"/>
      <c r="BJ346" s="59"/>
      <c r="BL346" s="59"/>
      <c r="BN346" s="59"/>
      <c r="BP346" s="59"/>
      <c r="BR346" s="59"/>
      <c r="BT346" s="59"/>
      <c r="BV346" s="59"/>
      <c r="BX346" s="59"/>
      <c r="BZ346" s="59"/>
      <c r="CC346" s="46" t="s">
        <v>2626</v>
      </c>
    </row>
    <row r="347" spans="1:81" ht="18" customHeight="1">
      <c r="A347" s="107">
        <v>45693</v>
      </c>
      <c r="E347" s="166"/>
      <c r="F347" s="112">
        <v>30228</v>
      </c>
      <c r="G347" s="112">
        <v>4336</v>
      </c>
      <c r="H347" s="52">
        <v>2443</v>
      </c>
      <c r="I347" s="59" t="s">
        <v>2627</v>
      </c>
      <c r="J347" s="59" t="s">
        <v>1616</v>
      </c>
      <c r="K347" s="55" t="s">
        <v>1640</v>
      </c>
      <c r="L347" s="55" t="s">
        <v>1641</v>
      </c>
      <c r="M347" s="55" t="s">
        <v>1654</v>
      </c>
      <c r="N347" s="55" t="s">
        <v>1620</v>
      </c>
      <c r="O347" s="55" t="s">
        <v>1621</v>
      </c>
      <c r="P347" s="55" t="s">
        <v>1664</v>
      </c>
      <c r="Q347" s="55" t="s">
        <v>227</v>
      </c>
      <c r="R347" s="55" t="s">
        <v>1676</v>
      </c>
      <c r="S347" s="55" t="s">
        <v>1697</v>
      </c>
      <c r="T347" s="108" t="s">
        <v>1698</v>
      </c>
      <c r="U347" s="55" t="s">
        <v>1703</v>
      </c>
      <c r="V347" s="55" t="s">
        <v>1706</v>
      </c>
      <c r="W347" s="55" t="s">
        <v>1730</v>
      </c>
      <c r="X347" s="55" t="s">
        <v>657</v>
      </c>
      <c r="Y347" s="55" t="s">
        <v>1711</v>
      </c>
      <c r="Z347" s="55" t="s">
        <v>1716</v>
      </c>
      <c r="AA347" s="55" t="s">
        <v>1717</v>
      </c>
      <c r="AB347" s="55" t="s">
        <v>1726</v>
      </c>
      <c r="AC347" s="55" t="s">
        <v>1727</v>
      </c>
      <c r="AJ347" s="59" t="s">
        <v>341</v>
      </c>
      <c r="AK347" s="59" t="s">
        <v>341</v>
      </c>
      <c r="AL347" s="93" t="s">
        <v>341</v>
      </c>
      <c r="AN347" s="59"/>
      <c r="AP347" s="59" t="s">
        <v>341</v>
      </c>
      <c r="AR347" s="59" t="s">
        <v>341</v>
      </c>
      <c r="AS347" s="59" t="s">
        <v>341</v>
      </c>
      <c r="AT347" s="59"/>
      <c r="AU347" s="59" t="s">
        <v>341</v>
      </c>
      <c r="AV347" s="59" t="s">
        <v>341</v>
      </c>
      <c r="AX347" s="59"/>
      <c r="AZ347" s="59" t="s">
        <v>341</v>
      </c>
      <c r="BA347" s="59" t="s">
        <v>341</v>
      </c>
      <c r="BB347" s="59" t="s">
        <v>341</v>
      </c>
      <c r="BD347" s="59"/>
      <c r="BE347" s="59" t="s">
        <v>341</v>
      </c>
      <c r="BF347" s="59" t="s">
        <v>341</v>
      </c>
      <c r="BH347" s="59" t="s">
        <v>341</v>
      </c>
      <c r="BJ347" s="59" t="s">
        <v>341</v>
      </c>
      <c r="BK347" s="59" t="s">
        <v>341</v>
      </c>
      <c r="BL347" s="59"/>
      <c r="BM347" s="59" t="s">
        <v>341</v>
      </c>
      <c r="BN347" s="59"/>
      <c r="BP347" s="59"/>
      <c r="BR347" s="59"/>
      <c r="BT347" s="59"/>
      <c r="BV347" s="59"/>
      <c r="BX347" s="59"/>
      <c r="BZ347" s="59"/>
      <c r="CC347" s="46" t="s">
        <v>2626</v>
      </c>
    </row>
    <row r="348" spans="1:81" ht="18" customHeight="1">
      <c r="A348" s="107">
        <v>45693</v>
      </c>
      <c r="B348" s="116">
        <v>45798</v>
      </c>
      <c r="C348" s="116"/>
      <c r="D348" s="116"/>
      <c r="E348" s="165"/>
      <c r="F348" s="112">
        <v>26575</v>
      </c>
      <c r="G348" s="112">
        <v>1104</v>
      </c>
      <c r="H348" s="52">
        <v>2640</v>
      </c>
      <c r="I348" s="59" t="s">
        <v>2627</v>
      </c>
      <c r="J348" s="59" t="s">
        <v>1531</v>
      </c>
      <c r="K348" s="55" t="s">
        <v>2203</v>
      </c>
      <c r="L348" s="55" t="s">
        <v>2204</v>
      </c>
      <c r="M348" s="55" t="s">
        <v>1005</v>
      </c>
      <c r="N348" s="55" t="s">
        <v>300</v>
      </c>
      <c r="O348" s="55" t="s">
        <v>301</v>
      </c>
      <c r="P348" s="55" t="s">
        <v>2256</v>
      </c>
      <c r="Q348" s="55" t="s">
        <v>227</v>
      </c>
      <c r="R348" s="126" t="s">
        <v>2642</v>
      </c>
      <c r="S348" s="55" t="s">
        <v>2329</v>
      </c>
      <c r="T348" s="108" t="s">
        <v>2330</v>
      </c>
      <c r="AA348" s="150"/>
      <c r="AJ348" s="59" t="s">
        <v>341</v>
      </c>
      <c r="AK348" s="59" t="s">
        <v>341</v>
      </c>
      <c r="AL348" s="93" t="s">
        <v>341</v>
      </c>
      <c r="AM348" s="59" t="s">
        <v>341</v>
      </c>
      <c r="AN348" s="59" t="s">
        <v>341</v>
      </c>
      <c r="AP348" s="59" t="s">
        <v>341</v>
      </c>
      <c r="AQ348" s="59" t="s">
        <v>341</v>
      </c>
      <c r="AR348" s="59"/>
      <c r="AT348" s="59"/>
      <c r="AV348" s="59"/>
      <c r="AX348" s="59"/>
      <c r="AY348" s="59" t="s">
        <v>341</v>
      </c>
      <c r="AZ348" s="59"/>
      <c r="BB348" s="59"/>
      <c r="BD348" s="59"/>
      <c r="BE348" s="59" t="s">
        <v>341</v>
      </c>
      <c r="BF348" s="59"/>
      <c r="BH348" s="59"/>
      <c r="BJ348" s="59"/>
      <c r="BL348" s="59"/>
      <c r="BN348" s="59"/>
      <c r="BP348" s="59"/>
      <c r="BR348" s="59"/>
      <c r="BT348" s="59"/>
      <c r="BV348" s="59"/>
      <c r="BX348" s="59"/>
      <c r="BZ348" s="59"/>
      <c r="CC348" s="46" t="s">
        <v>2626</v>
      </c>
    </row>
    <row r="349" spans="1:81" ht="18" customHeight="1">
      <c r="A349" s="107">
        <v>45693</v>
      </c>
      <c r="E349" s="166"/>
      <c r="F349" s="112">
        <v>32646</v>
      </c>
      <c r="G349" s="112">
        <v>2513</v>
      </c>
      <c r="H349" s="52">
        <v>2445</v>
      </c>
      <c r="I349" s="59" t="s">
        <v>2627</v>
      </c>
      <c r="J349" s="59" t="s">
        <v>1616</v>
      </c>
      <c r="K349" s="55" t="s">
        <v>1644</v>
      </c>
      <c r="L349" s="55" t="s">
        <v>1645</v>
      </c>
      <c r="M349" s="55" t="s">
        <v>580</v>
      </c>
      <c r="N349" s="55" t="s">
        <v>300</v>
      </c>
      <c r="O349" s="55" t="s">
        <v>303</v>
      </c>
      <c r="P349" s="55" t="s">
        <v>1666</v>
      </c>
      <c r="Q349" s="55" t="s">
        <v>227</v>
      </c>
      <c r="R349" s="55" t="s">
        <v>1678</v>
      </c>
      <c r="S349" s="55" t="s">
        <v>1701</v>
      </c>
      <c r="T349" s="108" t="s">
        <v>1702</v>
      </c>
      <c r="AJ349" s="59" t="s">
        <v>341</v>
      </c>
      <c r="AL349" s="93" t="s">
        <v>341</v>
      </c>
      <c r="AM349" s="59" t="s">
        <v>341</v>
      </c>
      <c r="AN349" s="59" t="s">
        <v>341</v>
      </c>
      <c r="AP349" s="59"/>
      <c r="AR349" s="59"/>
      <c r="AT349" s="59"/>
      <c r="AV349" s="59"/>
      <c r="AX349" s="59"/>
      <c r="AZ349" s="59"/>
      <c r="BB349" s="59" t="s">
        <v>341</v>
      </c>
      <c r="BD349" s="59"/>
      <c r="BF349" s="59"/>
      <c r="BH349" s="59"/>
      <c r="BJ349" s="59"/>
      <c r="BL349" s="59"/>
      <c r="BN349" s="59"/>
      <c r="BP349" s="59"/>
      <c r="BR349" s="59"/>
      <c r="BT349" s="59"/>
      <c r="BV349" s="59"/>
      <c r="BX349" s="59"/>
      <c r="BZ349" s="59"/>
      <c r="CC349" s="46" t="s">
        <v>2626</v>
      </c>
    </row>
    <row r="350" spans="1:81" ht="18" customHeight="1">
      <c r="A350" s="107">
        <v>45693</v>
      </c>
      <c r="B350" s="116">
        <v>45798</v>
      </c>
      <c r="C350" s="116"/>
      <c r="D350" s="116"/>
      <c r="E350" s="165"/>
      <c r="F350" s="112">
        <v>23517</v>
      </c>
      <c r="G350" s="112">
        <v>4280</v>
      </c>
      <c r="H350" s="52">
        <v>2709</v>
      </c>
      <c r="I350" s="59" t="s">
        <v>2627</v>
      </c>
      <c r="J350" s="59" t="s">
        <v>2439</v>
      </c>
      <c r="K350" s="55" t="s">
        <v>2440</v>
      </c>
      <c r="L350" s="55" t="s">
        <v>2441</v>
      </c>
      <c r="M350" s="55" t="s">
        <v>2446</v>
      </c>
      <c r="N350" s="55" t="s">
        <v>300</v>
      </c>
      <c r="O350" s="55" t="s">
        <v>1012</v>
      </c>
      <c r="P350" s="55" t="s">
        <v>2448</v>
      </c>
      <c r="Q350" s="150" t="s">
        <v>227</v>
      </c>
      <c r="R350" s="150" t="s">
        <v>2451</v>
      </c>
      <c r="S350" s="55" t="s">
        <v>2454</v>
      </c>
      <c r="T350" s="108" t="s">
        <v>2455</v>
      </c>
      <c r="AJ350" s="59" t="s">
        <v>341</v>
      </c>
      <c r="AN350" s="59" t="s">
        <v>341</v>
      </c>
      <c r="AP350" s="59"/>
      <c r="AR350" s="59"/>
      <c r="AT350" s="59"/>
      <c r="AV350" s="59"/>
      <c r="AX350" s="59"/>
      <c r="AZ350" s="59"/>
      <c r="BB350" s="59"/>
      <c r="BD350" s="59"/>
      <c r="BF350" s="59"/>
      <c r="BH350" s="59"/>
      <c r="BJ350" s="59"/>
      <c r="BL350" s="59"/>
      <c r="BM350" s="59" t="s">
        <v>341</v>
      </c>
      <c r="BN350" s="59"/>
      <c r="BP350" s="59" t="s">
        <v>341</v>
      </c>
      <c r="BR350" s="59"/>
      <c r="BT350" s="59"/>
      <c r="BV350" s="59"/>
      <c r="BX350" s="59"/>
      <c r="BZ350" s="59"/>
      <c r="CC350" s="46" t="s">
        <v>2626</v>
      </c>
    </row>
    <row r="351" spans="1:81" ht="18" customHeight="1">
      <c r="A351" s="107">
        <v>45693</v>
      </c>
      <c r="E351" s="166"/>
      <c r="F351" s="112">
        <v>23820</v>
      </c>
      <c r="G351" s="112">
        <v>698</v>
      </c>
      <c r="H351" s="52">
        <v>2447</v>
      </c>
      <c r="I351" s="59" t="s">
        <v>2627</v>
      </c>
      <c r="J351" s="59" t="s">
        <v>1742</v>
      </c>
      <c r="K351" s="55" t="s">
        <v>1734</v>
      </c>
      <c r="L351" s="55" t="s">
        <v>1735</v>
      </c>
      <c r="M351" s="55" t="s">
        <v>1744</v>
      </c>
      <c r="N351" s="55" t="s">
        <v>300</v>
      </c>
      <c r="O351" s="55" t="s">
        <v>310</v>
      </c>
      <c r="P351" s="55" t="s">
        <v>1749</v>
      </c>
      <c r="Q351" s="55" t="s">
        <v>228</v>
      </c>
      <c r="R351" s="55" t="s">
        <v>1753</v>
      </c>
      <c r="S351" s="55" t="s">
        <v>1759</v>
      </c>
      <c r="T351" s="108" t="s">
        <v>1760</v>
      </c>
      <c r="AJ351" s="59" t="s">
        <v>341</v>
      </c>
      <c r="AK351" s="59" t="s">
        <v>341</v>
      </c>
      <c r="AL351" s="93" t="s">
        <v>341</v>
      </c>
      <c r="AM351" s="59" t="s">
        <v>341</v>
      </c>
      <c r="AN351" s="59" t="s">
        <v>341</v>
      </c>
      <c r="AP351" s="59" t="s">
        <v>341</v>
      </c>
      <c r="AR351" s="59"/>
      <c r="AS351" s="59" t="s">
        <v>341</v>
      </c>
      <c r="AT351" s="59" t="s">
        <v>341</v>
      </c>
      <c r="AU351" s="59" t="s">
        <v>341</v>
      </c>
      <c r="AV351" s="59" t="s">
        <v>341</v>
      </c>
      <c r="AW351" s="59" t="s">
        <v>341</v>
      </c>
      <c r="AX351" s="59"/>
      <c r="AZ351" s="59" t="s">
        <v>341</v>
      </c>
      <c r="BA351" s="59" t="s">
        <v>341</v>
      </c>
      <c r="BB351" s="59" t="s">
        <v>341</v>
      </c>
      <c r="BC351" s="59" t="s">
        <v>341</v>
      </c>
      <c r="BD351" s="59" t="s">
        <v>341</v>
      </c>
      <c r="BE351" s="59" t="s">
        <v>341</v>
      </c>
      <c r="BF351" s="59" t="s">
        <v>341</v>
      </c>
      <c r="BG351" s="59" t="s">
        <v>341</v>
      </c>
      <c r="BH351" s="59" t="s">
        <v>341</v>
      </c>
      <c r="BI351" s="59" t="s">
        <v>341</v>
      </c>
      <c r="BJ351" s="59" t="s">
        <v>341</v>
      </c>
      <c r="BK351" s="59" t="s">
        <v>341</v>
      </c>
      <c r="BL351" s="59"/>
      <c r="BM351" s="59" t="s">
        <v>341</v>
      </c>
      <c r="BN351" s="59"/>
      <c r="BP351" s="59"/>
      <c r="BQ351" s="59" t="s">
        <v>341</v>
      </c>
      <c r="BR351" s="59"/>
      <c r="BT351" s="59"/>
      <c r="BV351" s="59"/>
      <c r="BX351" s="59"/>
      <c r="BY351" s="59" t="s">
        <v>341</v>
      </c>
      <c r="BZ351" s="59" t="s">
        <v>341</v>
      </c>
      <c r="CC351" s="46" t="s">
        <v>2626</v>
      </c>
    </row>
    <row r="352" spans="1:81" ht="18" customHeight="1">
      <c r="A352" s="107">
        <v>45693</v>
      </c>
      <c r="E352" s="166"/>
      <c r="F352" s="112">
        <v>24657</v>
      </c>
      <c r="G352" s="112">
        <v>360</v>
      </c>
      <c r="H352" s="52">
        <v>2448</v>
      </c>
      <c r="I352" s="59" t="s">
        <v>2627</v>
      </c>
      <c r="J352" s="59" t="s">
        <v>1742</v>
      </c>
      <c r="K352" s="55" t="s">
        <v>1736</v>
      </c>
      <c r="L352" s="55" t="s">
        <v>1737</v>
      </c>
      <c r="M352" s="55" t="s">
        <v>1745</v>
      </c>
      <c r="N352" s="55" t="s">
        <v>300</v>
      </c>
      <c r="O352" s="55" t="s">
        <v>301</v>
      </c>
      <c r="P352" s="55" t="s">
        <v>1750</v>
      </c>
      <c r="Q352" s="55" t="s">
        <v>227</v>
      </c>
      <c r="R352" s="55" t="s">
        <v>1754</v>
      </c>
      <c r="S352" s="55" t="s">
        <v>1761</v>
      </c>
      <c r="T352" s="108" t="s">
        <v>1762</v>
      </c>
      <c r="AJ352" s="59" t="s">
        <v>341</v>
      </c>
      <c r="AL352" s="93" t="s">
        <v>341</v>
      </c>
      <c r="AN352" s="59" t="s">
        <v>341</v>
      </c>
      <c r="AP352" s="59"/>
      <c r="AR352" s="59"/>
      <c r="AT352" s="59"/>
      <c r="AV352" s="59"/>
      <c r="AX352" s="59"/>
      <c r="AZ352" s="59"/>
      <c r="BB352" s="59"/>
      <c r="BD352" s="59"/>
      <c r="BE352" s="59" t="s">
        <v>341</v>
      </c>
      <c r="BF352" s="59"/>
      <c r="BH352" s="59"/>
      <c r="BJ352" s="59"/>
      <c r="BK352" s="59" t="s">
        <v>341</v>
      </c>
      <c r="BL352" s="59"/>
      <c r="BN352" s="59"/>
      <c r="BP352" s="59"/>
      <c r="BR352" s="59"/>
      <c r="BT352" s="59"/>
      <c r="BV352" s="59"/>
      <c r="BX352" s="59"/>
      <c r="BZ352" s="59"/>
      <c r="CC352" s="46" t="s">
        <v>2626</v>
      </c>
    </row>
    <row r="353" spans="1:81" ht="18" customHeight="1">
      <c r="A353" s="107">
        <v>45693</v>
      </c>
      <c r="E353" s="166"/>
      <c r="F353" s="112">
        <v>25303</v>
      </c>
      <c r="G353" s="112">
        <v>1062</v>
      </c>
      <c r="H353" s="52">
        <v>2449</v>
      </c>
      <c r="I353" s="59" t="s">
        <v>2627</v>
      </c>
      <c r="J353" s="59" t="s">
        <v>1742</v>
      </c>
      <c r="K353" s="55" t="s">
        <v>1738</v>
      </c>
      <c r="L353" s="55" t="s">
        <v>1739</v>
      </c>
      <c r="M353" s="55" t="s">
        <v>1746</v>
      </c>
      <c r="N353" s="55" t="s">
        <v>300</v>
      </c>
      <c r="O353" s="55" t="s">
        <v>314</v>
      </c>
      <c r="P353" s="55" t="s">
        <v>1751</v>
      </c>
      <c r="Q353" s="55" t="s">
        <v>227</v>
      </c>
      <c r="R353" s="55" t="s">
        <v>1755</v>
      </c>
      <c r="S353" s="55" t="s">
        <v>1763</v>
      </c>
      <c r="T353" s="108" t="s">
        <v>1764</v>
      </c>
      <c r="AJ353" s="59" t="s">
        <v>341</v>
      </c>
      <c r="AN353" s="59"/>
      <c r="AP353" s="59"/>
      <c r="AR353" s="59"/>
      <c r="AT353" s="59"/>
      <c r="AV353" s="59"/>
      <c r="AX353" s="59"/>
      <c r="AZ353" s="59"/>
      <c r="BB353" s="59"/>
      <c r="BD353" s="59"/>
      <c r="BF353" s="59"/>
      <c r="BH353" s="59"/>
      <c r="BJ353" s="59"/>
      <c r="BL353" s="59"/>
      <c r="BN353" s="59"/>
      <c r="BP353" s="59"/>
      <c r="BR353" s="59"/>
      <c r="BT353" s="59"/>
      <c r="BV353" s="59"/>
      <c r="BX353" s="59"/>
      <c r="BZ353" s="59"/>
      <c r="CC353" s="46" t="s">
        <v>2626</v>
      </c>
    </row>
    <row r="354" spans="1:81" ht="18" customHeight="1">
      <c r="A354" s="107">
        <v>45693</v>
      </c>
      <c r="E354" s="167"/>
      <c r="F354" s="112">
        <v>32676</v>
      </c>
      <c r="G354" s="112">
        <v>340</v>
      </c>
      <c r="H354" s="52">
        <v>2450</v>
      </c>
      <c r="I354" s="59" t="s">
        <v>2627</v>
      </c>
      <c r="J354" s="59" t="s">
        <v>1742</v>
      </c>
      <c r="K354" s="55" t="s">
        <v>1740</v>
      </c>
      <c r="L354" s="55" t="s">
        <v>1741</v>
      </c>
      <c r="M354" s="55" t="s">
        <v>1747</v>
      </c>
      <c r="N354" s="55" t="s">
        <v>300</v>
      </c>
      <c r="O354" s="55" t="s">
        <v>1217</v>
      </c>
      <c r="P354" s="55" t="s">
        <v>1752</v>
      </c>
      <c r="Q354" s="55" t="s">
        <v>228</v>
      </c>
      <c r="R354" s="55" t="s">
        <v>1756</v>
      </c>
      <c r="S354" s="55" t="s">
        <v>1765</v>
      </c>
      <c r="T354" s="108" t="s">
        <v>1766</v>
      </c>
      <c r="AN354" s="59" t="s">
        <v>341</v>
      </c>
      <c r="AP354" s="59"/>
      <c r="AR354" s="59"/>
      <c r="AT354" s="59"/>
      <c r="AV354" s="59"/>
      <c r="AX354" s="59"/>
      <c r="AZ354" s="59"/>
      <c r="BB354" s="59"/>
      <c r="BD354" s="59"/>
      <c r="BF354" s="59"/>
      <c r="BH354" s="59"/>
      <c r="BJ354" s="59"/>
      <c r="BL354" s="59"/>
      <c r="BN354" s="59"/>
      <c r="BP354" s="59"/>
      <c r="BR354" s="59"/>
      <c r="BT354" s="59"/>
      <c r="BV354" s="59"/>
      <c r="BX354" s="59"/>
      <c r="BZ354" s="59"/>
      <c r="CC354" s="46" t="s">
        <v>2626</v>
      </c>
    </row>
    <row r="355" spans="1:81" ht="18" hidden="1" customHeight="1">
      <c r="H355" s="52">
        <v>2451</v>
      </c>
      <c r="T355" s="108"/>
      <c r="AN355" s="59"/>
      <c r="AP355" s="59"/>
      <c r="AR355" s="59"/>
      <c r="AT355" s="59"/>
      <c r="AV355" s="59"/>
      <c r="AX355" s="59"/>
      <c r="AZ355" s="59"/>
      <c r="BB355" s="59"/>
      <c r="BD355" s="59"/>
      <c r="BF355" s="59"/>
      <c r="BH355" s="59"/>
      <c r="BJ355" s="59"/>
      <c r="BL355" s="59"/>
      <c r="BN355" s="59"/>
      <c r="BP355" s="59"/>
      <c r="BR355" s="59"/>
      <c r="BT355" s="59"/>
      <c r="BV355" s="59"/>
      <c r="BX355" s="59"/>
      <c r="BZ355" s="59"/>
      <c r="CC355" s="46" t="s">
        <v>2626</v>
      </c>
    </row>
    <row r="356" spans="1:81" ht="18" hidden="1" customHeight="1">
      <c r="H356" s="52">
        <v>2452</v>
      </c>
      <c r="T356" s="108"/>
      <c r="AN356" s="59"/>
      <c r="AP356" s="59"/>
      <c r="AR356" s="59"/>
      <c r="AT356" s="59"/>
      <c r="AV356" s="59"/>
      <c r="AX356" s="59"/>
      <c r="AZ356" s="59"/>
      <c r="BB356" s="59"/>
      <c r="BD356" s="59"/>
      <c r="BF356" s="59"/>
      <c r="BH356" s="59"/>
      <c r="BJ356" s="59"/>
      <c r="BL356" s="59"/>
      <c r="BN356" s="59"/>
      <c r="BP356" s="59"/>
      <c r="BR356" s="59"/>
      <c r="BT356" s="59"/>
      <c r="BV356" s="59"/>
      <c r="BX356" s="59"/>
      <c r="BZ356" s="59"/>
      <c r="CC356" s="46" t="s">
        <v>2626</v>
      </c>
    </row>
    <row r="357" spans="1:81" ht="18" hidden="1" customHeight="1">
      <c r="H357" s="52">
        <v>2453</v>
      </c>
      <c r="T357" s="108"/>
      <c r="AN357" s="59"/>
      <c r="AP357" s="59"/>
      <c r="AR357" s="59"/>
      <c r="AT357" s="59"/>
      <c r="AV357" s="59"/>
      <c r="AX357" s="59"/>
      <c r="AZ357" s="59"/>
      <c r="BB357" s="59"/>
      <c r="BD357" s="59"/>
      <c r="BF357" s="59"/>
      <c r="BH357" s="59"/>
      <c r="BJ357" s="59"/>
      <c r="BL357" s="59"/>
      <c r="BN357" s="59"/>
      <c r="BP357" s="59"/>
      <c r="BR357" s="59"/>
      <c r="BT357" s="59"/>
      <c r="BV357" s="59"/>
      <c r="BX357" s="59"/>
      <c r="BZ357" s="59"/>
      <c r="CC357" s="46" t="s">
        <v>2626</v>
      </c>
    </row>
    <row r="358" spans="1:81" ht="18" hidden="1" customHeight="1">
      <c r="H358" s="52">
        <v>2454</v>
      </c>
      <c r="T358" s="108"/>
      <c r="AN358" s="59"/>
      <c r="AP358" s="59"/>
      <c r="AR358" s="59"/>
      <c r="AT358" s="59"/>
      <c r="AV358" s="59"/>
      <c r="AX358" s="59"/>
      <c r="AZ358" s="59"/>
      <c r="BB358" s="59"/>
      <c r="BD358" s="59"/>
      <c r="BF358" s="59"/>
      <c r="BH358" s="59"/>
      <c r="BJ358" s="59"/>
      <c r="BL358" s="59"/>
      <c r="BN358" s="59"/>
      <c r="BP358" s="59"/>
      <c r="BR358" s="59"/>
      <c r="BT358" s="59"/>
      <c r="BV358" s="59"/>
      <c r="BX358" s="59"/>
      <c r="BZ358" s="59"/>
      <c r="CC358" s="46" t="s">
        <v>2626</v>
      </c>
    </row>
    <row r="359" spans="1:81" ht="18" hidden="1" customHeight="1">
      <c r="H359" s="52">
        <v>2455</v>
      </c>
      <c r="T359" s="108"/>
      <c r="AN359" s="59"/>
      <c r="AP359" s="59"/>
      <c r="AR359" s="59"/>
      <c r="AT359" s="59"/>
      <c r="AV359" s="59"/>
      <c r="AX359" s="59"/>
      <c r="AZ359" s="59"/>
      <c r="BB359" s="59"/>
      <c r="BD359" s="59"/>
      <c r="BF359" s="59"/>
      <c r="BH359" s="59"/>
      <c r="BJ359" s="59"/>
      <c r="BL359" s="59"/>
      <c r="BN359" s="59"/>
      <c r="BP359" s="59"/>
      <c r="BR359" s="59"/>
      <c r="BT359" s="59"/>
      <c r="BV359" s="59"/>
      <c r="BX359" s="59"/>
      <c r="BZ359" s="59"/>
      <c r="CC359" s="46" t="s">
        <v>2626</v>
      </c>
    </row>
    <row r="360" spans="1:81" ht="18" hidden="1" customHeight="1">
      <c r="H360" s="52">
        <v>2456</v>
      </c>
      <c r="T360" s="108"/>
      <c r="AN360" s="59"/>
      <c r="AP360" s="59"/>
      <c r="AR360" s="59"/>
      <c r="AT360" s="59"/>
      <c r="AV360" s="59"/>
      <c r="AX360" s="59"/>
      <c r="AZ360" s="59"/>
      <c r="BB360" s="59"/>
      <c r="BD360" s="59"/>
      <c r="BF360" s="59"/>
      <c r="BH360" s="59"/>
      <c r="BJ360" s="59"/>
      <c r="BL360" s="59"/>
      <c r="BN360" s="59"/>
      <c r="BP360" s="59"/>
      <c r="BR360" s="59"/>
      <c r="BT360" s="59"/>
      <c r="BV360" s="59"/>
      <c r="BX360" s="59"/>
      <c r="BZ360" s="59"/>
      <c r="CC360" s="46" t="s">
        <v>2626</v>
      </c>
    </row>
    <row r="361" spans="1:81" ht="18" hidden="1" customHeight="1">
      <c r="H361" s="52">
        <v>2457</v>
      </c>
      <c r="T361" s="108"/>
      <c r="AN361" s="59"/>
      <c r="AP361" s="59"/>
      <c r="AR361" s="59"/>
      <c r="AT361" s="59"/>
      <c r="AV361" s="59"/>
      <c r="AX361" s="59"/>
      <c r="AZ361" s="59"/>
      <c r="BB361" s="59"/>
      <c r="BD361" s="59"/>
      <c r="BF361" s="59"/>
      <c r="BH361" s="59"/>
      <c r="BJ361" s="59"/>
      <c r="BL361" s="59"/>
      <c r="BN361" s="59"/>
      <c r="BP361" s="59"/>
      <c r="BR361" s="59"/>
      <c r="BT361" s="59"/>
      <c r="BV361" s="59"/>
      <c r="BX361" s="59"/>
      <c r="BZ361" s="59"/>
      <c r="CC361" s="46" t="s">
        <v>2626</v>
      </c>
    </row>
    <row r="362" spans="1:81" ht="18" hidden="1" customHeight="1">
      <c r="H362" s="52">
        <v>2458</v>
      </c>
      <c r="T362" s="108"/>
      <c r="AN362" s="59"/>
      <c r="AP362" s="59"/>
      <c r="AR362" s="59"/>
      <c r="AT362" s="59"/>
      <c r="AV362" s="59"/>
      <c r="AX362" s="59"/>
      <c r="AZ362" s="59"/>
      <c r="BB362" s="59"/>
      <c r="BD362" s="59"/>
      <c r="BF362" s="59"/>
      <c r="BH362" s="59"/>
      <c r="BJ362" s="59"/>
      <c r="BL362" s="59"/>
      <c r="BN362" s="59"/>
      <c r="BP362" s="59"/>
      <c r="BR362" s="59"/>
      <c r="BT362" s="59"/>
      <c r="BV362" s="59"/>
      <c r="BX362" s="59"/>
      <c r="BZ362" s="59"/>
      <c r="CC362" s="46" t="s">
        <v>2626</v>
      </c>
    </row>
    <row r="363" spans="1:81" ht="18" hidden="1" customHeight="1">
      <c r="H363" s="52">
        <v>2459</v>
      </c>
      <c r="T363" s="108"/>
      <c r="AN363" s="59"/>
      <c r="AP363" s="59"/>
      <c r="AR363" s="59"/>
      <c r="AT363" s="59"/>
      <c r="AV363" s="59"/>
      <c r="AX363" s="59"/>
      <c r="AZ363" s="59"/>
      <c r="BB363" s="59"/>
      <c r="BD363" s="59"/>
      <c r="BF363" s="59"/>
      <c r="BH363" s="59"/>
      <c r="BJ363" s="59"/>
      <c r="BL363" s="59"/>
      <c r="BN363" s="59"/>
      <c r="BP363" s="59"/>
      <c r="BR363" s="59"/>
      <c r="BT363" s="59"/>
      <c r="BV363" s="59"/>
      <c r="BX363" s="59"/>
      <c r="BZ363" s="59"/>
      <c r="CC363" s="46" t="s">
        <v>2626</v>
      </c>
    </row>
    <row r="364" spans="1:81" ht="18" hidden="1" customHeight="1">
      <c r="H364" s="52">
        <v>2460</v>
      </c>
      <c r="T364" s="108"/>
      <c r="AN364" s="59"/>
      <c r="AP364" s="59"/>
      <c r="AR364" s="59"/>
      <c r="AT364" s="59"/>
      <c r="AV364" s="59"/>
      <c r="AX364" s="59"/>
      <c r="AZ364" s="59"/>
      <c r="BB364" s="59"/>
      <c r="BD364" s="59"/>
      <c r="BF364" s="59"/>
      <c r="BH364" s="59"/>
      <c r="BJ364" s="59"/>
      <c r="BL364" s="59"/>
      <c r="BN364" s="59"/>
      <c r="BP364" s="59"/>
      <c r="BR364" s="59"/>
      <c r="BT364" s="59"/>
      <c r="BV364" s="59"/>
      <c r="BX364" s="59"/>
      <c r="BZ364" s="59"/>
      <c r="CC364" s="46" t="s">
        <v>2626</v>
      </c>
    </row>
    <row r="365" spans="1:81" ht="18" hidden="1" customHeight="1">
      <c r="H365" s="52">
        <v>2461</v>
      </c>
      <c r="T365" s="108"/>
      <c r="AN365" s="59"/>
      <c r="AP365" s="59"/>
      <c r="AR365" s="59"/>
      <c r="AT365" s="59"/>
      <c r="AV365" s="59"/>
      <c r="AX365" s="59"/>
      <c r="AZ365" s="59"/>
      <c r="BB365" s="59"/>
      <c r="BD365" s="59"/>
      <c r="BF365" s="59"/>
      <c r="BH365" s="59"/>
      <c r="BJ365" s="59"/>
      <c r="BL365" s="59"/>
      <c r="BN365" s="59"/>
      <c r="BP365" s="59"/>
      <c r="BR365" s="59"/>
      <c r="BT365" s="59"/>
      <c r="BV365" s="59"/>
      <c r="BX365" s="59"/>
      <c r="BZ365" s="59"/>
      <c r="CC365" s="46" t="s">
        <v>2626</v>
      </c>
    </row>
    <row r="366" spans="1:81" ht="18" hidden="1" customHeight="1">
      <c r="H366" s="52">
        <v>2462</v>
      </c>
      <c r="T366" s="108"/>
      <c r="AN366" s="59"/>
      <c r="AP366" s="59"/>
      <c r="AR366" s="59"/>
      <c r="AT366" s="59"/>
      <c r="AV366" s="59"/>
      <c r="AX366" s="59"/>
      <c r="AZ366" s="59"/>
      <c r="BB366" s="59"/>
      <c r="BD366" s="59"/>
      <c r="BF366" s="59"/>
      <c r="BH366" s="59"/>
      <c r="BJ366" s="59"/>
      <c r="BL366" s="59"/>
      <c r="BN366" s="59"/>
      <c r="BP366" s="59"/>
      <c r="BR366" s="59"/>
      <c r="BT366" s="59"/>
      <c r="BV366" s="59"/>
      <c r="BX366" s="59"/>
      <c r="BZ366" s="59"/>
      <c r="CC366" s="46" t="s">
        <v>2626</v>
      </c>
    </row>
    <row r="367" spans="1:81" ht="18" hidden="1" customHeight="1">
      <c r="H367" s="52">
        <v>2463</v>
      </c>
      <c r="T367" s="108"/>
      <c r="AN367" s="59"/>
      <c r="AP367" s="59"/>
      <c r="AR367" s="59"/>
      <c r="AT367" s="59"/>
      <c r="AV367" s="59"/>
      <c r="AX367" s="59"/>
      <c r="AZ367" s="59"/>
      <c r="BB367" s="59"/>
      <c r="BD367" s="59"/>
      <c r="BF367" s="59"/>
      <c r="BH367" s="59"/>
      <c r="BJ367" s="59"/>
      <c r="BL367" s="59"/>
      <c r="BN367" s="59"/>
      <c r="BP367" s="59"/>
      <c r="BR367" s="59"/>
      <c r="BT367" s="59"/>
      <c r="BV367" s="59"/>
      <c r="BX367" s="59"/>
      <c r="BZ367" s="59"/>
      <c r="CC367" s="46" t="s">
        <v>2626</v>
      </c>
    </row>
    <row r="368" spans="1:81" ht="18" hidden="1" customHeight="1">
      <c r="H368" s="52">
        <v>2464</v>
      </c>
      <c r="T368" s="108"/>
      <c r="AN368" s="59"/>
      <c r="AP368" s="59"/>
      <c r="AR368" s="59"/>
      <c r="AT368" s="59"/>
      <c r="AV368" s="59"/>
      <c r="AX368" s="59"/>
      <c r="AZ368" s="59"/>
      <c r="BB368" s="59"/>
      <c r="BD368" s="59"/>
      <c r="BF368" s="59"/>
      <c r="BH368" s="59"/>
      <c r="BJ368" s="59"/>
      <c r="BL368" s="59"/>
      <c r="BN368" s="59"/>
      <c r="BP368" s="59"/>
      <c r="BR368" s="59"/>
      <c r="BT368" s="59"/>
      <c r="BV368" s="59"/>
      <c r="BX368" s="59"/>
      <c r="BZ368" s="59"/>
      <c r="CC368" s="46" t="s">
        <v>2626</v>
      </c>
    </row>
    <row r="369" spans="8:81" ht="18" hidden="1" customHeight="1">
      <c r="H369" s="52">
        <v>2465</v>
      </c>
      <c r="T369" s="108"/>
      <c r="AN369" s="59"/>
      <c r="AP369" s="59"/>
      <c r="AR369" s="59"/>
      <c r="AT369" s="59"/>
      <c r="AV369" s="59"/>
      <c r="AX369" s="59"/>
      <c r="AZ369" s="59"/>
      <c r="BB369" s="59"/>
      <c r="BD369" s="59"/>
      <c r="BF369" s="59"/>
      <c r="BH369" s="59"/>
      <c r="BJ369" s="59"/>
      <c r="BL369" s="59"/>
      <c r="BN369" s="59"/>
      <c r="BP369" s="59"/>
      <c r="BR369" s="59"/>
      <c r="BT369" s="59"/>
      <c r="BV369" s="59"/>
      <c r="BX369" s="59"/>
      <c r="BZ369" s="59"/>
      <c r="CC369" s="46" t="s">
        <v>2626</v>
      </c>
    </row>
    <row r="370" spans="8:81" ht="18" hidden="1" customHeight="1">
      <c r="H370" s="52">
        <v>2466</v>
      </c>
      <c r="T370" s="108"/>
      <c r="AN370" s="59"/>
      <c r="AP370" s="59"/>
      <c r="AR370" s="59"/>
      <c r="AT370" s="59"/>
      <c r="AV370" s="59"/>
      <c r="AX370" s="59"/>
      <c r="AZ370" s="59"/>
      <c r="BB370" s="59"/>
      <c r="BD370" s="59"/>
      <c r="BF370" s="59"/>
      <c r="BH370" s="59"/>
      <c r="BJ370" s="59"/>
      <c r="BL370" s="59"/>
      <c r="BN370" s="59"/>
      <c r="BP370" s="59"/>
      <c r="BR370" s="59"/>
      <c r="BT370" s="59"/>
      <c r="BV370" s="59"/>
      <c r="BX370" s="59"/>
      <c r="BZ370" s="59"/>
      <c r="CC370" s="46" t="s">
        <v>2626</v>
      </c>
    </row>
    <row r="371" spans="8:81" ht="18" hidden="1" customHeight="1">
      <c r="H371" s="52">
        <v>2467</v>
      </c>
      <c r="T371" s="108"/>
      <c r="AN371" s="59"/>
      <c r="AP371" s="59"/>
      <c r="AR371" s="59"/>
      <c r="AT371" s="59"/>
      <c r="AV371" s="59"/>
      <c r="AX371" s="59"/>
      <c r="AZ371" s="59"/>
      <c r="BB371" s="59"/>
      <c r="BD371" s="59"/>
      <c r="BF371" s="59"/>
      <c r="BH371" s="59"/>
      <c r="BJ371" s="59"/>
      <c r="BL371" s="59"/>
      <c r="BN371" s="59"/>
      <c r="BP371" s="59"/>
      <c r="BR371" s="59"/>
      <c r="BT371" s="59"/>
      <c r="BV371" s="59"/>
      <c r="BX371" s="59"/>
      <c r="BZ371" s="59"/>
      <c r="CC371" s="46" t="s">
        <v>2626</v>
      </c>
    </row>
    <row r="372" spans="8:81" ht="18" hidden="1" customHeight="1">
      <c r="H372" s="52">
        <v>2468</v>
      </c>
      <c r="T372" s="108"/>
      <c r="AN372" s="59"/>
      <c r="AP372" s="59"/>
      <c r="AR372" s="59"/>
      <c r="AT372" s="59"/>
      <c r="AV372" s="59"/>
      <c r="AX372" s="59"/>
      <c r="AZ372" s="59"/>
      <c r="BB372" s="59"/>
      <c r="BD372" s="59"/>
      <c r="BF372" s="59"/>
      <c r="BH372" s="59"/>
      <c r="BJ372" s="59"/>
      <c r="BL372" s="59"/>
      <c r="BN372" s="59"/>
      <c r="BP372" s="59"/>
      <c r="BR372" s="59"/>
      <c r="BT372" s="59"/>
      <c r="BV372" s="59"/>
      <c r="BX372" s="59"/>
      <c r="BZ372" s="59"/>
      <c r="CC372" s="46" t="s">
        <v>2626</v>
      </c>
    </row>
    <row r="373" spans="8:81" ht="18" hidden="1" customHeight="1">
      <c r="H373" s="52">
        <v>2469</v>
      </c>
      <c r="T373" s="108"/>
      <c r="AN373" s="59"/>
      <c r="AP373" s="59"/>
      <c r="AR373" s="59"/>
      <c r="AT373" s="59"/>
      <c r="AV373" s="59"/>
      <c r="AX373" s="59"/>
      <c r="AZ373" s="59"/>
      <c r="BB373" s="59"/>
      <c r="BD373" s="59"/>
      <c r="BF373" s="59"/>
      <c r="BH373" s="59"/>
      <c r="BJ373" s="59"/>
      <c r="BL373" s="59"/>
      <c r="BN373" s="59"/>
      <c r="BP373" s="59"/>
      <c r="BR373" s="59"/>
      <c r="BT373" s="59"/>
      <c r="BV373" s="59"/>
      <c r="BX373" s="59"/>
      <c r="BZ373" s="59"/>
      <c r="CC373" s="46" t="s">
        <v>2626</v>
      </c>
    </row>
    <row r="374" spans="8:81" ht="18" hidden="1" customHeight="1">
      <c r="H374" s="52">
        <v>2470</v>
      </c>
      <c r="T374" s="108"/>
      <c r="AN374" s="59"/>
      <c r="AP374" s="59"/>
      <c r="AR374" s="59"/>
      <c r="AT374" s="59"/>
      <c r="AV374" s="59"/>
      <c r="AX374" s="59"/>
      <c r="AZ374" s="59"/>
      <c r="BB374" s="59"/>
      <c r="BD374" s="59"/>
      <c r="BF374" s="59"/>
      <c r="BH374" s="59"/>
      <c r="BJ374" s="59"/>
      <c r="BL374" s="59"/>
      <c r="BN374" s="59"/>
      <c r="BP374" s="59"/>
      <c r="BR374" s="59"/>
      <c r="BT374" s="59"/>
      <c r="BV374" s="59"/>
      <c r="BX374" s="59"/>
      <c r="BZ374" s="59"/>
      <c r="CC374" s="46" t="s">
        <v>2626</v>
      </c>
    </row>
    <row r="375" spans="8:81" ht="18" hidden="1" customHeight="1">
      <c r="H375" s="52">
        <v>2471</v>
      </c>
      <c r="T375" s="108"/>
      <c r="AN375" s="59"/>
      <c r="AP375" s="59"/>
      <c r="AR375" s="59"/>
      <c r="AT375" s="59"/>
      <c r="AV375" s="59"/>
      <c r="AX375" s="59"/>
      <c r="AZ375" s="59"/>
      <c r="BB375" s="59"/>
      <c r="BD375" s="59"/>
      <c r="BF375" s="59"/>
      <c r="BH375" s="59"/>
      <c r="BJ375" s="59"/>
      <c r="BL375" s="59"/>
      <c r="BN375" s="59"/>
      <c r="BP375" s="59"/>
      <c r="BR375" s="59"/>
      <c r="BT375" s="59"/>
      <c r="BV375" s="59"/>
      <c r="BX375" s="59"/>
      <c r="BZ375" s="59"/>
      <c r="CC375" s="46" t="s">
        <v>2626</v>
      </c>
    </row>
    <row r="376" spans="8:81" ht="18" hidden="1" customHeight="1">
      <c r="H376" s="52">
        <v>2472</v>
      </c>
      <c r="T376" s="108"/>
      <c r="AN376" s="59"/>
      <c r="AP376" s="59"/>
      <c r="AR376" s="59"/>
      <c r="AT376" s="59"/>
      <c r="AV376" s="59"/>
      <c r="AX376" s="59"/>
      <c r="AZ376" s="59"/>
      <c r="BB376" s="59"/>
      <c r="BD376" s="59"/>
      <c r="BF376" s="59"/>
      <c r="BH376" s="59"/>
      <c r="BJ376" s="59"/>
      <c r="BL376" s="59"/>
      <c r="BN376" s="59"/>
      <c r="BP376" s="59"/>
      <c r="BR376" s="59"/>
      <c r="BT376" s="59"/>
      <c r="BV376" s="59"/>
      <c r="BX376" s="59"/>
      <c r="BZ376" s="59"/>
      <c r="CC376" s="46" t="s">
        <v>2626</v>
      </c>
    </row>
    <row r="377" spans="8:81" ht="18" hidden="1" customHeight="1">
      <c r="H377" s="52">
        <v>2473</v>
      </c>
      <c r="T377" s="108"/>
      <c r="AN377" s="59"/>
      <c r="AP377" s="59"/>
      <c r="AR377" s="59"/>
      <c r="AT377" s="59"/>
      <c r="AV377" s="59"/>
      <c r="AX377" s="59"/>
      <c r="AZ377" s="59"/>
      <c r="BB377" s="59"/>
      <c r="BD377" s="59"/>
      <c r="BF377" s="59"/>
      <c r="BH377" s="59"/>
      <c r="BJ377" s="59"/>
      <c r="BL377" s="59"/>
      <c r="BN377" s="59"/>
      <c r="BP377" s="59"/>
      <c r="BR377" s="59"/>
      <c r="BT377" s="59"/>
      <c r="BV377" s="59"/>
      <c r="BX377" s="59"/>
      <c r="BZ377" s="59"/>
      <c r="CC377" s="46" t="s">
        <v>2626</v>
      </c>
    </row>
    <row r="378" spans="8:81" ht="18" hidden="1" customHeight="1">
      <c r="H378" s="52">
        <v>2474</v>
      </c>
      <c r="T378" s="108"/>
      <c r="AN378" s="59"/>
      <c r="AP378" s="59"/>
      <c r="AR378" s="59"/>
      <c r="AT378" s="59"/>
      <c r="AV378" s="59"/>
      <c r="AX378" s="59"/>
      <c r="AZ378" s="59"/>
      <c r="BB378" s="59"/>
      <c r="BD378" s="59"/>
      <c r="BF378" s="59"/>
      <c r="BH378" s="59"/>
      <c r="BJ378" s="59"/>
      <c r="BL378" s="59"/>
      <c r="BN378" s="59"/>
      <c r="BP378" s="59"/>
      <c r="BR378" s="59"/>
      <c r="BT378" s="59"/>
      <c r="BV378" s="59"/>
      <c r="BX378" s="59"/>
      <c r="BZ378" s="59"/>
      <c r="CC378" s="46" t="s">
        <v>2626</v>
      </c>
    </row>
    <row r="379" spans="8:81" ht="18" hidden="1" customHeight="1">
      <c r="H379" s="52">
        <v>2475</v>
      </c>
      <c r="T379" s="108"/>
      <c r="AN379" s="59"/>
      <c r="AP379" s="59"/>
      <c r="AR379" s="59"/>
      <c r="AT379" s="59"/>
      <c r="AV379" s="59"/>
      <c r="AX379" s="59"/>
      <c r="AZ379" s="59"/>
      <c r="BB379" s="59"/>
      <c r="BD379" s="59"/>
      <c r="BF379" s="59"/>
      <c r="BH379" s="59"/>
      <c r="BJ379" s="59"/>
      <c r="BL379" s="59"/>
      <c r="BN379" s="59"/>
      <c r="BP379" s="59"/>
      <c r="BR379" s="59"/>
      <c r="BT379" s="59"/>
      <c r="BV379" s="59"/>
      <c r="BX379" s="59"/>
      <c r="BZ379" s="59"/>
      <c r="CC379" s="46" t="s">
        <v>2626</v>
      </c>
    </row>
    <row r="380" spans="8:81" ht="18" hidden="1" customHeight="1">
      <c r="H380" s="52">
        <v>2476</v>
      </c>
      <c r="T380" s="108"/>
      <c r="AN380" s="59"/>
      <c r="AP380" s="59"/>
      <c r="AR380" s="59"/>
      <c r="AT380" s="59"/>
      <c r="AV380" s="59"/>
      <c r="AX380" s="59"/>
      <c r="AZ380" s="59"/>
      <c r="BB380" s="59"/>
      <c r="BD380" s="59"/>
      <c r="BF380" s="59"/>
      <c r="BH380" s="59"/>
      <c r="BJ380" s="59"/>
      <c r="BL380" s="59"/>
      <c r="BN380" s="59"/>
      <c r="BP380" s="59"/>
      <c r="BR380" s="59"/>
      <c r="BT380" s="59"/>
      <c r="BV380" s="59"/>
      <c r="BX380" s="59"/>
      <c r="BZ380" s="59"/>
      <c r="CC380" s="46" t="s">
        <v>2626</v>
      </c>
    </row>
    <row r="381" spans="8:81" ht="18" hidden="1" customHeight="1">
      <c r="H381" s="52">
        <v>2477</v>
      </c>
      <c r="T381" s="108"/>
      <c r="AN381" s="59"/>
      <c r="AP381" s="59"/>
      <c r="AR381" s="59"/>
      <c r="AT381" s="59"/>
      <c r="AV381" s="59"/>
      <c r="AX381" s="59"/>
      <c r="AZ381" s="59"/>
      <c r="BB381" s="59"/>
      <c r="BD381" s="59"/>
      <c r="BF381" s="59"/>
      <c r="BH381" s="59"/>
      <c r="BJ381" s="59"/>
      <c r="BL381" s="59"/>
      <c r="BN381" s="59"/>
      <c r="BP381" s="59"/>
      <c r="BR381" s="59"/>
      <c r="BT381" s="59"/>
      <c r="BV381" s="59"/>
      <c r="BX381" s="59"/>
      <c r="BZ381" s="59"/>
      <c r="CC381" s="46" t="s">
        <v>2626</v>
      </c>
    </row>
    <row r="382" spans="8:81" ht="18" hidden="1" customHeight="1">
      <c r="H382" s="52">
        <v>2478</v>
      </c>
      <c r="T382" s="108"/>
      <c r="AN382" s="59"/>
      <c r="AP382" s="59"/>
      <c r="AR382" s="59"/>
      <c r="AT382" s="59"/>
      <c r="AV382" s="59"/>
      <c r="AX382" s="59"/>
      <c r="AZ382" s="59"/>
      <c r="BB382" s="59"/>
      <c r="BD382" s="59"/>
      <c r="BF382" s="59"/>
      <c r="BH382" s="59"/>
      <c r="BJ382" s="59"/>
      <c r="BL382" s="59"/>
      <c r="BN382" s="59"/>
      <c r="BP382" s="59"/>
      <c r="BR382" s="59"/>
      <c r="BT382" s="59"/>
      <c r="BV382" s="59"/>
      <c r="BX382" s="59"/>
      <c r="BZ382" s="59"/>
      <c r="CC382" s="46" t="s">
        <v>2626</v>
      </c>
    </row>
    <row r="383" spans="8:81" ht="18" hidden="1" customHeight="1">
      <c r="H383" s="52">
        <v>2479</v>
      </c>
      <c r="T383" s="108"/>
      <c r="AN383" s="59"/>
      <c r="AP383" s="59"/>
      <c r="AR383" s="59"/>
      <c r="AT383" s="59"/>
      <c r="AV383" s="59"/>
      <c r="AX383" s="59"/>
      <c r="AZ383" s="59"/>
      <c r="BB383" s="59"/>
      <c r="BD383" s="59"/>
      <c r="BF383" s="59"/>
      <c r="BH383" s="59"/>
      <c r="BJ383" s="59"/>
      <c r="BL383" s="59"/>
      <c r="BN383" s="59"/>
      <c r="BP383" s="59"/>
      <c r="BR383" s="59"/>
      <c r="BT383" s="59"/>
      <c r="BV383" s="59"/>
      <c r="BX383" s="59"/>
      <c r="BZ383" s="59"/>
      <c r="CC383" s="46" t="s">
        <v>2626</v>
      </c>
    </row>
    <row r="384" spans="8:81" ht="18" hidden="1" customHeight="1">
      <c r="H384" s="52">
        <v>2480</v>
      </c>
      <c r="T384" s="108"/>
      <c r="AN384" s="59"/>
      <c r="AP384" s="59"/>
      <c r="AR384" s="59"/>
      <c r="AT384" s="59"/>
      <c r="AV384" s="59"/>
      <c r="AX384" s="59"/>
      <c r="AZ384" s="59"/>
      <c r="BB384" s="59"/>
      <c r="BD384" s="59"/>
      <c r="BF384" s="59"/>
      <c r="BH384" s="59"/>
      <c r="BJ384" s="59"/>
      <c r="BL384" s="59"/>
      <c r="BN384" s="59"/>
      <c r="BP384" s="59"/>
      <c r="BR384" s="59"/>
      <c r="BT384" s="59"/>
      <c r="BV384" s="59"/>
      <c r="BX384" s="59"/>
      <c r="BZ384" s="59"/>
      <c r="CC384" s="46" t="s">
        <v>2626</v>
      </c>
    </row>
    <row r="385" spans="8:81" ht="18" hidden="1" customHeight="1">
      <c r="H385" s="52">
        <v>2481</v>
      </c>
      <c r="T385" s="108"/>
      <c r="AN385" s="59"/>
      <c r="AP385" s="59"/>
      <c r="AR385" s="59"/>
      <c r="AT385" s="59"/>
      <c r="AV385" s="59"/>
      <c r="AX385" s="59"/>
      <c r="AZ385" s="59"/>
      <c r="BB385" s="59"/>
      <c r="BD385" s="59"/>
      <c r="BF385" s="59"/>
      <c r="BH385" s="59"/>
      <c r="BJ385" s="59"/>
      <c r="BL385" s="59"/>
      <c r="BN385" s="59"/>
      <c r="BP385" s="59"/>
      <c r="BR385" s="59"/>
      <c r="BT385" s="59"/>
      <c r="BV385" s="59"/>
      <c r="BX385" s="59"/>
      <c r="BZ385" s="59"/>
      <c r="CC385" s="46" t="s">
        <v>2626</v>
      </c>
    </row>
    <row r="386" spans="8:81" ht="18" hidden="1" customHeight="1">
      <c r="H386" s="52">
        <v>2482</v>
      </c>
      <c r="T386" s="108"/>
      <c r="AN386" s="59"/>
      <c r="AP386" s="59"/>
      <c r="AR386" s="59"/>
      <c r="AT386" s="59"/>
      <c r="AV386" s="59"/>
      <c r="AX386" s="59"/>
      <c r="AZ386" s="59"/>
      <c r="BB386" s="59"/>
      <c r="BD386" s="59"/>
      <c r="BF386" s="59"/>
      <c r="BH386" s="59"/>
      <c r="BJ386" s="59"/>
      <c r="BL386" s="59"/>
      <c r="BN386" s="59"/>
      <c r="BP386" s="59"/>
      <c r="BR386" s="59"/>
      <c r="BT386" s="59"/>
      <c r="BV386" s="59"/>
      <c r="BX386" s="59"/>
      <c r="BZ386" s="59"/>
      <c r="CC386" s="46" t="s">
        <v>2626</v>
      </c>
    </row>
    <row r="387" spans="8:81" ht="18" hidden="1" customHeight="1">
      <c r="H387" s="52">
        <v>2483</v>
      </c>
      <c r="T387" s="108"/>
      <c r="AN387" s="59"/>
      <c r="AP387" s="59"/>
      <c r="AR387" s="59"/>
      <c r="AT387" s="59"/>
      <c r="AV387" s="59"/>
      <c r="AX387" s="59"/>
      <c r="AZ387" s="59"/>
      <c r="BB387" s="59"/>
      <c r="BD387" s="59"/>
      <c r="BF387" s="59"/>
      <c r="BH387" s="59"/>
      <c r="BJ387" s="59"/>
      <c r="BL387" s="59"/>
      <c r="BN387" s="59"/>
      <c r="BP387" s="59"/>
      <c r="BR387" s="59"/>
      <c r="BT387" s="59"/>
      <c r="BV387" s="59"/>
      <c r="BX387" s="59"/>
      <c r="BZ387" s="59"/>
      <c r="CC387" s="46" t="s">
        <v>2626</v>
      </c>
    </row>
    <row r="388" spans="8:81" ht="18" hidden="1" customHeight="1">
      <c r="H388" s="52">
        <v>2484</v>
      </c>
      <c r="T388" s="108"/>
      <c r="AN388" s="59"/>
      <c r="AP388" s="59"/>
      <c r="AR388" s="59"/>
      <c r="AT388" s="59"/>
      <c r="AV388" s="59"/>
      <c r="AX388" s="59"/>
      <c r="AZ388" s="59"/>
      <c r="BB388" s="59"/>
      <c r="BD388" s="59"/>
      <c r="BF388" s="59"/>
      <c r="BH388" s="59"/>
      <c r="BJ388" s="59"/>
      <c r="BL388" s="59"/>
      <c r="BN388" s="59"/>
      <c r="BP388" s="59"/>
      <c r="BR388" s="59"/>
      <c r="BT388" s="59"/>
      <c r="BV388" s="59"/>
      <c r="BX388" s="59"/>
      <c r="BZ388" s="59"/>
      <c r="CC388" s="46" t="s">
        <v>2626</v>
      </c>
    </row>
    <row r="389" spans="8:81" ht="18" hidden="1" customHeight="1">
      <c r="H389" s="52">
        <v>2485</v>
      </c>
      <c r="T389" s="108"/>
      <c r="AN389" s="59"/>
      <c r="AP389" s="59"/>
      <c r="AR389" s="59"/>
      <c r="AT389" s="59"/>
      <c r="AV389" s="59"/>
      <c r="AX389" s="59"/>
      <c r="AZ389" s="59"/>
      <c r="BB389" s="59"/>
      <c r="BD389" s="59"/>
      <c r="BF389" s="59"/>
      <c r="BH389" s="59"/>
      <c r="BJ389" s="59"/>
      <c r="BL389" s="59"/>
      <c r="BN389" s="59"/>
      <c r="BP389" s="59"/>
      <c r="BR389" s="59"/>
      <c r="BT389" s="59"/>
      <c r="BV389" s="59"/>
      <c r="BX389" s="59"/>
      <c r="BZ389" s="59"/>
      <c r="CC389" s="46" t="s">
        <v>2626</v>
      </c>
    </row>
    <row r="390" spans="8:81" ht="18" hidden="1" customHeight="1">
      <c r="H390" s="52">
        <v>2486</v>
      </c>
      <c r="T390" s="108"/>
      <c r="AN390" s="59"/>
      <c r="AP390" s="59"/>
      <c r="AR390" s="59"/>
      <c r="AT390" s="59"/>
      <c r="AV390" s="59"/>
      <c r="AX390" s="59"/>
      <c r="AZ390" s="59"/>
      <c r="BB390" s="59"/>
      <c r="BD390" s="59"/>
      <c r="BF390" s="59"/>
      <c r="BH390" s="59"/>
      <c r="BJ390" s="59"/>
      <c r="BL390" s="59"/>
      <c r="BN390" s="59"/>
      <c r="BP390" s="59"/>
      <c r="BR390" s="59"/>
      <c r="BT390" s="59"/>
      <c r="BV390" s="59"/>
      <c r="BX390" s="59"/>
      <c r="BZ390" s="59"/>
      <c r="CC390" s="46" t="s">
        <v>2626</v>
      </c>
    </row>
    <row r="391" spans="8:81" ht="18" hidden="1" customHeight="1">
      <c r="H391" s="52">
        <v>2487</v>
      </c>
      <c r="T391" s="108"/>
      <c r="AN391" s="59"/>
      <c r="AP391" s="59"/>
      <c r="AR391" s="59"/>
      <c r="AT391" s="59"/>
      <c r="AV391" s="59"/>
      <c r="AX391" s="59"/>
      <c r="AZ391" s="59"/>
      <c r="BB391" s="59"/>
      <c r="BD391" s="59"/>
      <c r="BF391" s="59"/>
      <c r="BH391" s="59"/>
      <c r="BJ391" s="59"/>
      <c r="BL391" s="59"/>
      <c r="BN391" s="59"/>
      <c r="BP391" s="59"/>
      <c r="BR391" s="59"/>
      <c r="BT391" s="59"/>
      <c r="BV391" s="59"/>
      <c r="BX391" s="59"/>
      <c r="BZ391" s="59"/>
      <c r="CC391" s="46" t="s">
        <v>2626</v>
      </c>
    </row>
    <row r="392" spans="8:81" ht="18" hidden="1" customHeight="1">
      <c r="H392" s="52">
        <v>2488</v>
      </c>
      <c r="T392" s="108"/>
      <c r="AN392" s="59"/>
      <c r="AP392" s="59"/>
      <c r="AR392" s="59"/>
      <c r="AT392" s="59"/>
      <c r="AV392" s="59"/>
      <c r="AX392" s="59"/>
      <c r="AZ392" s="59"/>
      <c r="BB392" s="59"/>
      <c r="BD392" s="59"/>
      <c r="BF392" s="59"/>
      <c r="BH392" s="59"/>
      <c r="BJ392" s="59"/>
      <c r="BL392" s="59"/>
      <c r="BN392" s="59"/>
      <c r="BP392" s="59"/>
      <c r="BR392" s="59"/>
      <c r="BT392" s="59"/>
      <c r="BV392" s="59"/>
      <c r="BX392" s="59"/>
      <c r="BZ392" s="59"/>
      <c r="CC392" s="46" t="s">
        <v>2626</v>
      </c>
    </row>
    <row r="393" spans="8:81" ht="18" hidden="1" customHeight="1">
      <c r="H393" s="52">
        <v>2489</v>
      </c>
      <c r="T393" s="108"/>
      <c r="AN393" s="59"/>
      <c r="AP393" s="59"/>
      <c r="AR393" s="59"/>
      <c r="AT393" s="59"/>
      <c r="AV393" s="59"/>
      <c r="AX393" s="59"/>
      <c r="AZ393" s="59"/>
      <c r="BB393" s="59"/>
      <c r="BD393" s="59"/>
      <c r="BF393" s="59"/>
      <c r="BH393" s="59"/>
      <c r="BJ393" s="59"/>
      <c r="BL393" s="59"/>
      <c r="BN393" s="59"/>
      <c r="BP393" s="59"/>
      <c r="BR393" s="59"/>
      <c r="BT393" s="59"/>
      <c r="BV393" s="59"/>
      <c r="BX393" s="59"/>
      <c r="BZ393" s="59"/>
      <c r="CC393" s="46" t="s">
        <v>2626</v>
      </c>
    </row>
    <row r="394" spans="8:81" ht="18" hidden="1" customHeight="1">
      <c r="H394" s="52">
        <v>2490</v>
      </c>
      <c r="T394" s="108"/>
      <c r="AN394" s="59"/>
      <c r="AP394" s="59"/>
      <c r="AR394" s="59"/>
      <c r="AT394" s="59"/>
      <c r="AV394" s="59"/>
      <c r="AX394" s="59"/>
      <c r="AZ394" s="59"/>
      <c r="BB394" s="59"/>
      <c r="BD394" s="59"/>
      <c r="BF394" s="59"/>
      <c r="BH394" s="59"/>
      <c r="BJ394" s="59"/>
      <c r="BL394" s="59"/>
      <c r="BN394" s="59"/>
      <c r="BP394" s="59"/>
      <c r="BR394" s="59"/>
      <c r="BT394" s="59"/>
      <c r="BV394" s="59"/>
      <c r="BX394" s="59"/>
      <c r="BZ394" s="59"/>
      <c r="CC394" s="46" t="s">
        <v>2626</v>
      </c>
    </row>
    <row r="395" spans="8:81" ht="18" hidden="1" customHeight="1">
      <c r="H395" s="52">
        <v>2491</v>
      </c>
      <c r="T395" s="108"/>
      <c r="AN395" s="59"/>
      <c r="AP395" s="59"/>
      <c r="AR395" s="59"/>
      <c r="AT395" s="59"/>
      <c r="AV395" s="59"/>
      <c r="AX395" s="59"/>
      <c r="AZ395" s="59"/>
      <c r="BB395" s="59"/>
      <c r="BD395" s="59"/>
      <c r="BF395" s="59"/>
      <c r="BH395" s="59"/>
      <c r="BJ395" s="59"/>
      <c r="BL395" s="59"/>
      <c r="BN395" s="59"/>
      <c r="BP395" s="59"/>
      <c r="BR395" s="59"/>
      <c r="BT395" s="59"/>
      <c r="BV395" s="59"/>
      <c r="BX395" s="59"/>
      <c r="BZ395" s="59"/>
      <c r="CC395" s="46" t="s">
        <v>2626</v>
      </c>
    </row>
    <row r="396" spans="8:81" ht="18" hidden="1" customHeight="1">
      <c r="H396" s="52">
        <v>2492</v>
      </c>
      <c r="T396" s="108"/>
      <c r="AN396" s="59"/>
      <c r="AP396" s="59"/>
      <c r="AR396" s="59"/>
      <c r="AT396" s="59"/>
      <c r="AV396" s="59"/>
      <c r="AX396" s="59"/>
      <c r="AZ396" s="59"/>
      <c r="BB396" s="59"/>
      <c r="BD396" s="59"/>
      <c r="BF396" s="59"/>
      <c r="BH396" s="59"/>
      <c r="BJ396" s="59"/>
      <c r="BL396" s="59"/>
      <c r="BN396" s="59"/>
      <c r="BP396" s="59"/>
      <c r="BR396" s="59"/>
      <c r="BT396" s="59"/>
      <c r="BV396" s="59"/>
      <c r="BX396" s="59"/>
      <c r="BZ396" s="59"/>
      <c r="CC396" s="46" t="s">
        <v>2626</v>
      </c>
    </row>
    <row r="397" spans="8:81" ht="18" hidden="1" customHeight="1">
      <c r="H397" s="52">
        <v>2493</v>
      </c>
      <c r="T397" s="108"/>
      <c r="AN397" s="59"/>
      <c r="AP397" s="59"/>
      <c r="AR397" s="59"/>
      <c r="AT397" s="59"/>
      <c r="AV397" s="59"/>
      <c r="AX397" s="59"/>
      <c r="AZ397" s="59"/>
      <c r="BB397" s="59"/>
      <c r="BD397" s="59"/>
      <c r="BF397" s="59"/>
      <c r="BH397" s="59"/>
      <c r="BJ397" s="59"/>
      <c r="BL397" s="59"/>
      <c r="BN397" s="59"/>
      <c r="BP397" s="59"/>
      <c r="BR397" s="59"/>
      <c r="BT397" s="59"/>
      <c r="BV397" s="59"/>
      <c r="BX397" s="59"/>
      <c r="BZ397" s="59"/>
      <c r="CC397" s="46" t="s">
        <v>2626</v>
      </c>
    </row>
    <row r="398" spans="8:81" ht="18" hidden="1" customHeight="1">
      <c r="H398" s="52">
        <v>2494</v>
      </c>
      <c r="T398" s="108"/>
      <c r="AN398" s="59"/>
      <c r="AP398" s="59"/>
      <c r="AR398" s="59"/>
      <c r="AT398" s="59"/>
      <c r="AV398" s="59"/>
      <c r="AX398" s="59"/>
      <c r="AZ398" s="59"/>
      <c r="BB398" s="59"/>
      <c r="BD398" s="59"/>
      <c r="BF398" s="59"/>
      <c r="BH398" s="59"/>
      <c r="BJ398" s="59"/>
      <c r="BL398" s="59"/>
      <c r="BN398" s="59"/>
      <c r="BP398" s="59"/>
      <c r="BR398" s="59"/>
      <c r="BT398" s="59"/>
      <c r="BV398" s="59"/>
      <c r="BX398" s="59"/>
      <c r="BZ398" s="59"/>
      <c r="CC398" s="46" t="s">
        <v>2626</v>
      </c>
    </row>
    <row r="399" spans="8:81" ht="18" hidden="1" customHeight="1">
      <c r="H399" s="52">
        <v>2495</v>
      </c>
      <c r="T399" s="108"/>
      <c r="AN399" s="59"/>
      <c r="AP399" s="59"/>
      <c r="AR399" s="59"/>
      <c r="AT399" s="59"/>
      <c r="AV399" s="59"/>
      <c r="AX399" s="59"/>
      <c r="AZ399" s="59"/>
      <c r="BB399" s="59"/>
      <c r="BD399" s="59"/>
      <c r="BF399" s="59"/>
      <c r="BH399" s="59"/>
      <c r="BJ399" s="59"/>
      <c r="BL399" s="59"/>
      <c r="BN399" s="59"/>
      <c r="BP399" s="59"/>
      <c r="BR399" s="59"/>
      <c r="BT399" s="59"/>
      <c r="BV399" s="59"/>
      <c r="BX399" s="59"/>
      <c r="BZ399" s="59"/>
      <c r="CC399" s="46" t="s">
        <v>2626</v>
      </c>
    </row>
    <row r="400" spans="8:81" ht="18" hidden="1" customHeight="1">
      <c r="H400" s="52">
        <v>2496</v>
      </c>
      <c r="T400" s="108"/>
      <c r="AN400" s="59"/>
      <c r="AP400" s="59"/>
      <c r="AR400" s="59"/>
      <c r="AT400" s="59"/>
      <c r="AV400" s="59"/>
      <c r="AX400" s="59"/>
      <c r="AZ400" s="59"/>
      <c r="BB400" s="59"/>
      <c r="BD400" s="59"/>
      <c r="BF400" s="59"/>
      <c r="BH400" s="59"/>
      <c r="BJ400" s="59"/>
      <c r="BL400" s="59"/>
      <c r="BN400" s="59"/>
      <c r="BP400" s="59"/>
      <c r="BR400" s="59"/>
      <c r="BT400" s="59"/>
      <c r="BV400" s="59"/>
      <c r="BX400" s="59"/>
      <c r="BZ400" s="59"/>
      <c r="CC400" s="46" t="s">
        <v>2626</v>
      </c>
    </row>
    <row r="401" spans="1:96" ht="18" hidden="1" customHeight="1">
      <c r="H401" s="52">
        <v>2497</v>
      </c>
      <c r="T401" s="108"/>
      <c r="AN401" s="59"/>
      <c r="AP401" s="59"/>
      <c r="AR401" s="59"/>
      <c r="AT401" s="59"/>
      <c r="AV401" s="59"/>
      <c r="AX401" s="59"/>
      <c r="AZ401" s="59"/>
      <c r="BB401" s="59"/>
      <c r="BD401" s="59"/>
      <c r="BF401" s="59"/>
      <c r="BH401" s="59"/>
      <c r="BJ401" s="59"/>
      <c r="BL401" s="59"/>
      <c r="BN401" s="59"/>
      <c r="BP401" s="59"/>
      <c r="BR401" s="59"/>
      <c r="BT401" s="59"/>
      <c r="BV401" s="59"/>
      <c r="BX401" s="59"/>
      <c r="BZ401" s="59"/>
      <c r="CC401" s="46" t="s">
        <v>2626</v>
      </c>
    </row>
    <row r="402" spans="1:96" ht="18" hidden="1" customHeight="1">
      <c r="H402" s="52">
        <v>2498</v>
      </c>
      <c r="T402" s="108"/>
      <c r="AN402" s="59"/>
      <c r="AP402" s="59"/>
      <c r="AR402" s="59"/>
      <c r="AT402" s="59"/>
      <c r="AV402" s="59"/>
      <c r="AX402" s="59"/>
      <c r="AZ402" s="59"/>
      <c r="BB402" s="59"/>
      <c r="BD402" s="59"/>
      <c r="BF402" s="59"/>
      <c r="BH402" s="59"/>
      <c r="BJ402" s="59"/>
      <c r="BL402" s="59"/>
      <c r="BN402" s="59"/>
      <c r="BP402" s="59"/>
      <c r="BR402" s="59"/>
      <c r="BT402" s="59"/>
      <c r="BV402" s="59"/>
      <c r="BX402" s="59"/>
      <c r="BZ402" s="59"/>
      <c r="CC402" s="46" t="s">
        <v>2626</v>
      </c>
    </row>
    <row r="403" spans="1:96" ht="18" hidden="1" customHeight="1">
      <c r="H403" s="52">
        <v>2499</v>
      </c>
      <c r="T403" s="108"/>
      <c r="AN403" s="59"/>
      <c r="AP403" s="59"/>
      <c r="AR403" s="59"/>
      <c r="AT403" s="59"/>
      <c r="AV403" s="59"/>
      <c r="AX403" s="59"/>
      <c r="AZ403" s="59"/>
      <c r="BB403" s="59"/>
      <c r="BD403" s="59"/>
      <c r="BF403" s="59"/>
      <c r="BH403" s="59"/>
      <c r="BJ403" s="59"/>
      <c r="BL403" s="59"/>
      <c r="BN403" s="59"/>
      <c r="BP403" s="59"/>
      <c r="BR403" s="59"/>
      <c r="BT403" s="59"/>
      <c r="BV403" s="59"/>
      <c r="BX403" s="59"/>
      <c r="BZ403" s="59"/>
      <c r="CC403" s="46" t="s">
        <v>2626</v>
      </c>
    </row>
    <row r="404" spans="1:96" ht="18" customHeight="1">
      <c r="A404" s="107">
        <v>45693</v>
      </c>
      <c r="E404" s="166"/>
      <c r="F404" s="112">
        <v>22665</v>
      </c>
      <c r="G404" s="112">
        <v>5389</v>
      </c>
      <c r="H404" s="52">
        <v>2500</v>
      </c>
      <c r="I404" s="59" t="s">
        <v>2627</v>
      </c>
      <c r="J404" s="59" t="s">
        <v>1767</v>
      </c>
      <c r="K404" s="55" t="s">
        <v>1768</v>
      </c>
      <c r="L404" s="55" t="s">
        <v>1769</v>
      </c>
      <c r="M404" s="55" t="s">
        <v>1774</v>
      </c>
      <c r="N404" s="55" t="s">
        <v>305</v>
      </c>
      <c r="O404" s="55" t="s">
        <v>311</v>
      </c>
      <c r="P404" s="55" t="s">
        <v>1779</v>
      </c>
      <c r="Q404" s="55" t="s">
        <v>227</v>
      </c>
      <c r="R404" s="55" t="s">
        <v>1782</v>
      </c>
      <c r="S404" s="55" t="s">
        <v>1785</v>
      </c>
      <c r="T404" s="108" t="s">
        <v>1786</v>
      </c>
      <c r="AM404" s="59" t="s">
        <v>341</v>
      </c>
      <c r="AN404" s="59"/>
      <c r="AP404" s="59"/>
      <c r="AR404" s="59"/>
      <c r="AT404" s="59"/>
      <c r="AV404" s="59"/>
      <c r="AX404" s="59"/>
      <c r="AZ404" s="59"/>
      <c r="BB404" s="59"/>
      <c r="BD404" s="59"/>
      <c r="BF404" s="59"/>
      <c r="BH404" s="59"/>
      <c r="BJ404" s="59"/>
      <c r="BL404" s="59"/>
      <c r="BN404" s="59"/>
      <c r="BP404" s="59"/>
      <c r="BR404" s="59"/>
      <c r="BT404" s="59"/>
      <c r="BV404" s="59"/>
      <c r="BX404" s="59"/>
      <c r="BZ404" s="59"/>
      <c r="CC404" s="46" t="s">
        <v>2626</v>
      </c>
    </row>
    <row r="405" spans="1:96" ht="18" customHeight="1">
      <c r="A405" s="107">
        <v>45693</v>
      </c>
      <c r="E405" s="166"/>
      <c r="F405" s="112">
        <v>24117</v>
      </c>
      <c r="G405" s="112">
        <v>1773</v>
      </c>
      <c r="H405" s="52">
        <v>2501</v>
      </c>
      <c r="I405" s="59" t="s">
        <v>2627</v>
      </c>
      <c r="J405" s="59" t="s">
        <v>1767</v>
      </c>
      <c r="K405" s="55" t="s">
        <v>1770</v>
      </c>
      <c r="L405" s="55" t="s">
        <v>1771</v>
      </c>
      <c r="M405" s="55" t="s">
        <v>1775</v>
      </c>
      <c r="N405" s="55" t="s">
        <v>300</v>
      </c>
      <c r="O405" s="55" t="s">
        <v>314</v>
      </c>
      <c r="P405" s="55" t="s">
        <v>1780</v>
      </c>
      <c r="Q405" s="55" t="s">
        <v>228</v>
      </c>
      <c r="R405" s="55" t="s">
        <v>1783</v>
      </c>
      <c r="S405" s="55" t="s">
        <v>1787</v>
      </c>
      <c r="T405" s="108" t="s">
        <v>1788</v>
      </c>
      <c r="AM405" s="59" t="s">
        <v>341</v>
      </c>
      <c r="AN405" s="59"/>
      <c r="AP405" s="59"/>
      <c r="AR405" s="59"/>
      <c r="AT405" s="59"/>
      <c r="AV405" s="59"/>
      <c r="AX405" s="59"/>
      <c r="AZ405" s="59"/>
      <c r="BB405" s="59"/>
      <c r="BD405" s="59"/>
      <c r="BF405" s="59"/>
      <c r="BH405" s="59"/>
      <c r="BJ405" s="59"/>
      <c r="BL405" s="59"/>
      <c r="BN405" s="59"/>
      <c r="BP405" s="59"/>
      <c r="BR405" s="59"/>
      <c r="BT405" s="59"/>
      <c r="BV405" s="59"/>
      <c r="BX405" s="59"/>
      <c r="BZ405" s="59"/>
      <c r="CC405" s="46" t="s">
        <v>2626</v>
      </c>
    </row>
    <row r="406" spans="1:96" ht="18" customHeight="1">
      <c r="A406" s="107">
        <v>45693</v>
      </c>
      <c r="E406" s="166"/>
      <c r="F406" s="112">
        <v>31261</v>
      </c>
      <c r="G406" s="112">
        <v>1994</v>
      </c>
      <c r="H406" s="52">
        <v>2502</v>
      </c>
      <c r="I406" s="59" t="s">
        <v>2627</v>
      </c>
      <c r="J406" s="59" t="s">
        <v>1767</v>
      </c>
      <c r="K406" s="55" t="s">
        <v>1772</v>
      </c>
      <c r="L406" s="55" t="s">
        <v>1773</v>
      </c>
      <c r="M406" s="55" t="s">
        <v>1776</v>
      </c>
      <c r="N406" s="55" t="s">
        <v>1777</v>
      </c>
      <c r="O406" s="55" t="s">
        <v>1778</v>
      </c>
      <c r="P406" s="55" t="s">
        <v>1781</v>
      </c>
      <c r="Q406" s="55" t="s">
        <v>227</v>
      </c>
      <c r="R406" s="55" t="s">
        <v>1784</v>
      </c>
      <c r="S406" s="55" t="s">
        <v>1789</v>
      </c>
      <c r="T406" s="108" t="s">
        <v>1790</v>
      </c>
      <c r="U406" s="55" t="s">
        <v>1791</v>
      </c>
      <c r="V406" s="55" t="s">
        <v>1792</v>
      </c>
      <c r="W406" s="55" t="s">
        <v>421</v>
      </c>
      <c r="X406" s="55" t="s">
        <v>1731</v>
      </c>
      <c r="Y406" s="55" t="s">
        <v>1793</v>
      </c>
      <c r="Z406" s="55" t="s">
        <v>325</v>
      </c>
      <c r="AA406" s="55" t="s">
        <v>1794</v>
      </c>
      <c r="AB406" s="55" t="s">
        <v>1795</v>
      </c>
      <c r="AC406" s="55" t="s">
        <v>1796</v>
      </c>
      <c r="AJ406" s="59" t="s">
        <v>341</v>
      </c>
      <c r="AL406" s="93" t="s">
        <v>341</v>
      </c>
      <c r="AN406" s="59" t="s">
        <v>341</v>
      </c>
      <c r="AO406" s="59" t="s">
        <v>341</v>
      </c>
      <c r="AP406" s="59"/>
      <c r="AR406" s="59"/>
      <c r="AT406" s="59"/>
      <c r="AV406" s="59"/>
      <c r="AX406" s="59" t="s">
        <v>341</v>
      </c>
      <c r="AZ406" s="59"/>
      <c r="BB406" s="59"/>
      <c r="BD406" s="59"/>
      <c r="BF406" s="59"/>
      <c r="BH406" s="59"/>
      <c r="BJ406" s="59"/>
      <c r="BK406" s="59" t="s">
        <v>341</v>
      </c>
      <c r="BL406" s="59"/>
      <c r="BM406" s="59" t="s">
        <v>341</v>
      </c>
      <c r="BN406" s="59" t="s">
        <v>341</v>
      </c>
      <c r="BO406" s="59" t="s">
        <v>341</v>
      </c>
      <c r="BP406" s="59" t="s">
        <v>341</v>
      </c>
      <c r="BQ406" s="59" t="s">
        <v>341</v>
      </c>
      <c r="BR406" s="59"/>
      <c r="BT406" s="59"/>
      <c r="BV406" s="59"/>
      <c r="BX406" s="59"/>
      <c r="BZ406" s="59"/>
      <c r="CC406" s="46" t="s">
        <v>2626</v>
      </c>
    </row>
    <row r="407" spans="1:96" ht="18" customHeight="1">
      <c r="A407" s="107">
        <v>45693</v>
      </c>
      <c r="E407" s="166"/>
      <c r="F407" s="112">
        <v>21726</v>
      </c>
      <c r="G407" s="112">
        <v>702</v>
      </c>
      <c r="H407" s="52">
        <v>2503</v>
      </c>
      <c r="I407" s="59" t="s">
        <v>2627</v>
      </c>
      <c r="J407" s="59" t="s">
        <v>1797</v>
      </c>
      <c r="K407" s="55" t="s">
        <v>1798</v>
      </c>
      <c r="L407" s="55" t="s">
        <v>1799</v>
      </c>
      <c r="M407" s="55" t="s">
        <v>838</v>
      </c>
      <c r="N407" s="55" t="s">
        <v>300</v>
      </c>
      <c r="O407" s="55" t="s">
        <v>303</v>
      </c>
      <c r="P407" s="55" t="s">
        <v>1843</v>
      </c>
      <c r="Q407" s="55" t="s">
        <v>227</v>
      </c>
      <c r="R407" s="55" t="s">
        <v>1859</v>
      </c>
      <c r="S407" s="55" t="s">
        <v>1874</v>
      </c>
      <c r="T407" s="108" t="s">
        <v>1875</v>
      </c>
      <c r="AM407" s="59" t="s">
        <v>341</v>
      </c>
      <c r="AN407" s="59"/>
      <c r="AP407" s="59"/>
      <c r="AR407" s="59"/>
      <c r="AT407" s="59"/>
      <c r="AV407" s="59"/>
      <c r="AX407" s="59"/>
      <c r="AZ407" s="59"/>
      <c r="BB407" s="59"/>
      <c r="BD407" s="59"/>
      <c r="BF407" s="59"/>
      <c r="BH407" s="59"/>
      <c r="BJ407" s="59"/>
      <c r="BL407" s="59"/>
      <c r="BN407" s="59"/>
      <c r="BP407" s="59"/>
      <c r="BR407" s="59"/>
      <c r="BT407" s="59"/>
      <c r="BV407" s="59"/>
      <c r="BX407" s="59"/>
      <c r="BZ407" s="59"/>
      <c r="CC407" s="46" t="s">
        <v>2626</v>
      </c>
    </row>
    <row r="408" spans="1:96" ht="18" customHeight="1">
      <c r="A408" s="107">
        <v>45693</v>
      </c>
      <c r="E408" s="166"/>
      <c r="F408" s="112">
        <v>21736</v>
      </c>
      <c r="G408" s="112">
        <v>26</v>
      </c>
      <c r="H408" s="52">
        <v>2504</v>
      </c>
      <c r="I408" s="59" t="s">
        <v>2627</v>
      </c>
      <c r="J408" s="59" t="s">
        <v>1797</v>
      </c>
      <c r="K408" s="55" t="s">
        <v>1800</v>
      </c>
      <c r="L408" s="55" t="s">
        <v>1801</v>
      </c>
      <c r="M408" s="55" t="s">
        <v>1830</v>
      </c>
      <c r="N408" s="55" t="s">
        <v>300</v>
      </c>
      <c r="O408" s="55" t="s">
        <v>303</v>
      </c>
      <c r="P408" s="55" t="s">
        <v>1844</v>
      </c>
      <c r="Q408" s="55" t="s">
        <v>227</v>
      </c>
      <c r="R408" s="55" t="s">
        <v>1860</v>
      </c>
      <c r="S408" s="55" t="s">
        <v>1876</v>
      </c>
      <c r="T408" s="108" t="s">
        <v>1877</v>
      </c>
      <c r="AJ408" s="59" t="s">
        <v>341</v>
      </c>
      <c r="AL408" s="93" t="s">
        <v>341</v>
      </c>
      <c r="AN408" s="59" t="s">
        <v>341</v>
      </c>
      <c r="AP408" s="59"/>
      <c r="AR408" s="59"/>
      <c r="AT408" s="59"/>
      <c r="AV408" s="59"/>
      <c r="AX408" s="59"/>
      <c r="AZ408" s="59"/>
      <c r="BB408" s="59"/>
      <c r="BD408" s="59"/>
      <c r="BF408" s="59"/>
      <c r="BH408" s="59"/>
      <c r="BJ408" s="59"/>
      <c r="BK408" s="59" t="s">
        <v>341</v>
      </c>
      <c r="BL408" s="59"/>
      <c r="BN408" s="59"/>
      <c r="BP408" s="59"/>
      <c r="BR408" s="59"/>
      <c r="BT408" s="59"/>
      <c r="BV408" s="59"/>
      <c r="BX408" s="59"/>
      <c r="BZ408" s="59"/>
      <c r="CC408" s="46" t="s">
        <v>2626</v>
      </c>
    </row>
    <row r="409" spans="1:96" ht="18" customHeight="1">
      <c r="A409" s="74">
        <v>45693</v>
      </c>
      <c r="B409" s="115">
        <v>45803</v>
      </c>
      <c r="C409" s="52"/>
      <c r="D409" s="52"/>
      <c r="E409" s="84"/>
      <c r="F409" s="112">
        <v>26366</v>
      </c>
      <c r="G409" s="112">
        <v>1280</v>
      </c>
      <c r="H409" s="52">
        <v>2111</v>
      </c>
      <c r="I409" s="45" t="s">
        <v>2627</v>
      </c>
      <c r="J409" s="45" t="s">
        <v>130</v>
      </c>
      <c r="K409" s="52" t="s">
        <v>142</v>
      </c>
      <c r="L409" s="52" t="s">
        <v>166</v>
      </c>
      <c r="M409" s="52" t="s">
        <v>190</v>
      </c>
      <c r="N409" s="52" t="s">
        <v>300</v>
      </c>
      <c r="O409" s="52" t="s">
        <v>310</v>
      </c>
      <c r="P409" s="52" t="s">
        <v>214</v>
      </c>
      <c r="Q409" s="52" t="s">
        <v>227</v>
      </c>
      <c r="R409" s="52" t="s">
        <v>240</v>
      </c>
      <c r="S409" s="52" t="s">
        <v>274</v>
      </c>
      <c r="T409" s="49" t="s">
        <v>275</v>
      </c>
      <c r="U409" s="52"/>
      <c r="V409" s="52"/>
      <c r="W409" s="52"/>
      <c r="X409" s="52"/>
      <c r="Y409" s="52"/>
      <c r="Z409" s="52"/>
      <c r="AA409" s="52"/>
      <c r="AB409" s="52"/>
      <c r="AC409" s="52"/>
      <c r="AD409" s="52"/>
      <c r="AE409" s="52"/>
      <c r="AF409" s="52"/>
      <c r="AG409" s="123"/>
      <c r="AH409" s="52"/>
      <c r="AI409" s="52"/>
      <c r="AJ409" s="45" t="s">
        <v>341</v>
      </c>
      <c r="AK409" s="45" t="s">
        <v>341</v>
      </c>
      <c r="AL409" s="80" t="s">
        <v>341</v>
      </c>
      <c r="AM409" s="45"/>
      <c r="AN409" s="45" t="s">
        <v>341</v>
      </c>
      <c r="AO409" s="45"/>
      <c r="AP409" s="45"/>
      <c r="AQ409" s="45"/>
      <c r="AR409" s="45"/>
      <c r="AS409" s="45"/>
      <c r="AT409" s="45"/>
      <c r="AU409" s="45"/>
      <c r="AV409" s="45"/>
      <c r="AW409" s="45" t="s">
        <v>341</v>
      </c>
      <c r="AX409" s="45" t="s">
        <v>341</v>
      </c>
      <c r="AY409" s="45"/>
      <c r="AZ409" s="45"/>
      <c r="BA409" s="45"/>
      <c r="BB409" s="45"/>
      <c r="BC409" s="45"/>
      <c r="BD409" s="45"/>
      <c r="BE409" s="45"/>
      <c r="BF409" s="45"/>
      <c r="BG409" s="45"/>
      <c r="BH409" s="45"/>
      <c r="BI409" s="45"/>
      <c r="BJ409" s="45"/>
      <c r="BK409" s="45" t="s">
        <v>341</v>
      </c>
      <c r="BL409" s="45"/>
      <c r="BM409" s="45"/>
      <c r="BN409" s="45"/>
      <c r="BO409" s="45"/>
      <c r="BP409" s="45"/>
      <c r="BQ409" s="45"/>
      <c r="BR409" s="45"/>
      <c r="BS409" s="45"/>
      <c r="BT409" s="45"/>
      <c r="BU409" s="45"/>
      <c r="BV409" s="45"/>
      <c r="BW409" s="45"/>
      <c r="BX409" s="45"/>
      <c r="BY409" s="45"/>
      <c r="BZ409" s="45"/>
      <c r="CA409" s="45"/>
      <c r="CB409" s="45"/>
      <c r="CC409" s="46" t="s">
        <v>2626</v>
      </c>
      <c r="CD409" s="52"/>
      <c r="CE409" s="33"/>
      <c r="CF409" s="33"/>
      <c r="CG409" s="33"/>
      <c r="CH409" s="33"/>
      <c r="CI409" s="33"/>
      <c r="CJ409" s="33"/>
      <c r="CK409" s="33"/>
      <c r="CL409" s="33"/>
      <c r="CM409" s="33"/>
      <c r="CN409" s="33"/>
      <c r="CO409" s="33"/>
      <c r="CP409" s="33"/>
      <c r="CQ409" s="33"/>
      <c r="CR409" s="33"/>
    </row>
    <row r="410" spans="1:96" ht="18" customHeight="1">
      <c r="A410" s="107">
        <v>45693</v>
      </c>
      <c r="E410" s="166"/>
      <c r="F410" s="112">
        <v>23505</v>
      </c>
      <c r="G410" s="112">
        <v>7685</v>
      </c>
      <c r="H410" s="52">
        <v>2506</v>
      </c>
      <c r="I410" s="59" t="s">
        <v>2627</v>
      </c>
      <c r="J410" s="59" t="s">
        <v>1797</v>
      </c>
      <c r="K410" s="55" t="s">
        <v>1804</v>
      </c>
      <c r="L410" s="55" t="s">
        <v>1805</v>
      </c>
      <c r="M410" s="55" t="s">
        <v>1832</v>
      </c>
      <c r="N410" s="55" t="s">
        <v>305</v>
      </c>
      <c r="O410" s="55" t="s">
        <v>364</v>
      </c>
      <c r="P410" s="55" t="s">
        <v>1846</v>
      </c>
      <c r="Q410" s="55" t="s">
        <v>227</v>
      </c>
      <c r="R410" s="55" t="s">
        <v>1862</v>
      </c>
      <c r="S410" s="55" t="s">
        <v>1880</v>
      </c>
      <c r="T410" s="108" t="s">
        <v>1881</v>
      </c>
      <c r="U410" s="55" t="s">
        <v>417</v>
      </c>
      <c r="V410" s="55" t="s">
        <v>1908</v>
      </c>
      <c r="W410" s="55" t="s">
        <v>421</v>
      </c>
      <c r="X410" s="55" t="s">
        <v>605</v>
      </c>
      <c r="Y410" s="55" t="s">
        <v>1911</v>
      </c>
      <c r="Z410" s="55" t="s">
        <v>325</v>
      </c>
      <c r="AA410" s="55" t="s">
        <v>1919</v>
      </c>
      <c r="AB410" s="55" t="s">
        <v>1926</v>
      </c>
      <c r="AC410" s="55" t="s">
        <v>1927</v>
      </c>
      <c r="AJ410" s="59" t="s">
        <v>341</v>
      </c>
      <c r="AL410" s="93" t="s">
        <v>341</v>
      </c>
      <c r="AN410" s="59"/>
      <c r="AP410" s="59"/>
      <c r="AR410" s="59"/>
      <c r="AS410" s="59" t="s">
        <v>341</v>
      </c>
      <c r="AT410" s="59"/>
      <c r="AV410" s="59"/>
      <c r="AX410" s="59"/>
      <c r="AZ410" s="59"/>
      <c r="BB410" s="59"/>
      <c r="BD410" s="59"/>
      <c r="BF410" s="59"/>
      <c r="BH410" s="59"/>
      <c r="BJ410" s="59"/>
      <c r="BL410" s="59"/>
      <c r="BN410" s="59"/>
      <c r="BP410" s="59"/>
      <c r="BR410" s="59"/>
      <c r="BT410" s="59"/>
      <c r="BV410" s="59"/>
      <c r="BX410" s="59"/>
      <c r="BZ410" s="59"/>
      <c r="CC410" s="46" t="s">
        <v>2626</v>
      </c>
    </row>
    <row r="411" spans="1:96" ht="18" customHeight="1">
      <c r="A411" s="107">
        <v>45693</v>
      </c>
      <c r="E411" s="166"/>
      <c r="F411" s="112">
        <v>23851</v>
      </c>
      <c r="G411" s="112">
        <v>2549</v>
      </c>
      <c r="H411" s="52">
        <v>2507</v>
      </c>
      <c r="I411" s="59" t="s">
        <v>2627</v>
      </c>
      <c r="J411" s="59" t="s">
        <v>1797</v>
      </c>
      <c r="K411" s="55" t="s">
        <v>1806</v>
      </c>
      <c r="L411" s="55" t="s">
        <v>1807</v>
      </c>
      <c r="M411" s="55" t="s">
        <v>1833</v>
      </c>
      <c r="N411" s="55" t="s">
        <v>305</v>
      </c>
      <c r="O411" s="55" t="s">
        <v>306</v>
      </c>
      <c r="P411" s="55" t="s">
        <v>1847</v>
      </c>
      <c r="Q411" s="55" t="s">
        <v>228</v>
      </c>
      <c r="R411" s="55" t="s">
        <v>1863</v>
      </c>
      <c r="S411" s="55" t="s">
        <v>1882</v>
      </c>
      <c r="T411" s="108" t="s">
        <v>1883</v>
      </c>
      <c r="U411" s="55" t="s">
        <v>417</v>
      </c>
      <c r="V411" s="55" t="s">
        <v>418</v>
      </c>
      <c r="W411" s="55" t="s">
        <v>421</v>
      </c>
      <c r="X411" s="55" t="s">
        <v>422</v>
      </c>
      <c r="Y411" s="55" t="s">
        <v>1912</v>
      </c>
      <c r="Z411" s="55" t="s">
        <v>325</v>
      </c>
      <c r="AA411" s="55" t="s">
        <v>1920</v>
      </c>
      <c r="AB411" s="55" t="s">
        <v>1928</v>
      </c>
      <c r="AC411" s="55" t="s">
        <v>1929</v>
      </c>
      <c r="AD411" s="55" t="s">
        <v>417</v>
      </c>
      <c r="AE411" s="55" t="s">
        <v>418</v>
      </c>
      <c r="AF411" s="55" t="s">
        <v>422</v>
      </c>
      <c r="AG411" s="55" t="s">
        <v>1912</v>
      </c>
      <c r="AH411" s="55" t="s">
        <v>1928</v>
      </c>
      <c r="AI411" s="55" t="s">
        <v>1929</v>
      </c>
      <c r="AK411" s="59" t="s">
        <v>341</v>
      </c>
      <c r="AN411" s="59" t="s">
        <v>341</v>
      </c>
      <c r="AP411" s="59"/>
      <c r="AR411" s="59"/>
      <c r="AT411" s="59"/>
      <c r="AV411" s="59"/>
      <c r="AX411" s="59"/>
      <c r="AZ411" s="59"/>
      <c r="BB411" s="59"/>
      <c r="BC411" s="59" t="s">
        <v>341</v>
      </c>
      <c r="BD411" s="59" t="s">
        <v>341</v>
      </c>
      <c r="BF411" s="59"/>
      <c r="BH411" s="59" t="s">
        <v>341</v>
      </c>
      <c r="BJ411" s="59"/>
      <c r="BL411" s="59"/>
      <c r="BN411" s="59"/>
      <c r="BP411" s="59"/>
      <c r="BR411" s="59"/>
      <c r="BT411" s="59"/>
      <c r="BV411" s="59"/>
      <c r="BX411" s="59" t="s">
        <v>341</v>
      </c>
      <c r="BY411" s="59" t="s">
        <v>341</v>
      </c>
      <c r="BZ411" s="59" t="s">
        <v>341</v>
      </c>
      <c r="CC411" s="46" t="s">
        <v>2626</v>
      </c>
    </row>
    <row r="412" spans="1:96" ht="18" customHeight="1">
      <c r="A412" s="107">
        <v>45693</v>
      </c>
      <c r="E412" s="166"/>
      <c r="F412" s="112">
        <v>24650</v>
      </c>
      <c r="G412" s="112">
        <v>2941</v>
      </c>
      <c r="H412" s="52">
        <v>2508</v>
      </c>
      <c r="I412" s="59" t="s">
        <v>2627</v>
      </c>
      <c r="J412" s="59" t="s">
        <v>1797</v>
      </c>
      <c r="K412" s="55" t="s">
        <v>1808</v>
      </c>
      <c r="L412" s="55" t="s">
        <v>1809</v>
      </c>
      <c r="M412" s="55" t="s">
        <v>418</v>
      </c>
      <c r="N412" s="55" t="s">
        <v>300</v>
      </c>
      <c r="O412" s="55" t="s">
        <v>303</v>
      </c>
      <c r="P412" s="55" t="s">
        <v>1848</v>
      </c>
      <c r="Q412" s="55" t="s">
        <v>227</v>
      </c>
      <c r="R412" s="55" t="s">
        <v>1864</v>
      </c>
      <c r="S412" s="55" t="s">
        <v>1884</v>
      </c>
      <c r="T412" s="108" t="s">
        <v>1885</v>
      </c>
      <c r="AM412" s="59" t="s">
        <v>341</v>
      </c>
      <c r="AN412" s="59"/>
      <c r="AP412" s="59"/>
      <c r="AR412" s="59"/>
      <c r="AT412" s="59"/>
      <c r="AV412" s="59"/>
      <c r="AX412" s="59"/>
      <c r="AZ412" s="59"/>
      <c r="BB412" s="59"/>
      <c r="BD412" s="59"/>
      <c r="BF412" s="59"/>
      <c r="BH412" s="59"/>
      <c r="BJ412" s="59"/>
      <c r="BL412" s="59"/>
      <c r="BN412" s="59"/>
      <c r="BP412" s="59"/>
      <c r="BR412" s="59"/>
      <c r="BT412" s="59"/>
      <c r="BV412" s="59"/>
      <c r="BX412" s="59"/>
      <c r="BZ412" s="59"/>
      <c r="CC412" s="46" t="s">
        <v>2626</v>
      </c>
    </row>
    <row r="413" spans="1:96" ht="18" customHeight="1">
      <c r="A413" s="107">
        <v>45693</v>
      </c>
      <c r="B413" s="116">
        <v>45869</v>
      </c>
      <c r="E413" s="166"/>
      <c r="F413" s="112">
        <v>25747</v>
      </c>
      <c r="G413" s="112">
        <v>1032</v>
      </c>
      <c r="H413" s="52">
        <v>2509</v>
      </c>
      <c r="I413" s="59" t="s">
        <v>2627</v>
      </c>
      <c r="J413" s="59" t="s">
        <v>1797</v>
      </c>
      <c r="K413" s="55" t="s">
        <v>1810</v>
      </c>
      <c r="L413" s="55" t="s">
        <v>1811</v>
      </c>
      <c r="M413" s="55" t="s">
        <v>1834</v>
      </c>
      <c r="N413" s="55" t="s">
        <v>305</v>
      </c>
      <c r="O413" s="55" t="s">
        <v>364</v>
      </c>
      <c r="P413" s="55" t="s">
        <v>1849</v>
      </c>
      <c r="Q413" s="55" t="s">
        <v>227</v>
      </c>
      <c r="R413" s="113" t="s">
        <v>2699</v>
      </c>
      <c r="S413" s="55" t="s">
        <v>1886</v>
      </c>
      <c r="T413" s="108" t="s">
        <v>1887</v>
      </c>
      <c r="U413" s="55" t="s">
        <v>1906</v>
      </c>
      <c r="V413" s="55" t="s">
        <v>393</v>
      </c>
      <c r="W413" s="55" t="s">
        <v>421</v>
      </c>
      <c r="X413" s="55" t="s">
        <v>422</v>
      </c>
      <c r="Y413" s="55" t="s">
        <v>1913</v>
      </c>
      <c r="Z413" s="55" t="s">
        <v>326</v>
      </c>
      <c r="AA413" s="113" t="s">
        <v>2700</v>
      </c>
      <c r="AB413" s="55" t="s">
        <v>1930</v>
      </c>
      <c r="AC413" s="55" t="s">
        <v>1931</v>
      </c>
      <c r="AJ413" s="59" t="s">
        <v>341</v>
      </c>
      <c r="AK413" s="59" t="s">
        <v>341</v>
      </c>
      <c r="AL413" s="93" t="s">
        <v>341</v>
      </c>
      <c r="AM413" s="59" t="s">
        <v>341</v>
      </c>
      <c r="AN413" s="59" t="s">
        <v>341</v>
      </c>
      <c r="AP413" s="59" t="s">
        <v>341</v>
      </c>
      <c r="AQ413" s="59" t="s">
        <v>341</v>
      </c>
      <c r="AR413" s="59" t="s">
        <v>341</v>
      </c>
      <c r="AS413" s="59" t="s">
        <v>341</v>
      </c>
      <c r="AT413" s="59" t="s">
        <v>341</v>
      </c>
      <c r="AU413" s="59" t="s">
        <v>341</v>
      </c>
      <c r="AV413" s="59" t="s">
        <v>341</v>
      </c>
      <c r="AW413" s="59" t="s">
        <v>341</v>
      </c>
      <c r="AX413" s="59" t="s">
        <v>341</v>
      </c>
      <c r="AY413" s="59" t="s">
        <v>341</v>
      </c>
      <c r="AZ413" s="59" t="s">
        <v>341</v>
      </c>
      <c r="BA413" s="59" t="s">
        <v>341</v>
      </c>
      <c r="BB413" s="59" t="s">
        <v>341</v>
      </c>
      <c r="BC413" s="59" t="s">
        <v>341</v>
      </c>
      <c r="BD413" s="59" t="s">
        <v>341</v>
      </c>
      <c r="BE413" s="59" t="s">
        <v>341</v>
      </c>
      <c r="BF413" s="59" t="s">
        <v>341</v>
      </c>
      <c r="BG413" s="59" t="s">
        <v>341</v>
      </c>
      <c r="BH413" s="59" t="s">
        <v>341</v>
      </c>
      <c r="BI413" s="59" t="s">
        <v>341</v>
      </c>
      <c r="BJ413" s="59" t="s">
        <v>341</v>
      </c>
      <c r="BK413" s="59" t="s">
        <v>341</v>
      </c>
      <c r="BL413" s="59"/>
      <c r="BN413" s="59"/>
      <c r="BP413" s="59"/>
      <c r="BR413" s="59"/>
      <c r="BT413" s="59"/>
      <c r="BV413" s="59"/>
      <c r="BX413" s="59" t="s">
        <v>341</v>
      </c>
      <c r="BZ413" s="59"/>
      <c r="CC413" s="46" t="s">
        <v>2626</v>
      </c>
    </row>
    <row r="414" spans="1:96" ht="18" customHeight="1">
      <c r="A414" s="107">
        <v>45693</v>
      </c>
      <c r="E414" s="166"/>
      <c r="F414" s="112">
        <v>26039</v>
      </c>
      <c r="G414" s="112">
        <v>610</v>
      </c>
      <c r="H414" s="52">
        <v>2510</v>
      </c>
      <c r="I414" s="59" t="s">
        <v>2627</v>
      </c>
      <c r="J414" s="59" t="s">
        <v>1797</v>
      </c>
      <c r="K414" s="55" t="s">
        <v>1812</v>
      </c>
      <c r="L414" s="55" t="s">
        <v>1813</v>
      </c>
      <c r="M414" s="55" t="s">
        <v>580</v>
      </c>
      <c r="N414" s="55" t="s">
        <v>300</v>
      </c>
      <c r="O414" s="55" t="s">
        <v>303</v>
      </c>
      <c r="P414" s="55" t="s">
        <v>1850</v>
      </c>
      <c r="Q414" s="55" t="s">
        <v>227</v>
      </c>
      <c r="R414" s="55" t="s">
        <v>1865</v>
      </c>
      <c r="S414" s="55" t="s">
        <v>1888</v>
      </c>
      <c r="T414" s="108" t="s">
        <v>1889</v>
      </c>
      <c r="AM414" s="59" t="s">
        <v>341</v>
      </c>
      <c r="AN414" s="59" t="s">
        <v>341</v>
      </c>
      <c r="AP414" s="59"/>
      <c r="AR414" s="59"/>
      <c r="AT414" s="59"/>
      <c r="AV414" s="59"/>
      <c r="AX414" s="59"/>
      <c r="AZ414" s="59"/>
      <c r="BB414" s="59"/>
      <c r="BD414" s="59"/>
      <c r="BF414" s="59"/>
      <c r="BH414" s="59"/>
      <c r="BJ414" s="59"/>
      <c r="BL414" s="59"/>
      <c r="BN414" s="59"/>
      <c r="BP414" s="59"/>
      <c r="BR414" s="59"/>
      <c r="BT414" s="59"/>
      <c r="BV414" s="59"/>
      <c r="BX414" s="59"/>
      <c r="BZ414" s="59"/>
      <c r="CC414" s="46" t="s">
        <v>2626</v>
      </c>
    </row>
    <row r="415" spans="1:96" ht="18" customHeight="1">
      <c r="A415" s="107">
        <v>45693</v>
      </c>
      <c r="E415" s="166"/>
      <c r="F415" s="112">
        <v>26261</v>
      </c>
      <c r="G415" s="112">
        <v>316</v>
      </c>
      <c r="H415" s="52">
        <v>2511</v>
      </c>
      <c r="I415" s="59" t="s">
        <v>2627</v>
      </c>
      <c r="J415" s="59" t="s">
        <v>1797</v>
      </c>
      <c r="K415" s="55" t="s">
        <v>1814</v>
      </c>
      <c r="L415" s="55" t="s">
        <v>1815</v>
      </c>
      <c r="M415" s="55" t="s">
        <v>580</v>
      </c>
      <c r="N415" s="55" t="s">
        <v>300</v>
      </c>
      <c r="O415" s="55" t="s">
        <v>303</v>
      </c>
      <c r="P415" s="55" t="s">
        <v>1851</v>
      </c>
      <c r="Q415" s="55" t="s">
        <v>227</v>
      </c>
      <c r="R415" s="55" t="s">
        <v>1866</v>
      </c>
      <c r="S415" s="55" t="s">
        <v>1890</v>
      </c>
      <c r="T415" s="108" t="s">
        <v>1891</v>
      </c>
      <c r="AM415" s="59" t="s">
        <v>341</v>
      </c>
      <c r="AN415" s="59"/>
      <c r="AP415" s="59"/>
      <c r="AR415" s="59"/>
      <c r="AT415" s="59"/>
      <c r="AV415" s="59"/>
      <c r="AX415" s="59"/>
      <c r="AZ415" s="59"/>
      <c r="BB415" s="59"/>
      <c r="BD415" s="59"/>
      <c r="BF415" s="59"/>
      <c r="BH415" s="59"/>
      <c r="BJ415" s="59"/>
      <c r="BL415" s="59"/>
      <c r="BN415" s="59"/>
      <c r="BP415" s="59"/>
      <c r="BR415" s="59"/>
      <c r="BT415" s="59"/>
      <c r="BV415" s="59"/>
      <c r="BX415" s="59"/>
      <c r="BZ415" s="59"/>
      <c r="CC415" s="46" t="s">
        <v>2626</v>
      </c>
    </row>
    <row r="416" spans="1:96" ht="18" customHeight="1">
      <c r="A416" s="107">
        <v>45693</v>
      </c>
      <c r="E416" s="166"/>
      <c r="F416" s="112">
        <v>27208</v>
      </c>
      <c r="G416" s="112">
        <v>2771</v>
      </c>
      <c r="H416" s="52">
        <v>2512</v>
      </c>
      <c r="I416" s="59" t="s">
        <v>2627</v>
      </c>
      <c r="J416" s="59" t="s">
        <v>1797</v>
      </c>
      <c r="K416" s="55" t="s">
        <v>1816</v>
      </c>
      <c r="L416" s="55" t="s">
        <v>1817</v>
      </c>
      <c r="M416" s="55" t="s">
        <v>1835</v>
      </c>
      <c r="N416" s="55" t="s">
        <v>922</v>
      </c>
      <c r="O416" s="55" t="s">
        <v>923</v>
      </c>
      <c r="P416" s="55" t="s">
        <v>1852</v>
      </c>
      <c r="Q416" s="55" t="s">
        <v>227</v>
      </c>
      <c r="R416" s="55" t="s">
        <v>1867</v>
      </c>
      <c r="S416" s="55" t="s">
        <v>1892</v>
      </c>
      <c r="T416" s="108" t="s">
        <v>1893</v>
      </c>
      <c r="U416" s="55" t="s">
        <v>317</v>
      </c>
      <c r="V416" s="55" t="s">
        <v>1909</v>
      </c>
      <c r="W416" s="55" t="s">
        <v>421</v>
      </c>
      <c r="X416" s="55" t="s">
        <v>606</v>
      </c>
      <c r="Y416" s="55" t="s">
        <v>1914</v>
      </c>
      <c r="Z416" s="55" t="s">
        <v>325</v>
      </c>
      <c r="AA416" s="55" t="s">
        <v>1921</v>
      </c>
      <c r="AB416" s="55" t="s">
        <v>1932</v>
      </c>
      <c r="AC416" s="55" t="s">
        <v>1933</v>
      </c>
      <c r="AD416" s="55" t="s">
        <v>317</v>
      </c>
      <c r="AE416" s="55" t="s">
        <v>1909</v>
      </c>
      <c r="AF416" s="55" t="s">
        <v>606</v>
      </c>
      <c r="AG416" s="55" t="s">
        <v>1914</v>
      </c>
      <c r="AH416" s="55" t="s">
        <v>1932</v>
      </c>
      <c r="AI416" s="55" t="s">
        <v>1933</v>
      </c>
      <c r="AK416" s="59" t="s">
        <v>341</v>
      </c>
      <c r="AL416" s="93" t="s">
        <v>341</v>
      </c>
      <c r="AN416" s="59" t="s">
        <v>341</v>
      </c>
      <c r="AP416" s="59" t="s">
        <v>341</v>
      </c>
      <c r="AR416" s="59"/>
      <c r="AS416" s="59" t="s">
        <v>341</v>
      </c>
      <c r="AT416" s="59"/>
      <c r="AU416" s="59" t="s">
        <v>341</v>
      </c>
      <c r="AV416" s="59" t="s">
        <v>341</v>
      </c>
      <c r="AX416" s="59"/>
      <c r="AZ416" s="59" t="s">
        <v>341</v>
      </c>
      <c r="BB416" s="59" t="s">
        <v>341</v>
      </c>
      <c r="BD416" s="59" t="s">
        <v>341</v>
      </c>
      <c r="BE416" s="59" t="s">
        <v>341</v>
      </c>
      <c r="BF416" s="59"/>
      <c r="BH416" s="59" t="s">
        <v>341</v>
      </c>
      <c r="BJ416" s="59" t="s">
        <v>341</v>
      </c>
      <c r="BL416" s="59"/>
      <c r="BN416" s="59"/>
      <c r="BP416" s="59"/>
      <c r="BR416" s="59"/>
      <c r="BT416" s="59"/>
      <c r="BV416" s="59"/>
      <c r="BX416" s="59"/>
      <c r="BZ416" s="59"/>
      <c r="CC416" s="46" t="s">
        <v>2626</v>
      </c>
    </row>
    <row r="417" spans="1:81" ht="18" customHeight="1">
      <c r="A417" s="107">
        <v>45693</v>
      </c>
      <c r="E417" s="166"/>
      <c r="F417" s="112">
        <v>27337</v>
      </c>
      <c r="G417" s="112">
        <v>14</v>
      </c>
      <c r="H417" s="52">
        <v>2513</v>
      </c>
      <c r="I417" s="59" t="s">
        <v>2627</v>
      </c>
      <c r="J417" s="59" t="s">
        <v>1797</v>
      </c>
      <c r="K417" s="55" t="s">
        <v>1818</v>
      </c>
      <c r="L417" s="55" t="s">
        <v>1819</v>
      </c>
      <c r="M417" s="55" t="s">
        <v>191</v>
      </c>
      <c r="N417" s="55" t="s">
        <v>300</v>
      </c>
      <c r="O417" s="55" t="s">
        <v>303</v>
      </c>
      <c r="P417" s="55" t="s">
        <v>1853</v>
      </c>
      <c r="Q417" s="55" t="s">
        <v>227</v>
      </c>
      <c r="R417" s="55" t="s">
        <v>1868</v>
      </c>
      <c r="S417" s="55" t="s">
        <v>1894</v>
      </c>
      <c r="T417" s="108" t="s">
        <v>277</v>
      </c>
      <c r="AM417" s="59" t="s">
        <v>341</v>
      </c>
      <c r="AN417" s="59" t="s">
        <v>341</v>
      </c>
      <c r="AP417" s="59"/>
      <c r="AR417" s="59"/>
      <c r="AT417" s="59"/>
      <c r="AV417" s="59"/>
      <c r="AX417" s="59"/>
      <c r="AZ417" s="59"/>
      <c r="BB417" s="59"/>
      <c r="BD417" s="59"/>
      <c r="BF417" s="59"/>
      <c r="BH417" s="59"/>
      <c r="BJ417" s="59"/>
      <c r="BL417" s="59"/>
      <c r="BN417" s="59"/>
      <c r="BP417" s="59"/>
      <c r="BR417" s="59"/>
      <c r="BT417" s="59"/>
      <c r="BV417" s="59"/>
      <c r="BX417" s="59"/>
      <c r="BZ417" s="59"/>
      <c r="CC417" s="46" t="s">
        <v>2626</v>
      </c>
    </row>
    <row r="418" spans="1:81" ht="18" customHeight="1">
      <c r="A418" s="107">
        <v>45693</v>
      </c>
      <c r="E418" s="166"/>
      <c r="F418" s="112">
        <v>29626</v>
      </c>
      <c r="G418" s="112">
        <v>1607</v>
      </c>
      <c r="H418" s="52">
        <v>2514</v>
      </c>
      <c r="I418" s="59" t="s">
        <v>2627</v>
      </c>
      <c r="J418" s="59" t="s">
        <v>1797</v>
      </c>
      <c r="K418" s="55" t="s">
        <v>1820</v>
      </c>
      <c r="L418" s="55" t="s">
        <v>1821</v>
      </c>
      <c r="M418" s="55" t="s">
        <v>1836</v>
      </c>
      <c r="N418" s="55" t="s">
        <v>922</v>
      </c>
      <c r="O418" s="55" t="s">
        <v>1841</v>
      </c>
      <c r="P418" s="55" t="s">
        <v>1854</v>
      </c>
      <c r="Q418" s="55" t="s">
        <v>228</v>
      </c>
      <c r="R418" s="55" t="s">
        <v>1869</v>
      </c>
      <c r="S418" s="55" t="s">
        <v>1895</v>
      </c>
      <c r="T418" s="108" t="s">
        <v>1896</v>
      </c>
      <c r="U418" s="55" t="s">
        <v>579</v>
      </c>
      <c r="V418" s="55" t="s">
        <v>919</v>
      </c>
      <c r="W418" s="55" t="s">
        <v>421</v>
      </c>
      <c r="X418" s="55" t="s">
        <v>422</v>
      </c>
      <c r="Y418" s="55" t="s">
        <v>1915</v>
      </c>
      <c r="Z418" s="55" t="s">
        <v>326</v>
      </c>
      <c r="AA418" s="55" t="s">
        <v>1922</v>
      </c>
      <c r="AB418" s="55" t="s">
        <v>1934</v>
      </c>
      <c r="AC418" s="55" t="s">
        <v>1935</v>
      </c>
      <c r="AK418" s="59" t="s">
        <v>341</v>
      </c>
      <c r="AL418" s="93" t="s">
        <v>341</v>
      </c>
      <c r="AN418" s="59"/>
      <c r="AP418" s="59"/>
      <c r="AR418" s="59"/>
      <c r="AT418" s="59"/>
      <c r="AV418" s="59"/>
      <c r="AW418" s="59" t="s">
        <v>341</v>
      </c>
      <c r="AX418" s="59"/>
      <c r="AZ418" s="59"/>
      <c r="BB418" s="59"/>
      <c r="BC418" s="59" t="s">
        <v>341</v>
      </c>
      <c r="BD418" s="59" t="s">
        <v>341</v>
      </c>
      <c r="BF418" s="59"/>
      <c r="BH418" s="59"/>
      <c r="BJ418" s="59"/>
      <c r="BL418" s="59"/>
      <c r="BN418" s="59"/>
      <c r="BP418" s="59"/>
      <c r="BR418" s="59"/>
      <c r="BT418" s="59"/>
      <c r="BV418" s="59"/>
      <c r="BX418" s="59"/>
      <c r="BZ418" s="59"/>
      <c r="CC418" s="46" t="s">
        <v>2626</v>
      </c>
    </row>
    <row r="419" spans="1:81" ht="18" customHeight="1">
      <c r="A419" s="107">
        <v>45693</v>
      </c>
      <c r="E419" s="166"/>
      <c r="F419" s="112">
        <v>29803</v>
      </c>
      <c r="G419" s="112">
        <v>8169</v>
      </c>
      <c r="H419" s="52">
        <v>2515</v>
      </c>
      <c r="I419" s="59" t="s">
        <v>2627</v>
      </c>
      <c r="J419" s="59" t="s">
        <v>1797</v>
      </c>
      <c r="K419" s="55" t="s">
        <v>1822</v>
      </c>
      <c r="L419" s="55" t="s">
        <v>1823</v>
      </c>
      <c r="M419" s="55" t="s">
        <v>1837</v>
      </c>
      <c r="N419" s="55" t="s">
        <v>492</v>
      </c>
      <c r="O419" s="55" t="s">
        <v>1842</v>
      </c>
      <c r="P419" s="55" t="s">
        <v>1855</v>
      </c>
      <c r="Q419" s="55" t="s">
        <v>227</v>
      </c>
      <c r="R419" s="55" t="s">
        <v>1870</v>
      </c>
      <c r="S419" s="55" t="s">
        <v>1897</v>
      </c>
      <c r="T419" s="108" t="s">
        <v>1898</v>
      </c>
      <c r="AN419" s="59" t="s">
        <v>341</v>
      </c>
      <c r="AP419" s="59"/>
      <c r="AR419" s="59"/>
      <c r="AT419" s="59"/>
      <c r="AV419" s="59"/>
      <c r="AX419" s="59"/>
      <c r="AZ419" s="59"/>
      <c r="BB419" s="59"/>
      <c r="BD419" s="59"/>
      <c r="BF419" s="59"/>
      <c r="BH419" s="59"/>
      <c r="BJ419" s="59"/>
      <c r="BL419" s="59"/>
      <c r="BN419" s="59"/>
      <c r="BP419" s="59"/>
      <c r="BR419" s="59"/>
      <c r="BT419" s="59"/>
      <c r="BV419" s="59"/>
      <c r="BX419" s="59"/>
      <c r="BY419" s="59" t="s">
        <v>341</v>
      </c>
      <c r="BZ419" s="59" t="s">
        <v>341</v>
      </c>
      <c r="CC419" s="46" t="s">
        <v>2626</v>
      </c>
    </row>
    <row r="420" spans="1:81" ht="18" customHeight="1">
      <c r="A420" s="107">
        <v>45693</v>
      </c>
      <c r="E420" s="166"/>
      <c r="F420" s="112">
        <v>30106</v>
      </c>
      <c r="G420" s="112">
        <v>2216</v>
      </c>
      <c r="H420" s="52">
        <v>2516</v>
      </c>
      <c r="I420" s="59" t="s">
        <v>2627</v>
      </c>
      <c r="J420" s="59" t="s">
        <v>1797</v>
      </c>
      <c r="K420" s="55" t="s">
        <v>1824</v>
      </c>
      <c r="L420" s="55" t="s">
        <v>1825</v>
      </c>
      <c r="M420" s="55" t="s">
        <v>1838</v>
      </c>
      <c r="N420" s="55" t="s">
        <v>305</v>
      </c>
      <c r="O420" s="55" t="s">
        <v>496</v>
      </c>
      <c r="P420" s="55" t="s">
        <v>1856</v>
      </c>
      <c r="Q420" s="55" t="s">
        <v>227</v>
      </c>
      <c r="R420" s="55" t="s">
        <v>1871</v>
      </c>
      <c r="S420" s="55" t="s">
        <v>1899</v>
      </c>
      <c r="T420" s="108" t="s">
        <v>1900</v>
      </c>
      <c r="U420" s="55" t="s">
        <v>1907</v>
      </c>
      <c r="V420" s="55" t="s">
        <v>582</v>
      </c>
      <c r="W420" s="55" t="s">
        <v>421</v>
      </c>
      <c r="X420" s="55" t="s">
        <v>606</v>
      </c>
      <c r="Y420" s="55" t="s">
        <v>1916</v>
      </c>
      <c r="Z420" s="55" t="s">
        <v>325</v>
      </c>
      <c r="AA420" s="55" t="s">
        <v>1923</v>
      </c>
      <c r="AB420" s="55" t="s">
        <v>1936</v>
      </c>
      <c r="AC420" s="55" t="s">
        <v>1937</v>
      </c>
      <c r="AJ420" s="59" t="s">
        <v>341</v>
      </c>
      <c r="AK420" s="59" t="s">
        <v>341</v>
      </c>
      <c r="AL420" s="93" t="s">
        <v>341</v>
      </c>
      <c r="AN420" s="59" t="s">
        <v>341</v>
      </c>
      <c r="AP420" s="59" t="s">
        <v>341</v>
      </c>
      <c r="AR420" s="59"/>
      <c r="AT420" s="59"/>
      <c r="AU420" s="59" t="s">
        <v>341</v>
      </c>
      <c r="AV420" s="59" t="s">
        <v>341</v>
      </c>
      <c r="AX420" s="59"/>
      <c r="AZ420" s="59" t="s">
        <v>341</v>
      </c>
      <c r="BB420" s="59" t="s">
        <v>341</v>
      </c>
      <c r="BD420" s="59" t="s">
        <v>341</v>
      </c>
      <c r="BE420" s="59" t="s">
        <v>341</v>
      </c>
      <c r="BF420" s="59" t="s">
        <v>341</v>
      </c>
      <c r="BG420" s="59" t="s">
        <v>341</v>
      </c>
      <c r="BH420" s="59" t="s">
        <v>341</v>
      </c>
      <c r="BJ420" s="59" t="s">
        <v>341</v>
      </c>
      <c r="BL420" s="59"/>
      <c r="BN420" s="59"/>
      <c r="BP420" s="59"/>
      <c r="BR420" s="59"/>
      <c r="BT420" s="59"/>
      <c r="BV420" s="59"/>
      <c r="BX420" s="59"/>
      <c r="BZ420" s="59"/>
      <c r="CC420" s="46" t="s">
        <v>2626</v>
      </c>
    </row>
    <row r="421" spans="1:81" ht="18" customHeight="1">
      <c r="A421" s="107">
        <v>45693</v>
      </c>
      <c r="E421" s="166"/>
      <c r="F421" s="112">
        <v>32092</v>
      </c>
      <c r="G421" s="112">
        <v>2676</v>
      </c>
      <c r="H421" s="52">
        <v>2517</v>
      </c>
      <c r="I421" s="59" t="s">
        <v>2627</v>
      </c>
      <c r="J421" s="59" t="s">
        <v>1797</v>
      </c>
      <c r="K421" s="55" t="s">
        <v>1826</v>
      </c>
      <c r="L421" s="55" t="s">
        <v>1827</v>
      </c>
      <c r="M421" s="55" t="s">
        <v>1839</v>
      </c>
      <c r="N421" s="55" t="s">
        <v>300</v>
      </c>
      <c r="O421" s="55" t="s">
        <v>494</v>
      </c>
      <c r="P421" s="55" t="s">
        <v>1857</v>
      </c>
      <c r="Q421" s="55" t="s">
        <v>227</v>
      </c>
      <c r="R421" s="55" t="s">
        <v>1872</v>
      </c>
      <c r="S421" s="55" t="s">
        <v>1901</v>
      </c>
      <c r="T421" s="108" t="s">
        <v>1902</v>
      </c>
      <c r="AM421" s="59" t="s">
        <v>341</v>
      </c>
      <c r="AN421" s="59"/>
      <c r="AP421" s="59"/>
      <c r="AR421" s="59"/>
      <c r="AT421" s="59"/>
      <c r="AV421" s="59"/>
      <c r="AX421" s="59"/>
      <c r="AZ421" s="59"/>
      <c r="BB421" s="59"/>
      <c r="BD421" s="59"/>
      <c r="BF421" s="59"/>
      <c r="BH421" s="59"/>
      <c r="BJ421" s="59"/>
      <c r="BL421" s="59"/>
      <c r="BN421" s="59"/>
      <c r="BP421" s="59"/>
      <c r="BR421" s="59"/>
      <c r="BT421" s="59"/>
      <c r="BV421" s="59"/>
      <c r="BX421" s="59"/>
      <c r="BZ421" s="59"/>
      <c r="CC421" s="46" t="s">
        <v>2626</v>
      </c>
    </row>
    <row r="422" spans="1:81" ht="18" customHeight="1">
      <c r="A422" s="107">
        <v>45693</v>
      </c>
      <c r="E422" s="166"/>
      <c r="F422" s="112">
        <v>32260</v>
      </c>
      <c r="G422" s="112">
        <v>2563</v>
      </c>
      <c r="H422" s="52">
        <v>2518</v>
      </c>
      <c r="I422" s="59" t="s">
        <v>2627</v>
      </c>
      <c r="J422" s="59" t="s">
        <v>1797</v>
      </c>
      <c r="K422" s="55" t="s">
        <v>1828</v>
      </c>
      <c r="L422" s="55" t="s">
        <v>1829</v>
      </c>
      <c r="M422" s="55" t="s">
        <v>1840</v>
      </c>
      <c r="N422" s="55" t="s">
        <v>300</v>
      </c>
      <c r="O422" s="55" t="s">
        <v>301</v>
      </c>
      <c r="P422" s="55" t="s">
        <v>1858</v>
      </c>
      <c r="Q422" s="55" t="s">
        <v>227</v>
      </c>
      <c r="R422" s="55" t="s">
        <v>1873</v>
      </c>
      <c r="S422" s="55" t="s">
        <v>1903</v>
      </c>
      <c r="T422" s="108" t="s">
        <v>1904</v>
      </c>
      <c r="AJ422" s="59" t="s">
        <v>341</v>
      </c>
      <c r="AK422" s="59" t="s">
        <v>341</v>
      </c>
      <c r="AL422" s="93" t="s">
        <v>341</v>
      </c>
      <c r="AM422" s="59" t="s">
        <v>341</v>
      </c>
      <c r="AN422" s="59" t="s">
        <v>341</v>
      </c>
      <c r="AP422" s="59" t="s">
        <v>341</v>
      </c>
      <c r="AQ422" s="59" t="s">
        <v>341</v>
      </c>
      <c r="AR422" s="59"/>
      <c r="AS422" s="59" t="s">
        <v>341</v>
      </c>
      <c r="AT422" s="59"/>
      <c r="AV422" s="59" t="s">
        <v>341</v>
      </c>
      <c r="AX422" s="59"/>
      <c r="AY422" s="59" t="s">
        <v>341</v>
      </c>
      <c r="AZ422" s="59"/>
      <c r="BA422" s="59" t="s">
        <v>341</v>
      </c>
      <c r="BB422" s="59" t="s">
        <v>341</v>
      </c>
      <c r="BD422" s="59"/>
      <c r="BE422" s="59" t="s">
        <v>341</v>
      </c>
      <c r="BF422" s="59"/>
      <c r="BH422" s="59" t="s">
        <v>341</v>
      </c>
      <c r="BJ422" s="59"/>
      <c r="BL422" s="59"/>
      <c r="BM422" s="59" t="s">
        <v>341</v>
      </c>
      <c r="BN422" s="59"/>
      <c r="BP422" s="59" t="s">
        <v>341</v>
      </c>
      <c r="BR422" s="59"/>
      <c r="BT422" s="59"/>
      <c r="BV422" s="59"/>
      <c r="BX422" s="59" t="s">
        <v>341</v>
      </c>
      <c r="BY422" s="59" t="s">
        <v>341</v>
      </c>
      <c r="BZ422" s="59" t="s">
        <v>341</v>
      </c>
      <c r="CC422" s="46" t="s">
        <v>2626</v>
      </c>
    </row>
    <row r="423" spans="1:81" ht="18" customHeight="1">
      <c r="A423" s="107">
        <v>45693</v>
      </c>
      <c r="E423" s="166"/>
      <c r="F423" s="112">
        <v>21567</v>
      </c>
      <c r="G423" s="112">
        <v>413</v>
      </c>
      <c r="H423" s="52">
        <v>2519</v>
      </c>
      <c r="I423" s="59" t="s">
        <v>2627</v>
      </c>
      <c r="J423" s="59" t="s">
        <v>1938</v>
      </c>
      <c r="K423" s="55" t="s">
        <v>1939</v>
      </c>
      <c r="L423" s="55" t="s">
        <v>1940</v>
      </c>
      <c r="M423" s="55" t="s">
        <v>1947</v>
      </c>
      <c r="N423" s="55" t="s">
        <v>300</v>
      </c>
      <c r="O423" s="55" t="s">
        <v>303</v>
      </c>
      <c r="P423" s="55" t="s">
        <v>1950</v>
      </c>
      <c r="Q423" s="55" t="s">
        <v>227</v>
      </c>
      <c r="R423" s="55" t="s">
        <v>1954</v>
      </c>
      <c r="S423" s="55" t="s">
        <v>1959</v>
      </c>
      <c r="T423" s="108" t="s">
        <v>1960</v>
      </c>
      <c r="AN423" s="59" t="s">
        <v>341</v>
      </c>
      <c r="AP423" s="59"/>
      <c r="AR423" s="59"/>
      <c r="AT423" s="59"/>
      <c r="AV423" s="59"/>
      <c r="AX423" s="59"/>
      <c r="AZ423" s="59"/>
      <c r="BB423" s="59" t="s">
        <v>341</v>
      </c>
      <c r="BD423" s="59"/>
      <c r="BF423" s="59"/>
      <c r="BH423" s="59"/>
      <c r="BJ423" s="59"/>
      <c r="BL423" s="59"/>
      <c r="BN423" s="59"/>
      <c r="BP423" s="59"/>
      <c r="BR423" s="59"/>
      <c r="BT423" s="59"/>
      <c r="BV423" s="59"/>
      <c r="BX423" s="59"/>
      <c r="BZ423" s="59"/>
      <c r="CC423" s="46" t="s">
        <v>2626</v>
      </c>
    </row>
    <row r="424" spans="1:81" ht="18" customHeight="1">
      <c r="A424" s="107">
        <v>45693</v>
      </c>
      <c r="E424" s="166"/>
      <c r="F424" s="112">
        <v>29068</v>
      </c>
      <c r="G424" s="112">
        <v>1932</v>
      </c>
      <c r="H424" s="52">
        <v>2520</v>
      </c>
      <c r="I424" s="59" t="s">
        <v>2627</v>
      </c>
      <c r="J424" s="59" t="s">
        <v>1938</v>
      </c>
      <c r="K424" s="55" t="s">
        <v>1941</v>
      </c>
      <c r="L424" s="55" t="s">
        <v>1942</v>
      </c>
      <c r="M424" s="55" t="s">
        <v>1948</v>
      </c>
      <c r="N424" s="55" t="s">
        <v>305</v>
      </c>
      <c r="O424" s="55" t="s">
        <v>307</v>
      </c>
      <c r="P424" s="55" t="s">
        <v>1951</v>
      </c>
      <c r="Q424" s="55" t="s">
        <v>1955</v>
      </c>
      <c r="R424" s="55" t="s">
        <v>1956</v>
      </c>
      <c r="S424" s="55" t="s">
        <v>1961</v>
      </c>
      <c r="T424" s="108" t="s">
        <v>1962</v>
      </c>
      <c r="AM424" s="59" t="s">
        <v>341</v>
      </c>
      <c r="AN424" s="59"/>
      <c r="AP424" s="59"/>
      <c r="AR424" s="59"/>
      <c r="AT424" s="59"/>
      <c r="AV424" s="59"/>
      <c r="AX424" s="59"/>
      <c r="AZ424" s="59"/>
      <c r="BB424" s="59"/>
      <c r="BD424" s="59"/>
      <c r="BF424" s="59"/>
      <c r="BH424" s="59"/>
      <c r="BJ424" s="59"/>
      <c r="BL424" s="59"/>
      <c r="BN424" s="59"/>
      <c r="BP424" s="59"/>
      <c r="BR424" s="59"/>
      <c r="BT424" s="59"/>
      <c r="BV424" s="59"/>
      <c r="BX424" s="59"/>
      <c r="BZ424" s="59"/>
      <c r="CC424" s="46" t="s">
        <v>2626</v>
      </c>
    </row>
    <row r="425" spans="1:81" ht="18" customHeight="1">
      <c r="A425" s="107">
        <v>45693</v>
      </c>
      <c r="E425" s="166"/>
      <c r="F425" s="112">
        <v>29713</v>
      </c>
      <c r="G425" s="112">
        <v>6382</v>
      </c>
      <c r="H425" s="52">
        <v>2521</v>
      </c>
      <c r="I425" s="59" t="s">
        <v>2627</v>
      </c>
      <c r="J425" s="59" t="s">
        <v>1938</v>
      </c>
      <c r="K425" s="55" t="s">
        <v>1943</v>
      </c>
      <c r="L425" s="55" t="s">
        <v>1944</v>
      </c>
      <c r="M425" s="55" t="s">
        <v>202</v>
      </c>
      <c r="N425" s="55" t="s">
        <v>300</v>
      </c>
      <c r="O425" s="55" t="s">
        <v>316</v>
      </c>
      <c r="P425" s="55" t="s">
        <v>1952</v>
      </c>
      <c r="Q425" s="55" t="s">
        <v>228</v>
      </c>
      <c r="R425" s="55" t="s">
        <v>1957</v>
      </c>
      <c r="S425" s="55" t="s">
        <v>1963</v>
      </c>
      <c r="T425" s="108" t="s">
        <v>1964</v>
      </c>
      <c r="AN425" s="59" t="s">
        <v>341</v>
      </c>
      <c r="AP425" s="59"/>
      <c r="AR425" s="59"/>
      <c r="AT425" s="59"/>
      <c r="AV425" s="59"/>
      <c r="AX425" s="59"/>
      <c r="AZ425" s="59"/>
      <c r="BB425" s="59"/>
      <c r="BD425" s="59"/>
      <c r="BF425" s="59"/>
      <c r="BH425" s="59"/>
      <c r="BJ425" s="59"/>
      <c r="BL425" s="59"/>
      <c r="BN425" s="59"/>
      <c r="BP425" s="59"/>
      <c r="BR425" s="59"/>
      <c r="BT425" s="59"/>
      <c r="BV425" s="59"/>
      <c r="BX425" s="59" t="s">
        <v>341</v>
      </c>
      <c r="BZ425" s="59"/>
      <c r="CC425" s="46" t="s">
        <v>2626</v>
      </c>
    </row>
    <row r="426" spans="1:81" ht="18" customHeight="1">
      <c r="A426" s="107">
        <v>45693</v>
      </c>
      <c r="E426" s="167"/>
      <c r="F426" s="112">
        <v>29827</v>
      </c>
      <c r="G426" s="112">
        <v>414</v>
      </c>
      <c r="H426" s="52">
        <v>2522</v>
      </c>
      <c r="I426" s="59" t="s">
        <v>2627</v>
      </c>
      <c r="J426" s="59" t="s">
        <v>1938</v>
      </c>
      <c r="K426" s="55" t="s">
        <v>1945</v>
      </c>
      <c r="L426" s="55" t="s">
        <v>1946</v>
      </c>
      <c r="M426" s="55" t="s">
        <v>1949</v>
      </c>
      <c r="N426" s="55" t="s">
        <v>300</v>
      </c>
      <c r="O426" s="55" t="s">
        <v>494</v>
      </c>
      <c r="P426" s="55" t="s">
        <v>1953</v>
      </c>
      <c r="Q426" s="55" t="s">
        <v>227</v>
      </c>
      <c r="R426" s="55" t="s">
        <v>1958</v>
      </c>
      <c r="S426" s="55" t="s">
        <v>1965</v>
      </c>
      <c r="T426" s="108" t="s">
        <v>1966</v>
      </c>
      <c r="AJ426" s="59" t="s">
        <v>341</v>
      </c>
      <c r="AK426" s="59" t="s">
        <v>341</v>
      </c>
      <c r="AL426" s="93" t="s">
        <v>341</v>
      </c>
      <c r="AN426" s="59" t="s">
        <v>341</v>
      </c>
      <c r="AP426" s="59" t="s">
        <v>341</v>
      </c>
      <c r="AR426" s="59"/>
      <c r="AS426" s="59" t="s">
        <v>341</v>
      </c>
      <c r="AT426" s="59"/>
      <c r="AV426" s="59" t="s">
        <v>341</v>
      </c>
      <c r="AX426" s="59" t="s">
        <v>341</v>
      </c>
      <c r="AZ426" s="59"/>
      <c r="BB426" s="59"/>
      <c r="BD426" s="59"/>
      <c r="BF426" s="59"/>
      <c r="BH426" s="59" t="s">
        <v>341</v>
      </c>
      <c r="BJ426" s="59"/>
      <c r="BL426" s="59"/>
      <c r="BM426" s="59" t="s">
        <v>341</v>
      </c>
      <c r="BN426" s="59"/>
      <c r="BP426" s="59" t="s">
        <v>341</v>
      </c>
      <c r="BR426" s="59"/>
      <c r="BT426" s="59"/>
      <c r="BV426" s="59"/>
      <c r="BX426" s="59"/>
      <c r="BY426" s="59" t="s">
        <v>341</v>
      </c>
      <c r="BZ426" s="59" t="s">
        <v>341</v>
      </c>
      <c r="CC426" s="46" t="s">
        <v>2626</v>
      </c>
    </row>
    <row r="427" spans="1:81" ht="18" hidden="1" customHeight="1">
      <c r="H427" s="52">
        <v>2523</v>
      </c>
      <c r="T427" s="108"/>
      <c r="AN427" s="59"/>
      <c r="AP427" s="59"/>
      <c r="AR427" s="59"/>
      <c r="AT427" s="59"/>
      <c r="AV427" s="59"/>
      <c r="AX427" s="59"/>
      <c r="AZ427" s="59"/>
      <c r="BB427" s="59"/>
      <c r="BD427" s="59"/>
      <c r="BF427" s="59"/>
      <c r="BH427" s="59"/>
      <c r="BJ427" s="59"/>
      <c r="BL427" s="59"/>
      <c r="BN427" s="59"/>
      <c r="BP427" s="59"/>
      <c r="BR427" s="59"/>
      <c r="BT427" s="59"/>
      <c r="BV427" s="59"/>
      <c r="BX427" s="59"/>
      <c r="BZ427" s="59"/>
      <c r="CC427" s="46" t="s">
        <v>2626</v>
      </c>
    </row>
    <row r="428" spans="1:81" ht="18" hidden="1" customHeight="1">
      <c r="H428" s="52">
        <v>2524</v>
      </c>
      <c r="T428" s="108"/>
      <c r="AN428" s="59"/>
      <c r="AP428" s="59"/>
      <c r="AR428" s="59"/>
      <c r="AT428" s="59"/>
      <c r="AV428" s="59"/>
      <c r="AX428" s="59"/>
      <c r="AZ428" s="59"/>
      <c r="BB428" s="59"/>
      <c r="BD428" s="59"/>
      <c r="BF428" s="59"/>
      <c r="BH428" s="59"/>
      <c r="BJ428" s="59"/>
      <c r="BL428" s="59"/>
      <c r="BN428" s="59"/>
      <c r="BP428" s="59"/>
      <c r="BR428" s="59"/>
      <c r="BT428" s="59"/>
      <c r="BV428" s="59"/>
      <c r="BX428" s="59"/>
      <c r="BZ428" s="59"/>
      <c r="CC428" s="46" t="s">
        <v>2626</v>
      </c>
    </row>
    <row r="429" spans="1:81" ht="18" hidden="1" customHeight="1">
      <c r="H429" s="52">
        <v>2525</v>
      </c>
      <c r="T429" s="108"/>
      <c r="AN429" s="59"/>
      <c r="AP429" s="59"/>
      <c r="AR429" s="59"/>
      <c r="AT429" s="59"/>
      <c r="AV429" s="59"/>
      <c r="AX429" s="59"/>
      <c r="AZ429" s="59"/>
      <c r="BB429" s="59"/>
      <c r="BD429" s="59"/>
      <c r="BF429" s="59"/>
      <c r="BH429" s="59"/>
      <c r="BJ429" s="59"/>
      <c r="BL429" s="59"/>
      <c r="BN429" s="59"/>
      <c r="BP429" s="59"/>
      <c r="BR429" s="59"/>
      <c r="BT429" s="59"/>
      <c r="BV429" s="59"/>
      <c r="BX429" s="59"/>
      <c r="BZ429" s="59"/>
      <c r="CC429" s="46" t="s">
        <v>2626</v>
      </c>
    </row>
    <row r="430" spans="1:81" ht="18" hidden="1" customHeight="1">
      <c r="H430" s="52">
        <v>2526</v>
      </c>
      <c r="T430" s="108"/>
      <c r="AN430" s="59"/>
      <c r="AP430" s="59"/>
      <c r="AR430" s="59"/>
      <c r="AT430" s="59"/>
      <c r="AV430" s="59"/>
      <c r="AX430" s="59"/>
      <c r="AZ430" s="59"/>
      <c r="BB430" s="59"/>
      <c r="BD430" s="59"/>
      <c r="BF430" s="59"/>
      <c r="BH430" s="59"/>
      <c r="BJ430" s="59"/>
      <c r="BL430" s="59"/>
      <c r="BN430" s="59"/>
      <c r="BP430" s="59"/>
      <c r="BR430" s="59"/>
      <c r="BT430" s="59"/>
      <c r="BV430" s="59"/>
      <c r="BX430" s="59"/>
      <c r="BZ430" s="59"/>
      <c r="CC430" s="46" t="s">
        <v>2626</v>
      </c>
    </row>
    <row r="431" spans="1:81" ht="18" hidden="1" customHeight="1">
      <c r="H431" s="52">
        <v>2527</v>
      </c>
      <c r="T431" s="108"/>
      <c r="AN431" s="59"/>
      <c r="AP431" s="59"/>
      <c r="AR431" s="59"/>
      <c r="AT431" s="59"/>
      <c r="AV431" s="59"/>
      <c r="AX431" s="59"/>
      <c r="AZ431" s="59"/>
      <c r="BB431" s="59"/>
      <c r="BD431" s="59"/>
      <c r="BF431" s="59"/>
      <c r="BH431" s="59"/>
      <c r="BJ431" s="59"/>
      <c r="BL431" s="59"/>
      <c r="BN431" s="59"/>
      <c r="BP431" s="59"/>
      <c r="BR431" s="59"/>
      <c r="BT431" s="59"/>
      <c r="BV431" s="59"/>
      <c r="BX431" s="59"/>
      <c r="BZ431" s="59"/>
      <c r="CC431" s="46" t="s">
        <v>2626</v>
      </c>
    </row>
    <row r="432" spans="1:81" ht="18" hidden="1" customHeight="1">
      <c r="H432" s="52">
        <v>2528</v>
      </c>
      <c r="T432" s="108"/>
      <c r="AN432" s="59"/>
      <c r="AP432" s="59"/>
      <c r="AR432" s="59"/>
      <c r="AT432" s="59"/>
      <c r="AV432" s="59"/>
      <c r="AX432" s="59"/>
      <c r="AZ432" s="59"/>
      <c r="BB432" s="59"/>
      <c r="BD432" s="59"/>
      <c r="BF432" s="59"/>
      <c r="BH432" s="59"/>
      <c r="BJ432" s="59"/>
      <c r="BL432" s="59"/>
      <c r="BN432" s="59"/>
      <c r="BP432" s="59"/>
      <c r="BR432" s="59"/>
      <c r="BT432" s="59"/>
      <c r="BV432" s="59"/>
      <c r="BX432" s="59"/>
      <c r="BZ432" s="59"/>
      <c r="CC432" s="46" t="s">
        <v>2626</v>
      </c>
    </row>
    <row r="433" spans="8:81" ht="18" hidden="1" customHeight="1">
      <c r="H433" s="52">
        <v>2529</v>
      </c>
      <c r="T433" s="108"/>
      <c r="AN433" s="59"/>
      <c r="AP433" s="59"/>
      <c r="AR433" s="59"/>
      <c r="AT433" s="59"/>
      <c r="AV433" s="59"/>
      <c r="AX433" s="59"/>
      <c r="AZ433" s="59"/>
      <c r="BB433" s="59"/>
      <c r="BD433" s="59"/>
      <c r="BF433" s="59"/>
      <c r="BH433" s="59"/>
      <c r="BJ433" s="59"/>
      <c r="BL433" s="59"/>
      <c r="BN433" s="59"/>
      <c r="BP433" s="59"/>
      <c r="BR433" s="59"/>
      <c r="BT433" s="59"/>
      <c r="BV433" s="59"/>
      <c r="BX433" s="59"/>
      <c r="BZ433" s="59"/>
      <c r="CC433" s="46" t="s">
        <v>2626</v>
      </c>
    </row>
    <row r="434" spans="8:81" ht="18" hidden="1" customHeight="1">
      <c r="H434" s="52">
        <v>2530</v>
      </c>
      <c r="T434" s="108"/>
      <c r="AN434" s="59"/>
      <c r="AP434" s="59"/>
      <c r="AR434" s="59"/>
      <c r="AT434" s="59"/>
      <c r="AV434" s="59"/>
      <c r="AX434" s="59"/>
      <c r="AZ434" s="59"/>
      <c r="BB434" s="59"/>
      <c r="BD434" s="59"/>
      <c r="BF434" s="59"/>
      <c r="BH434" s="59"/>
      <c r="BJ434" s="59"/>
      <c r="BL434" s="59"/>
      <c r="BN434" s="59"/>
      <c r="BP434" s="59"/>
      <c r="BR434" s="59"/>
      <c r="BT434" s="59"/>
      <c r="BV434" s="59"/>
      <c r="BX434" s="59"/>
      <c r="BZ434" s="59"/>
      <c r="CC434" s="46" t="s">
        <v>2626</v>
      </c>
    </row>
    <row r="435" spans="8:81" ht="18" hidden="1" customHeight="1">
      <c r="H435" s="52">
        <v>2531</v>
      </c>
      <c r="T435" s="108"/>
      <c r="AN435" s="59"/>
      <c r="AP435" s="59"/>
      <c r="AR435" s="59"/>
      <c r="AT435" s="59"/>
      <c r="AV435" s="59"/>
      <c r="AX435" s="59"/>
      <c r="AZ435" s="59"/>
      <c r="BB435" s="59"/>
      <c r="BD435" s="59"/>
      <c r="BF435" s="59"/>
      <c r="BH435" s="59"/>
      <c r="BJ435" s="59"/>
      <c r="BL435" s="59"/>
      <c r="BN435" s="59"/>
      <c r="BP435" s="59"/>
      <c r="BR435" s="59"/>
      <c r="BT435" s="59"/>
      <c r="BV435" s="59"/>
      <c r="BX435" s="59"/>
      <c r="BZ435" s="59"/>
      <c r="CC435" s="46" t="s">
        <v>2626</v>
      </c>
    </row>
    <row r="436" spans="8:81" ht="18" hidden="1" customHeight="1">
      <c r="H436" s="52">
        <v>2532</v>
      </c>
      <c r="T436" s="108"/>
      <c r="AN436" s="59"/>
      <c r="AP436" s="59"/>
      <c r="AR436" s="59"/>
      <c r="AT436" s="59"/>
      <c r="AV436" s="59"/>
      <c r="AX436" s="59"/>
      <c r="AZ436" s="59"/>
      <c r="BB436" s="59"/>
      <c r="BD436" s="59"/>
      <c r="BF436" s="59"/>
      <c r="BH436" s="59"/>
      <c r="BJ436" s="59"/>
      <c r="BL436" s="59"/>
      <c r="BN436" s="59"/>
      <c r="BP436" s="59"/>
      <c r="BR436" s="59"/>
      <c r="BT436" s="59"/>
      <c r="BV436" s="59"/>
      <c r="BX436" s="59"/>
      <c r="BZ436" s="59"/>
      <c r="CC436" s="46" t="s">
        <v>2626</v>
      </c>
    </row>
    <row r="437" spans="8:81" ht="18" hidden="1" customHeight="1">
      <c r="H437" s="52">
        <v>2533</v>
      </c>
      <c r="T437" s="108"/>
      <c r="AN437" s="59"/>
      <c r="AP437" s="59"/>
      <c r="AR437" s="59"/>
      <c r="AT437" s="59"/>
      <c r="AV437" s="59"/>
      <c r="AX437" s="59"/>
      <c r="AZ437" s="59"/>
      <c r="BB437" s="59"/>
      <c r="BD437" s="59"/>
      <c r="BF437" s="59"/>
      <c r="BH437" s="59"/>
      <c r="BJ437" s="59"/>
      <c r="BL437" s="59"/>
      <c r="BN437" s="59"/>
      <c r="BP437" s="59"/>
      <c r="BR437" s="59"/>
      <c r="BT437" s="59"/>
      <c r="BV437" s="59"/>
      <c r="BX437" s="59"/>
      <c r="BZ437" s="59"/>
      <c r="CC437" s="46" t="s">
        <v>2626</v>
      </c>
    </row>
    <row r="438" spans="8:81" ht="18" hidden="1" customHeight="1">
      <c r="H438" s="52">
        <v>2534</v>
      </c>
      <c r="T438" s="108"/>
      <c r="AN438" s="59"/>
      <c r="AP438" s="59"/>
      <c r="AR438" s="59"/>
      <c r="AT438" s="59"/>
      <c r="AV438" s="59"/>
      <c r="AX438" s="59"/>
      <c r="AZ438" s="59"/>
      <c r="BB438" s="59"/>
      <c r="BD438" s="59"/>
      <c r="BF438" s="59"/>
      <c r="BH438" s="59"/>
      <c r="BJ438" s="59"/>
      <c r="BL438" s="59"/>
      <c r="BN438" s="59"/>
      <c r="BP438" s="59"/>
      <c r="BR438" s="59"/>
      <c r="BT438" s="59"/>
      <c r="BV438" s="59"/>
      <c r="BX438" s="59"/>
      <c r="BZ438" s="59"/>
      <c r="CC438" s="46" t="s">
        <v>2626</v>
      </c>
    </row>
    <row r="439" spans="8:81" ht="18" hidden="1" customHeight="1">
      <c r="H439" s="52">
        <v>2535</v>
      </c>
      <c r="T439" s="108"/>
      <c r="AN439" s="59"/>
      <c r="AP439" s="59"/>
      <c r="AR439" s="59"/>
      <c r="AT439" s="59"/>
      <c r="AV439" s="59"/>
      <c r="AX439" s="59"/>
      <c r="AZ439" s="59"/>
      <c r="BB439" s="59"/>
      <c r="BD439" s="59"/>
      <c r="BF439" s="59"/>
      <c r="BH439" s="59"/>
      <c r="BJ439" s="59"/>
      <c r="BL439" s="59"/>
      <c r="BN439" s="59"/>
      <c r="BP439" s="59"/>
      <c r="BR439" s="59"/>
      <c r="BT439" s="59"/>
      <c r="BV439" s="59"/>
      <c r="BX439" s="59"/>
      <c r="BZ439" s="59"/>
      <c r="CC439" s="46" t="s">
        <v>2626</v>
      </c>
    </row>
    <row r="440" spans="8:81" ht="18" hidden="1" customHeight="1">
      <c r="H440" s="52">
        <v>2536</v>
      </c>
      <c r="T440" s="108"/>
      <c r="AN440" s="59"/>
      <c r="AP440" s="59"/>
      <c r="AR440" s="59"/>
      <c r="AT440" s="59"/>
      <c r="AV440" s="59"/>
      <c r="AX440" s="59"/>
      <c r="AZ440" s="59"/>
      <c r="BB440" s="59"/>
      <c r="BD440" s="59"/>
      <c r="BF440" s="59"/>
      <c r="BH440" s="59"/>
      <c r="BJ440" s="59"/>
      <c r="BL440" s="59"/>
      <c r="BN440" s="59"/>
      <c r="BP440" s="59"/>
      <c r="BR440" s="59"/>
      <c r="BT440" s="59"/>
      <c r="BV440" s="59"/>
      <c r="BX440" s="59"/>
      <c r="BZ440" s="59"/>
      <c r="CC440" s="46" t="s">
        <v>2626</v>
      </c>
    </row>
    <row r="441" spans="8:81" ht="18" hidden="1" customHeight="1">
      <c r="H441" s="52">
        <v>2537</v>
      </c>
      <c r="T441" s="108"/>
      <c r="AN441" s="59"/>
      <c r="AP441" s="59"/>
      <c r="AR441" s="59"/>
      <c r="AT441" s="59"/>
      <c r="AV441" s="59"/>
      <c r="AX441" s="59"/>
      <c r="AZ441" s="59"/>
      <c r="BB441" s="59"/>
      <c r="BD441" s="59"/>
      <c r="BF441" s="59"/>
      <c r="BH441" s="59"/>
      <c r="BJ441" s="59"/>
      <c r="BL441" s="59"/>
      <c r="BN441" s="59"/>
      <c r="BP441" s="59"/>
      <c r="BR441" s="59"/>
      <c r="BT441" s="59"/>
      <c r="BV441" s="59"/>
      <c r="BX441" s="59"/>
      <c r="BZ441" s="59"/>
      <c r="CC441" s="46" t="s">
        <v>2626</v>
      </c>
    </row>
    <row r="442" spans="8:81" ht="18" hidden="1" customHeight="1">
      <c r="H442" s="52">
        <v>2538</v>
      </c>
      <c r="T442" s="108"/>
      <c r="AN442" s="59"/>
      <c r="AP442" s="59"/>
      <c r="AR442" s="59"/>
      <c r="AT442" s="59"/>
      <c r="AV442" s="59"/>
      <c r="AX442" s="59"/>
      <c r="AZ442" s="59"/>
      <c r="BB442" s="59"/>
      <c r="BD442" s="59"/>
      <c r="BF442" s="59"/>
      <c r="BH442" s="59"/>
      <c r="BJ442" s="59"/>
      <c r="BL442" s="59"/>
      <c r="BN442" s="59"/>
      <c r="BP442" s="59"/>
      <c r="BR442" s="59"/>
      <c r="BT442" s="59"/>
      <c r="BV442" s="59"/>
      <c r="BX442" s="59"/>
      <c r="BZ442" s="59"/>
      <c r="CC442" s="46" t="s">
        <v>2626</v>
      </c>
    </row>
    <row r="443" spans="8:81" ht="18" hidden="1" customHeight="1">
      <c r="H443" s="52">
        <v>2539</v>
      </c>
      <c r="T443" s="108"/>
      <c r="AN443" s="59"/>
      <c r="AP443" s="59"/>
      <c r="AR443" s="59"/>
      <c r="AT443" s="59"/>
      <c r="AV443" s="59"/>
      <c r="AX443" s="59"/>
      <c r="AZ443" s="59"/>
      <c r="BB443" s="59"/>
      <c r="BD443" s="59"/>
      <c r="BF443" s="59"/>
      <c r="BH443" s="59"/>
      <c r="BJ443" s="59"/>
      <c r="BL443" s="59"/>
      <c r="BN443" s="59"/>
      <c r="BP443" s="59"/>
      <c r="BR443" s="59"/>
      <c r="BT443" s="59"/>
      <c r="BV443" s="59"/>
      <c r="BX443" s="59"/>
      <c r="BZ443" s="59"/>
      <c r="CC443" s="46" t="s">
        <v>2626</v>
      </c>
    </row>
    <row r="444" spans="8:81" ht="18" hidden="1" customHeight="1">
      <c r="H444" s="52">
        <v>2540</v>
      </c>
      <c r="T444" s="108"/>
      <c r="AN444" s="59"/>
      <c r="AP444" s="59"/>
      <c r="AR444" s="59"/>
      <c r="AT444" s="59"/>
      <c r="AV444" s="59"/>
      <c r="AX444" s="59"/>
      <c r="AZ444" s="59"/>
      <c r="BB444" s="59"/>
      <c r="BD444" s="59"/>
      <c r="BF444" s="59"/>
      <c r="BH444" s="59"/>
      <c r="BJ444" s="59"/>
      <c r="BL444" s="59"/>
      <c r="BN444" s="59"/>
      <c r="BP444" s="59"/>
      <c r="BR444" s="59"/>
      <c r="BT444" s="59"/>
      <c r="BV444" s="59"/>
      <c r="BX444" s="59"/>
      <c r="BZ444" s="59"/>
      <c r="CC444" s="46" t="s">
        <v>2626</v>
      </c>
    </row>
    <row r="445" spans="8:81" ht="18" hidden="1" customHeight="1">
      <c r="H445" s="52">
        <v>2541</v>
      </c>
      <c r="T445" s="108"/>
      <c r="AN445" s="59"/>
      <c r="AP445" s="59"/>
      <c r="AR445" s="59"/>
      <c r="AT445" s="59"/>
      <c r="AV445" s="59"/>
      <c r="AX445" s="59"/>
      <c r="AZ445" s="59"/>
      <c r="BB445" s="59"/>
      <c r="BD445" s="59"/>
      <c r="BF445" s="59"/>
      <c r="BH445" s="59"/>
      <c r="BJ445" s="59"/>
      <c r="BL445" s="59"/>
      <c r="BN445" s="59"/>
      <c r="BP445" s="59"/>
      <c r="BR445" s="59"/>
      <c r="BT445" s="59"/>
      <c r="BV445" s="59"/>
      <c r="BX445" s="59"/>
      <c r="BZ445" s="59"/>
      <c r="CC445" s="46" t="s">
        <v>2626</v>
      </c>
    </row>
    <row r="446" spans="8:81" ht="18" hidden="1" customHeight="1">
      <c r="H446" s="52">
        <v>2542</v>
      </c>
      <c r="T446" s="108"/>
      <c r="AN446" s="59"/>
      <c r="AP446" s="59"/>
      <c r="AR446" s="59"/>
      <c r="AT446" s="59"/>
      <c r="AV446" s="59"/>
      <c r="AX446" s="59"/>
      <c r="AZ446" s="59"/>
      <c r="BB446" s="59"/>
      <c r="BD446" s="59"/>
      <c r="BF446" s="59"/>
      <c r="BH446" s="59"/>
      <c r="BJ446" s="59"/>
      <c r="BL446" s="59"/>
      <c r="BN446" s="59"/>
      <c r="BP446" s="59"/>
      <c r="BR446" s="59"/>
      <c r="BT446" s="59"/>
      <c r="BV446" s="59"/>
      <c r="BX446" s="59"/>
      <c r="BZ446" s="59"/>
      <c r="CC446" s="46" t="s">
        <v>2626</v>
      </c>
    </row>
    <row r="447" spans="8:81" ht="18" hidden="1" customHeight="1">
      <c r="H447" s="52">
        <v>2543</v>
      </c>
      <c r="T447" s="108"/>
      <c r="AN447" s="59"/>
      <c r="AP447" s="59"/>
      <c r="AR447" s="59"/>
      <c r="AT447" s="59"/>
      <c r="AV447" s="59"/>
      <c r="AX447" s="59"/>
      <c r="AZ447" s="59"/>
      <c r="BB447" s="59"/>
      <c r="BD447" s="59"/>
      <c r="BF447" s="59"/>
      <c r="BH447" s="59"/>
      <c r="BJ447" s="59"/>
      <c r="BL447" s="59"/>
      <c r="BN447" s="59"/>
      <c r="BP447" s="59"/>
      <c r="BR447" s="59"/>
      <c r="BT447" s="59"/>
      <c r="BV447" s="59"/>
      <c r="BX447" s="59"/>
      <c r="BZ447" s="59"/>
      <c r="CC447" s="46" t="s">
        <v>2626</v>
      </c>
    </row>
    <row r="448" spans="8:81" ht="18" hidden="1" customHeight="1">
      <c r="H448" s="52">
        <v>2544</v>
      </c>
      <c r="T448" s="108"/>
      <c r="AN448" s="59"/>
      <c r="AP448" s="59"/>
      <c r="AR448" s="59"/>
      <c r="AT448" s="59"/>
      <c r="AV448" s="59"/>
      <c r="AX448" s="59"/>
      <c r="AZ448" s="59"/>
      <c r="BB448" s="59"/>
      <c r="BD448" s="59"/>
      <c r="BF448" s="59"/>
      <c r="BH448" s="59"/>
      <c r="BJ448" s="59"/>
      <c r="BL448" s="59"/>
      <c r="BN448" s="59"/>
      <c r="BP448" s="59"/>
      <c r="BR448" s="59"/>
      <c r="BT448" s="59"/>
      <c r="BV448" s="59"/>
      <c r="BX448" s="59"/>
      <c r="BZ448" s="59"/>
      <c r="CC448" s="46" t="s">
        <v>2626</v>
      </c>
    </row>
    <row r="449" spans="8:81" ht="18" hidden="1" customHeight="1">
      <c r="H449" s="52">
        <v>2545</v>
      </c>
      <c r="T449" s="108"/>
      <c r="AN449" s="59"/>
      <c r="AP449" s="59"/>
      <c r="AR449" s="59"/>
      <c r="AT449" s="59"/>
      <c r="AV449" s="59"/>
      <c r="AX449" s="59"/>
      <c r="AZ449" s="59"/>
      <c r="BB449" s="59"/>
      <c r="BD449" s="59"/>
      <c r="BF449" s="59"/>
      <c r="BH449" s="59"/>
      <c r="BJ449" s="59"/>
      <c r="BL449" s="59"/>
      <c r="BN449" s="59"/>
      <c r="BP449" s="59"/>
      <c r="BR449" s="59"/>
      <c r="BT449" s="59"/>
      <c r="BV449" s="59"/>
      <c r="BX449" s="59"/>
      <c r="BZ449" s="59"/>
      <c r="CC449" s="46" t="s">
        <v>2626</v>
      </c>
    </row>
    <row r="450" spans="8:81" ht="18" hidden="1" customHeight="1">
      <c r="H450" s="52">
        <v>2546</v>
      </c>
      <c r="T450" s="108"/>
      <c r="AN450" s="59"/>
      <c r="AP450" s="59"/>
      <c r="AR450" s="59"/>
      <c r="AT450" s="59"/>
      <c r="AV450" s="59"/>
      <c r="AX450" s="59"/>
      <c r="AZ450" s="59"/>
      <c r="BB450" s="59"/>
      <c r="BD450" s="59"/>
      <c r="BF450" s="59"/>
      <c r="BH450" s="59"/>
      <c r="BJ450" s="59"/>
      <c r="BL450" s="59"/>
      <c r="BN450" s="59"/>
      <c r="BP450" s="59"/>
      <c r="BR450" s="59"/>
      <c r="BT450" s="59"/>
      <c r="BV450" s="59"/>
      <c r="BX450" s="59"/>
      <c r="BZ450" s="59"/>
      <c r="CC450" s="46" t="s">
        <v>2626</v>
      </c>
    </row>
    <row r="451" spans="8:81" ht="18" hidden="1" customHeight="1">
      <c r="H451" s="52">
        <v>2547</v>
      </c>
      <c r="T451" s="108"/>
      <c r="AN451" s="59"/>
      <c r="AP451" s="59"/>
      <c r="AR451" s="59"/>
      <c r="AT451" s="59"/>
      <c r="AV451" s="59"/>
      <c r="AX451" s="59"/>
      <c r="AZ451" s="59"/>
      <c r="BB451" s="59"/>
      <c r="BD451" s="59"/>
      <c r="BF451" s="59"/>
      <c r="BH451" s="59"/>
      <c r="BJ451" s="59"/>
      <c r="BL451" s="59"/>
      <c r="BN451" s="59"/>
      <c r="BP451" s="59"/>
      <c r="BR451" s="59"/>
      <c r="BT451" s="59"/>
      <c r="BV451" s="59"/>
      <c r="BX451" s="59"/>
      <c r="BZ451" s="59"/>
      <c r="CC451" s="46" t="s">
        <v>2626</v>
      </c>
    </row>
    <row r="452" spans="8:81" ht="18" hidden="1" customHeight="1">
      <c r="H452" s="52">
        <v>2548</v>
      </c>
      <c r="T452" s="108"/>
      <c r="AN452" s="59"/>
      <c r="AP452" s="59"/>
      <c r="AR452" s="59"/>
      <c r="AT452" s="59"/>
      <c r="AV452" s="59"/>
      <c r="AX452" s="59"/>
      <c r="AZ452" s="59"/>
      <c r="BB452" s="59"/>
      <c r="BD452" s="59"/>
      <c r="BF452" s="59"/>
      <c r="BH452" s="59"/>
      <c r="BJ452" s="59"/>
      <c r="BL452" s="59"/>
      <c r="BN452" s="59"/>
      <c r="BP452" s="59"/>
      <c r="BR452" s="59"/>
      <c r="BT452" s="59"/>
      <c r="BV452" s="59"/>
      <c r="BX452" s="59"/>
      <c r="BZ452" s="59"/>
      <c r="CC452" s="46" t="s">
        <v>2626</v>
      </c>
    </row>
    <row r="453" spans="8:81" ht="18" hidden="1" customHeight="1">
      <c r="H453" s="52">
        <v>2549</v>
      </c>
      <c r="T453" s="108"/>
      <c r="AN453" s="59"/>
      <c r="AP453" s="59"/>
      <c r="AR453" s="59"/>
      <c r="AT453" s="59"/>
      <c r="AV453" s="59"/>
      <c r="AX453" s="59"/>
      <c r="AZ453" s="59"/>
      <c r="BB453" s="59"/>
      <c r="BD453" s="59"/>
      <c r="BF453" s="59"/>
      <c r="BH453" s="59"/>
      <c r="BJ453" s="59"/>
      <c r="BL453" s="59"/>
      <c r="BN453" s="59"/>
      <c r="BP453" s="59"/>
      <c r="BR453" s="59"/>
      <c r="BT453" s="59"/>
      <c r="BV453" s="59"/>
      <c r="BX453" s="59"/>
      <c r="BZ453" s="59"/>
      <c r="CC453" s="46" t="s">
        <v>2626</v>
      </c>
    </row>
    <row r="454" spans="8:81" ht="18" hidden="1" customHeight="1">
      <c r="H454" s="52">
        <v>2550</v>
      </c>
      <c r="T454" s="108"/>
      <c r="AN454" s="59"/>
      <c r="AP454" s="59"/>
      <c r="AR454" s="59"/>
      <c r="AT454" s="59"/>
      <c r="AV454" s="59"/>
      <c r="AX454" s="59"/>
      <c r="AZ454" s="59"/>
      <c r="BB454" s="59"/>
      <c r="BD454" s="59"/>
      <c r="BF454" s="59"/>
      <c r="BH454" s="59"/>
      <c r="BJ454" s="59"/>
      <c r="BL454" s="59"/>
      <c r="BN454" s="59"/>
      <c r="BP454" s="59"/>
      <c r="BR454" s="59"/>
      <c r="BT454" s="59"/>
      <c r="BV454" s="59"/>
      <c r="BX454" s="59"/>
      <c r="BZ454" s="59"/>
      <c r="CC454" s="46" t="s">
        <v>2626</v>
      </c>
    </row>
    <row r="455" spans="8:81" ht="18" hidden="1" customHeight="1">
      <c r="H455" s="52">
        <v>2551</v>
      </c>
      <c r="T455" s="108"/>
      <c r="AN455" s="59"/>
      <c r="AP455" s="59"/>
      <c r="AR455" s="59"/>
      <c r="AT455" s="59"/>
      <c r="AV455" s="59"/>
      <c r="AX455" s="59"/>
      <c r="AZ455" s="59"/>
      <c r="BB455" s="59"/>
      <c r="BD455" s="59"/>
      <c r="BF455" s="59"/>
      <c r="BH455" s="59"/>
      <c r="BJ455" s="59"/>
      <c r="BL455" s="59"/>
      <c r="BN455" s="59"/>
      <c r="BP455" s="59"/>
      <c r="BR455" s="59"/>
      <c r="BT455" s="59"/>
      <c r="BV455" s="59"/>
      <c r="BX455" s="59"/>
      <c r="BZ455" s="59"/>
      <c r="CC455" s="46" t="s">
        <v>2626</v>
      </c>
    </row>
    <row r="456" spans="8:81" ht="18" hidden="1" customHeight="1">
      <c r="H456" s="52">
        <v>2552</v>
      </c>
      <c r="T456" s="108"/>
      <c r="AN456" s="59"/>
      <c r="AP456" s="59"/>
      <c r="AR456" s="59"/>
      <c r="AT456" s="59"/>
      <c r="AV456" s="59"/>
      <c r="AX456" s="59"/>
      <c r="AZ456" s="59"/>
      <c r="BB456" s="59"/>
      <c r="BD456" s="59"/>
      <c r="BF456" s="59"/>
      <c r="BH456" s="59"/>
      <c r="BJ456" s="59"/>
      <c r="BL456" s="59"/>
      <c r="BN456" s="59"/>
      <c r="BP456" s="59"/>
      <c r="BR456" s="59"/>
      <c r="BT456" s="59"/>
      <c r="BV456" s="59"/>
      <c r="BX456" s="59"/>
      <c r="BZ456" s="59"/>
      <c r="CC456" s="46" t="s">
        <v>2626</v>
      </c>
    </row>
    <row r="457" spans="8:81" ht="18" hidden="1" customHeight="1">
      <c r="H457" s="52">
        <v>2553</v>
      </c>
      <c r="T457" s="108"/>
      <c r="AN457" s="59"/>
      <c r="AP457" s="59"/>
      <c r="AR457" s="59"/>
      <c r="AT457" s="59"/>
      <c r="AV457" s="59"/>
      <c r="AX457" s="59"/>
      <c r="AZ457" s="59"/>
      <c r="BB457" s="59"/>
      <c r="BD457" s="59"/>
      <c r="BF457" s="59"/>
      <c r="BH457" s="59"/>
      <c r="BJ457" s="59"/>
      <c r="BL457" s="59"/>
      <c r="BN457" s="59"/>
      <c r="BP457" s="59"/>
      <c r="BR457" s="59"/>
      <c r="BT457" s="59"/>
      <c r="BV457" s="59"/>
      <c r="BX457" s="59"/>
      <c r="BZ457" s="59"/>
      <c r="CC457" s="46" t="s">
        <v>2626</v>
      </c>
    </row>
    <row r="458" spans="8:81" ht="18" hidden="1" customHeight="1">
      <c r="H458" s="52">
        <v>2554</v>
      </c>
      <c r="T458" s="108"/>
      <c r="AN458" s="59"/>
      <c r="AP458" s="59"/>
      <c r="AR458" s="59"/>
      <c r="AT458" s="59"/>
      <c r="AV458" s="59"/>
      <c r="AX458" s="59"/>
      <c r="AZ458" s="59"/>
      <c r="BB458" s="59"/>
      <c r="BD458" s="59"/>
      <c r="BF458" s="59"/>
      <c r="BH458" s="59"/>
      <c r="BJ458" s="59"/>
      <c r="BL458" s="59"/>
      <c r="BN458" s="59"/>
      <c r="BP458" s="59"/>
      <c r="BR458" s="59"/>
      <c r="BT458" s="59"/>
      <c r="BV458" s="59"/>
      <c r="BX458" s="59"/>
      <c r="BZ458" s="59"/>
      <c r="CC458" s="46" t="s">
        <v>2626</v>
      </c>
    </row>
    <row r="459" spans="8:81" ht="18" hidden="1" customHeight="1">
      <c r="H459" s="52">
        <v>2555</v>
      </c>
      <c r="T459" s="108"/>
      <c r="AN459" s="59"/>
      <c r="AP459" s="59"/>
      <c r="AR459" s="59"/>
      <c r="AT459" s="59"/>
      <c r="AV459" s="59"/>
      <c r="AX459" s="59"/>
      <c r="AZ459" s="59"/>
      <c r="BB459" s="59"/>
      <c r="BD459" s="59"/>
      <c r="BF459" s="59"/>
      <c r="BH459" s="59"/>
      <c r="BJ459" s="59"/>
      <c r="BL459" s="59"/>
      <c r="BN459" s="59"/>
      <c r="BP459" s="59"/>
      <c r="BR459" s="59"/>
      <c r="BT459" s="59"/>
      <c r="BV459" s="59"/>
      <c r="BX459" s="59"/>
      <c r="BZ459" s="59"/>
      <c r="CC459" s="46" t="s">
        <v>2626</v>
      </c>
    </row>
    <row r="460" spans="8:81" ht="18" hidden="1" customHeight="1">
      <c r="H460" s="52">
        <v>2556</v>
      </c>
      <c r="T460" s="108"/>
      <c r="AN460" s="59"/>
      <c r="AP460" s="59"/>
      <c r="AR460" s="59"/>
      <c r="AT460" s="59"/>
      <c r="AV460" s="59"/>
      <c r="AX460" s="59"/>
      <c r="AZ460" s="59"/>
      <c r="BB460" s="59"/>
      <c r="BD460" s="59"/>
      <c r="BF460" s="59"/>
      <c r="BH460" s="59"/>
      <c r="BJ460" s="59"/>
      <c r="BL460" s="59"/>
      <c r="BN460" s="59"/>
      <c r="BP460" s="59"/>
      <c r="BR460" s="59"/>
      <c r="BT460" s="59"/>
      <c r="BV460" s="59"/>
      <c r="BX460" s="59"/>
      <c r="BZ460" s="59"/>
      <c r="CC460" s="46" t="s">
        <v>2626</v>
      </c>
    </row>
    <row r="461" spans="8:81" ht="18" hidden="1" customHeight="1">
      <c r="H461" s="52">
        <v>2557</v>
      </c>
      <c r="T461" s="108"/>
      <c r="AN461" s="59"/>
      <c r="AP461" s="59"/>
      <c r="AR461" s="59"/>
      <c r="AT461" s="59"/>
      <c r="AV461" s="59"/>
      <c r="AX461" s="59"/>
      <c r="AZ461" s="59"/>
      <c r="BB461" s="59"/>
      <c r="BD461" s="59"/>
      <c r="BF461" s="59"/>
      <c r="BH461" s="59"/>
      <c r="BJ461" s="59"/>
      <c r="BL461" s="59"/>
      <c r="BN461" s="59"/>
      <c r="BP461" s="59"/>
      <c r="BR461" s="59"/>
      <c r="BT461" s="59"/>
      <c r="BV461" s="59"/>
      <c r="BX461" s="59"/>
      <c r="BZ461" s="59"/>
      <c r="CC461" s="46" t="s">
        <v>2626</v>
      </c>
    </row>
    <row r="462" spans="8:81" ht="18" hidden="1" customHeight="1">
      <c r="H462" s="52">
        <v>2558</v>
      </c>
      <c r="T462" s="108"/>
      <c r="AN462" s="59"/>
      <c r="AP462" s="59"/>
      <c r="AR462" s="59"/>
      <c r="AT462" s="59"/>
      <c r="AV462" s="59"/>
      <c r="AX462" s="59"/>
      <c r="AZ462" s="59"/>
      <c r="BB462" s="59"/>
      <c r="BD462" s="59"/>
      <c r="BF462" s="59"/>
      <c r="BH462" s="59"/>
      <c r="BJ462" s="59"/>
      <c r="BL462" s="59"/>
      <c r="BN462" s="59"/>
      <c r="BP462" s="59"/>
      <c r="BR462" s="59"/>
      <c r="BT462" s="59"/>
      <c r="BV462" s="59"/>
      <c r="BX462" s="59"/>
      <c r="BZ462" s="59"/>
      <c r="CC462" s="46" t="s">
        <v>2626</v>
      </c>
    </row>
    <row r="463" spans="8:81" ht="18" hidden="1" customHeight="1">
      <c r="H463" s="52">
        <v>2559</v>
      </c>
      <c r="T463" s="108"/>
      <c r="AN463" s="59"/>
      <c r="AP463" s="59"/>
      <c r="AR463" s="59"/>
      <c r="AT463" s="59"/>
      <c r="AV463" s="59"/>
      <c r="AX463" s="59"/>
      <c r="AZ463" s="59"/>
      <c r="BB463" s="59"/>
      <c r="BD463" s="59"/>
      <c r="BF463" s="59"/>
      <c r="BH463" s="59"/>
      <c r="BJ463" s="59"/>
      <c r="BL463" s="59"/>
      <c r="BN463" s="59"/>
      <c r="BP463" s="59"/>
      <c r="BR463" s="59"/>
      <c r="BT463" s="59"/>
      <c r="BV463" s="59"/>
      <c r="BX463" s="59"/>
      <c r="BZ463" s="59"/>
      <c r="CC463" s="46" t="s">
        <v>2626</v>
      </c>
    </row>
    <row r="464" spans="8:81" ht="18" hidden="1" customHeight="1">
      <c r="H464" s="52">
        <v>2560</v>
      </c>
      <c r="T464" s="108"/>
      <c r="AN464" s="59"/>
      <c r="AP464" s="59"/>
      <c r="AR464" s="59"/>
      <c r="AT464" s="59"/>
      <c r="AV464" s="59"/>
      <c r="AX464" s="59"/>
      <c r="AZ464" s="59"/>
      <c r="BB464" s="59"/>
      <c r="BD464" s="59"/>
      <c r="BF464" s="59"/>
      <c r="BH464" s="59"/>
      <c r="BJ464" s="59"/>
      <c r="BL464" s="59"/>
      <c r="BN464" s="59"/>
      <c r="BP464" s="59"/>
      <c r="BR464" s="59"/>
      <c r="BT464" s="59"/>
      <c r="BV464" s="59"/>
      <c r="BX464" s="59"/>
      <c r="BZ464" s="59"/>
      <c r="CC464" s="46" t="s">
        <v>2626</v>
      </c>
    </row>
    <row r="465" spans="8:81" ht="18" hidden="1" customHeight="1">
      <c r="H465" s="52">
        <v>2561</v>
      </c>
      <c r="T465" s="108"/>
      <c r="AN465" s="59"/>
      <c r="AP465" s="59"/>
      <c r="AR465" s="59"/>
      <c r="AT465" s="59"/>
      <c r="AV465" s="59"/>
      <c r="AX465" s="59"/>
      <c r="AZ465" s="59"/>
      <c r="BB465" s="59"/>
      <c r="BD465" s="59"/>
      <c r="BF465" s="59"/>
      <c r="BH465" s="59"/>
      <c r="BJ465" s="59"/>
      <c r="BL465" s="59"/>
      <c r="BN465" s="59"/>
      <c r="BP465" s="59"/>
      <c r="BR465" s="59"/>
      <c r="BT465" s="59"/>
      <c r="BV465" s="59"/>
      <c r="BX465" s="59"/>
      <c r="BZ465" s="59"/>
      <c r="CC465" s="46" t="s">
        <v>2626</v>
      </c>
    </row>
    <row r="466" spans="8:81" ht="18" hidden="1" customHeight="1">
      <c r="H466" s="52">
        <v>2562</v>
      </c>
      <c r="T466" s="108"/>
      <c r="AN466" s="59"/>
      <c r="AP466" s="59"/>
      <c r="AR466" s="59"/>
      <c r="AT466" s="59"/>
      <c r="AV466" s="59"/>
      <c r="AX466" s="59"/>
      <c r="AZ466" s="59"/>
      <c r="BB466" s="59"/>
      <c r="BD466" s="59"/>
      <c r="BF466" s="59"/>
      <c r="BH466" s="59"/>
      <c r="BJ466" s="59"/>
      <c r="BL466" s="59"/>
      <c r="BN466" s="59"/>
      <c r="BP466" s="59"/>
      <c r="BR466" s="59"/>
      <c r="BT466" s="59"/>
      <c r="BV466" s="59"/>
      <c r="BX466" s="59"/>
      <c r="BZ466" s="59"/>
      <c r="CC466" s="46" t="s">
        <v>2626</v>
      </c>
    </row>
    <row r="467" spans="8:81" ht="18" hidden="1" customHeight="1">
      <c r="H467" s="52">
        <v>2563</v>
      </c>
      <c r="T467" s="108"/>
      <c r="AN467" s="59"/>
      <c r="AP467" s="59"/>
      <c r="AR467" s="59"/>
      <c r="AT467" s="59"/>
      <c r="AV467" s="59"/>
      <c r="AX467" s="59"/>
      <c r="AZ467" s="59"/>
      <c r="BB467" s="59"/>
      <c r="BD467" s="59"/>
      <c r="BF467" s="59"/>
      <c r="BH467" s="59"/>
      <c r="BJ467" s="59"/>
      <c r="BL467" s="59"/>
      <c r="BN467" s="59"/>
      <c r="BP467" s="59"/>
      <c r="BR467" s="59"/>
      <c r="BT467" s="59"/>
      <c r="BV467" s="59"/>
      <c r="BX467" s="59"/>
      <c r="BZ467" s="59"/>
      <c r="CC467" s="46" t="s">
        <v>2626</v>
      </c>
    </row>
    <row r="468" spans="8:81" ht="18" hidden="1" customHeight="1">
      <c r="H468" s="52">
        <v>2564</v>
      </c>
      <c r="T468" s="108"/>
      <c r="AN468" s="59"/>
      <c r="AP468" s="59"/>
      <c r="AR468" s="59"/>
      <c r="AT468" s="59"/>
      <c r="AV468" s="59"/>
      <c r="AX468" s="59"/>
      <c r="AZ468" s="59"/>
      <c r="BB468" s="59"/>
      <c r="BD468" s="59"/>
      <c r="BF468" s="59"/>
      <c r="BH468" s="59"/>
      <c r="BJ468" s="59"/>
      <c r="BL468" s="59"/>
      <c r="BN468" s="59"/>
      <c r="BP468" s="59"/>
      <c r="BR468" s="59"/>
      <c r="BT468" s="59"/>
      <c r="BV468" s="59"/>
      <c r="BX468" s="59"/>
      <c r="BZ468" s="59"/>
      <c r="CC468" s="46" t="s">
        <v>2626</v>
      </c>
    </row>
    <row r="469" spans="8:81" ht="18" hidden="1" customHeight="1">
      <c r="H469" s="52">
        <v>2565</v>
      </c>
      <c r="T469" s="108"/>
      <c r="AN469" s="59"/>
      <c r="AP469" s="59"/>
      <c r="AR469" s="59"/>
      <c r="AT469" s="59"/>
      <c r="AV469" s="59"/>
      <c r="AX469" s="59"/>
      <c r="AZ469" s="59"/>
      <c r="BB469" s="59"/>
      <c r="BD469" s="59"/>
      <c r="BF469" s="59"/>
      <c r="BH469" s="59"/>
      <c r="BJ469" s="59"/>
      <c r="BL469" s="59"/>
      <c r="BN469" s="59"/>
      <c r="BP469" s="59"/>
      <c r="BR469" s="59"/>
      <c r="BT469" s="59"/>
      <c r="BV469" s="59"/>
      <c r="BX469" s="59"/>
      <c r="BZ469" s="59"/>
      <c r="CC469" s="46" t="s">
        <v>2626</v>
      </c>
    </row>
    <row r="470" spans="8:81" ht="18" hidden="1" customHeight="1">
      <c r="H470" s="52">
        <v>2566</v>
      </c>
      <c r="T470" s="108"/>
      <c r="AN470" s="59"/>
      <c r="AP470" s="59"/>
      <c r="AR470" s="59"/>
      <c r="AT470" s="59"/>
      <c r="AV470" s="59"/>
      <c r="AX470" s="59"/>
      <c r="AZ470" s="59"/>
      <c r="BB470" s="59"/>
      <c r="BD470" s="59"/>
      <c r="BF470" s="59"/>
      <c r="BH470" s="59"/>
      <c r="BJ470" s="59"/>
      <c r="BL470" s="59"/>
      <c r="BN470" s="59"/>
      <c r="BP470" s="59"/>
      <c r="BR470" s="59"/>
      <c r="BT470" s="59"/>
      <c r="BV470" s="59"/>
      <c r="BX470" s="59"/>
      <c r="BZ470" s="59"/>
      <c r="CC470" s="46" t="s">
        <v>2626</v>
      </c>
    </row>
    <row r="471" spans="8:81" ht="18" hidden="1" customHeight="1">
      <c r="H471" s="52">
        <v>2567</v>
      </c>
      <c r="T471" s="108"/>
      <c r="AN471" s="59"/>
      <c r="AP471" s="59"/>
      <c r="AR471" s="59"/>
      <c r="AT471" s="59"/>
      <c r="AV471" s="59"/>
      <c r="AX471" s="59"/>
      <c r="AZ471" s="59"/>
      <c r="BB471" s="59"/>
      <c r="BD471" s="59"/>
      <c r="BF471" s="59"/>
      <c r="BH471" s="59"/>
      <c r="BJ471" s="59"/>
      <c r="BL471" s="59"/>
      <c r="BN471" s="59"/>
      <c r="BP471" s="59"/>
      <c r="BR471" s="59"/>
      <c r="BT471" s="59"/>
      <c r="BV471" s="59"/>
      <c r="BX471" s="59"/>
      <c r="BZ471" s="59"/>
      <c r="CC471" s="46" t="s">
        <v>2626</v>
      </c>
    </row>
    <row r="472" spans="8:81" ht="18" hidden="1" customHeight="1">
      <c r="H472" s="52">
        <v>2568</v>
      </c>
      <c r="T472" s="108"/>
      <c r="AN472" s="59"/>
      <c r="AP472" s="59"/>
      <c r="AR472" s="59"/>
      <c r="AT472" s="59"/>
      <c r="AV472" s="59"/>
      <c r="AX472" s="59"/>
      <c r="AZ472" s="59"/>
      <c r="BB472" s="59"/>
      <c r="BD472" s="59"/>
      <c r="BF472" s="59"/>
      <c r="BH472" s="59"/>
      <c r="BJ472" s="59"/>
      <c r="BL472" s="59"/>
      <c r="BN472" s="59"/>
      <c r="BP472" s="59"/>
      <c r="BR472" s="59"/>
      <c r="BT472" s="59"/>
      <c r="BV472" s="59"/>
      <c r="BX472" s="59"/>
      <c r="BZ472" s="59"/>
      <c r="CC472" s="46" t="s">
        <v>2626</v>
      </c>
    </row>
    <row r="473" spans="8:81" ht="18" hidden="1" customHeight="1">
      <c r="H473" s="52">
        <v>2569</v>
      </c>
      <c r="T473" s="108"/>
      <c r="AN473" s="59"/>
      <c r="AP473" s="59"/>
      <c r="AR473" s="59"/>
      <c r="AT473" s="59"/>
      <c r="AV473" s="59"/>
      <c r="AX473" s="59"/>
      <c r="AZ473" s="59"/>
      <c r="BB473" s="59"/>
      <c r="BD473" s="59"/>
      <c r="BF473" s="59"/>
      <c r="BH473" s="59"/>
      <c r="BJ473" s="59"/>
      <c r="BL473" s="59"/>
      <c r="BN473" s="59"/>
      <c r="BP473" s="59"/>
      <c r="BR473" s="59"/>
      <c r="BT473" s="59"/>
      <c r="BV473" s="59"/>
      <c r="BX473" s="59"/>
      <c r="BZ473" s="59"/>
      <c r="CC473" s="46" t="s">
        <v>2626</v>
      </c>
    </row>
    <row r="474" spans="8:81" ht="18" hidden="1" customHeight="1">
      <c r="H474" s="52">
        <v>2570</v>
      </c>
      <c r="T474" s="108"/>
      <c r="AN474" s="59"/>
      <c r="AP474" s="59"/>
      <c r="AR474" s="59"/>
      <c r="AT474" s="59"/>
      <c r="AV474" s="59"/>
      <c r="AX474" s="59"/>
      <c r="AZ474" s="59"/>
      <c r="BB474" s="59"/>
      <c r="BD474" s="59"/>
      <c r="BF474" s="59"/>
      <c r="BH474" s="59"/>
      <c r="BJ474" s="59"/>
      <c r="BL474" s="59"/>
      <c r="BN474" s="59"/>
      <c r="BP474" s="59"/>
      <c r="BR474" s="59"/>
      <c r="BT474" s="59"/>
      <c r="BV474" s="59"/>
      <c r="BX474" s="59"/>
      <c r="BZ474" s="59"/>
      <c r="CC474" s="46" t="s">
        <v>2626</v>
      </c>
    </row>
    <row r="475" spans="8:81" ht="18" hidden="1" customHeight="1">
      <c r="H475" s="52">
        <v>2571</v>
      </c>
      <c r="T475" s="108"/>
      <c r="AN475" s="59"/>
      <c r="AP475" s="59"/>
      <c r="AR475" s="59"/>
      <c r="AT475" s="59"/>
      <c r="AV475" s="59"/>
      <c r="AX475" s="59"/>
      <c r="AZ475" s="59"/>
      <c r="BB475" s="59"/>
      <c r="BD475" s="59"/>
      <c r="BF475" s="59"/>
      <c r="BH475" s="59"/>
      <c r="BJ475" s="59"/>
      <c r="BL475" s="59"/>
      <c r="BN475" s="59"/>
      <c r="BP475" s="59"/>
      <c r="BR475" s="59"/>
      <c r="BT475" s="59"/>
      <c r="BV475" s="59"/>
      <c r="BX475" s="59"/>
      <c r="BZ475" s="59"/>
      <c r="CC475" s="46" t="s">
        <v>2626</v>
      </c>
    </row>
    <row r="476" spans="8:81" ht="18" hidden="1" customHeight="1">
      <c r="H476" s="52">
        <v>2572</v>
      </c>
      <c r="T476" s="108"/>
      <c r="AN476" s="59"/>
      <c r="AP476" s="59"/>
      <c r="AR476" s="59"/>
      <c r="AT476" s="59"/>
      <c r="AV476" s="59"/>
      <c r="AX476" s="59"/>
      <c r="AZ476" s="59"/>
      <c r="BB476" s="59"/>
      <c r="BD476" s="59"/>
      <c r="BF476" s="59"/>
      <c r="BH476" s="59"/>
      <c r="BJ476" s="59"/>
      <c r="BL476" s="59"/>
      <c r="BN476" s="59"/>
      <c r="BP476" s="59"/>
      <c r="BR476" s="59"/>
      <c r="BT476" s="59"/>
      <c r="BV476" s="59"/>
      <c r="BX476" s="59"/>
      <c r="BZ476" s="59"/>
      <c r="CC476" s="46" t="s">
        <v>2626</v>
      </c>
    </row>
    <row r="477" spans="8:81" ht="18" hidden="1" customHeight="1">
      <c r="H477" s="52">
        <v>2573</v>
      </c>
      <c r="T477" s="108"/>
      <c r="AN477" s="59"/>
      <c r="AP477" s="59"/>
      <c r="AR477" s="59"/>
      <c r="AT477" s="59"/>
      <c r="AV477" s="59"/>
      <c r="AX477" s="59"/>
      <c r="AZ477" s="59"/>
      <c r="BB477" s="59"/>
      <c r="BD477" s="59"/>
      <c r="BF477" s="59"/>
      <c r="BH477" s="59"/>
      <c r="BJ477" s="59"/>
      <c r="BL477" s="59"/>
      <c r="BN477" s="59"/>
      <c r="BP477" s="59"/>
      <c r="BR477" s="59"/>
      <c r="BT477" s="59"/>
      <c r="BV477" s="59"/>
      <c r="BX477" s="59"/>
      <c r="BZ477" s="59"/>
      <c r="CC477" s="46" t="s">
        <v>2626</v>
      </c>
    </row>
    <row r="478" spans="8:81" ht="18" hidden="1" customHeight="1">
      <c r="H478" s="52">
        <v>2574</v>
      </c>
      <c r="T478" s="108"/>
      <c r="AN478" s="59"/>
      <c r="AP478" s="59"/>
      <c r="AR478" s="59"/>
      <c r="AT478" s="59"/>
      <c r="AV478" s="59"/>
      <c r="AX478" s="59"/>
      <c r="AZ478" s="59"/>
      <c r="BB478" s="59"/>
      <c r="BD478" s="59"/>
      <c r="BF478" s="59"/>
      <c r="BH478" s="59"/>
      <c r="BJ478" s="59"/>
      <c r="BL478" s="59"/>
      <c r="BN478" s="59"/>
      <c r="BP478" s="59"/>
      <c r="BR478" s="59"/>
      <c r="BT478" s="59"/>
      <c r="BV478" s="59"/>
      <c r="BX478" s="59"/>
      <c r="BZ478" s="59"/>
      <c r="CC478" s="46" t="s">
        <v>2626</v>
      </c>
    </row>
    <row r="479" spans="8:81" ht="18" hidden="1" customHeight="1">
      <c r="H479" s="52">
        <v>2575</v>
      </c>
      <c r="T479" s="108"/>
      <c r="AN479" s="59"/>
      <c r="AP479" s="59"/>
      <c r="AR479" s="59"/>
      <c r="AT479" s="59"/>
      <c r="AV479" s="59"/>
      <c r="AX479" s="59"/>
      <c r="AZ479" s="59"/>
      <c r="BB479" s="59"/>
      <c r="BD479" s="59"/>
      <c r="BF479" s="59"/>
      <c r="BH479" s="59"/>
      <c r="BJ479" s="59"/>
      <c r="BL479" s="59"/>
      <c r="BN479" s="59"/>
      <c r="BP479" s="59"/>
      <c r="BR479" s="59"/>
      <c r="BT479" s="59"/>
      <c r="BV479" s="59"/>
      <c r="BX479" s="59"/>
      <c r="BZ479" s="59"/>
      <c r="CC479" s="46" t="s">
        <v>2626</v>
      </c>
    </row>
    <row r="480" spans="8:81" ht="18" hidden="1" customHeight="1">
      <c r="H480" s="52">
        <v>2576</v>
      </c>
      <c r="T480" s="108"/>
      <c r="AN480" s="59"/>
      <c r="AP480" s="59"/>
      <c r="AR480" s="59"/>
      <c r="AT480" s="59"/>
      <c r="AV480" s="59"/>
      <c r="AX480" s="59"/>
      <c r="AZ480" s="59"/>
      <c r="BB480" s="59"/>
      <c r="BD480" s="59"/>
      <c r="BF480" s="59"/>
      <c r="BH480" s="59"/>
      <c r="BJ480" s="59"/>
      <c r="BL480" s="59"/>
      <c r="BN480" s="59"/>
      <c r="BP480" s="59"/>
      <c r="BR480" s="59"/>
      <c r="BT480" s="59"/>
      <c r="BV480" s="59"/>
      <c r="BX480" s="59"/>
      <c r="BZ480" s="59"/>
      <c r="CC480" s="46" t="s">
        <v>2626</v>
      </c>
    </row>
    <row r="481" spans="8:81" ht="18" hidden="1" customHeight="1">
      <c r="H481" s="52">
        <v>2577</v>
      </c>
      <c r="T481" s="108"/>
      <c r="AN481" s="59"/>
      <c r="AP481" s="59"/>
      <c r="AR481" s="59"/>
      <c r="AT481" s="59"/>
      <c r="AV481" s="59"/>
      <c r="AX481" s="59"/>
      <c r="AZ481" s="59"/>
      <c r="BB481" s="59"/>
      <c r="BD481" s="59"/>
      <c r="BF481" s="59"/>
      <c r="BH481" s="59"/>
      <c r="BJ481" s="59"/>
      <c r="BL481" s="59"/>
      <c r="BN481" s="59"/>
      <c r="BP481" s="59"/>
      <c r="BR481" s="59"/>
      <c r="BT481" s="59"/>
      <c r="BV481" s="59"/>
      <c r="BX481" s="59"/>
      <c r="BZ481" s="59"/>
      <c r="CC481" s="46" t="s">
        <v>2626</v>
      </c>
    </row>
    <row r="482" spans="8:81" ht="18" hidden="1" customHeight="1">
      <c r="H482" s="52">
        <v>2578</v>
      </c>
      <c r="T482" s="108"/>
      <c r="AN482" s="59"/>
      <c r="AP482" s="59"/>
      <c r="AR482" s="59"/>
      <c r="AT482" s="59"/>
      <c r="AV482" s="59"/>
      <c r="AX482" s="59"/>
      <c r="AZ482" s="59"/>
      <c r="BB482" s="59"/>
      <c r="BD482" s="59"/>
      <c r="BF482" s="59"/>
      <c r="BH482" s="59"/>
      <c r="BJ482" s="59"/>
      <c r="BL482" s="59"/>
      <c r="BN482" s="59"/>
      <c r="BP482" s="59"/>
      <c r="BR482" s="59"/>
      <c r="BT482" s="59"/>
      <c r="BV482" s="59"/>
      <c r="BX482" s="59"/>
      <c r="BZ482" s="59"/>
      <c r="CC482" s="46" t="s">
        <v>2626</v>
      </c>
    </row>
    <row r="483" spans="8:81" ht="18" hidden="1" customHeight="1">
      <c r="H483" s="52">
        <v>2579</v>
      </c>
      <c r="T483" s="108"/>
      <c r="AN483" s="59"/>
      <c r="AP483" s="59"/>
      <c r="AR483" s="59"/>
      <c r="AT483" s="59"/>
      <c r="AV483" s="59"/>
      <c r="AX483" s="59"/>
      <c r="AZ483" s="59"/>
      <c r="BB483" s="59"/>
      <c r="BD483" s="59"/>
      <c r="BF483" s="59"/>
      <c r="BH483" s="59"/>
      <c r="BJ483" s="59"/>
      <c r="BL483" s="59"/>
      <c r="BN483" s="59"/>
      <c r="BP483" s="59"/>
      <c r="BR483" s="59"/>
      <c r="BT483" s="59"/>
      <c r="BV483" s="59"/>
      <c r="BX483" s="59"/>
      <c r="BZ483" s="59"/>
      <c r="CC483" s="46" t="s">
        <v>2626</v>
      </c>
    </row>
    <row r="484" spans="8:81" ht="18" hidden="1" customHeight="1">
      <c r="H484" s="52">
        <v>2580</v>
      </c>
      <c r="T484" s="108"/>
      <c r="AN484" s="59"/>
      <c r="AP484" s="59"/>
      <c r="AR484" s="59"/>
      <c r="AT484" s="59"/>
      <c r="AV484" s="59"/>
      <c r="AX484" s="59"/>
      <c r="AZ484" s="59"/>
      <c r="BB484" s="59"/>
      <c r="BD484" s="59"/>
      <c r="BF484" s="59"/>
      <c r="BH484" s="59"/>
      <c r="BJ484" s="59"/>
      <c r="BL484" s="59"/>
      <c r="BN484" s="59"/>
      <c r="BP484" s="59"/>
      <c r="BR484" s="59"/>
      <c r="BT484" s="59"/>
      <c r="BV484" s="59"/>
      <c r="BX484" s="59"/>
      <c r="BZ484" s="59"/>
      <c r="CC484" s="46" t="s">
        <v>2626</v>
      </c>
    </row>
    <row r="485" spans="8:81" ht="18" hidden="1" customHeight="1">
      <c r="H485" s="52">
        <v>2581</v>
      </c>
      <c r="T485" s="108"/>
      <c r="AN485" s="59"/>
      <c r="AP485" s="59"/>
      <c r="AR485" s="59"/>
      <c r="AT485" s="59"/>
      <c r="AV485" s="59"/>
      <c r="AX485" s="59"/>
      <c r="AZ485" s="59"/>
      <c r="BB485" s="59"/>
      <c r="BD485" s="59"/>
      <c r="BF485" s="59"/>
      <c r="BH485" s="59"/>
      <c r="BJ485" s="59"/>
      <c r="BL485" s="59"/>
      <c r="BN485" s="59"/>
      <c r="BP485" s="59"/>
      <c r="BR485" s="59"/>
      <c r="BT485" s="59"/>
      <c r="BV485" s="59"/>
      <c r="BX485" s="59"/>
      <c r="BZ485" s="59"/>
      <c r="CC485" s="46" t="s">
        <v>2626</v>
      </c>
    </row>
    <row r="486" spans="8:81" ht="18" hidden="1" customHeight="1">
      <c r="H486" s="52">
        <v>2582</v>
      </c>
      <c r="T486" s="108"/>
      <c r="AN486" s="59"/>
      <c r="AP486" s="59"/>
      <c r="AR486" s="59"/>
      <c r="AT486" s="59"/>
      <c r="AV486" s="59"/>
      <c r="AX486" s="59"/>
      <c r="AZ486" s="59"/>
      <c r="BB486" s="59"/>
      <c r="BD486" s="59"/>
      <c r="BF486" s="59"/>
      <c r="BH486" s="59"/>
      <c r="BJ486" s="59"/>
      <c r="BL486" s="59"/>
      <c r="BN486" s="59"/>
      <c r="BP486" s="59"/>
      <c r="BR486" s="59"/>
      <c r="BT486" s="59"/>
      <c r="BV486" s="59"/>
      <c r="BX486" s="59"/>
      <c r="BZ486" s="59"/>
      <c r="CC486" s="46" t="s">
        <v>2626</v>
      </c>
    </row>
    <row r="487" spans="8:81" ht="18" hidden="1" customHeight="1">
      <c r="H487" s="52">
        <v>2583</v>
      </c>
      <c r="T487" s="108"/>
      <c r="AN487" s="59"/>
      <c r="AP487" s="59"/>
      <c r="AR487" s="59"/>
      <c r="AT487" s="59"/>
      <c r="AV487" s="59"/>
      <c r="AX487" s="59"/>
      <c r="AZ487" s="59"/>
      <c r="BB487" s="59"/>
      <c r="BD487" s="59"/>
      <c r="BF487" s="59"/>
      <c r="BH487" s="59"/>
      <c r="BJ487" s="59"/>
      <c r="BL487" s="59"/>
      <c r="BN487" s="59"/>
      <c r="BP487" s="59"/>
      <c r="BR487" s="59"/>
      <c r="BT487" s="59"/>
      <c r="BV487" s="59"/>
      <c r="BX487" s="59"/>
      <c r="BZ487" s="59"/>
      <c r="CC487" s="46" t="s">
        <v>2626</v>
      </c>
    </row>
    <row r="488" spans="8:81" ht="18" hidden="1" customHeight="1">
      <c r="H488" s="52">
        <v>2584</v>
      </c>
      <c r="T488" s="108"/>
      <c r="AN488" s="59"/>
      <c r="AP488" s="59"/>
      <c r="AR488" s="59"/>
      <c r="AT488" s="59"/>
      <c r="AV488" s="59"/>
      <c r="AX488" s="59"/>
      <c r="AZ488" s="59"/>
      <c r="BB488" s="59"/>
      <c r="BD488" s="59"/>
      <c r="BF488" s="59"/>
      <c r="BH488" s="59"/>
      <c r="BJ488" s="59"/>
      <c r="BL488" s="59"/>
      <c r="BN488" s="59"/>
      <c r="BP488" s="59"/>
      <c r="BR488" s="59"/>
      <c r="BT488" s="59"/>
      <c r="BV488" s="59"/>
      <c r="BX488" s="59"/>
      <c r="BZ488" s="59"/>
      <c r="CC488" s="46" t="s">
        <v>2626</v>
      </c>
    </row>
    <row r="489" spans="8:81" ht="18" hidden="1" customHeight="1">
      <c r="H489" s="52">
        <v>2585</v>
      </c>
      <c r="T489" s="108"/>
      <c r="AN489" s="59"/>
      <c r="AP489" s="59"/>
      <c r="AR489" s="59"/>
      <c r="AT489" s="59"/>
      <c r="AV489" s="59"/>
      <c r="AX489" s="59"/>
      <c r="AZ489" s="59"/>
      <c r="BB489" s="59"/>
      <c r="BD489" s="59"/>
      <c r="BF489" s="59"/>
      <c r="BH489" s="59"/>
      <c r="BJ489" s="59"/>
      <c r="BL489" s="59"/>
      <c r="BN489" s="59"/>
      <c r="BP489" s="59"/>
      <c r="BR489" s="59"/>
      <c r="BT489" s="59"/>
      <c r="BV489" s="59"/>
      <c r="BX489" s="59"/>
      <c r="BZ489" s="59"/>
      <c r="CC489" s="46" t="s">
        <v>2626</v>
      </c>
    </row>
    <row r="490" spans="8:81" ht="18" hidden="1" customHeight="1">
      <c r="H490" s="52">
        <v>2586</v>
      </c>
      <c r="T490" s="108"/>
      <c r="AN490" s="59"/>
      <c r="AP490" s="59"/>
      <c r="AR490" s="59"/>
      <c r="AT490" s="59"/>
      <c r="AV490" s="59"/>
      <c r="AX490" s="59"/>
      <c r="AZ490" s="59"/>
      <c r="BB490" s="59"/>
      <c r="BD490" s="59"/>
      <c r="BF490" s="59"/>
      <c r="BH490" s="59"/>
      <c r="BJ490" s="59"/>
      <c r="BL490" s="59"/>
      <c r="BN490" s="59"/>
      <c r="BP490" s="59"/>
      <c r="BR490" s="59"/>
      <c r="BT490" s="59"/>
      <c r="BV490" s="59"/>
      <c r="BX490" s="59"/>
      <c r="BZ490" s="59"/>
      <c r="CC490" s="46" t="s">
        <v>2626</v>
      </c>
    </row>
    <row r="491" spans="8:81" ht="18" hidden="1" customHeight="1">
      <c r="H491" s="52">
        <v>2587</v>
      </c>
      <c r="T491" s="108"/>
      <c r="AN491" s="59"/>
      <c r="AP491" s="59"/>
      <c r="AR491" s="59"/>
      <c r="AT491" s="59"/>
      <c r="AV491" s="59"/>
      <c r="AX491" s="59"/>
      <c r="AZ491" s="59"/>
      <c r="BB491" s="59"/>
      <c r="BD491" s="59"/>
      <c r="BF491" s="59"/>
      <c r="BH491" s="59"/>
      <c r="BJ491" s="59"/>
      <c r="BL491" s="59"/>
      <c r="BN491" s="59"/>
      <c r="BP491" s="59"/>
      <c r="BR491" s="59"/>
      <c r="BT491" s="59"/>
      <c r="BV491" s="59"/>
      <c r="BX491" s="59"/>
      <c r="BZ491" s="59"/>
      <c r="CC491" s="46" t="s">
        <v>2626</v>
      </c>
    </row>
    <row r="492" spans="8:81" ht="18" hidden="1" customHeight="1">
      <c r="H492" s="52">
        <v>2588</v>
      </c>
      <c r="T492" s="108"/>
      <c r="AN492" s="59"/>
      <c r="AP492" s="59"/>
      <c r="AR492" s="59"/>
      <c r="AT492" s="59"/>
      <c r="AV492" s="59"/>
      <c r="AX492" s="59"/>
      <c r="AZ492" s="59"/>
      <c r="BB492" s="59"/>
      <c r="BD492" s="59"/>
      <c r="BF492" s="59"/>
      <c r="BH492" s="59"/>
      <c r="BJ492" s="59"/>
      <c r="BL492" s="59"/>
      <c r="BN492" s="59"/>
      <c r="BP492" s="59"/>
      <c r="BR492" s="59"/>
      <c r="BT492" s="59"/>
      <c r="BV492" s="59"/>
      <c r="BX492" s="59"/>
      <c r="BZ492" s="59"/>
      <c r="CC492" s="46" t="s">
        <v>2626</v>
      </c>
    </row>
    <row r="493" spans="8:81" ht="18" hidden="1" customHeight="1">
      <c r="H493" s="52">
        <v>2589</v>
      </c>
      <c r="T493" s="108"/>
      <c r="AN493" s="59"/>
      <c r="AP493" s="59"/>
      <c r="AR493" s="59"/>
      <c r="AT493" s="59"/>
      <c r="AV493" s="59"/>
      <c r="AX493" s="59"/>
      <c r="AZ493" s="59"/>
      <c r="BB493" s="59"/>
      <c r="BD493" s="59"/>
      <c r="BF493" s="59"/>
      <c r="BH493" s="59"/>
      <c r="BJ493" s="59"/>
      <c r="BL493" s="59"/>
      <c r="BN493" s="59"/>
      <c r="BP493" s="59"/>
      <c r="BR493" s="59"/>
      <c r="BT493" s="59"/>
      <c r="BV493" s="59"/>
      <c r="BX493" s="59"/>
      <c r="BZ493" s="59"/>
      <c r="CC493" s="46" t="s">
        <v>2626</v>
      </c>
    </row>
    <row r="494" spans="8:81" ht="18" hidden="1" customHeight="1">
      <c r="H494" s="52">
        <v>2590</v>
      </c>
      <c r="T494" s="108"/>
      <c r="AN494" s="59"/>
      <c r="AP494" s="59"/>
      <c r="AR494" s="59"/>
      <c r="AT494" s="59"/>
      <c r="AV494" s="59"/>
      <c r="AX494" s="59"/>
      <c r="AZ494" s="59"/>
      <c r="BB494" s="59"/>
      <c r="BD494" s="59"/>
      <c r="BF494" s="59"/>
      <c r="BH494" s="59"/>
      <c r="BJ494" s="59"/>
      <c r="BL494" s="59"/>
      <c r="BN494" s="59"/>
      <c r="BP494" s="59"/>
      <c r="BR494" s="59"/>
      <c r="BT494" s="59"/>
      <c r="BV494" s="59"/>
      <c r="BX494" s="59"/>
      <c r="BZ494" s="59"/>
      <c r="CC494" s="46" t="s">
        <v>2626</v>
      </c>
    </row>
    <row r="495" spans="8:81" ht="18" hidden="1" customHeight="1">
      <c r="H495" s="52">
        <v>2591</v>
      </c>
      <c r="T495" s="108"/>
      <c r="AN495" s="59"/>
      <c r="AP495" s="59"/>
      <c r="AR495" s="59"/>
      <c r="AT495" s="59"/>
      <c r="AV495" s="59"/>
      <c r="AX495" s="59"/>
      <c r="AZ495" s="59"/>
      <c r="BB495" s="59"/>
      <c r="BD495" s="59"/>
      <c r="BF495" s="59"/>
      <c r="BH495" s="59"/>
      <c r="BJ495" s="59"/>
      <c r="BL495" s="59"/>
      <c r="BN495" s="59"/>
      <c r="BP495" s="59"/>
      <c r="BR495" s="59"/>
      <c r="BT495" s="59"/>
      <c r="BV495" s="59"/>
      <c r="BX495" s="59"/>
      <c r="BZ495" s="59"/>
      <c r="CC495" s="46" t="s">
        <v>2626</v>
      </c>
    </row>
    <row r="496" spans="8:81" ht="18" hidden="1" customHeight="1">
      <c r="H496" s="52">
        <v>2592</v>
      </c>
      <c r="T496" s="108"/>
      <c r="AN496" s="59"/>
      <c r="AP496" s="59"/>
      <c r="AR496" s="59"/>
      <c r="AT496" s="59"/>
      <c r="AV496" s="59"/>
      <c r="AX496" s="59"/>
      <c r="AZ496" s="59"/>
      <c r="BB496" s="59"/>
      <c r="BD496" s="59"/>
      <c r="BF496" s="59"/>
      <c r="BH496" s="59"/>
      <c r="BJ496" s="59"/>
      <c r="BL496" s="59"/>
      <c r="BN496" s="59"/>
      <c r="BP496" s="59"/>
      <c r="BR496" s="59"/>
      <c r="BT496" s="59"/>
      <c r="BV496" s="59"/>
      <c r="BX496" s="59"/>
      <c r="BZ496" s="59"/>
      <c r="CC496" s="46" t="s">
        <v>2626</v>
      </c>
    </row>
    <row r="497" spans="1:96" ht="18" hidden="1" customHeight="1">
      <c r="H497" s="52">
        <v>2593</v>
      </c>
      <c r="T497" s="108"/>
      <c r="AN497" s="59"/>
      <c r="AP497" s="59"/>
      <c r="AR497" s="59"/>
      <c r="AT497" s="59"/>
      <c r="AV497" s="59"/>
      <c r="AX497" s="59"/>
      <c r="AZ497" s="59"/>
      <c r="BB497" s="59"/>
      <c r="BD497" s="59"/>
      <c r="BF497" s="59"/>
      <c r="BH497" s="59"/>
      <c r="BJ497" s="59"/>
      <c r="BL497" s="59"/>
      <c r="BN497" s="59"/>
      <c r="BP497" s="59"/>
      <c r="BR497" s="59"/>
      <c r="BT497" s="59"/>
      <c r="BV497" s="59"/>
      <c r="BX497" s="59"/>
      <c r="BZ497" s="59"/>
      <c r="CC497" s="46" t="s">
        <v>2626</v>
      </c>
    </row>
    <row r="498" spans="1:96" ht="18" hidden="1" customHeight="1">
      <c r="H498" s="52">
        <v>2594</v>
      </c>
      <c r="T498" s="108"/>
      <c r="AN498" s="59"/>
      <c r="AP498" s="59"/>
      <c r="AR498" s="59"/>
      <c r="AT498" s="59"/>
      <c r="AV498" s="59"/>
      <c r="AX498" s="59"/>
      <c r="AZ498" s="59"/>
      <c r="BB498" s="59"/>
      <c r="BD498" s="59"/>
      <c r="BF498" s="59"/>
      <c r="BH498" s="59"/>
      <c r="BJ498" s="59"/>
      <c r="BL498" s="59"/>
      <c r="BN498" s="59"/>
      <c r="BP498" s="59"/>
      <c r="BR498" s="59"/>
      <c r="BT498" s="59"/>
      <c r="BV498" s="59"/>
      <c r="BX498" s="59"/>
      <c r="BZ498" s="59"/>
      <c r="CC498" s="46" t="s">
        <v>2626</v>
      </c>
    </row>
    <row r="499" spans="1:96" ht="18" hidden="1" customHeight="1">
      <c r="H499" s="52">
        <v>2595</v>
      </c>
      <c r="T499" s="108"/>
      <c r="AN499" s="59"/>
      <c r="AP499" s="59"/>
      <c r="AR499" s="59"/>
      <c r="AT499" s="59"/>
      <c r="AV499" s="59"/>
      <c r="AX499" s="59"/>
      <c r="AZ499" s="59"/>
      <c r="BB499" s="59"/>
      <c r="BD499" s="59"/>
      <c r="BF499" s="59"/>
      <c r="BH499" s="59"/>
      <c r="BJ499" s="59"/>
      <c r="BL499" s="59"/>
      <c r="BN499" s="59"/>
      <c r="BP499" s="59"/>
      <c r="BR499" s="59"/>
      <c r="BT499" s="59"/>
      <c r="BV499" s="59"/>
      <c r="BX499" s="59"/>
      <c r="BZ499" s="59"/>
      <c r="CC499" s="46" t="s">
        <v>2626</v>
      </c>
    </row>
    <row r="500" spans="1:96" ht="18" hidden="1" customHeight="1">
      <c r="H500" s="52">
        <v>2596</v>
      </c>
      <c r="T500" s="108"/>
      <c r="AN500" s="59"/>
      <c r="AP500" s="59"/>
      <c r="AR500" s="59"/>
      <c r="AT500" s="59"/>
      <c r="AV500" s="59"/>
      <c r="AX500" s="59"/>
      <c r="AZ500" s="59"/>
      <c r="BB500" s="59"/>
      <c r="BD500" s="59"/>
      <c r="BF500" s="59"/>
      <c r="BH500" s="59"/>
      <c r="BJ500" s="59"/>
      <c r="BL500" s="59"/>
      <c r="BN500" s="59"/>
      <c r="BP500" s="59"/>
      <c r="BR500" s="59"/>
      <c r="BT500" s="59"/>
      <c r="BV500" s="59"/>
      <c r="BX500" s="59"/>
      <c r="BZ500" s="59"/>
      <c r="CC500" s="46" t="s">
        <v>2626</v>
      </c>
    </row>
    <row r="501" spans="1:96" ht="18" hidden="1" customHeight="1">
      <c r="H501" s="52">
        <v>2597</v>
      </c>
      <c r="T501" s="108"/>
      <c r="AN501" s="59"/>
      <c r="AP501" s="59"/>
      <c r="AR501" s="59"/>
      <c r="AT501" s="59"/>
      <c r="AV501" s="59"/>
      <c r="AX501" s="59"/>
      <c r="AZ501" s="59"/>
      <c r="BB501" s="59"/>
      <c r="BD501" s="59"/>
      <c r="BF501" s="59"/>
      <c r="BH501" s="59"/>
      <c r="BJ501" s="59"/>
      <c r="BL501" s="59"/>
      <c r="BN501" s="59"/>
      <c r="BP501" s="59"/>
      <c r="BR501" s="59"/>
      <c r="BT501" s="59"/>
      <c r="BV501" s="59"/>
      <c r="BX501" s="59"/>
      <c r="BZ501" s="59"/>
      <c r="CC501" s="46" t="s">
        <v>2626</v>
      </c>
    </row>
    <row r="502" spans="1:96" ht="18" hidden="1" customHeight="1">
      <c r="H502" s="52">
        <v>2598</v>
      </c>
      <c r="T502" s="108"/>
      <c r="AN502" s="59"/>
      <c r="AP502" s="59"/>
      <c r="AR502" s="59"/>
      <c r="AT502" s="59"/>
      <c r="AV502" s="59"/>
      <c r="AX502" s="59"/>
      <c r="AZ502" s="59"/>
      <c r="BB502" s="59"/>
      <c r="BD502" s="59"/>
      <c r="BF502" s="59"/>
      <c r="BH502" s="59"/>
      <c r="BJ502" s="59"/>
      <c r="BL502" s="59"/>
      <c r="BN502" s="59"/>
      <c r="BP502" s="59"/>
      <c r="BR502" s="59"/>
      <c r="BT502" s="59"/>
      <c r="BV502" s="59"/>
      <c r="BX502" s="59"/>
      <c r="BZ502" s="59"/>
      <c r="CC502" s="46" t="s">
        <v>2626</v>
      </c>
    </row>
    <row r="503" spans="1:96" ht="18" hidden="1" customHeight="1">
      <c r="H503" s="52">
        <v>2599</v>
      </c>
      <c r="T503" s="108"/>
      <c r="AN503" s="59"/>
      <c r="AP503" s="59"/>
      <c r="AR503" s="59"/>
      <c r="AT503" s="59"/>
      <c r="AV503" s="59"/>
      <c r="AX503" s="59"/>
      <c r="AZ503" s="59"/>
      <c r="BB503" s="59"/>
      <c r="BD503" s="59"/>
      <c r="BF503" s="59"/>
      <c r="BH503" s="59"/>
      <c r="BJ503" s="59"/>
      <c r="BL503" s="59"/>
      <c r="BN503" s="59"/>
      <c r="BP503" s="59"/>
      <c r="BR503" s="59"/>
      <c r="BT503" s="59"/>
      <c r="BV503" s="59"/>
      <c r="BX503" s="59"/>
      <c r="BZ503" s="59"/>
      <c r="CC503" s="46" t="s">
        <v>2626</v>
      </c>
    </row>
    <row r="504" spans="1:96" ht="18" customHeight="1">
      <c r="A504" s="107">
        <v>45693</v>
      </c>
      <c r="E504" s="166"/>
      <c r="F504" s="112">
        <v>23204</v>
      </c>
      <c r="G504" s="112">
        <v>540</v>
      </c>
      <c r="H504" s="52">
        <v>2600</v>
      </c>
      <c r="I504" s="59" t="s">
        <v>2627</v>
      </c>
      <c r="J504" s="59" t="s">
        <v>1967</v>
      </c>
      <c r="K504" s="55" t="s">
        <v>1968</v>
      </c>
      <c r="L504" s="55" t="s">
        <v>1969</v>
      </c>
      <c r="M504" s="55" t="s">
        <v>682</v>
      </c>
      <c r="N504" s="55" t="s">
        <v>300</v>
      </c>
      <c r="O504" s="55" t="s">
        <v>303</v>
      </c>
      <c r="P504" s="55" t="s">
        <v>1976</v>
      </c>
      <c r="Q504" s="55" t="s">
        <v>227</v>
      </c>
      <c r="R504" s="55" t="s">
        <v>1979</v>
      </c>
      <c r="S504" s="55" t="s">
        <v>1982</v>
      </c>
      <c r="T504" s="108" t="s">
        <v>1983</v>
      </c>
      <c r="AM504" s="59" t="s">
        <v>341</v>
      </c>
      <c r="AN504" s="59"/>
      <c r="AP504" s="59"/>
      <c r="AR504" s="59"/>
      <c r="AT504" s="59"/>
      <c r="AV504" s="59"/>
      <c r="AX504" s="59"/>
      <c r="AZ504" s="59"/>
      <c r="BB504" s="59"/>
      <c r="BD504" s="59"/>
      <c r="BF504" s="59"/>
      <c r="BH504" s="59"/>
      <c r="BJ504" s="59"/>
      <c r="BL504" s="59"/>
      <c r="BN504" s="59"/>
      <c r="BP504" s="59"/>
      <c r="BR504" s="59"/>
      <c r="BT504" s="59"/>
      <c r="BV504" s="59"/>
      <c r="BX504" s="59"/>
      <c r="BZ504" s="59"/>
      <c r="CC504" s="46" t="s">
        <v>2626</v>
      </c>
    </row>
    <row r="505" spans="1:96" ht="18" customHeight="1">
      <c r="A505" s="107">
        <v>45693</v>
      </c>
      <c r="E505" s="166"/>
      <c r="F505" s="112">
        <v>28930</v>
      </c>
      <c r="G505" s="112">
        <v>557</v>
      </c>
      <c r="H505" s="52">
        <v>2601</v>
      </c>
      <c r="I505" s="59" t="s">
        <v>2627</v>
      </c>
      <c r="J505" s="59" t="s">
        <v>1967</v>
      </c>
      <c r="K505" s="55" t="s">
        <v>1970</v>
      </c>
      <c r="L505" s="55" t="s">
        <v>1971</v>
      </c>
      <c r="M505" s="55" t="s">
        <v>1974</v>
      </c>
      <c r="N505" s="55" t="s">
        <v>305</v>
      </c>
      <c r="O505" s="55" t="s">
        <v>770</v>
      </c>
      <c r="P505" s="55" t="s">
        <v>1977</v>
      </c>
      <c r="Q505" s="55" t="s">
        <v>227</v>
      </c>
      <c r="R505" s="55" t="s">
        <v>1980</v>
      </c>
      <c r="S505" s="55" t="s">
        <v>1984</v>
      </c>
      <c r="T505" s="108" t="s">
        <v>1985</v>
      </c>
      <c r="U505" s="55" t="s">
        <v>319</v>
      </c>
      <c r="V505" s="55" t="s">
        <v>418</v>
      </c>
      <c r="W505" s="55" t="s">
        <v>421</v>
      </c>
      <c r="X505" s="55" t="s">
        <v>422</v>
      </c>
      <c r="Y505" s="55" t="s">
        <v>1988</v>
      </c>
      <c r="Z505" s="55" t="s">
        <v>590</v>
      </c>
      <c r="AA505" s="55" t="s">
        <v>1989</v>
      </c>
      <c r="AB505" s="55" t="s">
        <v>1990</v>
      </c>
      <c r="AC505" s="55" t="s">
        <v>1991</v>
      </c>
      <c r="AJ505" s="59" t="s">
        <v>341</v>
      </c>
      <c r="AK505" s="59" t="s">
        <v>341</v>
      </c>
      <c r="AL505" s="93" t="s">
        <v>341</v>
      </c>
      <c r="AN505" s="59" t="s">
        <v>341</v>
      </c>
      <c r="AP505" s="59" t="s">
        <v>341</v>
      </c>
      <c r="AR505" s="59"/>
      <c r="AS505" s="59" t="s">
        <v>341</v>
      </c>
      <c r="AT505" s="59"/>
      <c r="AV505" s="59" t="s">
        <v>341</v>
      </c>
      <c r="AX505" s="59"/>
      <c r="AZ505" s="59"/>
      <c r="BA505" s="59" t="s">
        <v>341</v>
      </c>
      <c r="BB505" s="59" t="s">
        <v>341</v>
      </c>
      <c r="BD505" s="59" t="s">
        <v>341</v>
      </c>
      <c r="BE505" s="59" t="s">
        <v>341</v>
      </c>
      <c r="BF505" s="59"/>
      <c r="BH505" s="59" t="s">
        <v>341</v>
      </c>
      <c r="BJ505" s="59"/>
      <c r="BK505" s="59" t="s">
        <v>341</v>
      </c>
      <c r="BL505" s="59" t="s">
        <v>341</v>
      </c>
      <c r="BM505" s="59" t="s">
        <v>341</v>
      </c>
      <c r="BN505" s="59" t="s">
        <v>341</v>
      </c>
      <c r="BO505" s="59" t="s">
        <v>341</v>
      </c>
      <c r="BP505" s="59" t="s">
        <v>341</v>
      </c>
      <c r="BQ505" s="59" t="s">
        <v>341</v>
      </c>
      <c r="BR505" s="59" t="s">
        <v>341</v>
      </c>
      <c r="BT505" s="59"/>
      <c r="BV505" s="59"/>
      <c r="BX505" s="59"/>
      <c r="BZ505" s="59"/>
      <c r="CC505" s="46" t="s">
        <v>2626</v>
      </c>
    </row>
    <row r="506" spans="1:96" ht="18" customHeight="1">
      <c r="A506" s="107">
        <v>45693</v>
      </c>
      <c r="E506" s="166"/>
      <c r="F506" s="112">
        <v>30161</v>
      </c>
      <c r="G506" s="112">
        <v>5830</v>
      </c>
      <c r="H506" s="52">
        <v>2602</v>
      </c>
      <c r="I506" s="59" t="s">
        <v>2627</v>
      </c>
      <c r="J506" s="59" t="s">
        <v>1967</v>
      </c>
      <c r="K506" s="55" t="s">
        <v>1972</v>
      </c>
      <c r="L506" s="55" t="s">
        <v>1973</v>
      </c>
      <c r="M506" s="55" t="s">
        <v>1975</v>
      </c>
      <c r="N506" s="55" t="s">
        <v>922</v>
      </c>
      <c r="O506" s="55" t="s">
        <v>923</v>
      </c>
      <c r="P506" s="55" t="s">
        <v>1978</v>
      </c>
      <c r="Q506" s="55" t="s">
        <v>227</v>
      </c>
      <c r="R506" s="55" t="s">
        <v>1981</v>
      </c>
      <c r="S506" s="55" t="s">
        <v>1986</v>
      </c>
      <c r="T506" s="108" t="s">
        <v>1987</v>
      </c>
      <c r="AM506" s="59" t="s">
        <v>341</v>
      </c>
      <c r="AN506" s="59"/>
      <c r="AP506" s="59"/>
      <c r="AR506" s="59"/>
      <c r="AT506" s="59"/>
      <c r="AV506" s="59"/>
      <c r="AX506" s="59"/>
      <c r="AZ506" s="59"/>
      <c r="BB506" s="59"/>
      <c r="BD506" s="59"/>
      <c r="BF506" s="59"/>
      <c r="BH506" s="59"/>
      <c r="BJ506" s="59"/>
      <c r="BL506" s="59"/>
      <c r="BN506" s="59"/>
      <c r="BP506" s="59"/>
      <c r="BR506" s="59"/>
      <c r="BT506" s="59"/>
      <c r="BV506" s="59"/>
      <c r="BX506" s="59"/>
      <c r="BZ506" s="59"/>
      <c r="CC506" s="46" t="s">
        <v>2626</v>
      </c>
    </row>
    <row r="507" spans="1:96" ht="18" customHeight="1">
      <c r="A507" s="107">
        <v>45693</v>
      </c>
      <c r="E507" s="166"/>
      <c r="F507" s="112">
        <v>26861</v>
      </c>
      <c r="G507" s="112">
        <v>7657</v>
      </c>
      <c r="H507" s="52">
        <v>2603</v>
      </c>
      <c r="I507" s="59" t="s">
        <v>2627</v>
      </c>
      <c r="J507" s="59" t="s">
        <v>1992</v>
      </c>
      <c r="K507" s="55" t="s">
        <v>1993</v>
      </c>
      <c r="L507" s="55" t="s">
        <v>1994</v>
      </c>
      <c r="M507" s="55" t="s">
        <v>2000</v>
      </c>
      <c r="N507" s="55" t="s">
        <v>305</v>
      </c>
      <c r="O507" s="55" t="s">
        <v>1999</v>
      </c>
      <c r="P507" s="55" t="s">
        <v>1997</v>
      </c>
      <c r="Q507" s="55" t="s">
        <v>227</v>
      </c>
      <c r="R507" s="55" t="s">
        <v>2002</v>
      </c>
      <c r="S507" s="55" t="s">
        <v>2004</v>
      </c>
      <c r="T507" s="108" t="s">
        <v>2005</v>
      </c>
      <c r="AM507" s="59" t="s">
        <v>341</v>
      </c>
      <c r="AN507" s="59"/>
      <c r="AP507" s="59"/>
      <c r="AR507" s="59"/>
      <c r="AT507" s="59"/>
      <c r="AV507" s="59"/>
      <c r="AX507" s="59"/>
      <c r="AZ507" s="59"/>
      <c r="BB507" s="59"/>
      <c r="BD507" s="59"/>
      <c r="BF507" s="59"/>
      <c r="BH507" s="59"/>
      <c r="BJ507" s="59"/>
      <c r="BL507" s="59"/>
      <c r="BN507" s="59"/>
      <c r="BP507" s="59"/>
      <c r="BR507" s="59"/>
      <c r="BT507" s="59"/>
      <c r="BV507" s="59"/>
      <c r="BX507" s="59"/>
      <c r="BZ507" s="59"/>
      <c r="CC507" s="46" t="s">
        <v>2626</v>
      </c>
    </row>
    <row r="508" spans="1:96" ht="18" customHeight="1">
      <c r="A508" s="107">
        <v>45693</v>
      </c>
      <c r="E508" s="166"/>
      <c r="F508" s="112">
        <v>32105</v>
      </c>
      <c r="G508" s="112">
        <v>195</v>
      </c>
      <c r="H508" s="52">
        <v>2604</v>
      </c>
      <c r="I508" s="59" t="s">
        <v>2627</v>
      </c>
      <c r="J508" s="59" t="s">
        <v>1992</v>
      </c>
      <c r="K508" s="55" t="s">
        <v>1995</v>
      </c>
      <c r="L508" s="55" t="s">
        <v>1996</v>
      </c>
      <c r="M508" s="55" t="s">
        <v>2001</v>
      </c>
      <c r="N508" s="55" t="s">
        <v>300</v>
      </c>
      <c r="O508" s="55" t="s">
        <v>316</v>
      </c>
      <c r="P508" s="55" t="s">
        <v>1998</v>
      </c>
      <c r="Q508" s="55" t="s">
        <v>227</v>
      </c>
      <c r="R508" s="55" t="s">
        <v>2003</v>
      </c>
      <c r="S508" s="55" t="s">
        <v>2006</v>
      </c>
      <c r="T508" s="108" t="s">
        <v>2007</v>
      </c>
      <c r="AM508" s="59" t="s">
        <v>341</v>
      </c>
      <c r="AN508" s="59" t="s">
        <v>341</v>
      </c>
      <c r="AP508" s="59"/>
      <c r="AR508" s="59"/>
      <c r="AT508" s="59"/>
      <c r="AV508" s="59"/>
      <c r="AX508" s="59"/>
      <c r="AZ508" s="59"/>
      <c r="BB508" s="59"/>
      <c r="BD508" s="59"/>
      <c r="BF508" s="59"/>
      <c r="BH508" s="59"/>
      <c r="BJ508" s="59"/>
      <c r="BL508" s="59"/>
      <c r="BN508" s="59"/>
      <c r="BP508" s="59"/>
      <c r="BR508" s="59"/>
      <c r="BT508" s="59"/>
      <c r="BV508" s="59"/>
      <c r="BX508" s="59"/>
      <c r="BZ508" s="59"/>
      <c r="CC508" s="46" t="s">
        <v>2626</v>
      </c>
    </row>
    <row r="509" spans="1:96" ht="18" customHeight="1">
      <c r="A509" s="107">
        <v>45693</v>
      </c>
      <c r="E509" s="166"/>
      <c r="F509" s="112">
        <v>22717</v>
      </c>
      <c r="G509" s="112">
        <v>231</v>
      </c>
      <c r="H509" s="52">
        <v>2605</v>
      </c>
      <c r="I509" s="59" t="s">
        <v>2627</v>
      </c>
      <c r="J509" s="59" t="s">
        <v>2008</v>
      </c>
      <c r="K509" s="55" t="s">
        <v>2009</v>
      </c>
      <c r="L509" s="55" t="s">
        <v>2010</v>
      </c>
      <c r="M509" s="55" t="s">
        <v>393</v>
      </c>
      <c r="N509" s="55" t="s">
        <v>300</v>
      </c>
      <c r="O509" s="55" t="s">
        <v>303</v>
      </c>
      <c r="P509" s="55" t="s">
        <v>2017</v>
      </c>
      <c r="Q509" s="55" t="s">
        <v>228</v>
      </c>
      <c r="R509" s="55" t="s">
        <v>2020</v>
      </c>
      <c r="S509" s="55" t="s">
        <v>2023</v>
      </c>
      <c r="T509" s="108" t="s">
        <v>2024</v>
      </c>
      <c r="AJ509" s="59" t="s">
        <v>341</v>
      </c>
      <c r="AK509" s="59" t="s">
        <v>341</v>
      </c>
      <c r="AL509" s="93" t="s">
        <v>341</v>
      </c>
      <c r="AN509" s="59" t="s">
        <v>341</v>
      </c>
      <c r="AP509" s="59" t="s">
        <v>341</v>
      </c>
      <c r="AQ509" s="59" t="s">
        <v>341</v>
      </c>
      <c r="AR509" s="59"/>
      <c r="AS509" s="59" t="s">
        <v>341</v>
      </c>
      <c r="AT509" s="59"/>
      <c r="AV509" s="59"/>
      <c r="AW509" s="59" t="s">
        <v>341</v>
      </c>
      <c r="AX509" s="59"/>
      <c r="AY509" s="59" t="s">
        <v>341</v>
      </c>
      <c r="AZ509" s="59"/>
      <c r="BB509" s="59"/>
      <c r="BD509" s="59" t="s">
        <v>341</v>
      </c>
      <c r="BE509" s="59" t="s">
        <v>341</v>
      </c>
      <c r="BF509" s="59"/>
      <c r="BH509" s="59" t="s">
        <v>341</v>
      </c>
      <c r="BJ509" s="59"/>
      <c r="BK509" s="59" t="s">
        <v>341</v>
      </c>
      <c r="BL509" s="59"/>
      <c r="BN509" s="59"/>
      <c r="BP509" s="59" t="s">
        <v>341</v>
      </c>
      <c r="BR509" s="59"/>
      <c r="BT509" s="59"/>
      <c r="BV509" s="59"/>
      <c r="BX509" s="59"/>
      <c r="BZ509" s="59"/>
      <c r="CC509" s="46" t="s">
        <v>2626</v>
      </c>
    </row>
    <row r="510" spans="1:96" ht="18" customHeight="1">
      <c r="A510" s="107">
        <v>45693</v>
      </c>
      <c r="B510" s="116">
        <v>45931</v>
      </c>
      <c r="E510" s="166"/>
      <c r="F510" s="112">
        <v>28636</v>
      </c>
      <c r="G510" s="178">
        <v>194</v>
      </c>
      <c r="H510" s="52">
        <v>2606</v>
      </c>
      <c r="I510" s="59" t="s">
        <v>2627</v>
      </c>
      <c r="J510" s="59" t="s">
        <v>2008</v>
      </c>
      <c r="K510" s="55" t="s">
        <v>2011</v>
      </c>
      <c r="L510" s="55" t="s">
        <v>2012</v>
      </c>
      <c r="M510" s="55" t="s">
        <v>2015</v>
      </c>
      <c r="N510" s="55" t="s">
        <v>305</v>
      </c>
      <c r="O510" s="55" t="s">
        <v>364</v>
      </c>
      <c r="P510" s="55" t="s">
        <v>2018</v>
      </c>
      <c r="Q510" s="55" t="s">
        <v>1955</v>
      </c>
      <c r="R510" s="55" t="s">
        <v>2021</v>
      </c>
      <c r="S510" s="55" t="s">
        <v>2025</v>
      </c>
      <c r="T510" s="108" t="s">
        <v>2026</v>
      </c>
      <c r="U510" s="113"/>
      <c r="V510" s="171"/>
      <c r="Y510" s="113"/>
      <c r="Z510" s="113"/>
      <c r="AA510" s="113"/>
      <c r="AB510" s="171"/>
      <c r="AC510" s="171"/>
      <c r="AJ510" s="59" t="s">
        <v>341</v>
      </c>
      <c r="AK510" s="59" t="s">
        <v>341</v>
      </c>
      <c r="AL510" s="93" t="s">
        <v>341</v>
      </c>
      <c r="AM510" s="59" t="s">
        <v>341</v>
      </c>
      <c r="AN510" s="59" t="s">
        <v>341</v>
      </c>
      <c r="AP510" s="59" t="s">
        <v>341</v>
      </c>
      <c r="AQ510" s="59" t="s">
        <v>341</v>
      </c>
      <c r="AR510" s="59" t="s">
        <v>341</v>
      </c>
      <c r="AS510" s="59" t="s">
        <v>341</v>
      </c>
      <c r="AT510" s="59" t="s">
        <v>341</v>
      </c>
      <c r="AU510" s="59" t="s">
        <v>341</v>
      </c>
      <c r="AV510" s="59" t="s">
        <v>341</v>
      </c>
      <c r="AW510" s="59" t="s">
        <v>341</v>
      </c>
      <c r="AX510" s="59"/>
      <c r="AY510" s="59" t="s">
        <v>341</v>
      </c>
      <c r="AZ510" s="59" t="s">
        <v>341</v>
      </c>
      <c r="BA510" s="59" t="s">
        <v>341</v>
      </c>
      <c r="BB510" s="59" t="s">
        <v>341</v>
      </c>
      <c r="BC510" s="59" t="s">
        <v>341</v>
      </c>
      <c r="BD510" s="59" t="s">
        <v>341</v>
      </c>
      <c r="BE510" s="59" t="s">
        <v>341</v>
      </c>
      <c r="BF510" s="59" t="s">
        <v>341</v>
      </c>
      <c r="BG510" s="59" t="s">
        <v>341</v>
      </c>
      <c r="BH510" s="59" t="s">
        <v>341</v>
      </c>
      <c r="BI510" s="59" t="s">
        <v>341</v>
      </c>
      <c r="BJ510" s="59" t="s">
        <v>341</v>
      </c>
      <c r="BL510" s="59"/>
      <c r="BN510" s="59"/>
      <c r="BP510" s="59"/>
      <c r="BR510" s="59"/>
      <c r="BT510" s="59"/>
      <c r="BV510" s="59"/>
      <c r="BX510" s="59" t="s">
        <v>341</v>
      </c>
      <c r="BY510" s="59" t="s">
        <v>341</v>
      </c>
      <c r="BZ510" s="59" t="s">
        <v>341</v>
      </c>
      <c r="CC510" s="46" t="s">
        <v>2626</v>
      </c>
    </row>
    <row r="511" spans="1:96" ht="18" customHeight="1">
      <c r="A511" s="74">
        <v>45693</v>
      </c>
      <c r="B511" s="115">
        <v>45803</v>
      </c>
      <c r="C511" s="52"/>
      <c r="D511" s="52"/>
      <c r="E511" s="84"/>
      <c r="F511" s="112">
        <v>24619</v>
      </c>
      <c r="G511" s="112">
        <v>1376</v>
      </c>
      <c r="H511" s="52">
        <v>2127</v>
      </c>
      <c r="I511" s="45" t="s">
        <v>2627</v>
      </c>
      <c r="J511" s="47" t="s">
        <v>343</v>
      </c>
      <c r="K511" s="85" t="s">
        <v>350</v>
      </c>
      <c r="L511" s="52" t="s">
        <v>351</v>
      </c>
      <c r="M511" s="47" t="s">
        <v>390</v>
      </c>
      <c r="N511" s="52" t="s">
        <v>300</v>
      </c>
      <c r="O511" s="52" t="s">
        <v>365</v>
      </c>
      <c r="P511" s="52" t="s">
        <v>371</v>
      </c>
      <c r="Q511" s="52" t="s">
        <v>227</v>
      </c>
      <c r="R511" s="126" t="s">
        <v>2659</v>
      </c>
      <c r="S511" s="44" t="s">
        <v>402</v>
      </c>
      <c r="T511" s="124" t="s">
        <v>403</v>
      </c>
      <c r="U511" s="52"/>
      <c r="V511" s="52"/>
      <c r="W511" s="52"/>
      <c r="X511" s="52"/>
      <c r="Y511" s="52"/>
      <c r="Z511" s="52"/>
      <c r="AA511" s="127"/>
      <c r="AB511" s="52"/>
      <c r="AC511" s="52"/>
      <c r="AD511" s="52"/>
      <c r="AE511" s="52"/>
      <c r="AF511" s="52"/>
      <c r="AG511" s="52"/>
      <c r="AH511" s="52"/>
      <c r="AI511" s="52"/>
      <c r="AJ511" s="45"/>
      <c r="AK511" s="45"/>
      <c r="AL511" s="80"/>
      <c r="AM511" s="45" t="s">
        <v>341</v>
      </c>
      <c r="AN511" s="45"/>
      <c r="AO511" s="45"/>
      <c r="AP511" s="45"/>
      <c r="AQ511" s="45"/>
      <c r="AR511" s="45"/>
      <c r="AS511" s="45"/>
      <c r="AT511" s="45"/>
      <c r="AU511" s="45"/>
      <c r="AV511" s="45"/>
      <c r="AW511" s="45"/>
      <c r="AX511" s="45"/>
      <c r="AY511" s="45"/>
      <c r="AZ511" s="45"/>
      <c r="BA511" s="45"/>
      <c r="BB511" s="45"/>
      <c r="BC511" s="45"/>
      <c r="BD511" s="45"/>
      <c r="BE511" s="45"/>
      <c r="BF511" s="45"/>
      <c r="BG511" s="45"/>
      <c r="BH511" s="45"/>
      <c r="BI511" s="45"/>
      <c r="BJ511" s="45"/>
      <c r="BK511" s="45"/>
      <c r="BL511" s="45"/>
      <c r="BM511" s="45"/>
      <c r="BN511" s="45"/>
      <c r="BO511" s="45"/>
      <c r="BP511" s="45"/>
      <c r="BQ511" s="45"/>
      <c r="BR511" s="45"/>
      <c r="BS511" s="45"/>
      <c r="BT511" s="45"/>
      <c r="BU511" s="45"/>
      <c r="BV511" s="45"/>
      <c r="BW511" s="45"/>
      <c r="BX511" s="45"/>
      <c r="BY511" s="45"/>
      <c r="BZ511" s="45"/>
      <c r="CA511" s="45"/>
      <c r="CB511" s="45"/>
      <c r="CC511" s="46" t="s">
        <v>2626</v>
      </c>
      <c r="CD511" s="52"/>
      <c r="CE511" s="33"/>
      <c r="CF511" s="33"/>
      <c r="CG511" s="33"/>
      <c r="CH511" s="33"/>
      <c r="CI511" s="33"/>
      <c r="CJ511" s="33"/>
      <c r="CK511" s="33"/>
      <c r="CL511" s="33"/>
      <c r="CM511" s="33"/>
      <c r="CN511" s="33"/>
      <c r="CO511" s="33"/>
      <c r="CP511" s="33"/>
      <c r="CQ511" s="33"/>
      <c r="CR511" s="33"/>
    </row>
    <row r="512" spans="1:96" ht="18" customHeight="1">
      <c r="A512" s="107">
        <v>45693</v>
      </c>
      <c r="E512" s="166"/>
      <c r="F512" s="112">
        <v>24257</v>
      </c>
      <c r="G512" s="112">
        <v>706</v>
      </c>
      <c r="H512" s="52">
        <v>2608</v>
      </c>
      <c r="I512" s="59" t="s">
        <v>2627</v>
      </c>
      <c r="J512" s="59" t="s">
        <v>2032</v>
      </c>
      <c r="K512" s="55" t="s">
        <v>2033</v>
      </c>
      <c r="L512" s="55" t="s">
        <v>2034</v>
      </c>
      <c r="M512" s="55" t="s">
        <v>2039</v>
      </c>
      <c r="N512" s="55" t="s">
        <v>300</v>
      </c>
      <c r="O512" s="55" t="s">
        <v>301</v>
      </c>
      <c r="P512" s="55" t="s">
        <v>2043</v>
      </c>
      <c r="Q512" s="55" t="s">
        <v>227</v>
      </c>
      <c r="R512" s="55" t="s">
        <v>2046</v>
      </c>
      <c r="S512" s="55" t="s">
        <v>2049</v>
      </c>
      <c r="T512" s="108" t="s">
        <v>2050</v>
      </c>
      <c r="AJ512" s="59" t="s">
        <v>341</v>
      </c>
      <c r="AL512" s="93" t="s">
        <v>341</v>
      </c>
      <c r="AN512" s="59" t="s">
        <v>341</v>
      </c>
      <c r="AP512" s="59"/>
      <c r="AR512" s="59"/>
      <c r="AT512" s="59"/>
      <c r="AU512" s="59" t="s">
        <v>341</v>
      </c>
      <c r="AV512" s="59"/>
      <c r="AX512" s="59"/>
      <c r="AZ512" s="59"/>
      <c r="BB512" s="59"/>
      <c r="BD512" s="59"/>
      <c r="BF512" s="59"/>
      <c r="BH512" s="59"/>
      <c r="BJ512" s="59"/>
      <c r="BL512" s="59"/>
      <c r="BN512" s="59"/>
      <c r="BP512" s="59"/>
      <c r="BR512" s="59"/>
      <c r="BT512" s="59"/>
      <c r="BV512" s="59"/>
      <c r="BX512" s="59"/>
      <c r="BZ512" s="59"/>
      <c r="CC512" s="46" t="s">
        <v>2626</v>
      </c>
    </row>
    <row r="513" spans="1:96" ht="18" customHeight="1">
      <c r="A513" s="107">
        <v>45693</v>
      </c>
      <c r="E513" s="166"/>
      <c r="F513" s="112">
        <v>31154</v>
      </c>
      <c r="G513" s="112">
        <v>98</v>
      </c>
      <c r="H513" s="52">
        <v>2609</v>
      </c>
      <c r="I513" s="59" t="s">
        <v>2627</v>
      </c>
      <c r="J513" s="59" t="s">
        <v>2032</v>
      </c>
      <c r="K513" s="55" t="s">
        <v>2035</v>
      </c>
      <c r="L513" s="55" t="s">
        <v>2036</v>
      </c>
      <c r="M513" s="55" t="s">
        <v>2040</v>
      </c>
      <c r="N513" s="55" t="s">
        <v>300</v>
      </c>
      <c r="O513" s="55" t="s">
        <v>303</v>
      </c>
      <c r="P513" s="55" t="s">
        <v>2044</v>
      </c>
      <c r="Q513" s="55" t="s">
        <v>227</v>
      </c>
      <c r="R513" s="55" t="s">
        <v>2047</v>
      </c>
      <c r="S513" s="55" t="s">
        <v>2051</v>
      </c>
      <c r="T513" s="108" t="s">
        <v>2052</v>
      </c>
      <c r="AJ513" s="59" t="s">
        <v>341</v>
      </c>
      <c r="AK513" s="59" t="s">
        <v>341</v>
      </c>
      <c r="AL513" s="93" t="s">
        <v>341</v>
      </c>
      <c r="AM513" s="59" t="s">
        <v>341</v>
      </c>
      <c r="AN513" s="59" t="s">
        <v>341</v>
      </c>
      <c r="AP513" s="59"/>
      <c r="AR513" s="59"/>
      <c r="AT513" s="59"/>
      <c r="AU513" s="59" t="s">
        <v>341</v>
      </c>
      <c r="AV513" s="59" t="s">
        <v>341</v>
      </c>
      <c r="AX513" s="59"/>
      <c r="AZ513" s="59"/>
      <c r="BB513" s="59"/>
      <c r="BD513" s="59"/>
      <c r="BE513" s="59" t="s">
        <v>341</v>
      </c>
      <c r="BF513" s="59"/>
      <c r="BH513" s="59"/>
      <c r="BJ513" s="59"/>
      <c r="BL513" s="59"/>
      <c r="BN513" s="59"/>
      <c r="BP513" s="59"/>
      <c r="BR513" s="59"/>
      <c r="BT513" s="59"/>
      <c r="BV513" s="59"/>
      <c r="BX513" s="59"/>
      <c r="BZ513" s="59"/>
      <c r="CC513" s="46" t="s">
        <v>2626</v>
      </c>
    </row>
    <row r="514" spans="1:96" ht="18" customHeight="1">
      <c r="A514" s="107">
        <v>45693</v>
      </c>
      <c r="E514" s="166"/>
      <c r="F514" s="112">
        <v>34838</v>
      </c>
      <c r="G514" s="112">
        <v>9376</v>
      </c>
      <c r="H514" s="52">
        <v>2610</v>
      </c>
      <c r="I514" s="59" t="s">
        <v>2627</v>
      </c>
      <c r="J514" s="59" t="s">
        <v>2032</v>
      </c>
      <c r="K514" s="55" t="s">
        <v>2037</v>
      </c>
      <c r="L514" s="55" t="s">
        <v>2038</v>
      </c>
      <c r="M514" s="55" t="s">
        <v>2041</v>
      </c>
      <c r="N514" s="55" t="s">
        <v>771</v>
      </c>
      <c r="O514" s="55" t="s">
        <v>2042</v>
      </c>
      <c r="P514" s="55" t="s">
        <v>2045</v>
      </c>
      <c r="Q514" s="55" t="s">
        <v>227</v>
      </c>
      <c r="R514" s="55" t="s">
        <v>2048</v>
      </c>
      <c r="S514" s="55" t="s">
        <v>2053</v>
      </c>
      <c r="T514" s="108"/>
      <c r="AM514" s="59" t="s">
        <v>341</v>
      </c>
      <c r="AN514" s="59"/>
      <c r="AP514" s="59"/>
      <c r="AR514" s="59"/>
      <c r="AT514" s="59"/>
      <c r="AV514" s="59"/>
      <c r="AX514" s="59"/>
      <c r="AZ514" s="59"/>
      <c r="BB514" s="59"/>
      <c r="BD514" s="59"/>
      <c r="BF514" s="59"/>
      <c r="BH514" s="59"/>
      <c r="BJ514" s="59"/>
      <c r="BL514" s="59"/>
      <c r="BN514" s="59"/>
      <c r="BP514" s="59"/>
      <c r="BR514" s="59"/>
      <c r="BT514" s="59"/>
      <c r="BV514" s="59"/>
      <c r="BX514" s="59"/>
      <c r="BZ514" s="59"/>
      <c r="CC514" s="46" t="s">
        <v>2626</v>
      </c>
    </row>
    <row r="515" spans="1:96" ht="18" customHeight="1">
      <c r="A515" s="107">
        <v>45693</v>
      </c>
      <c r="E515" s="166"/>
      <c r="F515" s="112">
        <v>25527</v>
      </c>
      <c r="G515" s="112">
        <v>7848</v>
      </c>
      <c r="H515" s="52">
        <v>2611</v>
      </c>
      <c r="I515" s="59" t="s">
        <v>2627</v>
      </c>
      <c r="J515" s="59" t="s">
        <v>2054</v>
      </c>
      <c r="K515" s="55" t="s">
        <v>2055</v>
      </c>
      <c r="L515" s="55" t="s">
        <v>2056</v>
      </c>
      <c r="M515" s="55" t="s">
        <v>2057</v>
      </c>
      <c r="N515" s="55" t="s">
        <v>305</v>
      </c>
      <c r="O515" s="55" t="s">
        <v>2058</v>
      </c>
      <c r="P515" s="55" t="s">
        <v>2059</v>
      </c>
      <c r="Q515" s="55" t="s">
        <v>872</v>
      </c>
      <c r="R515" s="55" t="s">
        <v>2060</v>
      </c>
      <c r="S515" s="55" t="s">
        <v>2061</v>
      </c>
      <c r="T515" s="108" t="s">
        <v>2062</v>
      </c>
      <c r="AN515" s="59" t="s">
        <v>341</v>
      </c>
      <c r="AP515" s="59"/>
      <c r="AR515" s="59"/>
      <c r="AT515" s="59"/>
      <c r="AV515" s="59"/>
      <c r="AX515" s="59"/>
      <c r="AZ515" s="59"/>
      <c r="BB515" s="59"/>
      <c r="BD515" s="59"/>
      <c r="BF515" s="59"/>
      <c r="BH515" s="59"/>
      <c r="BJ515" s="59"/>
      <c r="BL515" s="59"/>
      <c r="BN515" s="59"/>
      <c r="BP515" s="59"/>
      <c r="BR515" s="59"/>
      <c r="BT515" s="59"/>
      <c r="BV515" s="59"/>
      <c r="BX515" s="59"/>
      <c r="BZ515" s="59"/>
      <c r="CC515" s="46" t="s">
        <v>2626</v>
      </c>
    </row>
    <row r="516" spans="1:96" ht="18" customHeight="1">
      <c r="A516" s="107">
        <v>45693</v>
      </c>
      <c r="E516" s="166"/>
      <c r="F516" s="112">
        <v>25585</v>
      </c>
      <c r="G516" s="112">
        <v>602</v>
      </c>
      <c r="H516" s="52">
        <v>2612</v>
      </c>
      <c r="I516" s="59" t="s">
        <v>2628</v>
      </c>
      <c r="J516" s="59" t="s">
        <v>2063</v>
      </c>
      <c r="K516" s="55" t="s">
        <v>2064</v>
      </c>
      <c r="L516" s="55" t="s">
        <v>2065</v>
      </c>
      <c r="M516" s="55" t="s">
        <v>2066</v>
      </c>
      <c r="N516" s="55" t="s">
        <v>656</v>
      </c>
      <c r="O516" s="55" t="s">
        <v>2067</v>
      </c>
      <c r="P516" s="55" t="s">
        <v>2068</v>
      </c>
      <c r="Q516" s="55" t="s">
        <v>1955</v>
      </c>
      <c r="R516" s="55" t="s">
        <v>2069</v>
      </c>
      <c r="S516" s="55" t="s">
        <v>2070</v>
      </c>
      <c r="T516" s="108" t="s">
        <v>2071</v>
      </c>
      <c r="U516" s="55" t="s">
        <v>579</v>
      </c>
      <c r="V516" s="55" t="s">
        <v>1108</v>
      </c>
      <c r="W516" s="55" t="s">
        <v>421</v>
      </c>
      <c r="X516" s="55" t="s">
        <v>606</v>
      </c>
      <c r="Y516" s="55" t="s">
        <v>2072</v>
      </c>
      <c r="Z516" s="55" t="s">
        <v>326</v>
      </c>
      <c r="AA516" s="55" t="s">
        <v>2073</v>
      </c>
      <c r="AB516" s="55" t="s">
        <v>2074</v>
      </c>
      <c r="AC516" s="55" t="s">
        <v>2075</v>
      </c>
      <c r="AD516" s="55" t="s">
        <v>2076</v>
      </c>
      <c r="AE516" s="55" t="s">
        <v>2077</v>
      </c>
      <c r="AF516" s="55" t="s">
        <v>2078</v>
      </c>
      <c r="AG516" s="55" t="s">
        <v>2079</v>
      </c>
      <c r="AH516" s="55" t="s">
        <v>2080</v>
      </c>
      <c r="AI516" s="55" t="s">
        <v>2081</v>
      </c>
      <c r="AL516" s="93" t="s">
        <v>341</v>
      </c>
      <c r="AN516" s="59"/>
      <c r="AP516" s="59"/>
      <c r="AR516" s="59"/>
      <c r="AT516" s="59"/>
      <c r="AV516" s="59"/>
      <c r="AX516" s="59"/>
      <c r="AZ516" s="59"/>
      <c r="BB516" s="59"/>
      <c r="BD516" s="59"/>
      <c r="BE516" s="59" t="s">
        <v>341</v>
      </c>
      <c r="BF516" s="59"/>
      <c r="BH516" s="59"/>
      <c r="BJ516" s="59"/>
      <c r="BL516" s="59"/>
      <c r="BN516" s="59"/>
      <c r="BP516" s="59"/>
      <c r="BR516" s="59"/>
      <c r="BT516" s="59"/>
      <c r="BV516" s="59"/>
      <c r="BX516" s="59"/>
      <c r="BZ516" s="59"/>
      <c r="CC516" s="46" t="s">
        <v>2626</v>
      </c>
    </row>
    <row r="517" spans="1:96" ht="18" customHeight="1">
      <c r="A517" s="74">
        <v>45693</v>
      </c>
      <c r="B517" s="115">
        <v>45803</v>
      </c>
      <c r="C517" s="52"/>
      <c r="D517" s="52"/>
      <c r="E517" s="84"/>
      <c r="F517" s="112">
        <v>24890</v>
      </c>
      <c r="G517" s="112">
        <v>347</v>
      </c>
      <c r="H517" s="52">
        <v>2221</v>
      </c>
      <c r="I517" s="45" t="s">
        <v>2627</v>
      </c>
      <c r="J517" s="47" t="s">
        <v>824</v>
      </c>
      <c r="K517" s="85" t="s">
        <v>825</v>
      </c>
      <c r="L517" s="52" t="s">
        <v>826</v>
      </c>
      <c r="M517" s="47" t="s">
        <v>581</v>
      </c>
      <c r="N517" s="52" t="s">
        <v>305</v>
      </c>
      <c r="O517" s="52" t="s">
        <v>770</v>
      </c>
      <c r="P517" s="52" t="s">
        <v>827</v>
      </c>
      <c r="Q517" s="126" t="s">
        <v>227</v>
      </c>
      <c r="R517" s="126" t="s">
        <v>2658</v>
      </c>
      <c r="S517" s="44" t="s">
        <v>828</v>
      </c>
      <c r="T517" s="124" t="s">
        <v>829</v>
      </c>
      <c r="U517" s="52" t="s">
        <v>830</v>
      </c>
      <c r="V517" s="52" t="s">
        <v>581</v>
      </c>
      <c r="W517" s="52" t="s">
        <v>421</v>
      </c>
      <c r="X517" s="52" t="s">
        <v>422</v>
      </c>
      <c r="Y517" s="123" t="s">
        <v>831</v>
      </c>
      <c r="Z517" s="52" t="s">
        <v>590</v>
      </c>
      <c r="AA517" s="52" t="s">
        <v>832</v>
      </c>
      <c r="AB517" s="52" t="s">
        <v>833</v>
      </c>
      <c r="AC517" s="52" t="s">
        <v>834</v>
      </c>
      <c r="AD517" s="52"/>
      <c r="AE517" s="52"/>
      <c r="AF517" s="52"/>
      <c r="AG517" s="52"/>
      <c r="AH517" s="52"/>
      <c r="AI517" s="52"/>
      <c r="AJ517" s="45"/>
      <c r="AK517" s="45"/>
      <c r="AL517" s="80" t="s">
        <v>341</v>
      </c>
      <c r="AM517" s="45" t="s">
        <v>341</v>
      </c>
      <c r="AN517" s="45"/>
      <c r="AO517" s="45"/>
      <c r="AP517" s="45"/>
      <c r="AQ517" s="45"/>
      <c r="AR517" s="45"/>
      <c r="AS517" s="45"/>
      <c r="AT517" s="45"/>
      <c r="AU517" s="45"/>
      <c r="AV517" s="45"/>
      <c r="AW517" s="45"/>
      <c r="AX517" s="45"/>
      <c r="AY517" s="45"/>
      <c r="AZ517" s="45"/>
      <c r="BA517" s="45"/>
      <c r="BB517" s="45" t="s">
        <v>341</v>
      </c>
      <c r="BC517" s="45"/>
      <c r="BD517" s="45"/>
      <c r="BE517" s="45"/>
      <c r="BF517" s="45"/>
      <c r="BG517" s="45"/>
      <c r="BH517" s="45"/>
      <c r="BI517" s="45"/>
      <c r="BJ517" s="45"/>
      <c r="BK517" s="45"/>
      <c r="BL517" s="45"/>
      <c r="BM517" s="45"/>
      <c r="BN517" s="45"/>
      <c r="BO517" s="45"/>
      <c r="BP517" s="45"/>
      <c r="BQ517" s="45"/>
      <c r="BR517" s="45"/>
      <c r="BS517" s="45"/>
      <c r="BT517" s="45"/>
      <c r="BU517" s="45"/>
      <c r="BV517" s="45"/>
      <c r="BW517" s="45"/>
      <c r="BX517" s="45"/>
      <c r="BY517" s="45"/>
      <c r="BZ517" s="45"/>
      <c r="CA517" s="45"/>
      <c r="CB517" s="45"/>
      <c r="CC517" s="46" t="s">
        <v>2626</v>
      </c>
      <c r="CD517" s="46"/>
      <c r="CE517" s="33"/>
      <c r="CF517" s="33"/>
      <c r="CG517" s="33"/>
      <c r="CH517" s="33"/>
      <c r="CI517" s="33"/>
      <c r="CJ517" s="33"/>
      <c r="CK517" s="33"/>
      <c r="CL517" s="33"/>
      <c r="CM517" s="33"/>
      <c r="CN517" s="33"/>
      <c r="CO517" s="33"/>
      <c r="CP517" s="33"/>
      <c r="CQ517" s="33"/>
      <c r="CR517" s="33"/>
    </row>
    <row r="518" spans="1:96" ht="18" customHeight="1">
      <c r="A518" s="107">
        <v>45693</v>
      </c>
      <c r="E518" s="166"/>
      <c r="F518" s="112">
        <v>22497</v>
      </c>
      <c r="G518" s="112">
        <v>1717</v>
      </c>
      <c r="H518" s="52">
        <v>2614</v>
      </c>
      <c r="I518" s="59" t="s">
        <v>2627</v>
      </c>
      <c r="J518" s="59" t="s">
        <v>2082</v>
      </c>
      <c r="K518" s="55" t="s">
        <v>2085</v>
      </c>
      <c r="L518" s="55" t="s">
        <v>2086</v>
      </c>
      <c r="M518" s="55" t="s">
        <v>2100</v>
      </c>
      <c r="N518" s="55" t="s">
        <v>300</v>
      </c>
      <c r="O518" s="55" t="s">
        <v>1192</v>
      </c>
      <c r="P518" s="55" t="s">
        <v>2109</v>
      </c>
      <c r="Q518" s="55" t="s">
        <v>227</v>
      </c>
      <c r="R518" s="55" t="s">
        <v>2117</v>
      </c>
      <c r="S518" s="55" t="s">
        <v>2126</v>
      </c>
      <c r="T518" s="108" t="s">
        <v>2127</v>
      </c>
      <c r="U518" s="55" t="s">
        <v>579</v>
      </c>
      <c r="V518" s="55" t="s">
        <v>582</v>
      </c>
      <c r="Y518" s="55" t="s">
        <v>2142</v>
      </c>
      <c r="Z518" s="55" t="s">
        <v>326</v>
      </c>
      <c r="AA518" s="55" t="s">
        <v>2147</v>
      </c>
      <c r="AB518" s="55" t="s">
        <v>2153</v>
      </c>
      <c r="AC518" s="55" t="s">
        <v>2155</v>
      </c>
      <c r="AJ518" s="59" t="s">
        <v>341</v>
      </c>
      <c r="AL518" s="93" t="s">
        <v>341</v>
      </c>
      <c r="AN518" s="59" t="s">
        <v>341</v>
      </c>
      <c r="AP518" s="59"/>
      <c r="AR518" s="59"/>
      <c r="AS518" s="59" t="s">
        <v>341</v>
      </c>
      <c r="AT518" s="59"/>
      <c r="AV518" s="59"/>
      <c r="AX518" s="59"/>
      <c r="AZ518" s="59"/>
      <c r="BB518" s="59"/>
      <c r="BD518" s="59"/>
      <c r="BE518" s="59" t="s">
        <v>341</v>
      </c>
      <c r="BF518" s="59"/>
      <c r="BH518" s="59"/>
      <c r="BJ518" s="59"/>
      <c r="BL518" s="59"/>
      <c r="BN518" s="59"/>
      <c r="BP518" s="59"/>
      <c r="BR518" s="59"/>
      <c r="BT518" s="59"/>
      <c r="BV518" s="59"/>
      <c r="BX518" s="59"/>
      <c r="BZ518" s="59"/>
      <c r="CC518" s="46" t="s">
        <v>2626</v>
      </c>
    </row>
    <row r="519" spans="1:96" ht="18" customHeight="1">
      <c r="A519" s="107">
        <v>45693</v>
      </c>
      <c r="E519" s="166"/>
      <c r="F519" s="112">
        <v>22569</v>
      </c>
      <c r="G519" s="112">
        <v>7491</v>
      </c>
      <c r="H519" s="52">
        <v>2615</v>
      </c>
      <c r="I519" s="59" t="s">
        <v>2627</v>
      </c>
      <c r="J519" s="59" t="s">
        <v>2082</v>
      </c>
      <c r="K519" s="55" t="s">
        <v>2087</v>
      </c>
      <c r="L519" s="55" t="s">
        <v>2088</v>
      </c>
      <c r="M519" s="55" t="s">
        <v>2101</v>
      </c>
      <c r="N519" s="55" t="s">
        <v>2106</v>
      </c>
      <c r="O519" s="55" t="s">
        <v>2107</v>
      </c>
      <c r="P519" s="55" t="s">
        <v>2110</v>
      </c>
      <c r="Q519" s="55" t="s">
        <v>227</v>
      </c>
      <c r="R519" s="55" t="s">
        <v>2118</v>
      </c>
      <c r="S519" s="55" t="s">
        <v>2128</v>
      </c>
      <c r="T519" s="108" t="s">
        <v>2129</v>
      </c>
      <c r="U519" s="55" t="s">
        <v>417</v>
      </c>
      <c r="V519" s="55" t="s">
        <v>2139</v>
      </c>
      <c r="Y519" s="55" t="s">
        <v>2143</v>
      </c>
      <c r="Z519" s="55" t="s">
        <v>2148</v>
      </c>
      <c r="AA519" s="55" t="s">
        <v>2149</v>
      </c>
      <c r="AB519" s="55" t="s">
        <v>2154</v>
      </c>
      <c r="AC519" s="55" t="s">
        <v>2156</v>
      </c>
      <c r="AD519" s="55" t="s">
        <v>417</v>
      </c>
      <c r="AG519" s="55" t="s">
        <v>2143</v>
      </c>
      <c r="AH519" s="55" t="s">
        <v>2154</v>
      </c>
      <c r="AI519" s="55" t="s">
        <v>2156</v>
      </c>
      <c r="AL519" s="93" t="s">
        <v>341</v>
      </c>
      <c r="AN519" s="59"/>
      <c r="AP519" s="59"/>
      <c r="AR519" s="59"/>
      <c r="AT519" s="59"/>
      <c r="AV519" s="59"/>
      <c r="AX519" s="59"/>
      <c r="AZ519" s="59"/>
      <c r="BB519" s="59"/>
      <c r="BD519" s="59"/>
      <c r="BE519" s="59" t="s">
        <v>341</v>
      </c>
      <c r="BF519" s="59"/>
      <c r="BH519" s="59"/>
      <c r="BJ519" s="59"/>
      <c r="BL519" s="59"/>
      <c r="BN519" s="59"/>
      <c r="BP519" s="59"/>
      <c r="BR519" s="59"/>
      <c r="BT519" s="59"/>
      <c r="BV519" s="59"/>
      <c r="BX519" s="59"/>
      <c r="BZ519" s="59"/>
      <c r="CC519" s="46" t="s">
        <v>2626</v>
      </c>
    </row>
    <row r="520" spans="1:96" ht="18" customHeight="1">
      <c r="A520" s="107">
        <v>45693</v>
      </c>
      <c r="E520" s="166"/>
      <c r="F520" s="112">
        <v>26411</v>
      </c>
      <c r="G520" s="112">
        <v>2797</v>
      </c>
      <c r="H520" s="52">
        <v>2616</v>
      </c>
      <c r="I520" s="59" t="s">
        <v>2627</v>
      </c>
      <c r="J520" s="59" t="s">
        <v>2082</v>
      </c>
      <c r="K520" s="55" t="s">
        <v>2089</v>
      </c>
      <c r="L520" s="55" t="s">
        <v>2090</v>
      </c>
      <c r="M520" s="55" t="s">
        <v>838</v>
      </c>
      <c r="N520" s="55" t="s">
        <v>300</v>
      </c>
      <c r="O520" s="55" t="s">
        <v>303</v>
      </c>
      <c r="P520" s="55" t="s">
        <v>2111</v>
      </c>
      <c r="Q520" s="55" t="s">
        <v>227</v>
      </c>
      <c r="R520" s="55" t="s">
        <v>2119</v>
      </c>
      <c r="S520" s="55" t="s">
        <v>2130</v>
      </c>
      <c r="T520" s="108" t="s">
        <v>2131</v>
      </c>
      <c r="AM520" s="59" t="s">
        <v>341</v>
      </c>
      <c r="AN520" s="59"/>
      <c r="AP520" s="59"/>
      <c r="AR520" s="59"/>
      <c r="AT520" s="59"/>
      <c r="AV520" s="59"/>
      <c r="AX520" s="59"/>
      <c r="AZ520" s="59"/>
      <c r="BB520" s="59"/>
      <c r="BD520" s="59"/>
      <c r="BF520" s="59"/>
      <c r="BH520" s="59"/>
      <c r="BJ520" s="59"/>
      <c r="BL520" s="59"/>
      <c r="BN520" s="59"/>
      <c r="BP520" s="59"/>
      <c r="BR520" s="59"/>
      <c r="BT520" s="59"/>
      <c r="BV520" s="59"/>
      <c r="BX520" s="59"/>
      <c r="BZ520" s="59"/>
      <c r="CC520" s="46" t="s">
        <v>2626</v>
      </c>
    </row>
    <row r="521" spans="1:96" ht="18" customHeight="1">
      <c r="A521" s="107">
        <v>45693</v>
      </c>
      <c r="E521" s="166"/>
      <c r="F521" s="112">
        <v>30915</v>
      </c>
      <c r="G521" s="112">
        <v>2063</v>
      </c>
      <c r="H521" s="52">
        <v>2617</v>
      </c>
      <c r="I521" s="59" t="s">
        <v>2627</v>
      </c>
      <c r="J521" s="59" t="s">
        <v>2082</v>
      </c>
      <c r="K521" s="55" t="s">
        <v>2091</v>
      </c>
      <c r="L521" s="55" t="s">
        <v>2092</v>
      </c>
      <c r="M521" s="55" t="s">
        <v>2102</v>
      </c>
      <c r="N521" s="55" t="s">
        <v>300</v>
      </c>
      <c r="O521" s="55" t="s">
        <v>308</v>
      </c>
      <c r="P521" s="55" t="s">
        <v>2112</v>
      </c>
      <c r="Q521" s="55" t="s">
        <v>227</v>
      </c>
      <c r="R521" s="55" t="s">
        <v>2120</v>
      </c>
      <c r="S521" s="55" t="s">
        <v>2132</v>
      </c>
      <c r="T521" s="108" t="s">
        <v>2133</v>
      </c>
      <c r="AM521" s="59" t="s">
        <v>341</v>
      </c>
      <c r="AN521" s="59"/>
      <c r="AP521" s="59"/>
      <c r="AR521" s="59"/>
      <c r="AT521" s="59"/>
      <c r="AV521" s="59"/>
      <c r="AX521" s="59"/>
      <c r="AZ521" s="59"/>
      <c r="BB521" s="59"/>
      <c r="BD521" s="59"/>
      <c r="BF521" s="59"/>
      <c r="BH521" s="59"/>
      <c r="BJ521" s="59"/>
      <c r="BL521" s="59"/>
      <c r="BN521" s="59"/>
      <c r="BP521" s="59"/>
      <c r="BR521" s="59"/>
      <c r="BT521" s="59"/>
      <c r="BV521" s="59"/>
      <c r="BX521" s="59"/>
      <c r="BZ521" s="59"/>
      <c r="CC521" s="46" t="s">
        <v>2626</v>
      </c>
    </row>
    <row r="522" spans="1:96" ht="18" customHeight="1">
      <c r="A522" s="107">
        <v>45693</v>
      </c>
      <c r="E522" s="166"/>
      <c r="F522" s="112">
        <v>31947</v>
      </c>
      <c r="G522" s="112">
        <v>1529</v>
      </c>
      <c r="H522" s="52">
        <v>2618</v>
      </c>
      <c r="I522" s="59" t="s">
        <v>2627</v>
      </c>
      <c r="J522" s="59" t="s">
        <v>2082</v>
      </c>
      <c r="K522" s="55" t="s">
        <v>2093</v>
      </c>
      <c r="L522" s="55" t="s">
        <v>2094</v>
      </c>
      <c r="M522" s="55" t="s">
        <v>2103</v>
      </c>
      <c r="N522" s="55" t="s">
        <v>305</v>
      </c>
      <c r="O522" s="55" t="s">
        <v>307</v>
      </c>
      <c r="P522" s="55" t="s">
        <v>2113</v>
      </c>
      <c r="Q522" s="55" t="s">
        <v>227</v>
      </c>
      <c r="R522" s="55" t="s">
        <v>2121</v>
      </c>
      <c r="S522" s="55" t="s">
        <v>2134</v>
      </c>
      <c r="T522" s="108" t="s">
        <v>2135</v>
      </c>
      <c r="U522" s="55" t="s">
        <v>340</v>
      </c>
      <c r="V522" s="55" t="s">
        <v>2140</v>
      </c>
      <c r="Y522" s="55" t="s">
        <v>2144</v>
      </c>
      <c r="Z522" s="55" t="s">
        <v>326</v>
      </c>
      <c r="AA522" s="55" t="s">
        <v>2150</v>
      </c>
      <c r="AB522" s="55" t="s">
        <v>2157</v>
      </c>
      <c r="AC522" s="55" t="s">
        <v>2158</v>
      </c>
      <c r="AJ522" s="59" t="s">
        <v>341</v>
      </c>
      <c r="AL522" s="93" t="s">
        <v>341</v>
      </c>
      <c r="AN522" s="59" t="s">
        <v>341</v>
      </c>
      <c r="AP522" s="59"/>
      <c r="AR522" s="59"/>
      <c r="AT522" s="59"/>
      <c r="AU522" s="59" t="s">
        <v>341</v>
      </c>
      <c r="AV522" s="59" t="s">
        <v>341</v>
      </c>
      <c r="AX522" s="59"/>
      <c r="AZ522" s="59"/>
      <c r="BB522" s="59"/>
      <c r="BD522" s="59"/>
      <c r="BF522" s="59"/>
      <c r="BH522" s="59"/>
      <c r="BJ522" s="59"/>
      <c r="BL522" s="59"/>
      <c r="BN522" s="59"/>
      <c r="BP522" s="59"/>
      <c r="BR522" s="59"/>
      <c r="BT522" s="59"/>
      <c r="BV522" s="59"/>
      <c r="BX522" s="59"/>
      <c r="BZ522" s="59"/>
      <c r="CC522" s="46" t="s">
        <v>2626</v>
      </c>
    </row>
    <row r="523" spans="1:96" ht="18" customHeight="1">
      <c r="A523" s="107">
        <v>45693</v>
      </c>
      <c r="E523" s="166"/>
      <c r="F523" s="112">
        <v>33035</v>
      </c>
      <c r="G523" s="112">
        <v>8416</v>
      </c>
      <c r="H523" s="52">
        <v>2619</v>
      </c>
      <c r="I523" s="59" t="s">
        <v>2627</v>
      </c>
      <c r="J523" s="59" t="s">
        <v>2082</v>
      </c>
      <c r="K523" s="55" t="s">
        <v>2095</v>
      </c>
      <c r="L523" s="55" t="s">
        <v>2096</v>
      </c>
      <c r="M523" s="55" t="s">
        <v>418</v>
      </c>
      <c r="N523" s="55" t="s">
        <v>300</v>
      </c>
      <c r="O523" s="55" t="s">
        <v>303</v>
      </c>
      <c r="P523" s="55" t="s">
        <v>2114</v>
      </c>
      <c r="Q523" s="55" t="s">
        <v>227</v>
      </c>
      <c r="R523" s="55" t="s">
        <v>2122</v>
      </c>
      <c r="S523" s="55" t="s">
        <v>2136</v>
      </c>
      <c r="T523" s="108"/>
      <c r="AM523" s="59" t="s">
        <v>341</v>
      </c>
      <c r="AN523" s="59"/>
      <c r="AP523" s="59"/>
      <c r="AR523" s="59"/>
      <c r="AT523" s="59"/>
      <c r="AV523" s="59"/>
      <c r="AX523" s="59"/>
      <c r="AZ523" s="59"/>
      <c r="BB523" s="59"/>
      <c r="BD523" s="59"/>
      <c r="BF523" s="59"/>
      <c r="BH523" s="59"/>
      <c r="BJ523" s="59"/>
      <c r="BL523" s="59"/>
      <c r="BN523" s="59"/>
      <c r="BP523" s="59"/>
      <c r="BR523" s="59"/>
      <c r="BT523" s="59"/>
      <c r="BV523" s="59"/>
      <c r="BX523" s="59"/>
      <c r="BZ523" s="59"/>
      <c r="CC523" s="46" t="s">
        <v>2626</v>
      </c>
    </row>
    <row r="524" spans="1:96" ht="18" customHeight="1">
      <c r="A524" s="107">
        <v>45693</v>
      </c>
      <c r="E524" s="166"/>
      <c r="F524" s="112">
        <v>34140</v>
      </c>
      <c r="G524" s="112">
        <v>2954</v>
      </c>
      <c r="H524" s="52">
        <v>2620</v>
      </c>
      <c r="I524" s="59" t="s">
        <v>2627</v>
      </c>
      <c r="J524" s="59" t="s">
        <v>2082</v>
      </c>
      <c r="K524" s="55" t="s">
        <v>2097</v>
      </c>
      <c r="L524" s="55" t="s">
        <v>2098</v>
      </c>
      <c r="M524" s="55" t="s">
        <v>2104</v>
      </c>
      <c r="N524" s="55" t="s">
        <v>300</v>
      </c>
      <c r="O524" s="55" t="s">
        <v>1012</v>
      </c>
      <c r="P524" s="55" t="s">
        <v>2115</v>
      </c>
      <c r="Q524" s="55" t="s">
        <v>227</v>
      </c>
      <c r="R524" s="55" t="s">
        <v>2123</v>
      </c>
      <c r="S524" s="55" t="s">
        <v>2137</v>
      </c>
      <c r="T524" s="108" t="s">
        <v>2138</v>
      </c>
      <c r="AJ524" s="59" t="s">
        <v>341</v>
      </c>
      <c r="AL524" s="93" t="s">
        <v>341</v>
      </c>
      <c r="AN524" s="59"/>
      <c r="AP524" s="59"/>
      <c r="AR524" s="59"/>
      <c r="AT524" s="59"/>
      <c r="AV524" s="59"/>
      <c r="AX524" s="59"/>
      <c r="AZ524" s="59"/>
      <c r="BB524" s="59"/>
      <c r="BD524" s="59"/>
      <c r="BF524" s="59"/>
      <c r="BH524" s="59"/>
      <c r="BJ524" s="59"/>
      <c r="BL524" s="59"/>
      <c r="BN524" s="59"/>
      <c r="BP524" s="59"/>
      <c r="BR524" s="59"/>
      <c r="BT524" s="59"/>
      <c r="BV524" s="59"/>
      <c r="BX524" s="59"/>
      <c r="BZ524" s="59"/>
      <c r="CC524" s="46" t="s">
        <v>2626</v>
      </c>
    </row>
    <row r="525" spans="1:96" ht="18" customHeight="1">
      <c r="A525" s="107">
        <v>45693</v>
      </c>
      <c r="E525" s="166"/>
      <c r="F525" s="112">
        <v>29384</v>
      </c>
      <c r="G525" s="112">
        <v>3764</v>
      </c>
      <c r="H525" s="52">
        <v>2621</v>
      </c>
      <c r="I525" s="59" t="s">
        <v>2627</v>
      </c>
      <c r="J525" s="59" t="s">
        <v>2159</v>
      </c>
      <c r="K525" s="55" t="s">
        <v>2160</v>
      </c>
      <c r="L525" s="55" t="s">
        <v>2161</v>
      </c>
      <c r="M525" s="55" t="s">
        <v>2162</v>
      </c>
      <c r="N525" s="55" t="s">
        <v>305</v>
      </c>
      <c r="O525" s="55" t="s">
        <v>364</v>
      </c>
      <c r="P525" s="55" t="s">
        <v>2163</v>
      </c>
      <c r="Q525" s="55" t="s">
        <v>228</v>
      </c>
      <c r="R525" s="55" t="s">
        <v>2164</v>
      </c>
      <c r="S525" s="55" t="s">
        <v>2165</v>
      </c>
      <c r="T525" s="108" t="s">
        <v>2166</v>
      </c>
      <c r="AJ525" s="59" t="s">
        <v>341</v>
      </c>
      <c r="AL525" s="93" t="s">
        <v>341</v>
      </c>
      <c r="AM525" s="59" t="s">
        <v>341</v>
      </c>
      <c r="AN525" s="59" t="s">
        <v>341</v>
      </c>
      <c r="AP525" s="59"/>
      <c r="AR525" s="59"/>
      <c r="AT525" s="59"/>
      <c r="AV525" s="59"/>
      <c r="AX525" s="59"/>
      <c r="AZ525" s="59"/>
      <c r="BA525" s="59" t="s">
        <v>341</v>
      </c>
      <c r="BB525" s="59" t="s">
        <v>341</v>
      </c>
      <c r="BD525" s="59"/>
      <c r="BF525" s="59"/>
      <c r="BH525" s="59" t="s">
        <v>341</v>
      </c>
      <c r="BJ525" s="59"/>
      <c r="BL525" s="59"/>
      <c r="BN525" s="59"/>
      <c r="BP525" s="59"/>
      <c r="BR525" s="59"/>
      <c r="BT525" s="59"/>
      <c r="BV525" s="59"/>
      <c r="BX525" s="59"/>
      <c r="BZ525" s="59"/>
      <c r="CC525" s="46" t="s">
        <v>2626</v>
      </c>
    </row>
    <row r="526" spans="1:96" ht="18" customHeight="1">
      <c r="A526" s="74">
        <v>45693</v>
      </c>
      <c r="B526" s="116">
        <v>45803</v>
      </c>
      <c r="E526" s="166"/>
      <c r="F526" s="112">
        <v>24341</v>
      </c>
      <c r="G526" s="112">
        <v>45</v>
      </c>
      <c r="H526" s="52">
        <v>2329</v>
      </c>
      <c r="I526" s="45" t="s">
        <v>2627</v>
      </c>
      <c r="J526" s="59" t="s">
        <v>1198</v>
      </c>
      <c r="K526" s="55" t="s">
        <v>1201</v>
      </c>
      <c r="L526" s="55" t="s">
        <v>1202</v>
      </c>
      <c r="M526" s="55" t="s">
        <v>1212</v>
      </c>
      <c r="N526" s="55" t="s">
        <v>300</v>
      </c>
      <c r="O526" s="55" t="s">
        <v>310</v>
      </c>
      <c r="P526" s="55" t="s">
        <v>1219</v>
      </c>
      <c r="Q526" s="55" t="s">
        <v>228</v>
      </c>
      <c r="R526" s="126" t="s">
        <v>2655</v>
      </c>
      <c r="S526" s="55" t="s">
        <v>1231</v>
      </c>
      <c r="T526" s="108" t="s">
        <v>1232</v>
      </c>
      <c r="AK526" s="59" t="s">
        <v>341</v>
      </c>
      <c r="AL526" s="93" t="s">
        <v>341</v>
      </c>
      <c r="AN526" s="59"/>
      <c r="AP526" s="59"/>
      <c r="AR526" s="59"/>
      <c r="AT526" s="59"/>
      <c r="AV526" s="59"/>
      <c r="AX526" s="59"/>
      <c r="AZ526" s="59"/>
      <c r="BB526" s="59"/>
      <c r="BC526" s="59" t="s">
        <v>341</v>
      </c>
      <c r="BD526" s="59" t="s">
        <v>341</v>
      </c>
      <c r="BF526" s="59"/>
      <c r="BH526" s="59"/>
      <c r="BJ526" s="59"/>
      <c r="BL526" s="59"/>
      <c r="BN526" s="59"/>
      <c r="BP526" s="59"/>
      <c r="BR526" s="59"/>
      <c r="BT526" s="59"/>
      <c r="BV526" s="59"/>
      <c r="BX526" s="59"/>
      <c r="BZ526" s="59"/>
      <c r="CC526" s="46" t="s">
        <v>2626</v>
      </c>
    </row>
    <row r="527" spans="1:96" ht="18" customHeight="1">
      <c r="A527" s="107">
        <v>45693</v>
      </c>
      <c r="E527" s="166"/>
      <c r="F527" s="112">
        <v>21670</v>
      </c>
      <c r="G527" s="112">
        <v>403</v>
      </c>
      <c r="H527" s="52">
        <v>2623</v>
      </c>
      <c r="I527" s="59" t="s">
        <v>2627</v>
      </c>
      <c r="J527" s="59" t="s">
        <v>1531</v>
      </c>
      <c r="K527" s="55" t="s">
        <v>2169</v>
      </c>
      <c r="L527" s="55" t="s">
        <v>2170</v>
      </c>
      <c r="M527" s="55" t="s">
        <v>1792</v>
      </c>
      <c r="N527" s="55" t="s">
        <v>300</v>
      </c>
      <c r="O527" s="55" t="s">
        <v>302</v>
      </c>
      <c r="P527" s="55" t="s">
        <v>2239</v>
      </c>
      <c r="Q527" s="55" t="s">
        <v>227</v>
      </c>
      <c r="R527" s="55" t="s">
        <v>2268</v>
      </c>
      <c r="S527" s="55" t="s">
        <v>2295</v>
      </c>
      <c r="T527" s="108" t="s">
        <v>2296</v>
      </c>
      <c r="AJ527" s="59" t="s">
        <v>341</v>
      </c>
      <c r="AK527" s="59" t="s">
        <v>341</v>
      </c>
      <c r="AL527" s="93" t="s">
        <v>341</v>
      </c>
      <c r="AN527" s="59"/>
      <c r="AP527" s="59"/>
      <c r="AR527" s="59"/>
      <c r="AT527" s="59"/>
      <c r="AV527" s="59"/>
      <c r="AX527" s="59"/>
      <c r="AZ527" s="59"/>
      <c r="BB527" s="59"/>
      <c r="BC527" s="59" t="s">
        <v>341</v>
      </c>
      <c r="BD527" s="59" t="s">
        <v>341</v>
      </c>
      <c r="BF527" s="59"/>
      <c r="BH527" s="59"/>
      <c r="BJ527" s="59"/>
      <c r="BL527" s="59"/>
      <c r="BN527" s="59"/>
      <c r="BP527" s="59"/>
      <c r="BR527" s="59"/>
      <c r="BT527" s="59"/>
      <c r="BV527" s="59"/>
      <c r="BX527" s="59"/>
      <c r="BZ527" s="59"/>
      <c r="CC527" s="46" t="s">
        <v>2626</v>
      </c>
    </row>
    <row r="528" spans="1:96" ht="18" customHeight="1">
      <c r="A528" s="107">
        <v>45693</v>
      </c>
      <c r="B528" s="116">
        <v>45833</v>
      </c>
      <c r="E528" s="166"/>
      <c r="F528" s="112">
        <v>22094</v>
      </c>
      <c r="G528" s="112">
        <v>764</v>
      </c>
      <c r="H528" s="52">
        <v>2624</v>
      </c>
      <c r="I528" s="59" t="s">
        <v>2627</v>
      </c>
      <c r="J528" s="59" t="s">
        <v>1531</v>
      </c>
      <c r="K528" s="55" t="s">
        <v>2171</v>
      </c>
      <c r="L528" s="55" t="s">
        <v>2172</v>
      </c>
      <c r="M528" s="55" t="s">
        <v>2225</v>
      </c>
      <c r="N528" s="55" t="s">
        <v>300</v>
      </c>
      <c r="O528" s="55" t="s">
        <v>365</v>
      </c>
      <c r="P528" s="55" t="s">
        <v>2240</v>
      </c>
      <c r="Q528" s="55" t="s">
        <v>521</v>
      </c>
      <c r="R528" s="113" t="s">
        <v>2696</v>
      </c>
      <c r="S528" s="55" t="s">
        <v>2297</v>
      </c>
      <c r="T528" s="108" t="s">
        <v>2298</v>
      </c>
      <c r="AL528" s="93" t="s">
        <v>341</v>
      </c>
      <c r="AN528" s="59" t="s">
        <v>341</v>
      </c>
      <c r="AP528" s="59"/>
      <c r="AR528" s="59"/>
      <c r="AS528" s="59" t="s">
        <v>341</v>
      </c>
      <c r="AT528" s="59"/>
      <c r="AV528" s="59"/>
      <c r="AX528" s="59"/>
      <c r="AZ528" s="59"/>
      <c r="BB528" s="59" t="s">
        <v>341</v>
      </c>
      <c r="BD528" s="59"/>
      <c r="BF528" s="59"/>
      <c r="BH528" s="59" t="s">
        <v>341</v>
      </c>
      <c r="BJ528" s="59"/>
      <c r="BL528" s="59"/>
      <c r="BN528" s="59"/>
      <c r="BP528" s="59"/>
      <c r="BR528" s="59"/>
      <c r="BT528" s="59"/>
      <c r="BV528" s="59"/>
      <c r="BX528" s="59"/>
      <c r="BZ528" s="59"/>
      <c r="CC528" s="46" t="s">
        <v>2626</v>
      </c>
    </row>
    <row r="529" spans="1:81" ht="18" customHeight="1">
      <c r="A529" s="107">
        <v>45693</v>
      </c>
      <c r="E529" s="166"/>
      <c r="F529" s="112">
        <v>22611</v>
      </c>
      <c r="G529" s="112">
        <v>1026</v>
      </c>
      <c r="H529" s="52">
        <v>2625</v>
      </c>
      <c r="I529" s="59" t="s">
        <v>2627</v>
      </c>
      <c r="J529" s="59" t="s">
        <v>1531</v>
      </c>
      <c r="K529" s="55" t="s">
        <v>2173</v>
      </c>
      <c r="L529" s="55" t="s">
        <v>2174</v>
      </c>
      <c r="M529" s="55" t="s">
        <v>644</v>
      </c>
      <c r="N529" s="55" t="s">
        <v>300</v>
      </c>
      <c r="O529" s="55" t="s">
        <v>303</v>
      </c>
      <c r="P529" s="55" t="s">
        <v>2241</v>
      </c>
      <c r="Q529" s="55" t="s">
        <v>227</v>
      </c>
      <c r="R529" s="55" t="s">
        <v>2269</v>
      </c>
      <c r="S529" s="55" t="s">
        <v>2299</v>
      </c>
      <c r="T529" s="108" t="s">
        <v>2300</v>
      </c>
      <c r="AJ529" s="59" t="s">
        <v>341</v>
      </c>
      <c r="AK529" s="59" t="s">
        <v>341</v>
      </c>
      <c r="AL529" s="93" t="s">
        <v>341</v>
      </c>
      <c r="AM529" s="59" t="s">
        <v>341</v>
      </c>
      <c r="AN529" s="59" t="s">
        <v>341</v>
      </c>
      <c r="AP529" s="59" t="s">
        <v>341</v>
      </c>
      <c r="AQ529" s="59" t="s">
        <v>341</v>
      </c>
      <c r="AR529" s="59" t="s">
        <v>341</v>
      </c>
      <c r="AS529" s="59" t="s">
        <v>341</v>
      </c>
      <c r="AT529" s="59"/>
      <c r="AU529" s="59" t="s">
        <v>341</v>
      </c>
      <c r="AV529" s="59"/>
      <c r="AX529" s="59"/>
      <c r="AZ529" s="59"/>
      <c r="BB529" s="59"/>
      <c r="BC529" s="59" t="s">
        <v>341</v>
      </c>
      <c r="BD529" s="59" t="s">
        <v>341</v>
      </c>
      <c r="BE529" s="59" t="s">
        <v>341</v>
      </c>
      <c r="BF529" s="59"/>
      <c r="BG529" s="59" t="s">
        <v>341</v>
      </c>
      <c r="BH529" s="59" t="s">
        <v>341</v>
      </c>
      <c r="BJ529" s="59" t="s">
        <v>341</v>
      </c>
      <c r="BL529" s="59"/>
      <c r="BN529" s="59"/>
      <c r="BP529" s="59"/>
      <c r="BR529" s="59"/>
      <c r="BT529" s="59"/>
      <c r="BV529" s="59"/>
      <c r="BX529" s="59"/>
      <c r="BY529" s="59" t="s">
        <v>341</v>
      </c>
      <c r="BZ529" s="59" t="s">
        <v>341</v>
      </c>
      <c r="CC529" s="46" t="s">
        <v>2626</v>
      </c>
    </row>
    <row r="530" spans="1:81" ht="18" customHeight="1">
      <c r="A530" s="107">
        <v>45693</v>
      </c>
      <c r="E530" s="166"/>
      <c r="F530" s="112">
        <v>22745</v>
      </c>
      <c r="G530" s="112">
        <v>7154</v>
      </c>
      <c r="H530" s="52">
        <v>2626</v>
      </c>
      <c r="I530" s="59" t="s">
        <v>2627</v>
      </c>
      <c r="J530" s="59" t="s">
        <v>1531</v>
      </c>
      <c r="K530" s="55" t="s">
        <v>2175</v>
      </c>
      <c r="L530" s="55" t="s">
        <v>2176</v>
      </c>
      <c r="M530" s="55" t="s">
        <v>2225</v>
      </c>
      <c r="N530" s="55" t="s">
        <v>300</v>
      </c>
      <c r="O530" s="55" t="s">
        <v>365</v>
      </c>
      <c r="P530" s="55" t="s">
        <v>2242</v>
      </c>
      <c r="Q530" s="55" t="s">
        <v>521</v>
      </c>
      <c r="R530" s="55" t="s">
        <v>2270</v>
      </c>
      <c r="S530" s="55" t="s">
        <v>2301</v>
      </c>
      <c r="T530" s="108" t="s">
        <v>2302</v>
      </c>
      <c r="AN530" s="59" t="s">
        <v>341</v>
      </c>
      <c r="AP530" s="59"/>
      <c r="AR530" s="59"/>
      <c r="AT530" s="59"/>
      <c r="AV530" s="59"/>
      <c r="AX530" s="59"/>
      <c r="AZ530" s="59"/>
      <c r="BB530" s="59"/>
      <c r="BD530" s="59"/>
      <c r="BF530" s="59"/>
      <c r="BH530" s="59"/>
      <c r="BJ530" s="59"/>
      <c r="BK530" s="59" t="s">
        <v>341</v>
      </c>
      <c r="BL530" s="59" t="s">
        <v>341</v>
      </c>
      <c r="BM530" s="59" t="s">
        <v>341</v>
      </c>
      <c r="BN530" s="59"/>
      <c r="BP530" s="59"/>
      <c r="BQ530" s="59" t="s">
        <v>341</v>
      </c>
      <c r="BR530" s="59" t="s">
        <v>341</v>
      </c>
      <c r="BT530" s="59"/>
      <c r="BV530" s="59"/>
      <c r="BX530" s="59"/>
      <c r="BZ530" s="59"/>
      <c r="CC530" s="46" t="s">
        <v>2626</v>
      </c>
    </row>
    <row r="531" spans="1:81" ht="18" customHeight="1">
      <c r="A531" s="74">
        <v>45693</v>
      </c>
      <c r="B531" s="116">
        <v>45803</v>
      </c>
      <c r="E531" s="166"/>
      <c r="F531" s="112">
        <v>24305</v>
      </c>
      <c r="G531" s="112">
        <v>1006</v>
      </c>
      <c r="H531" s="52">
        <v>2338</v>
      </c>
      <c r="I531" s="45" t="s">
        <v>2627</v>
      </c>
      <c r="J531" s="59" t="s">
        <v>1284</v>
      </c>
      <c r="K531" s="55" t="s">
        <v>1285</v>
      </c>
      <c r="L531" s="55" t="s">
        <v>1286</v>
      </c>
      <c r="M531" s="55" t="s">
        <v>1287</v>
      </c>
      <c r="N531" s="55" t="s">
        <v>1288</v>
      </c>
      <c r="O531" s="55" t="s">
        <v>1289</v>
      </c>
      <c r="P531" s="55" t="s">
        <v>1290</v>
      </c>
      <c r="Q531" s="55" t="s">
        <v>227</v>
      </c>
      <c r="R531" s="126" t="s">
        <v>2656</v>
      </c>
      <c r="S531" s="55" t="s">
        <v>1291</v>
      </c>
      <c r="T531" s="108" t="s">
        <v>1292</v>
      </c>
      <c r="U531" s="126" t="s">
        <v>579</v>
      </c>
      <c r="V531" s="55" t="s">
        <v>182</v>
      </c>
      <c r="W531" s="55" t="s">
        <v>421</v>
      </c>
      <c r="X531" s="55" t="s">
        <v>422</v>
      </c>
      <c r="Y531" s="55" t="s">
        <v>1293</v>
      </c>
      <c r="Z531" s="126" t="s">
        <v>326</v>
      </c>
      <c r="AA531" s="126" t="s">
        <v>2657</v>
      </c>
      <c r="AB531" s="55" t="s">
        <v>1294</v>
      </c>
      <c r="AC531" s="55" t="s">
        <v>1295</v>
      </c>
      <c r="AJ531" s="59" t="s">
        <v>341</v>
      </c>
      <c r="AN531" s="59"/>
      <c r="AP531" s="59"/>
      <c r="AR531" s="59"/>
      <c r="AT531" s="59"/>
      <c r="AV531" s="59"/>
      <c r="AX531" s="59"/>
      <c r="AZ531" s="59"/>
      <c r="BB531" s="59"/>
      <c r="BD531" s="59"/>
      <c r="BF531" s="59"/>
      <c r="BH531" s="59"/>
      <c r="BJ531" s="59"/>
      <c r="BL531" s="59"/>
      <c r="BN531" s="59"/>
      <c r="BP531" s="59"/>
      <c r="BR531" s="59"/>
      <c r="BT531" s="59"/>
      <c r="BV531" s="59"/>
      <c r="BX531" s="59"/>
      <c r="BZ531" s="59"/>
      <c r="CC531" s="46" t="s">
        <v>2626</v>
      </c>
    </row>
    <row r="532" spans="1:81" ht="18" customHeight="1">
      <c r="A532" s="107">
        <v>45693</v>
      </c>
      <c r="E532" s="166"/>
      <c r="F532" s="112">
        <v>23551</v>
      </c>
      <c r="G532" s="112">
        <v>188</v>
      </c>
      <c r="H532" s="52">
        <v>2628</v>
      </c>
      <c r="I532" s="59" t="s">
        <v>2627</v>
      </c>
      <c r="J532" s="59" t="s">
        <v>1531</v>
      </c>
      <c r="K532" s="55" t="s">
        <v>2179</v>
      </c>
      <c r="L532" s="55" t="s">
        <v>2180</v>
      </c>
      <c r="M532" s="55" t="s">
        <v>187</v>
      </c>
      <c r="N532" s="55" t="s">
        <v>300</v>
      </c>
      <c r="O532" s="55" t="s">
        <v>301</v>
      </c>
      <c r="P532" s="55" t="s">
        <v>2244</v>
      </c>
      <c r="Q532" s="55" t="s">
        <v>227</v>
      </c>
      <c r="R532" s="55" t="s">
        <v>2272</v>
      </c>
      <c r="S532" s="55" t="s">
        <v>2305</v>
      </c>
      <c r="T532" s="108" t="s">
        <v>2306</v>
      </c>
      <c r="AJ532" s="59" t="s">
        <v>341</v>
      </c>
      <c r="AK532" s="59" t="s">
        <v>341</v>
      </c>
      <c r="AL532" s="93" t="s">
        <v>341</v>
      </c>
      <c r="AN532" s="59" t="s">
        <v>341</v>
      </c>
      <c r="AP532" s="59"/>
      <c r="AR532" s="59"/>
      <c r="AT532" s="59"/>
      <c r="AV532" s="59"/>
      <c r="AX532" s="59" t="s">
        <v>341</v>
      </c>
      <c r="AZ532" s="59"/>
      <c r="BB532" s="59"/>
      <c r="BD532" s="59"/>
      <c r="BF532" s="59"/>
      <c r="BH532" s="59"/>
      <c r="BJ532" s="59"/>
      <c r="BL532" s="59"/>
      <c r="BN532" s="59"/>
      <c r="BP532" s="59"/>
      <c r="BR532" s="59"/>
      <c r="BT532" s="59"/>
      <c r="BV532" s="59"/>
      <c r="BX532" s="59"/>
      <c r="BZ532" s="59"/>
      <c r="CC532" s="46" t="s">
        <v>2626</v>
      </c>
    </row>
    <row r="533" spans="1:81" ht="18" customHeight="1">
      <c r="A533" s="107">
        <v>45693</v>
      </c>
      <c r="E533" s="166"/>
      <c r="F533" s="112">
        <v>23624</v>
      </c>
      <c r="G533" s="112">
        <v>5843</v>
      </c>
      <c r="H533" s="52">
        <v>2629</v>
      </c>
      <c r="I533" s="59" t="s">
        <v>2627</v>
      </c>
      <c r="J533" s="59" t="s">
        <v>1531</v>
      </c>
      <c r="K533" s="55" t="s">
        <v>2181</v>
      </c>
      <c r="L533" s="55" t="s">
        <v>2182</v>
      </c>
      <c r="M533" s="55" t="s">
        <v>2227</v>
      </c>
      <c r="N533" s="55" t="s">
        <v>300</v>
      </c>
      <c r="O533" s="55" t="s">
        <v>2237</v>
      </c>
      <c r="P533" s="55" t="s">
        <v>2245</v>
      </c>
      <c r="Q533" s="55" t="s">
        <v>228</v>
      </c>
      <c r="R533" s="55" t="s">
        <v>2273</v>
      </c>
      <c r="S533" s="55" t="s">
        <v>2307</v>
      </c>
      <c r="T533" s="108" t="s">
        <v>2308</v>
      </c>
      <c r="U533" s="55" t="s">
        <v>2351</v>
      </c>
      <c r="V533" s="55" t="s">
        <v>2227</v>
      </c>
      <c r="W533" s="55" t="s">
        <v>421</v>
      </c>
      <c r="X533" s="55" t="s">
        <v>2352</v>
      </c>
      <c r="Y533" s="55" t="s">
        <v>2245</v>
      </c>
      <c r="Z533" s="55" t="s">
        <v>2353</v>
      </c>
      <c r="AA533" s="55" t="s">
        <v>2354</v>
      </c>
      <c r="AB533" s="55" t="s">
        <v>2355</v>
      </c>
      <c r="AC533" s="55" t="s">
        <v>2356</v>
      </c>
      <c r="AN533" s="59" t="s">
        <v>341</v>
      </c>
      <c r="AP533" s="59"/>
      <c r="AR533" s="59"/>
      <c r="AT533" s="59"/>
      <c r="AV533" s="59"/>
      <c r="AX533" s="59"/>
      <c r="AZ533" s="59"/>
      <c r="BB533" s="59"/>
      <c r="BD533" s="59"/>
      <c r="BF533" s="59"/>
      <c r="BH533" s="59"/>
      <c r="BJ533" s="59"/>
      <c r="BL533" s="59"/>
      <c r="BN533" s="59"/>
      <c r="BP533" s="59"/>
      <c r="BR533" s="59"/>
      <c r="BT533" s="59"/>
      <c r="BV533" s="59"/>
      <c r="BW533" s="59" t="s">
        <v>341</v>
      </c>
      <c r="BX533" s="59" t="s">
        <v>341</v>
      </c>
      <c r="BY533" s="59" t="s">
        <v>341</v>
      </c>
      <c r="BZ533" s="59" t="s">
        <v>341</v>
      </c>
      <c r="CC533" s="46" t="s">
        <v>2626</v>
      </c>
    </row>
    <row r="534" spans="1:81" ht="18" customHeight="1">
      <c r="A534" s="107">
        <v>45693</v>
      </c>
      <c r="E534" s="166"/>
      <c r="F534" s="112">
        <v>23936</v>
      </c>
      <c r="G534" s="112">
        <v>302</v>
      </c>
      <c r="H534" s="52">
        <v>2630</v>
      </c>
      <c r="I534" s="59" t="s">
        <v>2627</v>
      </c>
      <c r="J534" s="59" t="s">
        <v>1531</v>
      </c>
      <c r="K534" s="55" t="s">
        <v>2183</v>
      </c>
      <c r="L534" s="55" t="s">
        <v>2184</v>
      </c>
      <c r="M534" s="55" t="s">
        <v>2228</v>
      </c>
      <c r="N534" s="55" t="s">
        <v>300</v>
      </c>
      <c r="O534" s="55" t="s">
        <v>494</v>
      </c>
      <c r="P534" s="55" t="s">
        <v>2246</v>
      </c>
      <c r="Q534" s="55" t="s">
        <v>227</v>
      </c>
      <c r="R534" s="55" t="s">
        <v>2274</v>
      </c>
      <c r="S534" s="55" t="s">
        <v>2309</v>
      </c>
      <c r="T534" s="108" t="s">
        <v>2310</v>
      </c>
      <c r="AM534" s="59" t="s">
        <v>341</v>
      </c>
      <c r="AN534" s="59"/>
      <c r="AP534" s="59"/>
      <c r="AR534" s="59"/>
      <c r="AT534" s="59"/>
      <c r="AV534" s="59"/>
      <c r="AX534" s="59"/>
      <c r="AZ534" s="59"/>
      <c r="BB534" s="59"/>
      <c r="BD534" s="59"/>
      <c r="BF534" s="59"/>
      <c r="BH534" s="59"/>
      <c r="BJ534" s="59"/>
      <c r="BL534" s="59"/>
      <c r="BN534" s="59"/>
      <c r="BP534" s="59"/>
      <c r="BR534" s="59"/>
      <c r="BT534" s="59"/>
      <c r="BV534" s="59"/>
      <c r="BX534" s="59"/>
      <c r="BZ534" s="59"/>
      <c r="CC534" s="46" t="s">
        <v>2626</v>
      </c>
    </row>
    <row r="535" spans="1:81" ht="18" customHeight="1">
      <c r="A535" s="107">
        <v>45693</v>
      </c>
      <c r="E535" s="166"/>
      <c r="F535" s="112">
        <v>23955</v>
      </c>
      <c r="G535" s="112">
        <v>1683</v>
      </c>
      <c r="H535" s="52">
        <v>2631</v>
      </c>
      <c r="I535" s="59" t="s">
        <v>2627</v>
      </c>
      <c r="J535" s="59" t="s">
        <v>1531</v>
      </c>
      <c r="K535" s="55" t="s">
        <v>2185</v>
      </c>
      <c r="L535" s="55" t="s">
        <v>2186</v>
      </c>
      <c r="M535" s="55" t="s">
        <v>191</v>
      </c>
      <c r="N535" s="55" t="s">
        <v>300</v>
      </c>
      <c r="O535" s="55" t="s">
        <v>303</v>
      </c>
      <c r="P535" s="55" t="s">
        <v>2247</v>
      </c>
      <c r="Q535" s="55" t="s">
        <v>227</v>
      </c>
      <c r="R535" s="55" t="s">
        <v>2275</v>
      </c>
      <c r="S535" s="55" t="s">
        <v>2311</v>
      </c>
      <c r="T535" s="108" t="s">
        <v>2312</v>
      </c>
      <c r="AJ535" s="59" t="s">
        <v>341</v>
      </c>
      <c r="AK535" s="59" t="s">
        <v>341</v>
      </c>
      <c r="AL535" s="93" t="s">
        <v>341</v>
      </c>
      <c r="AN535" s="59"/>
      <c r="AP535" s="59"/>
      <c r="AR535" s="59"/>
      <c r="AT535" s="59"/>
      <c r="AV535" s="59"/>
      <c r="AX535" s="59"/>
      <c r="AZ535" s="59"/>
      <c r="BB535" s="59"/>
      <c r="BD535" s="59"/>
      <c r="BF535" s="59"/>
      <c r="BH535" s="59"/>
      <c r="BJ535" s="59"/>
      <c r="BL535" s="59"/>
      <c r="BN535" s="59"/>
      <c r="BP535" s="59"/>
      <c r="BR535" s="59"/>
      <c r="BT535" s="59"/>
      <c r="BV535" s="59"/>
      <c r="BX535" s="59"/>
      <c r="BZ535" s="59"/>
      <c r="CC535" s="46" t="s">
        <v>2626</v>
      </c>
    </row>
    <row r="536" spans="1:81" ht="18" customHeight="1">
      <c r="A536" s="107">
        <v>45693</v>
      </c>
      <c r="E536" s="166"/>
      <c r="F536" s="112">
        <v>23978</v>
      </c>
      <c r="G536" s="112">
        <v>290</v>
      </c>
      <c r="H536" s="52">
        <v>2632</v>
      </c>
      <c r="I536" s="59" t="s">
        <v>2627</v>
      </c>
      <c r="J536" s="59" t="s">
        <v>1531</v>
      </c>
      <c r="K536" s="55" t="s">
        <v>2187</v>
      </c>
      <c r="L536" s="55" t="s">
        <v>2188</v>
      </c>
      <c r="M536" s="55" t="s">
        <v>388</v>
      </c>
      <c r="N536" s="55" t="s">
        <v>300</v>
      </c>
      <c r="O536" s="55" t="s">
        <v>303</v>
      </c>
      <c r="P536" s="55" t="s">
        <v>2248</v>
      </c>
      <c r="Q536" s="55" t="s">
        <v>227</v>
      </c>
      <c r="R536" s="55" t="s">
        <v>2276</v>
      </c>
      <c r="S536" s="55" t="s">
        <v>2313</v>
      </c>
      <c r="T536" s="108" t="s">
        <v>2314</v>
      </c>
      <c r="AJ536" s="59" t="s">
        <v>341</v>
      </c>
      <c r="AK536" s="59" t="s">
        <v>341</v>
      </c>
      <c r="AL536" s="93" t="s">
        <v>341</v>
      </c>
      <c r="AN536" s="59" t="s">
        <v>341</v>
      </c>
      <c r="AP536" s="59"/>
      <c r="AR536" s="59"/>
      <c r="AS536" s="59" t="s">
        <v>341</v>
      </c>
      <c r="AT536" s="59"/>
      <c r="AV536" s="59"/>
      <c r="AX536" s="59"/>
      <c r="AZ536" s="59"/>
      <c r="BB536" s="59"/>
      <c r="BC536" s="59" t="s">
        <v>341</v>
      </c>
      <c r="BD536" s="59" t="s">
        <v>341</v>
      </c>
      <c r="BE536" s="59" t="s">
        <v>341</v>
      </c>
      <c r="BF536" s="59"/>
      <c r="BH536" s="59"/>
      <c r="BJ536" s="59"/>
      <c r="BL536" s="59"/>
      <c r="BN536" s="59"/>
      <c r="BP536" s="59"/>
      <c r="BR536" s="59"/>
      <c r="BT536" s="59"/>
      <c r="BV536" s="59"/>
      <c r="BX536" s="59"/>
      <c r="BZ536" s="59"/>
      <c r="CC536" s="46" t="s">
        <v>2626</v>
      </c>
    </row>
    <row r="537" spans="1:81" ht="18" customHeight="1">
      <c r="A537" s="107">
        <v>45693</v>
      </c>
      <c r="E537" s="166"/>
      <c r="F537" s="112">
        <v>24515</v>
      </c>
      <c r="G537" s="112">
        <v>346</v>
      </c>
      <c r="H537" s="52">
        <v>2633</v>
      </c>
      <c r="I537" s="59" t="s">
        <v>2627</v>
      </c>
      <c r="J537" s="59" t="s">
        <v>1531</v>
      </c>
      <c r="K537" s="55" t="s">
        <v>2189</v>
      </c>
      <c r="L537" s="55" t="s">
        <v>2190</v>
      </c>
      <c r="M537" s="55" t="s">
        <v>582</v>
      </c>
      <c r="N537" s="55" t="s">
        <v>300</v>
      </c>
      <c r="O537" s="55" t="s">
        <v>365</v>
      </c>
      <c r="P537" s="55" t="s">
        <v>2249</v>
      </c>
      <c r="Q537" s="55" t="s">
        <v>227</v>
      </c>
      <c r="R537" s="55" t="s">
        <v>2277</v>
      </c>
      <c r="S537" s="55" t="s">
        <v>2315</v>
      </c>
      <c r="T537" s="108" t="s">
        <v>2316</v>
      </c>
      <c r="AL537" s="93" t="s">
        <v>341</v>
      </c>
      <c r="AN537" s="59" t="s">
        <v>341</v>
      </c>
      <c r="AP537" s="59"/>
      <c r="AR537" s="59"/>
      <c r="AT537" s="59"/>
      <c r="AV537" s="59"/>
      <c r="AX537" s="59"/>
      <c r="AZ537" s="59"/>
      <c r="BA537" s="59" t="s">
        <v>341</v>
      </c>
      <c r="BB537" s="59"/>
      <c r="BD537" s="59"/>
      <c r="BF537" s="59"/>
      <c r="BH537" s="59"/>
      <c r="BJ537" s="59"/>
      <c r="BL537" s="59"/>
      <c r="BN537" s="59"/>
      <c r="BP537" s="59"/>
      <c r="BR537" s="59"/>
      <c r="BT537" s="59"/>
      <c r="BV537" s="59"/>
      <c r="BX537" s="59"/>
      <c r="BZ537" s="59"/>
      <c r="CC537" s="46" t="s">
        <v>2626</v>
      </c>
    </row>
    <row r="538" spans="1:81" ht="18" customHeight="1">
      <c r="A538" s="107">
        <v>45693</v>
      </c>
      <c r="E538" s="166"/>
      <c r="F538" s="112">
        <v>24581</v>
      </c>
      <c r="G538" s="112">
        <v>643</v>
      </c>
      <c r="H538" s="52">
        <v>2634</v>
      </c>
      <c r="I538" s="59" t="s">
        <v>2627</v>
      </c>
      <c r="J538" s="59" t="s">
        <v>1531</v>
      </c>
      <c r="K538" s="55" t="s">
        <v>2191</v>
      </c>
      <c r="L538" s="55" t="s">
        <v>2192</v>
      </c>
      <c r="M538" s="55" t="s">
        <v>581</v>
      </c>
      <c r="N538" s="55" t="s">
        <v>300</v>
      </c>
      <c r="O538" s="55" t="s">
        <v>303</v>
      </c>
      <c r="P538" s="55" t="s">
        <v>2250</v>
      </c>
      <c r="Q538" s="55" t="s">
        <v>228</v>
      </c>
      <c r="R538" s="55" t="s">
        <v>2278</v>
      </c>
      <c r="S538" s="55" t="s">
        <v>2317</v>
      </c>
      <c r="T538" s="108" t="s">
        <v>2318</v>
      </c>
      <c r="AJ538" s="59" t="s">
        <v>341</v>
      </c>
      <c r="AL538" s="93" t="s">
        <v>341</v>
      </c>
      <c r="AN538" s="59" t="s">
        <v>341</v>
      </c>
      <c r="AP538" s="59"/>
      <c r="AR538" s="59"/>
      <c r="AT538" s="59"/>
      <c r="AV538" s="59"/>
      <c r="AW538" s="59" t="s">
        <v>341</v>
      </c>
      <c r="AX538" s="59"/>
      <c r="AZ538" s="59"/>
      <c r="BB538" s="59"/>
      <c r="BD538" s="59"/>
      <c r="BF538" s="59"/>
      <c r="BH538" s="59"/>
      <c r="BJ538" s="59"/>
      <c r="BL538" s="59"/>
      <c r="BN538" s="59"/>
      <c r="BP538" s="59"/>
      <c r="BR538" s="59"/>
      <c r="BT538" s="59"/>
      <c r="BV538" s="59"/>
      <c r="BX538" s="59"/>
      <c r="BZ538" s="59"/>
      <c r="CC538" s="46" t="s">
        <v>2626</v>
      </c>
    </row>
    <row r="539" spans="1:81" ht="18" customHeight="1">
      <c r="A539" s="107">
        <v>45693</v>
      </c>
      <c r="E539" s="166"/>
      <c r="F539" s="112">
        <v>24993</v>
      </c>
      <c r="G539" s="112">
        <v>1796</v>
      </c>
      <c r="H539" s="52">
        <v>2635</v>
      </c>
      <c r="I539" s="59" t="s">
        <v>2627</v>
      </c>
      <c r="J539" s="59" t="s">
        <v>1531</v>
      </c>
      <c r="K539" s="55" t="s">
        <v>2193</v>
      </c>
      <c r="L539" s="55" t="s">
        <v>2194</v>
      </c>
      <c r="M539" s="55" t="s">
        <v>2229</v>
      </c>
      <c r="N539" s="55" t="s">
        <v>300</v>
      </c>
      <c r="O539" s="55" t="s">
        <v>301</v>
      </c>
      <c r="P539" s="55" t="s">
        <v>2251</v>
      </c>
      <c r="Q539" s="55" t="s">
        <v>227</v>
      </c>
      <c r="R539" s="55" t="s">
        <v>2279</v>
      </c>
      <c r="S539" s="55" t="s">
        <v>2319</v>
      </c>
      <c r="T539" s="108" t="s">
        <v>2320</v>
      </c>
      <c r="AN539" s="59"/>
      <c r="AO539" s="59" t="s">
        <v>341</v>
      </c>
      <c r="AP539" s="59"/>
      <c r="AR539" s="59"/>
      <c r="AT539" s="59"/>
      <c r="AV539" s="59"/>
      <c r="AX539" s="59"/>
      <c r="AZ539" s="59"/>
      <c r="BB539" s="59"/>
      <c r="BD539" s="59"/>
      <c r="BF539" s="59"/>
      <c r="BH539" s="59"/>
      <c r="BJ539" s="59"/>
      <c r="BL539" s="59"/>
      <c r="BN539" s="59"/>
      <c r="BP539" s="59"/>
      <c r="BR539" s="59"/>
      <c r="BT539" s="59"/>
      <c r="BV539" s="59"/>
      <c r="BX539" s="59"/>
      <c r="BZ539" s="59"/>
      <c r="CC539" s="46" t="s">
        <v>2626</v>
      </c>
    </row>
    <row r="540" spans="1:81" ht="18" customHeight="1">
      <c r="A540" s="107">
        <v>45693</v>
      </c>
      <c r="E540" s="166"/>
      <c r="F540" s="112">
        <v>25019</v>
      </c>
      <c r="G540" s="112">
        <v>588</v>
      </c>
      <c r="H540" s="52">
        <v>2636</v>
      </c>
      <c r="I540" s="59" t="s">
        <v>2627</v>
      </c>
      <c r="J540" s="59" t="s">
        <v>1531</v>
      </c>
      <c r="K540" s="55" t="s">
        <v>2195</v>
      </c>
      <c r="L540" s="55" t="s">
        <v>2196</v>
      </c>
      <c r="M540" s="55" t="s">
        <v>2230</v>
      </c>
      <c r="N540" s="55" t="s">
        <v>300</v>
      </c>
      <c r="O540" s="55" t="s">
        <v>1217</v>
      </c>
      <c r="P540" s="55" t="s">
        <v>2252</v>
      </c>
      <c r="Q540" s="55" t="s">
        <v>227</v>
      </c>
      <c r="R540" s="55" t="s">
        <v>2280</v>
      </c>
      <c r="S540" s="55" t="s">
        <v>2321</v>
      </c>
      <c r="T540" s="108" t="s">
        <v>2322</v>
      </c>
      <c r="AN540" s="59" t="s">
        <v>341</v>
      </c>
      <c r="AP540" s="59"/>
      <c r="AR540" s="59"/>
      <c r="AT540" s="59"/>
      <c r="AV540" s="59"/>
      <c r="AX540" s="59"/>
      <c r="AZ540" s="59"/>
      <c r="BB540" s="59"/>
      <c r="BD540" s="59"/>
      <c r="BF540" s="59"/>
      <c r="BH540" s="59"/>
      <c r="BJ540" s="59"/>
      <c r="BK540" s="59" t="s">
        <v>341</v>
      </c>
      <c r="BL540" s="59" t="s">
        <v>341</v>
      </c>
      <c r="BM540" s="59" t="s">
        <v>341</v>
      </c>
      <c r="BN540" s="59" t="s">
        <v>341</v>
      </c>
      <c r="BO540" s="59" t="s">
        <v>341</v>
      </c>
      <c r="BP540" s="59" t="s">
        <v>341</v>
      </c>
      <c r="BQ540" s="59" t="s">
        <v>341</v>
      </c>
      <c r="BR540" s="59" t="s">
        <v>341</v>
      </c>
      <c r="BT540" s="59"/>
      <c r="BV540" s="59"/>
      <c r="BX540" s="59"/>
      <c r="BY540" s="59" t="s">
        <v>341</v>
      </c>
      <c r="BZ540" s="59" t="s">
        <v>341</v>
      </c>
      <c r="CC540" s="46" t="s">
        <v>2626</v>
      </c>
    </row>
    <row r="541" spans="1:81" ht="18" customHeight="1">
      <c r="A541" s="107">
        <v>45693</v>
      </c>
      <c r="E541" s="166"/>
      <c r="F541" s="112">
        <v>25031</v>
      </c>
      <c r="G541" s="112">
        <v>981</v>
      </c>
      <c r="H541" s="52">
        <v>2637</v>
      </c>
      <c r="I541" s="59" t="s">
        <v>2627</v>
      </c>
      <c r="J541" s="59" t="s">
        <v>1531</v>
      </c>
      <c r="K541" s="55" t="s">
        <v>2197</v>
      </c>
      <c r="L541" s="55" t="s">
        <v>2198</v>
      </c>
      <c r="M541" s="55" t="s">
        <v>644</v>
      </c>
      <c r="N541" s="55" t="s">
        <v>300</v>
      </c>
      <c r="O541" s="55" t="s">
        <v>303</v>
      </c>
      <c r="P541" s="55" t="s">
        <v>2253</v>
      </c>
      <c r="Q541" s="55" t="s">
        <v>227</v>
      </c>
      <c r="R541" s="55" t="s">
        <v>2281</v>
      </c>
      <c r="S541" s="55" t="s">
        <v>2323</v>
      </c>
      <c r="T541" s="108" t="s">
        <v>2324</v>
      </c>
      <c r="AN541" s="59"/>
      <c r="AO541" s="59" t="s">
        <v>341</v>
      </c>
      <c r="AP541" s="59"/>
      <c r="AR541" s="59"/>
      <c r="AT541" s="59"/>
      <c r="AV541" s="59"/>
      <c r="AX541" s="59"/>
      <c r="AZ541" s="59"/>
      <c r="BB541" s="59"/>
      <c r="BD541" s="59"/>
      <c r="BF541" s="59"/>
      <c r="BH541" s="59"/>
      <c r="BJ541" s="59"/>
      <c r="BL541" s="59"/>
      <c r="BN541" s="59"/>
      <c r="BP541" s="59"/>
      <c r="BR541" s="59"/>
      <c r="BT541" s="59"/>
      <c r="BV541" s="59"/>
      <c r="BX541" s="59"/>
      <c r="BZ541" s="59"/>
      <c r="CC541" s="46" t="s">
        <v>2626</v>
      </c>
    </row>
    <row r="542" spans="1:81" ht="18" customHeight="1">
      <c r="A542" s="107">
        <v>45693</v>
      </c>
      <c r="E542" s="166"/>
      <c r="F542" s="112">
        <v>25106</v>
      </c>
      <c r="G542" s="112">
        <v>2448</v>
      </c>
      <c r="H542" s="52">
        <v>2638</v>
      </c>
      <c r="I542" s="59" t="s">
        <v>2627</v>
      </c>
      <c r="J542" s="59" t="s">
        <v>1531</v>
      </c>
      <c r="K542" s="55" t="s">
        <v>2199</v>
      </c>
      <c r="L542" s="55" t="s">
        <v>2200</v>
      </c>
      <c r="M542" s="55" t="s">
        <v>2231</v>
      </c>
      <c r="N542" s="55" t="s">
        <v>300</v>
      </c>
      <c r="O542" s="55" t="s">
        <v>314</v>
      </c>
      <c r="P542" s="55" t="s">
        <v>2254</v>
      </c>
      <c r="Q542" s="55" t="s">
        <v>227</v>
      </c>
      <c r="R542" s="55" t="s">
        <v>2282</v>
      </c>
      <c r="S542" s="55" t="s">
        <v>2325</v>
      </c>
      <c r="T542" s="108" t="s">
        <v>2326</v>
      </c>
      <c r="AJ542" s="59" t="s">
        <v>341</v>
      </c>
      <c r="AN542" s="59"/>
      <c r="AP542" s="59"/>
      <c r="AR542" s="59"/>
      <c r="AT542" s="59"/>
      <c r="AV542" s="59"/>
      <c r="AX542" s="59"/>
      <c r="AZ542" s="59"/>
      <c r="BB542" s="59"/>
      <c r="BD542" s="59"/>
      <c r="BF542" s="59"/>
      <c r="BH542" s="59"/>
      <c r="BJ542" s="59"/>
      <c r="BL542" s="59"/>
      <c r="BN542" s="59"/>
      <c r="BP542" s="59"/>
      <c r="BR542" s="59"/>
      <c r="BT542" s="59"/>
      <c r="BV542" s="59"/>
      <c r="BX542" s="59"/>
      <c r="BZ542" s="59"/>
      <c r="CC542" s="46" t="s">
        <v>2626</v>
      </c>
    </row>
    <row r="543" spans="1:81" ht="18" customHeight="1">
      <c r="A543" s="107">
        <v>45693</v>
      </c>
      <c r="E543" s="166"/>
      <c r="F543" s="112">
        <v>26049</v>
      </c>
      <c r="G543" s="112">
        <v>1593</v>
      </c>
      <c r="H543" s="52">
        <v>2639</v>
      </c>
      <c r="I543" s="59" t="s">
        <v>2627</v>
      </c>
      <c r="J543" s="59" t="s">
        <v>1531</v>
      </c>
      <c r="K543" s="55" t="s">
        <v>2201</v>
      </c>
      <c r="L543" s="55" t="s">
        <v>2202</v>
      </c>
      <c r="M543" s="55" t="s">
        <v>1339</v>
      </c>
      <c r="N543" s="55" t="s">
        <v>300</v>
      </c>
      <c r="O543" s="55" t="s">
        <v>303</v>
      </c>
      <c r="P543" s="55" t="s">
        <v>2255</v>
      </c>
      <c r="Q543" s="55" t="s">
        <v>227</v>
      </c>
      <c r="R543" s="55" t="s">
        <v>1341</v>
      </c>
      <c r="S543" s="55" t="s">
        <v>2327</v>
      </c>
      <c r="T543" s="108" t="s">
        <v>2328</v>
      </c>
      <c r="AM543" s="59" t="s">
        <v>341</v>
      </c>
      <c r="AN543" s="59" t="s">
        <v>341</v>
      </c>
      <c r="AP543" s="59"/>
      <c r="AR543" s="59"/>
      <c r="AT543" s="59"/>
      <c r="AV543" s="59"/>
      <c r="AX543" s="59"/>
      <c r="AZ543" s="59"/>
      <c r="BB543" s="59"/>
      <c r="BD543" s="59"/>
      <c r="BF543" s="59"/>
      <c r="BH543" s="59"/>
      <c r="BJ543" s="59"/>
      <c r="BL543" s="59"/>
      <c r="BN543" s="59"/>
      <c r="BP543" s="59"/>
      <c r="BR543" s="59"/>
      <c r="BT543" s="59"/>
      <c r="BV543" s="59"/>
      <c r="BX543" s="59"/>
      <c r="BZ543" s="59"/>
      <c r="CC543" s="46" t="s">
        <v>2626</v>
      </c>
    </row>
    <row r="544" spans="1:81" ht="18" customHeight="1">
      <c r="A544" s="107">
        <v>45693</v>
      </c>
      <c r="B544" s="116">
        <v>45803</v>
      </c>
      <c r="D544" s="116">
        <v>45805</v>
      </c>
      <c r="E544" s="165"/>
      <c r="F544" s="112">
        <v>23144</v>
      </c>
      <c r="G544" s="112">
        <v>1168</v>
      </c>
      <c r="H544" s="52">
        <v>2627</v>
      </c>
      <c r="I544" s="59" t="s">
        <v>2627</v>
      </c>
      <c r="J544" s="59" t="s">
        <v>1531</v>
      </c>
      <c r="K544" s="55" t="s">
        <v>2177</v>
      </c>
      <c r="L544" s="55" t="s">
        <v>2178</v>
      </c>
      <c r="M544" s="55" t="s">
        <v>2226</v>
      </c>
      <c r="N544" s="55" t="s">
        <v>300</v>
      </c>
      <c r="O544" s="55" t="s">
        <v>316</v>
      </c>
      <c r="P544" s="55" t="s">
        <v>2243</v>
      </c>
      <c r="Q544" s="55" t="s">
        <v>227</v>
      </c>
      <c r="R544" s="150" t="s">
        <v>2271</v>
      </c>
      <c r="S544" s="55" t="s">
        <v>2303</v>
      </c>
      <c r="T544" s="108" t="s">
        <v>2304</v>
      </c>
      <c r="AJ544" s="59" t="s">
        <v>341</v>
      </c>
      <c r="AK544" s="59" t="s">
        <v>341</v>
      </c>
      <c r="AL544" s="93" t="s">
        <v>341</v>
      </c>
      <c r="AM544" s="59" t="s">
        <v>341</v>
      </c>
      <c r="AN544" s="59" t="s">
        <v>341</v>
      </c>
      <c r="AP544" s="59"/>
      <c r="AR544" s="59"/>
      <c r="AS544" s="59" t="s">
        <v>341</v>
      </c>
      <c r="AT544" s="59"/>
      <c r="AU544" s="59" t="s">
        <v>341</v>
      </c>
      <c r="AV544" s="59" t="s">
        <v>341</v>
      </c>
      <c r="AW544" s="59" t="s">
        <v>341</v>
      </c>
      <c r="AX544" s="59"/>
      <c r="AY544" s="59" t="s">
        <v>341</v>
      </c>
      <c r="AZ544" s="59"/>
      <c r="BB544" s="59" t="s">
        <v>341</v>
      </c>
      <c r="BD544" s="59"/>
      <c r="BE544" s="59" t="s">
        <v>341</v>
      </c>
      <c r="BF544" s="59"/>
      <c r="BG544" s="130"/>
      <c r="BH544" s="59" t="s">
        <v>341</v>
      </c>
      <c r="BJ544" s="59"/>
      <c r="BK544" s="59" t="s">
        <v>341</v>
      </c>
      <c r="BL544" s="59"/>
      <c r="BN544" s="59"/>
      <c r="BP544" s="59"/>
      <c r="BR544" s="59"/>
      <c r="BT544" s="59"/>
      <c r="BV544" s="59"/>
      <c r="BX544" s="59"/>
      <c r="BY544" s="59" t="s">
        <v>341</v>
      </c>
      <c r="BZ544" s="59" t="s">
        <v>341</v>
      </c>
      <c r="CC544" s="46" t="s">
        <v>2626</v>
      </c>
    </row>
    <row r="545" spans="1:81" ht="18" customHeight="1">
      <c r="A545" s="107">
        <v>45693</v>
      </c>
      <c r="E545" s="166"/>
      <c r="F545" s="112">
        <v>26649</v>
      </c>
      <c r="G545" s="112">
        <v>36</v>
      </c>
      <c r="H545" s="52">
        <v>2641</v>
      </c>
      <c r="I545" s="59" t="s">
        <v>2627</v>
      </c>
      <c r="J545" s="59" t="s">
        <v>1531</v>
      </c>
      <c r="K545" s="55" t="s">
        <v>2205</v>
      </c>
      <c r="L545" s="55" t="s">
        <v>2206</v>
      </c>
      <c r="M545" s="55" t="s">
        <v>182</v>
      </c>
      <c r="N545" s="55" t="s">
        <v>300</v>
      </c>
      <c r="O545" s="55" t="s">
        <v>303</v>
      </c>
      <c r="P545" s="55" t="s">
        <v>2257</v>
      </c>
      <c r="Q545" s="55" t="s">
        <v>227</v>
      </c>
      <c r="R545" s="55" t="s">
        <v>2283</v>
      </c>
      <c r="S545" s="55" t="s">
        <v>2331</v>
      </c>
      <c r="T545" s="108" t="s">
        <v>2332</v>
      </c>
      <c r="AM545" s="59" t="s">
        <v>341</v>
      </c>
      <c r="AN545" s="59" t="s">
        <v>341</v>
      </c>
      <c r="AP545" s="59"/>
      <c r="AR545" s="59"/>
      <c r="AT545" s="59"/>
      <c r="AV545" s="59"/>
      <c r="AX545" s="59"/>
      <c r="AZ545" s="59"/>
      <c r="BB545" s="59"/>
      <c r="BD545" s="59"/>
      <c r="BF545" s="59"/>
      <c r="BH545" s="59"/>
      <c r="BJ545" s="59"/>
      <c r="BL545" s="59"/>
      <c r="BM545" s="59" t="s">
        <v>341</v>
      </c>
      <c r="BN545" s="59"/>
      <c r="BO545" s="59" t="s">
        <v>341</v>
      </c>
      <c r="BP545" s="59" t="s">
        <v>341</v>
      </c>
      <c r="BR545" s="59"/>
      <c r="BT545" s="59"/>
      <c r="BV545" s="59"/>
      <c r="BX545" s="59"/>
      <c r="BZ545" s="59"/>
      <c r="CC545" s="46" t="s">
        <v>2626</v>
      </c>
    </row>
    <row r="546" spans="1:81" ht="18" customHeight="1">
      <c r="A546" s="107">
        <v>45693</v>
      </c>
      <c r="E546" s="166"/>
      <c r="F546" s="112">
        <v>27540</v>
      </c>
      <c r="G546" s="112">
        <v>308</v>
      </c>
      <c r="H546" s="52">
        <v>2642</v>
      </c>
      <c r="I546" s="59" t="s">
        <v>2627</v>
      </c>
      <c r="J546" s="59" t="s">
        <v>1531</v>
      </c>
      <c r="K546" s="55" t="s">
        <v>2207</v>
      </c>
      <c r="L546" s="55" t="s">
        <v>2208</v>
      </c>
      <c r="M546" s="55" t="s">
        <v>2232</v>
      </c>
      <c r="N546" s="55" t="s">
        <v>300</v>
      </c>
      <c r="O546" s="55" t="s">
        <v>308</v>
      </c>
      <c r="P546" s="55" t="s">
        <v>2258</v>
      </c>
      <c r="Q546" s="55" t="s">
        <v>227</v>
      </c>
      <c r="R546" s="55" t="s">
        <v>2284</v>
      </c>
      <c r="S546" s="55" t="s">
        <v>2333</v>
      </c>
      <c r="T546" s="108" t="s">
        <v>2334</v>
      </c>
      <c r="AM546" s="59" t="s">
        <v>341</v>
      </c>
      <c r="AN546" s="59"/>
      <c r="AP546" s="59"/>
      <c r="AR546" s="59"/>
      <c r="AT546" s="59"/>
      <c r="AV546" s="59"/>
      <c r="AX546" s="59"/>
      <c r="AZ546" s="59"/>
      <c r="BB546" s="59"/>
      <c r="BD546" s="59"/>
      <c r="BF546" s="59"/>
      <c r="BH546" s="59"/>
      <c r="BJ546" s="59"/>
      <c r="BL546" s="59"/>
      <c r="BN546" s="59"/>
      <c r="BP546" s="59"/>
      <c r="BR546" s="59"/>
      <c r="BT546" s="59"/>
      <c r="BV546" s="59"/>
      <c r="BX546" s="59"/>
      <c r="BZ546" s="59"/>
      <c r="CC546" s="46" t="s">
        <v>2626</v>
      </c>
    </row>
    <row r="547" spans="1:81" ht="18" customHeight="1">
      <c r="A547" s="107">
        <v>45693</v>
      </c>
      <c r="E547" s="166"/>
      <c r="F547" s="112">
        <v>27945</v>
      </c>
      <c r="G547" s="112">
        <v>1620</v>
      </c>
      <c r="H547" s="52">
        <v>2643</v>
      </c>
      <c r="I547" s="59" t="s">
        <v>2627</v>
      </c>
      <c r="J547" s="59" t="s">
        <v>1531</v>
      </c>
      <c r="K547" s="55" t="s">
        <v>2209</v>
      </c>
      <c r="L547" s="55" t="s">
        <v>2210</v>
      </c>
      <c r="M547" s="55" t="s">
        <v>580</v>
      </c>
      <c r="N547" s="55" t="s">
        <v>300</v>
      </c>
      <c r="O547" s="55" t="s">
        <v>303</v>
      </c>
      <c r="P547" s="55" t="s">
        <v>2259</v>
      </c>
      <c r="Q547" s="55" t="s">
        <v>521</v>
      </c>
      <c r="R547" s="113" t="s">
        <v>2703</v>
      </c>
      <c r="S547" s="55" t="s">
        <v>2335</v>
      </c>
      <c r="T547" s="108" t="s">
        <v>2336</v>
      </c>
      <c r="AN547" s="59" t="s">
        <v>341</v>
      </c>
      <c r="AP547" s="59"/>
      <c r="AR547" s="59"/>
      <c r="AT547" s="59"/>
      <c r="AV547" s="59"/>
      <c r="AX547" s="59"/>
      <c r="AZ547" s="59"/>
      <c r="BB547" s="59"/>
      <c r="BD547" s="59"/>
      <c r="BF547" s="59"/>
      <c r="BH547" s="59"/>
      <c r="BJ547" s="59"/>
      <c r="BL547" s="59"/>
      <c r="BN547" s="59"/>
      <c r="BP547" s="59"/>
      <c r="BR547" s="59"/>
      <c r="BT547" s="59"/>
      <c r="BV547" s="59"/>
      <c r="BX547" s="59"/>
      <c r="BZ547" s="59"/>
      <c r="CC547" s="46" t="s">
        <v>2626</v>
      </c>
    </row>
    <row r="548" spans="1:81" ht="18" customHeight="1">
      <c r="A548" s="107">
        <v>45693</v>
      </c>
      <c r="E548" s="166"/>
      <c r="F548" s="112">
        <v>28252</v>
      </c>
      <c r="G548" s="112">
        <v>2699</v>
      </c>
      <c r="H548" s="52">
        <v>2644</v>
      </c>
      <c r="I548" s="59" t="s">
        <v>2627</v>
      </c>
      <c r="J548" s="59" t="s">
        <v>1531</v>
      </c>
      <c r="K548" s="55" t="s">
        <v>2211</v>
      </c>
      <c r="L548" s="55" t="s">
        <v>2212</v>
      </c>
      <c r="M548" s="55" t="s">
        <v>388</v>
      </c>
      <c r="N548" s="55" t="s">
        <v>300</v>
      </c>
      <c r="O548" s="55" t="s">
        <v>303</v>
      </c>
      <c r="P548" s="55" t="s">
        <v>2260</v>
      </c>
      <c r="Q548" s="55" t="s">
        <v>228</v>
      </c>
      <c r="R548" s="55" t="s">
        <v>2285</v>
      </c>
      <c r="S548" s="55" t="s">
        <v>2337</v>
      </c>
      <c r="T548" s="108" t="s">
        <v>2338</v>
      </c>
      <c r="AM548" s="59" t="s">
        <v>341</v>
      </c>
      <c r="AN548" s="59" t="s">
        <v>341</v>
      </c>
      <c r="AP548" s="59"/>
      <c r="AR548" s="59"/>
      <c r="AT548" s="59"/>
      <c r="AV548" s="59"/>
      <c r="AX548" s="59"/>
      <c r="AZ548" s="59"/>
      <c r="BB548" s="59"/>
      <c r="BD548" s="59"/>
      <c r="BF548" s="59"/>
      <c r="BH548" s="59"/>
      <c r="BJ548" s="59"/>
      <c r="BL548" s="59"/>
      <c r="BN548" s="59"/>
      <c r="BP548" s="59"/>
      <c r="BR548" s="59"/>
      <c r="BT548" s="59"/>
      <c r="BV548" s="59"/>
      <c r="BX548" s="59"/>
      <c r="BZ548" s="59"/>
      <c r="CC548" s="46" t="s">
        <v>2626</v>
      </c>
    </row>
    <row r="549" spans="1:81" ht="18" customHeight="1">
      <c r="A549" s="107">
        <v>45693</v>
      </c>
      <c r="E549" s="166"/>
      <c r="F549" s="112">
        <v>29318</v>
      </c>
      <c r="G549" s="112">
        <v>1844</v>
      </c>
      <c r="H549" s="52">
        <v>2645</v>
      </c>
      <c r="I549" s="59" t="s">
        <v>2627</v>
      </c>
      <c r="J549" s="59" t="s">
        <v>1531</v>
      </c>
      <c r="K549" s="55" t="s">
        <v>2213</v>
      </c>
      <c r="L549" s="55" t="s">
        <v>2214</v>
      </c>
      <c r="M549" s="55" t="s">
        <v>580</v>
      </c>
      <c r="N549" s="55" t="s">
        <v>300</v>
      </c>
      <c r="O549" s="55" t="s">
        <v>303</v>
      </c>
      <c r="P549" s="55" t="s">
        <v>2261</v>
      </c>
      <c r="Q549" s="55" t="s">
        <v>2286</v>
      </c>
      <c r="R549" s="55" t="s">
        <v>2287</v>
      </c>
      <c r="S549" s="55" t="s">
        <v>2339</v>
      </c>
      <c r="T549" s="108" t="s">
        <v>2340</v>
      </c>
      <c r="AM549" s="59" t="s">
        <v>341</v>
      </c>
      <c r="AN549" s="59"/>
      <c r="AP549" s="59"/>
      <c r="AR549" s="59"/>
      <c r="AT549" s="59"/>
      <c r="AV549" s="59"/>
      <c r="AX549" s="59"/>
      <c r="AZ549" s="59"/>
      <c r="BB549" s="59"/>
      <c r="BD549" s="59"/>
      <c r="BF549" s="59"/>
      <c r="BH549" s="59"/>
      <c r="BJ549" s="59"/>
      <c r="BL549" s="59"/>
      <c r="BN549" s="59"/>
      <c r="BP549" s="59"/>
      <c r="BR549" s="59"/>
      <c r="BT549" s="59"/>
      <c r="BV549" s="59"/>
      <c r="BX549" s="59"/>
      <c r="BZ549" s="59"/>
      <c r="CC549" s="46" t="s">
        <v>2626</v>
      </c>
    </row>
    <row r="550" spans="1:81" ht="18" customHeight="1">
      <c r="A550" s="107">
        <v>45693</v>
      </c>
      <c r="E550" s="166"/>
      <c r="F550" s="112">
        <v>29453</v>
      </c>
      <c r="G550" s="112">
        <v>1224</v>
      </c>
      <c r="H550" s="52">
        <v>2646</v>
      </c>
      <c r="I550" s="59" t="s">
        <v>2627</v>
      </c>
      <c r="J550" s="59" t="s">
        <v>1531</v>
      </c>
      <c r="K550" s="55" t="s">
        <v>2215</v>
      </c>
      <c r="L550" s="55" t="s">
        <v>2216</v>
      </c>
      <c r="M550" s="55" t="s">
        <v>2233</v>
      </c>
      <c r="N550" s="55" t="s">
        <v>300</v>
      </c>
      <c r="O550" s="55" t="s">
        <v>1383</v>
      </c>
      <c r="P550" s="55" t="s">
        <v>2262</v>
      </c>
      <c r="Q550" s="55" t="s">
        <v>227</v>
      </c>
      <c r="R550" s="55" t="s">
        <v>2288</v>
      </c>
      <c r="S550" s="55" t="s">
        <v>2341</v>
      </c>
      <c r="T550" s="108" t="s">
        <v>2342</v>
      </c>
      <c r="AK550" s="59" t="s">
        <v>341</v>
      </c>
      <c r="AN550" s="59" t="s">
        <v>341</v>
      </c>
      <c r="AP550" s="59"/>
      <c r="AR550" s="59"/>
      <c r="AT550" s="59"/>
      <c r="AV550" s="59"/>
      <c r="AX550" s="59"/>
      <c r="AZ550" s="59"/>
      <c r="BB550" s="59"/>
      <c r="BD550" s="59"/>
      <c r="BF550" s="59"/>
      <c r="BH550" s="59"/>
      <c r="BJ550" s="59"/>
      <c r="BL550" s="59"/>
      <c r="BN550" s="59"/>
      <c r="BP550" s="59"/>
      <c r="BR550" s="59"/>
      <c r="BT550" s="59"/>
      <c r="BV550" s="59"/>
      <c r="BX550" s="59"/>
      <c r="BZ550" s="59"/>
      <c r="CC550" s="46" t="s">
        <v>2626</v>
      </c>
    </row>
    <row r="551" spans="1:81" ht="18" customHeight="1">
      <c r="A551" s="107">
        <v>45693</v>
      </c>
      <c r="E551" s="166"/>
      <c r="F551" s="112">
        <v>29997</v>
      </c>
      <c r="G551" s="112">
        <v>450</v>
      </c>
      <c r="H551" s="52">
        <v>2647</v>
      </c>
      <c r="I551" s="59" t="s">
        <v>2627</v>
      </c>
      <c r="J551" s="59" t="s">
        <v>1531</v>
      </c>
      <c r="K551" s="55" t="s">
        <v>2217</v>
      </c>
      <c r="L551" s="55" t="s">
        <v>2218</v>
      </c>
      <c r="M551" s="55" t="s">
        <v>2234</v>
      </c>
      <c r="N551" s="55" t="s">
        <v>300</v>
      </c>
      <c r="O551" s="55" t="s">
        <v>308</v>
      </c>
      <c r="P551" s="55" t="s">
        <v>2263</v>
      </c>
      <c r="Q551" s="55" t="s">
        <v>228</v>
      </c>
      <c r="R551" s="55" t="s">
        <v>2289</v>
      </c>
      <c r="S551" s="55" t="s">
        <v>2343</v>
      </c>
      <c r="T551" s="108" t="s">
        <v>2344</v>
      </c>
      <c r="AJ551" s="59" t="s">
        <v>341</v>
      </c>
      <c r="AL551" s="93" t="s">
        <v>341</v>
      </c>
      <c r="AN551" s="59" t="s">
        <v>341</v>
      </c>
      <c r="AP551" s="59" t="s">
        <v>341</v>
      </c>
      <c r="AR551" s="59"/>
      <c r="AT551" s="59"/>
      <c r="AV551" s="59"/>
      <c r="AX551" s="59"/>
      <c r="AZ551" s="59"/>
      <c r="BB551" s="59"/>
      <c r="BD551" s="59"/>
      <c r="BF551" s="59"/>
      <c r="BH551" s="59"/>
      <c r="BJ551" s="59"/>
      <c r="BL551" s="59"/>
      <c r="BN551" s="59"/>
      <c r="BP551" s="59"/>
      <c r="BR551" s="59"/>
      <c r="BT551" s="59"/>
      <c r="BV551" s="59"/>
      <c r="BX551" s="59"/>
      <c r="BZ551" s="59"/>
      <c r="CC551" s="46" t="s">
        <v>2626</v>
      </c>
    </row>
    <row r="552" spans="1:81" ht="18" customHeight="1">
      <c r="A552" s="107">
        <v>45693</v>
      </c>
      <c r="E552" s="166"/>
      <c r="F552" s="112">
        <v>30360</v>
      </c>
      <c r="G552" s="112">
        <v>2401</v>
      </c>
      <c r="H552" s="52">
        <v>2648</v>
      </c>
      <c r="I552" s="59" t="s">
        <v>2627</v>
      </c>
      <c r="J552" s="59" t="s">
        <v>1531</v>
      </c>
      <c r="K552" s="55" t="s">
        <v>2219</v>
      </c>
      <c r="L552" s="55" t="s">
        <v>2220</v>
      </c>
      <c r="M552" s="55" t="s">
        <v>2225</v>
      </c>
      <c r="N552" s="55" t="s">
        <v>300</v>
      </c>
      <c r="O552" s="55" t="s">
        <v>365</v>
      </c>
      <c r="P552" s="55" t="s">
        <v>2264</v>
      </c>
      <c r="Q552" s="55" t="s">
        <v>227</v>
      </c>
      <c r="R552" s="55" t="s">
        <v>2290</v>
      </c>
      <c r="S552" s="55" t="s">
        <v>2345</v>
      </c>
      <c r="T552" s="108" t="s">
        <v>2346</v>
      </c>
      <c r="AJ552" s="59" t="s">
        <v>341</v>
      </c>
      <c r="AL552" s="93" t="s">
        <v>341</v>
      </c>
      <c r="AN552" s="59"/>
      <c r="AP552" s="59"/>
      <c r="AR552" s="59"/>
      <c r="AS552" s="59" t="s">
        <v>341</v>
      </c>
      <c r="AT552" s="59"/>
      <c r="AV552" s="59"/>
      <c r="AX552" s="59"/>
      <c r="AZ552" s="59"/>
      <c r="BB552" s="59"/>
      <c r="BD552" s="59" t="s">
        <v>341</v>
      </c>
      <c r="BE552" s="59" t="s">
        <v>341</v>
      </c>
      <c r="BF552" s="59"/>
      <c r="BG552" s="59" t="s">
        <v>341</v>
      </c>
      <c r="BH552" s="59"/>
      <c r="BJ552" s="59"/>
      <c r="BL552" s="59"/>
      <c r="BN552" s="59"/>
      <c r="BP552" s="59"/>
      <c r="BR552" s="59"/>
      <c r="BT552" s="59"/>
      <c r="BV552" s="59"/>
      <c r="BX552" s="59"/>
      <c r="BZ552" s="59"/>
      <c r="CC552" s="46" t="s">
        <v>2626</v>
      </c>
    </row>
    <row r="553" spans="1:81" ht="18" customHeight="1">
      <c r="A553" s="107">
        <v>45693</v>
      </c>
      <c r="E553" s="166"/>
      <c r="F553" s="112">
        <v>31547</v>
      </c>
      <c r="G553" s="112">
        <v>2402</v>
      </c>
      <c r="H553" s="52">
        <v>2649</v>
      </c>
      <c r="I553" s="59" t="s">
        <v>2627</v>
      </c>
      <c r="J553" s="59" t="s">
        <v>1531</v>
      </c>
      <c r="K553" s="55" t="s">
        <v>2221</v>
      </c>
      <c r="L553" s="55" t="s">
        <v>2222</v>
      </c>
      <c r="M553" s="55" t="s">
        <v>2235</v>
      </c>
      <c r="N553" s="55" t="s">
        <v>300</v>
      </c>
      <c r="O553" s="55" t="s">
        <v>303</v>
      </c>
      <c r="P553" s="55" t="s">
        <v>2265</v>
      </c>
      <c r="Q553" s="55" t="s">
        <v>1955</v>
      </c>
      <c r="R553" s="55" t="s">
        <v>2291</v>
      </c>
      <c r="S553" s="55" t="s">
        <v>2347</v>
      </c>
      <c r="T553" s="108" t="s">
        <v>2348</v>
      </c>
      <c r="AM553" s="59" t="s">
        <v>341</v>
      </c>
      <c r="AN553" s="59" t="s">
        <v>341</v>
      </c>
      <c r="AP553" s="59"/>
      <c r="AR553" s="59"/>
      <c r="AT553" s="59"/>
      <c r="AV553" s="59"/>
      <c r="AX553" s="59"/>
      <c r="AZ553" s="59"/>
      <c r="BB553" s="59"/>
      <c r="BD553" s="59"/>
      <c r="BF553" s="59"/>
      <c r="BH553" s="59"/>
      <c r="BJ553" s="59"/>
      <c r="BL553" s="59"/>
      <c r="BN553" s="59"/>
      <c r="BP553" s="59"/>
      <c r="BR553" s="59"/>
      <c r="BT553" s="59"/>
      <c r="BV553" s="59"/>
      <c r="BX553" s="59"/>
      <c r="BZ553" s="59"/>
      <c r="CC553" s="46" t="s">
        <v>2626</v>
      </c>
    </row>
    <row r="554" spans="1:81" ht="18" customHeight="1">
      <c r="A554" s="107">
        <v>45693</v>
      </c>
      <c r="E554" s="166"/>
      <c r="F554" s="112">
        <v>33098</v>
      </c>
      <c r="G554" s="112">
        <v>230</v>
      </c>
      <c r="H554" s="52">
        <v>2650</v>
      </c>
      <c r="I554" s="59" t="s">
        <v>2627</v>
      </c>
      <c r="J554" s="59" t="s">
        <v>1531</v>
      </c>
      <c r="K554" s="55" t="s">
        <v>2223</v>
      </c>
      <c r="L554" s="55" t="s">
        <v>2224</v>
      </c>
      <c r="M554" s="55" t="s">
        <v>2236</v>
      </c>
      <c r="N554" s="55" t="s">
        <v>300</v>
      </c>
      <c r="O554" s="55" t="s">
        <v>1009</v>
      </c>
      <c r="P554" s="55" t="s">
        <v>2266</v>
      </c>
      <c r="Q554" s="55" t="s">
        <v>227</v>
      </c>
      <c r="R554" s="55" t="s">
        <v>2292</v>
      </c>
      <c r="S554" s="55" t="s">
        <v>2349</v>
      </c>
      <c r="T554" s="108" t="s">
        <v>2350</v>
      </c>
      <c r="AN554" s="59"/>
      <c r="AO554" s="59" t="s">
        <v>341</v>
      </c>
      <c r="AP554" s="59"/>
      <c r="AR554" s="59"/>
      <c r="AT554" s="59"/>
      <c r="AV554" s="59"/>
      <c r="AX554" s="59"/>
      <c r="AZ554" s="59"/>
      <c r="BB554" s="59"/>
      <c r="BD554" s="59"/>
      <c r="BF554" s="59"/>
      <c r="BH554" s="59"/>
      <c r="BJ554" s="59"/>
      <c r="BL554" s="59"/>
      <c r="BN554" s="59"/>
      <c r="BP554" s="59"/>
      <c r="BR554" s="59"/>
      <c r="BT554" s="59"/>
      <c r="BV554" s="59"/>
      <c r="BX554" s="59"/>
      <c r="BZ554" s="59"/>
      <c r="CC554" s="46" t="s">
        <v>2626</v>
      </c>
    </row>
    <row r="555" spans="1:81" ht="18" customHeight="1">
      <c r="A555" s="107">
        <v>45693</v>
      </c>
      <c r="B555" s="168">
        <v>45902</v>
      </c>
      <c r="E555" s="167"/>
      <c r="F555" s="112">
        <v>29543</v>
      </c>
      <c r="G555" s="112">
        <v>777</v>
      </c>
      <c r="H555" s="52">
        <v>2651</v>
      </c>
      <c r="I555" s="59" t="s">
        <v>2627</v>
      </c>
      <c r="J555" s="135" t="s">
        <v>2357</v>
      </c>
      <c r="K555" s="113" t="s">
        <v>2706</v>
      </c>
      <c r="L555" s="170" t="s">
        <v>2707</v>
      </c>
      <c r="M555" s="171" t="s">
        <v>2708</v>
      </c>
      <c r="N555" s="55" t="s">
        <v>300</v>
      </c>
      <c r="O555" s="55" t="s">
        <v>365</v>
      </c>
      <c r="P555" s="113" t="s">
        <v>2709</v>
      </c>
      <c r="Q555" s="55" t="s">
        <v>227</v>
      </c>
      <c r="R555" s="55" t="s">
        <v>2358</v>
      </c>
      <c r="S555" s="55" t="s">
        <v>2359</v>
      </c>
      <c r="T555" s="108" t="s">
        <v>2360</v>
      </c>
      <c r="AJ555" s="59" t="s">
        <v>341</v>
      </c>
      <c r="AK555" s="59" t="s">
        <v>341</v>
      </c>
      <c r="AL555" s="93" t="s">
        <v>341</v>
      </c>
      <c r="AN555" s="59" t="s">
        <v>341</v>
      </c>
      <c r="AP555" s="59" t="s">
        <v>341</v>
      </c>
      <c r="AR555" s="59"/>
      <c r="AT555" s="59"/>
      <c r="AV555" s="59"/>
      <c r="AX555" s="59" t="s">
        <v>341</v>
      </c>
      <c r="AZ555" s="59"/>
      <c r="BB555" s="59"/>
      <c r="BC555" s="59" t="s">
        <v>341</v>
      </c>
      <c r="BD555" s="59"/>
      <c r="BF555" s="59"/>
      <c r="BH555" s="59"/>
      <c r="BJ555" s="59"/>
      <c r="BL555" s="59"/>
      <c r="BN555" s="59"/>
      <c r="BP555" s="59"/>
      <c r="BR555" s="59"/>
      <c r="BT555" s="59"/>
      <c r="BV555" s="59"/>
      <c r="BX555" s="59"/>
      <c r="BZ555" s="59"/>
      <c r="CC555" s="46" t="s">
        <v>2626</v>
      </c>
    </row>
    <row r="556" spans="1:81" ht="18" hidden="1" customHeight="1">
      <c r="H556" s="52">
        <v>2652</v>
      </c>
      <c r="T556" s="108"/>
      <c r="AN556" s="59"/>
      <c r="AP556" s="59"/>
      <c r="AR556" s="59"/>
      <c r="AT556" s="59"/>
      <c r="AV556" s="59"/>
      <c r="AX556" s="59"/>
      <c r="AZ556" s="59"/>
      <c r="BB556" s="59"/>
      <c r="BD556" s="59"/>
      <c r="BF556" s="59"/>
      <c r="BH556" s="59"/>
      <c r="BJ556" s="59"/>
      <c r="BL556" s="59"/>
      <c r="BN556" s="59"/>
      <c r="BP556" s="59"/>
      <c r="BR556" s="59"/>
      <c r="BT556" s="59"/>
      <c r="BV556" s="59"/>
      <c r="BX556" s="59"/>
      <c r="BZ556" s="59"/>
      <c r="CC556" s="46" t="s">
        <v>2626</v>
      </c>
    </row>
    <row r="557" spans="1:81" ht="18" hidden="1" customHeight="1">
      <c r="H557" s="52">
        <v>2653</v>
      </c>
      <c r="T557" s="108"/>
      <c r="AN557" s="59"/>
      <c r="AP557" s="59"/>
      <c r="AR557" s="59"/>
      <c r="AT557" s="59"/>
      <c r="AV557" s="59"/>
      <c r="AX557" s="59"/>
      <c r="AZ557" s="59"/>
      <c r="BB557" s="59"/>
      <c r="BD557" s="59"/>
      <c r="BF557" s="59"/>
      <c r="BH557" s="59"/>
      <c r="BJ557" s="59"/>
      <c r="BL557" s="59"/>
      <c r="BN557" s="59"/>
      <c r="BP557" s="59"/>
      <c r="BR557" s="59"/>
      <c r="BT557" s="59"/>
      <c r="BV557" s="59"/>
      <c r="BX557" s="59"/>
      <c r="BZ557" s="59"/>
      <c r="CC557" s="46" t="s">
        <v>2626</v>
      </c>
    </row>
    <row r="558" spans="1:81" ht="18" hidden="1" customHeight="1">
      <c r="H558" s="52">
        <v>2654</v>
      </c>
      <c r="T558" s="108"/>
      <c r="AN558" s="59"/>
      <c r="AP558" s="59"/>
      <c r="AR558" s="59"/>
      <c r="AT558" s="59"/>
      <c r="AV558" s="59"/>
      <c r="AX558" s="59"/>
      <c r="AZ558" s="59"/>
      <c r="BB558" s="59"/>
      <c r="BD558" s="59"/>
      <c r="BF558" s="59"/>
      <c r="BH558" s="59"/>
      <c r="BJ558" s="59"/>
      <c r="BL558" s="59"/>
      <c r="BN558" s="59"/>
      <c r="BP558" s="59"/>
      <c r="BR558" s="59"/>
      <c r="BT558" s="59"/>
      <c r="BV558" s="59"/>
      <c r="BX558" s="59"/>
      <c r="BZ558" s="59"/>
      <c r="CC558" s="46" t="s">
        <v>2626</v>
      </c>
    </row>
    <row r="559" spans="1:81" ht="18" hidden="1" customHeight="1">
      <c r="H559" s="52">
        <v>2655</v>
      </c>
      <c r="T559" s="108"/>
      <c r="AN559" s="59"/>
      <c r="AP559" s="59"/>
      <c r="AR559" s="59"/>
      <c r="AT559" s="59"/>
      <c r="AV559" s="59"/>
      <c r="AX559" s="59"/>
      <c r="AZ559" s="59"/>
      <c r="BB559" s="59"/>
      <c r="BD559" s="59"/>
      <c r="BF559" s="59"/>
      <c r="BH559" s="59"/>
      <c r="BJ559" s="59"/>
      <c r="BL559" s="59"/>
      <c r="BN559" s="59"/>
      <c r="BP559" s="59"/>
      <c r="BR559" s="59"/>
      <c r="BT559" s="59"/>
      <c r="BV559" s="59"/>
      <c r="BX559" s="59"/>
      <c r="BZ559" s="59"/>
      <c r="CC559" s="46" t="s">
        <v>2626</v>
      </c>
    </row>
    <row r="560" spans="1:81" ht="18" hidden="1" customHeight="1">
      <c r="H560" s="52">
        <v>2656</v>
      </c>
      <c r="T560" s="108"/>
      <c r="AN560" s="59"/>
      <c r="AP560" s="59"/>
      <c r="AR560" s="59"/>
      <c r="AT560" s="59"/>
      <c r="AV560" s="59"/>
      <c r="AX560" s="59"/>
      <c r="AZ560" s="59"/>
      <c r="BB560" s="59"/>
      <c r="BD560" s="59"/>
      <c r="BF560" s="59"/>
      <c r="BH560" s="59"/>
      <c r="BJ560" s="59"/>
      <c r="BL560" s="59"/>
      <c r="BN560" s="59"/>
      <c r="BP560" s="59"/>
      <c r="BR560" s="59"/>
      <c r="BT560" s="59"/>
      <c r="BV560" s="59"/>
      <c r="BX560" s="59"/>
      <c r="BZ560" s="59"/>
      <c r="CC560" s="46" t="s">
        <v>2626</v>
      </c>
    </row>
    <row r="561" spans="8:81" ht="18" hidden="1" customHeight="1">
      <c r="H561" s="52">
        <v>2657</v>
      </c>
      <c r="T561" s="108"/>
      <c r="AN561" s="59"/>
      <c r="AP561" s="59"/>
      <c r="AR561" s="59"/>
      <c r="AT561" s="59"/>
      <c r="AV561" s="59"/>
      <c r="AX561" s="59"/>
      <c r="AZ561" s="59"/>
      <c r="BB561" s="59"/>
      <c r="BD561" s="59"/>
      <c r="BF561" s="59"/>
      <c r="BH561" s="59"/>
      <c r="BJ561" s="59"/>
      <c r="BL561" s="59"/>
      <c r="BN561" s="59"/>
      <c r="BP561" s="59"/>
      <c r="BR561" s="59"/>
      <c r="BT561" s="59"/>
      <c r="BV561" s="59"/>
      <c r="BX561" s="59"/>
      <c r="BZ561" s="59"/>
      <c r="CC561" s="46" t="s">
        <v>2626</v>
      </c>
    </row>
    <row r="562" spans="8:81" ht="18" hidden="1" customHeight="1">
      <c r="H562" s="52">
        <v>2658</v>
      </c>
      <c r="T562" s="108"/>
      <c r="AN562" s="59"/>
      <c r="AP562" s="59"/>
      <c r="AR562" s="59"/>
      <c r="AT562" s="59"/>
      <c r="AV562" s="59"/>
      <c r="AX562" s="59"/>
      <c r="AZ562" s="59"/>
      <c r="BB562" s="59"/>
      <c r="BD562" s="59"/>
      <c r="BF562" s="59"/>
      <c r="BH562" s="59"/>
      <c r="BJ562" s="59"/>
      <c r="BL562" s="59"/>
      <c r="BN562" s="59"/>
      <c r="BP562" s="59"/>
      <c r="BR562" s="59"/>
      <c r="BT562" s="59"/>
      <c r="BV562" s="59"/>
      <c r="BX562" s="59"/>
      <c r="BZ562" s="59"/>
      <c r="CC562" s="46" t="s">
        <v>2626</v>
      </c>
    </row>
    <row r="563" spans="8:81" ht="18" hidden="1" customHeight="1">
      <c r="H563" s="52">
        <v>2659</v>
      </c>
      <c r="T563" s="108"/>
      <c r="AN563" s="59"/>
      <c r="AP563" s="59"/>
      <c r="AR563" s="59"/>
      <c r="AT563" s="59"/>
      <c r="AV563" s="59"/>
      <c r="AX563" s="59"/>
      <c r="AZ563" s="59"/>
      <c r="BB563" s="59"/>
      <c r="BD563" s="59"/>
      <c r="BF563" s="59"/>
      <c r="BH563" s="59"/>
      <c r="BJ563" s="59"/>
      <c r="BL563" s="59"/>
      <c r="BN563" s="59"/>
      <c r="BP563" s="59"/>
      <c r="BR563" s="59"/>
      <c r="BT563" s="59"/>
      <c r="BV563" s="59"/>
      <c r="BX563" s="59"/>
      <c r="BZ563" s="59"/>
      <c r="CC563" s="46" t="s">
        <v>2626</v>
      </c>
    </row>
    <row r="564" spans="8:81" ht="18" hidden="1" customHeight="1">
      <c r="H564" s="52">
        <v>2660</v>
      </c>
      <c r="T564" s="108"/>
      <c r="AN564" s="59"/>
      <c r="AP564" s="59"/>
      <c r="AR564" s="59"/>
      <c r="AT564" s="59"/>
      <c r="AV564" s="59"/>
      <c r="AX564" s="59"/>
      <c r="AZ564" s="59"/>
      <c r="BB564" s="59"/>
      <c r="BD564" s="59"/>
      <c r="BF564" s="59"/>
      <c r="BH564" s="59"/>
      <c r="BJ564" s="59"/>
      <c r="BL564" s="59"/>
      <c r="BN564" s="59"/>
      <c r="BP564" s="59"/>
      <c r="BR564" s="59"/>
      <c r="BT564" s="59"/>
      <c r="BV564" s="59"/>
      <c r="BX564" s="59"/>
      <c r="BZ564" s="59"/>
      <c r="CC564" s="46" t="s">
        <v>2626</v>
      </c>
    </row>
    <row r="565" spans="8:81" ht="18" hidden="1" customHeight="1">
      <c r="H565" s="52">
        <v>2661</v>
      </c>
      <c r="T565" s="108"/>
      <c r="AN565" s="59"/>
      <c r="AP565" s="59"/>
      <c r="AR565" s="59"/>
      <c r="AT565" s="59"/>
      <c r="AV565" s="59"/>
      <c r="AX565" s="59"/>
      <c r="AZ565" s="59"/>
      <c r="BB565" s="59"/>
      <c r="BD565" s="59"/>
      <c r="BF565" s="59"/>
      <c r="BH565" s="59"/>
      <c r="BJ565" s="59"/>
      <c r="BL565" s="59"/>
      <c r="BN565" s="59"/>
      <c r="BP565" s="59"/>
      <c r="BR565" s="59"/>
      <c r="BT565" s="59"/>
      <c r="BV565" s="59"/>
      <c r="BX565" s="59"/>
      <c r="BZ565" s="59"/>
      <c r="CC565" s="46" t="s">
        <v>2626</v>
      </c>
    </row>
    <row r="566" spans="8:81" ht="18" hidden="1" customHeight="1">
      <c r="H566" s="52">
        <v>2662</v>
      </c>
      <c r="T566" s="108"/>
      <c r="AN566" s="59"/>
      <c r="AP566" s="59"/>
      <c r="AR566" s="59"/>
      <c r="AT566" s="59"/>
      <c r="AV566" s="59"/>
      <c r="AX566" s="59"/>
      <c r="AZ566" s="59"/>
      <c r="BB566" s="59"/>
      <c r="BD566" s="59"/>
      <c r="BF566" s="59"/>
      <c r="BH566" s="59"/>
      <c r="BJ566" s="59"/>
      <c r="BL566" s="59"/>
      <c r="BN566" s="59"/>
      <c r="BP566" s="59"/>
      <c r="BR566" s="59"/>
      <c r="BT566" s="59"/>
      <c r="BV566" s="59"/>
      <c r="BX566" s="59"/>
      <c r="BZ566" s="59"/>
      <c r="CC566" s="46" t="s">
        <v>2626</v>
      </c>
    </row>
    <row r="567" spans="8:81" ht="18" hidden="1" customHeight="1">
      <c r="H567" s="52">
        <v>2663</v>
      </c>
      <c r="T567" s="108"/>
      <c r="AN567" s="59"/>
      <c r="AP567" s="59"/>
      <c r="AR567" s="59"/>
      <c r="AT567" s="59"/>
      <c r="AV567" s="59"/>
      <c r="AX567" s="59"/>
      <c r="AZ567" s="59"/>
      <c r="BB567" s="59"/>
      <c r="BD567" s="59"/>
      <c r="BF567" s="59"/>
      <c r="BH567" s="59"/>
      <c r="BJ567" s="59"/>
      <c r="BL567" s="59"/>
      <c r="BN567" s="59"/>
      <c r="BP567" s="59"/>
      <c r="BR567" s="59"/>
      <c r="BT567" s="59"/>
      <c r="BV567" s="59"/>
      <c r="BX567" s="59"/>
      <c r="BZ567" s="59"/>
      <c r="CC567" s="46" t="s">
        <v>2626</v>
      </c>
    </row>
    <row r="568" spans="8:81" ht="18" hidden="1" customHeight="1">
      <c r="H568" s="52">
        <v>2664</v>
      </c>
      <c r="T568" s="108"/>
      <c r="AN568" s="59"/>
      <c r="AP568" s="59"/>
      <c r="AR568" s="59"/>
      <c r="AT568" s="59"/>
      <c r="AV568" s="59"/>
      <c r="AX568" s="59"/>
      <c r="AZ568" s="59"/>
      <c r="BB568" s="59"/>
      <c r="BD568" s="59"/>
      <c r="BF568" s="59"/>
      <c r="BH568" s="59"/>
      <c r="BJ568" s="59"/>
      <c r="BL568" s="59"/>
      <c r="BN568" s="59"/>
      <c r="BP568" s="59"/>
      <c r="BR568" s="59"/>
      <c r="BT568" s="59"/>
      <c r="BV568" s="59"/>
      <c r="BX568" s="59"/>
      <c r="BZ568" s="59"/>
      <c r="CC568" s="46" t="s">
        <v>2626</v>
      </c>
    </row>
    <row r="569" spans="8:81" ht="18" hidden="1" customHeight="1">
      <c r="H569" s="52">
        <v>2665</v>
      </c>
      <c r="T569" s="108"/>
      <c r="AN569" s="59"/>
      <c r="AP569" s="59"/>
      <c r="AR569" s="59"/>
      <c r="AT569" s="59"/>
      <c r="AV569" s="59"/>
      <c r="AX569" s="59"/>
      <c r="AZ569" s="59"/>
      <c r="BB569" s="59"/>
      <c r="BD569" s="59"/>
      <c r="BF569" s="59"/>
      <c r="BH569" s="59"/>
      <c r="BJ569" s="59"/>
      <c r="BL569" s="59"/>
      <c r="BN569" s="59"/>
      <c r="BP569" s="59"/>
      <c r="BR569" s="59"/>
      <c r="BT569" s="59"/>
      <c r="BV569" s="59"/>
      <c r="BX569" s="59"/>
      <c r="BZ569" s="59"/>
      <c r="CC569" s="46" t="s">
        <v>2626</v>
      </c>
    </row>
    <row r="570" spans="8:81" ht="18" hidden="1" customHeight="1">
      <c r="H570" s="52">
        <v>2666</v>
      </c>
      <c r="T570" s="108"/>
      <c r="AN570" s="59"/>
      <c r="AP570" s="59"/>
      <c r="AR570" s="59"/>
      <c r="AT570" s="59"/>
      <c r="AV570" s="59"/>
      <c r="AX570" s="59"/>
      <c r="AZ570" s="59"/>
      <c r="BB570" s="59"/>
      <c r="BD570" s="59"/>
      <c r="BF570" s="59"/>
      <c r="BH570" s="59"/>
      <c r="BJ570" s="59"/>
      <c r="BL570" s="59"/>
      <c r="BN570" s="59"/>
      <c r="BP570" s="59"/>
      <c r="BR570" s="59"/>
      <c r="BT570" s="59"/>
      <c r="BV570" s="59"/>
      <c r="BX570" s="59"/>
      <c r="BZ570" s="59"/>
      <c r="CC570" s="46" t="s">
        <v>2626</v>
      </c>
    </row>
    <row r="571" spans="8:81" ht="18" hidden="1" customHeight="1">
      <c r="H571" s="52">
        <v>2667</v>
      </c>
      <c r="T571" s="108"/>
      <c r="AN571" s="59"/>
      <c r="AP571" s="59"/>
      <c r="AR571" s="59"/>
      <c r="AT571" s="59"/>
      <c r="AV571" s="59"/>
      <c r="AX571" s="59"/>
      <c r="AZ571" s="59"/>
      <c r="BB571" s="59"/>
      <c r="BD571" s="59"/>
      <c r="BF571" s="59"/>
      <c r="BH571" s="59"/>
      <c r="BJ571" s="59"/>
      <c r="BL571" s="59"/>
      <c r="BN571" s="59"/>
      <c r="BP571" s="59"/>
      <c r="BR571" s="59"/>
      <c r="BT571" s="59"/>
      <c r="BV571" s="59"/>
      <c r="BX571" s="59"/>
      <c r="BZ571" s="59"/>
      <c r="CC571" s="46" t="s">
        <v>2626</v>
      </c>
    </row>
    <row r="572" spans="8:81" ht="18" hidden="1" customHeight="1">
      <c r="H572" s="52">
        <v>2668</v>
      </c>
      <c r="T572" s="108"/>
      <c r="AN572" s="59"/>
      <c r="AP572" s="59"/>
      <c r="AR572" s="59"/>
      <c r="AT572" s="59"/>
      <c r="AV572" s="59"/>
      <c r="AX572" s="59"/>
      <c r="AZ572" s="59"/>
      <c r="BB572" s="59"/>
      <c r="BD572" s="59"/>
      <c r="BF572" s="59"/>
      <c r="BH572" s="59"/>
      <c r="BJ572" s="59"/>
      <c r="BL572" s="59"/>
      <c r="BN572" s="59"/>
      <c r="BP572" s="59"/>
      <c r="BR572" s="59"/>
      <c r="BT572" s="59"/>
      <c r="BV572" s="59"/>
      <c r="BX572" s="59"/>
      <c r="BZ572" s="59"/>
      <c r="CC572" s="46" t="s">
        <v>2626</v>
      </c>
    </row>
    <row r="573" spans="8:81" ht="18" hidden="1" customHeight="1">
      <c r="H573" s="52">
        <v>2669</v>
      </c>
      <c r="T573" s="108"/>
      <c r="AN573" s="59"/>
      <c r="AP573" s="59"/>
      <c r="AR573" s="59"/>
      <c r="AT573" s="59"/>
      <c r="AV573" s="59"/>
      <c r="AX573" s="59"/>
      <c r="AZ573" s="59"/>
      <c r="BB573" s="59"/>
      <c r="BD573" s="59"/>
      <c r="BF573" s="59"/>
      <c r="BH573" s="59"/>
      <c r="BJ573" s="59"/>
      <c r="BL573" s="59"/>
      <c r="BN573" s="59"/>
      <c r="BP573" s="59"/>
      <c r="BR573" s="59"/>
      <c r="BT573" s="59"/>
      <c r="BV573" s="59"/>
      <c r="BX573" s="59"/>
      <c r="BZ573" s="59"/>
      <c r="CC573" s="46" t="s">
        <v>2626</v>
      </c>
    </row>
    <row r="574" spans="8:81" ht="18" hidden="1" customHeight="1">
      <c r="H574" s="52">
        <v>2670</v>
      </c>
      <c r="T574" s="108"/>
      <c r="AN574" s="59"/>
      <c r="AP574" s="59"/>
      <c r="AR574" s="59"/>
      <c r="AT574" s="59"/>
      <c r="AV574" s="59"/>
      <c r="AX574" s="59"/>
      <c r="AZ574" s="59"/>
      <c r="BB574" s="59"/>
      <c r="BD574" s="59"/>
      <c r="BF574" s="59"/>
      <c r="BH574" s="59"/>
      <c r="BJ574" s="59"/>
      <c r="BL574" s="59"/>
      <c r="BN574" s="59"/>
      <c r="BP574" s="59"/>
      <c r="BR574" s="59"/>
      <c r="BT574" s="59"/>
      <c r="BV574" s="59"/>
      <c r="BX574" s="59"/>
      <c r="BZ574" s="59"/>
      <c r="CC574" s="46" t="s">
        <v>2626</v>
      </c>
    </row>
    <row r="575" spans="8:81" ht="18" hidden="1" customHeight="1">
      <c r="H575" s="52">
        <v>2671</v>
      </c>
      <c r="T575" s="108"/>
      <c r="AN575" s="59"/>
      <c r="AP575" s="59"/>
      <c r="AR575" s="59"/>
      <c r="AT575" s="59"/>
      <c r="AV575" s="59"/>
      <c r="AX575" s="59"/>
      <c r="AZ575" s="59"/>
      <c r="BB575" s="59"/>
      <c r="BD575" s="59"/>
      <c r="BF575" s="59"/>
      <c r="BH575" s="59"/>
      <c r="BJ575" s="59"/>
      <c r="BL575" s="59"/>
      <c r="BN575" s="59"/>
      <c r="BP575" s="59"/>
      <c r="BR575" s="59"/>
      <c r="BT575" s="59"/>
      <c r="BV575" s="59"/>
      <c r="BX575" s="59"/>
      <c r="BZ575" s="59"/>
      <c r="CC575" s="46" t="s">
        <v>2626</v>
      </c>
    </row>
    <row r="576" spans="8:81" ht="18" hidden="1" customHeight="1">
      <c r="H576" s="52">
        <v>2672</v>
      </c>
      <c r="T576" s="108"/>
      <c r="AN576" s="59"/>
      <c r="AP576" s="59"/>
      <c r="AR576" s="59"/>
      <c r="AT576" s="59"/>
      <c r="AV576" s="59"/>
      <c r="AX576" s="59"/>
      <c r="AZ576" s="59"/>
      <c r="BB576" s="59"/>
      <c r="BD576" s="59"/>
      <c r="BF576" s="59"/>
      <c r="BH576" s="59"/>
      <c r="BJ576" s="59"/>
      <c r="BL576" s="59"/>
      <c r="BN576" s="59"/>
      <c r="BP576" s="59"/>
      <c r="BR576" s="59"/>
      <c r="BT576" s="59"/>
      <c r="BV576" s="59"/>
      <c r="BX576" s="59"/>
      <c r="BZ576" s="59"/>
      <c r="CC576" s="46" t="s">
        <v>2626</v>
      </c>
    </row>
    <row r="577" spans="8:81" ht="18" hidden="1" customHeight="1">
      <c r="H577" s="52">
        <v>2673</v>
      </c>
      <c r="T577" s="108"/>
      <c r="AN577" s="59"/>
      <c r="AP577" s="59"/>
      <c r="AR577" s="59"/>
      <c r="AT577" s="59"/>
      <c r="AV577" s="59"/>
      <c r="AX577" s="59"/>
      <c r="AZ577" s="59"/>
      <c r="BB577" s="59"/>
      <c r="BD577" s="59"/>
      <c r="BF577" s="59"/>
      <c r="BH577" s="59"/>
      <c r="BJ577" s="59"/>
      <c r="BL577" s="59"/>
      <c r="BN577" s="59"/>
      <c r="BP577" s="59"/>
      <c r="BR577" s="59"/>
      <c r="BT577" s="59"/>
      <c r="BV577" s="59"/>
      <c r="BX577" s="59"/>
      <c r="BZ577" s="59"/>
      <c r="CC577" s="46" t="s">
        <v>2626</v>
      </c>
    </row>
    <row r="578" spans="8:81" ht="18" hidden="1" customHeight="1">
      <c r="H578" s="52">
        <v>2674</v>
      </c>
      <c r="T578" s="108"/>
      <c r="AN578" s="59"/>
      <c r="AP578" s="59"/>
      <c r="AR578" s="59"/>
      <c r="AT578" s="59"/>
      <c r="AV578" s="59"/>
      <c r="AX578" s="59"/>
      <c r="AZ578" s="59"/>
      <c r="BB578" s="59"/>
      <c r="BD578" s="59"/>
      <c r="BF578" s="59"/>
      <c r="BH578" s="59"/>
      <c r="BJ578" s="59"/>
      <c r="BL578" s="59"/>
      <c r="BN578" s="59"/>
      <c r="BP578" s="59"/>
      <c r="BR578" s="59"/>
      <c r="BT578" s="59"/>
      <c r="BV578" s="59"/>
      <c r="BX578" s="59"/>
      <c r="BZ578" s="59"/>
      <c r="CC578" s="46" t="s">
        <v>2626</v>
      </c>
    </row>
    <row r="579" spans="8:81" ht="18" hidden="1" customHeight="1">
      <c r="H579" s="52">
        <v>2675</v>
      </c>
      <c r="T579" s="108"/>
      <c r="AN579" s="59"/>
      <c r="AP579" s="59"/>
      <c r="AR579" s="59"/>
      <c r="AT579" s="59"/>
      <c r="AV579" s="59"/>
      <c r="AX579" s="59"/>
      <c r="AZ579" s="59"/>
      <c r="BB579" s="59"/>
      <c r="BD579" s="59"/>
      <c r="BF579" s="59"/>
      <c r="BH579" s="59"/>
      <c r="BJ579" s="59"/>
      <c r="BL579" s="59"/>
      <c r="BN579" s="59"/>
      <c r="BP579" s="59"/>
      <c r="BR579" s="59"/>
      <c r="BT579" s="59"/>
      <c r="BV579" s="59"/>
      <c r="BX579" s="59"/>
      <c r="BZ579" s="59"/>
      <c r="CC579" s="46" t="s">
        <v>2626</v>
      </c>
    </row>
    <row r="580" spans="8:81" ht="18" hidden="1" customHeight="1">
      <c r="H580" s="52">
        <v>2676</v>
      </c>
      <c r="T580" s="108"/>
      <c r="AN580" s="59"/>
      <c r="AP580" s="59"/>
      <c r="AR580" s="59"/>
      <c r="AT580" s="59"/>
      <c r="AV580" s="59"/>
      <c r="AX580" s="59"/>
      <c r="AZ580" s="59"/>
      <c r="BB580" s="59"/>
      <c r="BD580" s="59"/>
      <c r="BF580" s="59"/>
      <c r="BH580" s="59"/>
      <c r="BJ580" s="59"/>
      <c r="BL580" s="59"/>
      <c r="BN580" s="59"/>
      <c r="BP580" s="59"/>
      <c r="BR580" s="59"/>
      <c r="BT580" s="59"/>
      <c r="BV580" s="59"/>
      <c r="BX580" s="59"/>
      <c r="BZ580" s="59"/>
      <c r="CC580" s="46" t="s">
        <v>2626</v>
      </c>
    </row>
    <row r="581" spans="8:81" ht="18" hidden="1" customHeight="1">
      <c r="H581" s="52">
        <v>2677</v>
      </c>
      <c r="T581" s="108"/>
      <c r="AN581" s="59"/>
      <c r="AP581" s="59"/>
      <c r="AR581" s="59"/>
      <c r="AT581" s="59"/>
      <c r="AV581" s="59"/>
      <c r="AX581" s="59"/>
      <c r="AZ581" s="59"/>
      <c r="BB581" s="59"/>
      <c r="BD581" s="59"/>
      <c r="BF581" s="59"/>
      <c r="BH581" s="59"/>
      <c r="BJ581" s="59"/>
      <c r="BL581" s="59"/>
      <c r="BN581" s="59"/>
      <c r="BP581" s="59"/>
      <c r="BR581" s="59"/>
      <c r="BT581" s="59"/>
      <c r="BV581" s="59"/>
      <c r="BX581" s="59"/>
      <c r="BZ581" s="59"/>
      <c r="CC581" s="46" t="s">
        <v>2626</v>
      </c>
    </row>
    <row r="582" spans="8:81" ht="18" hidden="1" customHeight="1">
      <c r="H582" s="52">
        <v>2678</v>
      </c>
      <c r="T582" s="108"/>
      <c r="AN582" s="59"/>
      <c r="AP582" s="59"/>
      <c r="AR582" s="59"/>
      <c r="AT582" s="59"/>
      <c r="AV582" s="59"/>
      <c r="AX582" s="59"/>
      <c r="AZ582" s="59"/>
      <c r="BB582" s="59"/>
      <c r="BD582" s="59"/>
      <c r="BF582" s="59"/>
      <c r="BH582" s="59"/>
      <c r="BJ582" s="59"/>
      <c r="BL582" s="59"/>
      <c r="BN582" s="59"/>
      <c r="BP582" s="59"/>
      <c r="BR582" s="59"/>
      <c r="BT582" s="59"/>
      <c r="BV582" s="59"/>
      <c r="BX582" s="59"/>
      <c r="BZ582" s="59"/>
      <c r="CC582" s="46" t="s">
        <v>2626</v>
      </c>
    </row>
    <row r="583" spans="8:81" ht="18" hidden="1" customHeight="1">
      <c r="H583" s="52">
        <v>2679</v>
      </c>
      <c r="T583" s="108"/>
      <c r="AN583" s="59"/>
      <c r="AP583" s="59"/>
      <c r="AR583" s="59"/>
      <c r="AT583" s="59"/>
      <c r="AV583" s="59"/>
      <c r="AX583" s="59"/>
      <c r="AZ583" s="59"/>
      <c r="BB583" s="59"/>
      <c r="BD583" s="59"/>
      <c r="BF583" s="59"/>
      <c r="BH583" s="59"/>
      <c r="BJ583" s="59"/>
      <c r="BL583" s="59"/>
      <c r="BN583" s="59"/>
      <c r="BP583" s="59"/>
      <c r="BR583" s="59"/>
      <c r="BT583" s="59"/>
      <c r="BV583" s="59"/>
      <c r="BX583" s="59"/>
      <c r="BZ583" s="59"/>
      <c r="CC583" s="46" t="s">
        <v>2626</v>
      </c>
    </row>
    <row r="584" spans="8:81" ht="18" hidden="1" customHeight="1">
      <c r="H584" s="52">
        <v>2680</v>
      </c>
      <c r="T584" s="108"/>
      <c r="AN584" s="59"/>
      <c r="AP584" s="59"/>
      <c r="AR584" s="59"/>
      <c r="AT584" s="59"/>
      <c r="AV584" s="59"/>
      <c r="AX584" s="59"/>
      <c r="AZ584" s="59"/>
      <c r="BB584" s="59"/>
      <c r="BD584" s="59"/>
      <c r="BF584" s="59"/>
      <c r="BH584" s="59"/>
      <c r="BJ584" s="59"/>
      <c r="BL584" s="59"/>
      <c r="BN584" s="59"/>
      <c r="BP584" s="59"/>
      <c r="BR584" s="59"/>
      <c r="BT584" s="59"/>
      <c r="BV584" s="59"/>
      <c r="BX584" s="59"/>
      <c r="BZ584" s="59"/>
      <c r="CC584" s="46" t="s">
        <v>2626</v>
      </c>
    </row>
    <row r="585" spans="8:81" ht="18" hidden="1" customHeight="1">
      <c r="H585" s="52">
        <v>2681</v>
      </c>
      <c r="T585" s="108"/>
      <c r="AN585" s="59"/>
      <c r="AP585" s="59"/>
      <c r="AR585" s="59"/>
      <c r="AT585" s="59"/>
      <c r="AV585" s="59"/>
      <c r="AX585" s="59"/>
      <c r="AZ585" s="59"/>
      <c r="BB585" s="59"/>
      <c r="BD585" s="59"/>
      <c r="BF585" s="59"/>
      <c r="BH585" s="59"/>
      <c r="BJ585" s="59"/>
      <c r="BL585" s="59"/>
      <c r="BN585" s="59"/>
      <c r="BP585" s="59"/>
      <c r="BR585" s="59"/>
      <c r="BT585" s="59"/>
      <c r="BV585" s="59"/>
      <c r="BX585" s="59"/>
      <c r="BZ585" s="59"/>
      <c r="CC585" s="46" t="s">
        <v>2626</v>
      </c>
    </row>
    <row r="586" spans="8:81" ht="18" hidden="1" customHeight="1">
      <c r="H586" s="52">
        <v>2682</v>
      </c>
      <c r="T586" s="108"/>
      <c r="AN586" s="59"/>
      <c r="AP586" s="59"/>
      <c r="AR586" s="59"/>
      <c r="AT586" s="59"/>
      <c r="AV586" s="59"/>
      <c r="AX586" s="59"/>
      <c r="AZ586" s="59"/>
      <c r="BB586" s="59"/>
      <c r="BD586" s="59"/>
      <c r="BF586" s="59"/>
      <c r="BH586" s="59"/>
      <c r="BJ586" s="59"/>
      <c r="BL586" s="59"/>
      <c r="BN586" s="59"/>
      <c r="BP586" s="59"/>
      <c r="BR586" s="59"/>
      <c r="BT586" s="59"/>
      <c r="BV586" s="59"/>
      <c r="BX586" s="59"/>
      <c r="BZ586" s="59"/>
      <c r="CC586" s="46" t="s">
        <v>2626</v>
      </c>
    </row>
    <row r="587" spans="8:81" ht="18" hidden="1" customHeight="1">
      <c r="H587" s="52">
        <v>2683</v>
      </c>
      <c r="T587" s="108"/>
      <c r="AN587" s="59"/>
      <c r="AP587" s="59"/>
      <c r="AR587" s="59"/>
      <c r="AT587" s="59"/>
      <c r="AV587" s="59"/>
      <c r="AX587" s="59"/>
      <c r="AZ587" s="59"/>
      <c r="BB587" s="59"/>
      <c r="BD587" s="59"/>
      <c r="BF587" s="59"/>
      <c r="BH587" s="59"/>
      <c r="BJ587" s="59"/>
      <c r="BL587" s="59"/>
      <c r="BN587" s="59"/>
      <c r="BP587" s="59"/>
      <c r="BR587" s="59"/>
      <c r="BT587" s="59"/>
      <c r="BV587" s="59"/>
      <c r="BX587" s="59"/>
      <c r="BZ587" s="59"/>
      <c r="CC587" s="46" t="s">
        <v>2626</v>
      </c>
    </row>
    <row r="588" spans="8:81" ht="18" hidden="1" customHeight="1">
      <c r="H588" s="52">
        <v>2684</v>
      </c>
      <c r="T588" s="108"/>
      <c r="AN588" s="59"/>
      <c r="AP588" s="59"/>
      <c r="AR588" s="59"/>
      <c r="AT588" s="59"/>
      <c r="AV588" s="59"/>
      <c r="AX588" s="59"/>
      <c r="AZ588" s="59"/>
      <c r="BB588" s="59"/>
      <c r="BD588" s="59"/>
      <c r="BF588" s="59"/>
      <c r="BH588" s="59"/>
      <c r="BJ588" s="59"/>
      <c r="BL588" s="59"/>
      <c r="BN588" s="59"/>
      <c r="BP588" s="59"/>
      <c r="BR588" s="59"/>
      <c r="BT588" s="59"/>
      <c r="BV588" s="59"/>
      <c r="BX588" s="59"/>
      <c r="BZ588" s="59"/>
      <c r="CC588" s="46" t="s">
        <v>2626</v>
      </c>
    </row>
    <row r="589" spans="8:81" ht="18" hidden="1" customHeight="1">
      <c r="H589" s="52">
        <v>2685</v>
      </c>
      <c r="T589" s="108"/>
      <c r="AN589" s="59"/>
      <c r="AP589" s="59"/>
      <c r="AR589" s="59"/>
      <c r="AT589" s="59"/>
      <c r="AV589" s="59"/>
      <c r="AX589" s="59"/>
      <c r="AZ589" s="59"/>
      <c r="BB589" s="59"/>
      <c r="BD589" s="59"/>
      <c r="BF589" s="59"/>
      <c r="BH589" s="59"/>
      <c r="BJ589" s="59"/>
      <c r="BL589" s="59"/>
      <c r="BN589" s="59"/>
      <c r="BP589" s="59"/>
      <c r="BR589" s="59"/>
      <c r="BT589" s="59"/>
      <c r="BV589" s="59"/>
      <c r="BX589" s="59"/>
      <c r="BZ589" s="59"/>
      <c r="CC589" s="46" t="s">
        <v>2626</v>
      </c>
    </row>
    <row r="590" spans="8:81" ht="18" hidden="1" customHeight="1">
      <c r="H590" s="52">
        <v>2686</v>
      </c>
      <c r="T590" s="108"/>
      <c r="AN590" s="59"/>
      <c r="AP590" s="59"/>
      <c r="AR590" s="59"/>
      <c r="AT590" s="59"/>
      <c r="AV590" s="59"/>
      <c r="AX590" s="59"/>
      <c r="AZ590" s="59"/>
      <c r="BB590" s="59"/>
      <c r="BD590" s="59"/>
      <c r="BF590" s="59"/>
      <c r="BH590" s="59"/>
      <c r="BJ590" s="59"/>
      <c r="BL590" s="59"/>
      <c r="BN590" s="59"/>
      <c r="BP590" s="59"/>
      <c r="BR590" s="59"/>
      <c r="BT590" s="59"/>
      <c r="BV590" s="59"/>
      <c r="BX590" s="59"/>
      <c r="BZ590" s="59"/>
      <c r="CC590" s="46" t="s">
        <v>2626</v>
      </c>
    </row>
    <row r="591" spans="8:81" ht="18" hidden="1" customHeight="1">
      <c r="H591" s="52">
        <v>2687</v>
      </c>
      <c r="T591" s="108"/>
      <c r="AN591" s="59"/>
      <c r="AP591" s="59"/>
      <c r="AR591" s="59"/>
      <c r="AT591" s="59"/>
      <c r="AV591" s="59"/>
      <c r="AX591" s="59"/>
      <c r="AZ591" s="59"/>
      <c r="BB591" s="59"/>
      <c r="BD591" s="59"/>
      <c r="BF591" s="59"/>
      <c r="BH591" s="59"/>
      <c r="BJ591" s="59"/>
      <c r="BL591" s="59"/>
      <c r="BN591" s="59"/>
      <c r="BP591" s="59"/>
      <c r="BR591" s="59"/>
      <c r="BT591" s="59"/>
      <c r="BV591" s="59"/>
      <c r="BX591" s="59"/>
      <c r="BZ591" s="59"/>
      <c r="CC591" s="46" t="s">
        <v>2626</v>
      </c>
    </row>
    <row r="592" spans="8:81" ht="18" hidden="1" customHeight="1">
      <c r="H592" s="52">
        <v>2688</v>
      </c>
      <c r="T592" s="108"/>
      <c r="AN592" s="59"/>
      <c r="AP592" s="59"/>
      <c r="AR592" s="59"/>
      <c r="AT592" s="59"/>
      <c r="AV592" s="59"/>
      <c r="AX592" s="59"/>
      <c r="AZ592" s="59"/>
      <c r="BB592" s="59"/>
      <c r="BD592" s="59"/>
      <c r="BF592" s="59"/>
      <c r="BH592" s="59"/>
      <c r="BJ592" s="59"/>
      <c r="BL592" s="59"/>
      <c r="BN592" s="59"/>
      <c r="BP592" s="59"/>
      <c r="BR592" s="59"/>
      <c r="BT592" s="59"/>
      <c r="BV592" s="59"/>
      <c r="BX592" s="59"/>
      <c r="BZ592" s="59"/>
      <c r="CC592" s="46" t="s">
        <v>2626</v>
      </c>
    </row>
    <row r="593" spans="1:81" ht="18" hidden="1" customHeight="1">
      <c r="H593" s="52">
        <v>2689</v>
      </c>
      <c r="T593" s="108"/>
      <c r="AN593" s="59"/>
      <c r="AP593" s="59"/>
      <c r="AR593" s="59"/>
      <c r="AT593" s="59"/>
      <c r="AV593" s="59"/>
      <c r="AX593" s="59"/>
      <c r="AZ593" s="59"/>
      <c r="BB593" s="59"/>
      <c r="BD593" s="59"/>
      <c r="BF593" s="59"/>
      <c r="BH593" s="59"/>
      <c r="BJ593" s="59"/>
      <c r="BL593" s="59"/>
      <c r="BN593" s="59"/>
      <c r="BP593" s="59"/>
      <c r="BR593" s="59"/>
      <c r="BT593" s="59"/>
      <c r="BV593" s="59"/>
      <c r="BX593" s="59"/>
      <c r="BZ593" s="59"/>
      <c r="CC593" s="46" t="s">
        <v>2626</v>
      </c>
    </row>
    <row r="594" spans="1:81" ht="18" hidden="1" customHeight="1">
      <c r="H594" s="52">
        <v>2690</v>
      </c>
      <c r="T594" s="108"/>
      <c r="AN594" s="59"/>
      <c r="AP594" s="59"/>
      <c r="AR594" s="59"/>
      <c r="AT594" s="59"/>
      <c r="AV594" s="59"/>
      <c r="AX594" s="59"/>
      <c r="AZ594" s="59"/>
      <c r="BB594" s="59"/>
      <c r="BD594" s="59"/>
      <c r="BF594" s="59"/>
      <c r="BH594" s="59"/>
      <c r="BJ594" s="59"/>
      <c r="BL594" s="59"/>
      <c r="BN594" s="59"/>
      <c r="BP594" s="59"/>
      <c r="BR594" s="59"/>
      <c r="BT594" s="59"/>
      <c r="BV594" s="59"/>
      <c r="BX594" s="59"/>
      <c r="BZ594" s="59"/>
      <c r="CC594" s="46" t="s">
        <v>2626</v>
      </c>
    </row>
    <row r="595" spans="1:81" ht="18" hidden="1" customHeight="1">
      <c r="H595" s="52">
        <v>2691</v>
      </c>
      <c r="T595" s="108"/>
      <c r="AN595" s="59"/>
      <c r="AP595" s="59"/>
      <c r="AR595" s="59"/>
      <c r="AT595" s="59"/>
      <c r="AV595" s="59"/>
      <c r="AX595" s="59"/>
      <c r="AZ595" s="59"/>
      <c r="BB595" s="59"/>
      <c r="BD595" s="59"/>
      <c r="BF595" s="59"/>
      <c r="BH595" s="59"/>
      <c r="BJ595" s="59"/>
      <c r="BL595" s="59"/>
      <c r="BN595" s="59"/>
      <c r="BP595" s="59"/>
      <c r="BR595" s="59"/>
      <c r="BT595" s="59"/>
      <c r="BV595" s="59"/>
      <c r="BX595" s="59"/>
      <c r="BZ595" s="59"/>
      <c r="CC595" s="46" t="s">
        <v>2626</v>
      </c>
    </row>
    <row r="596" spans="1:81" ht="18" hidden="1" customHeight="1">
      <c r="H596" s="52">
        <v>2692</v>
      </c>
      <c r="T596" s="108"/>
      <c r="AN596" s="59"/>
      <c r="AP596" s="59"/>
      <c r="AR596" s="59"/>
      <c r="AT596" s="59"/>
      <c r="AV596" s="59"/>
      <c r="AX596" s="59"/>
      <c r="AZ596" s="59"/>
      <c r="BB596" s="59"/>
      <c r="BD596" s="59"/>
      <c r="BF596" s="59"/>
      <c r="BH596" s="59"/>
      <c r="BJ596" s="59"/>
      <c r="BL596" s="59"/>
      <c r="BN596" s="59"/>
      <c r="BP596" s="59"/>
      <c r="BR596" s="59"/>
      <c r="BT596" s="59"/>
      <c r="BV596" s="59"/>
      <c r="BX596" s="59"/>
      <c r="BZ596" s="59"/>
      <c r="CC596" s="46" t="s">
        <v>2626</v>
      </c>
    </row>
    <row r="597" spans="1:81" ht="18" hidden="1" customHeight="1">
      <c r="H597" s="52">
        <v>2693</v>
      </c>
      <c r="T597" s="108"/>
      <c r="AN597" s="59"/>
      <c r="AP597" s="59"/>
      <c r="AR597" s="59"/>
      <c r="AT597" s="59"/>
      <c r="AV597" s="59"/>
      <c r="AX597" s="59"/>
      <c r="AZ597" s="59"/>
      <c r="BB597" s="59"/>
      <c r="BD597" s="59"/>
      <c r="BF597" s="59"/>
      <c r="BH597" s="59"/>
      <c r="BJ597" s="59"/>
      <c r="BL597" s="59"/>
      <c r="BN597" s="59"/>
      <c r="BP597" s="59"/>
      <c r="BR597" s="59"/>
      <c r="BT597" s="59"/>
      <c r="BV597" s="59"/>
      <c r="BX597" s="59"/>
      <c r="BZ597" s="59"/>
      <c r="CC597" s="46" t="s">
        <v>2626</v>
      </c>
    </row>
    <row r="598" spans="1:81" ht="18" hidden="1" customHeight="1">
      <c r="H598" s="52">
        <v>2694</v>
      </c>
      <c r="T598" s="108"/>
      <c r="AN598" s="59"/>
      <c r="AP598" s="59"/>
      <c r="AR598" s="59"/>
      <c r="AT598" s="59"/>
      <c r="AV598" s="59"/>
      <c r="AX598" s="59"/>
      <c r="AZ598" s="59"/>
      <c r="BB598" s="59"/>
      <c r="BD598" s="59"/>
      <c r="BF598" s="59"/>
      <c r="BH598" s="59"/>
      <c r="BJ598" s="59"/>
      <c r="BL598" s="59"/>
      <c r="BN598" s="59"/>
      <c r="BP598" s="59"/>
      <c r="BR598" s="59"/>
      <c r="BT598" s="59"/>
      <c r="BV598" s="59"/>
      <c r="BX598" s="59"/>
      <c r="BZ598" s="59"/>
      <c r="CC598" s="46" t="s">
        <v>2626</v>
      </c>
    </row>
    <row r="599" spans="1:81" ht="18" hidden="1" customHeight="1">
      <c r="H599" s="52">
        <v>2695</v>
      </c>
      <c r="T599" s="108"/>
      <c r="AN599" s="59"/>
      <c r="AP599" s="59"/>
      <c r="AR599" s="59"/>
      <c r="AT599" s="59"/>
      <c r="AV599" s="59"/>
      <c r="AX599" s="59"/>
      <c r="AZ599" s="59"/>
      <c r="BB599" s="59"/>
      <c r="BD599" s="59"/>
      <c r="BF599" s="59"/>
      <c r="BH599" s="59"/>
      <c r="BJ599" s="59"/>
      <c r="BL599" s="59"/>
      <c r="BN599" s="59"/>
      <c r="BP599" s="59"/>
      <c r="BR599" s="59"/>
      <c r="BT599" s="59"/>
      <c r="BV599" s="59"/>
      <c r="BX599" s="59"/>
      <c r="BZ599" s="59"/>
      <c r="CC599" s="46" t="s">
        <v>2626</v>
      </c>
    </row>
    <row r="600" spans="1:81" ht="18" hidden="1" customHeight="1">
      <c r="H600" s="52">
        <v>2696</v>
      </c>
      <c r="T600" s="108"/>
      <c r="AN600" s="59"/>
      <c r="AP600" s="59"/>
      <c r="AR600" s="59"/>
      <c r="AT600" s="59"/>
      <c r="AV600" s="59"/>
      <c r="AX600" s="59"/>
      <c r="AZ600" s="59"/>
      <c r="BB600" s="59"/>
      <c r="BD600" s="59"/>
      <c r="BF600" s="59"/>
      <c r="BH600" s="59"/>
      <c r="BJ600" s="59"/>
      <c r="BL600" s="59"/>
      <c r="BN600" s="59"/>
      <c r="BP600" s="59"/>
      <c r="BR600" s="59"/>
      <c r="BT600" s="59"/>
      <c r="BV600" s="59"/>
      <c r="BX600" s="59"/>
      <c r="BZ600" s="59"/>
      <c r="CC600" s="46" t="s">
        <v>2626</v>
      </c>
    </row>
    <row r="601" spans="1:81" ht="18" hidden="1" customHeight="1">
      <c r="H601" s="52">
        <v>2697</v>
      </c>
      <c r="T601" s="108"/>
      <c r="AN601" s="59"/>
      <c r="AP601" s="59"/>
      <c r="AR601" s="59"/>
      <c r="AT601" s="59"/>
      <c r="AV601" s="59"/>
      <c r="AX601" s="59"/>
      <c r="AZ601" s="59"/>
      <c r="BB601" s="59"/>
      <c r="BD601" s="59"/>
      <c r="BF601" s="59"/>
      <c r="BH601" s="59"/>
      <c r="BJ601" s="59"/>
      <c r="BL601" s="59"/>
      <c r="BN601" s="59"/>
      <c r="BP601" s="59"/>
      <c r="BR601" s="59"/>
      <c r="BT601" s="59"/>
      <c r="BV601" s="59"/>
      <c r="BX601" s="59"/>
      <c r="BZ601" s="59"/>
      <c r="CC601" s="46" t="s">
        <v>2626</v>
      </c>
    </row>
    <row r="602" spans="1:81" ht="18" hidden="1" customHeight="1">
      <c r="H602" s="52">
        <v>2698</v>
      </c>
      <c r="T602" s="108"/>
      <c r="AN602" s="59"/>
      <c r="AP602" s="59"/>
      <c r="AR602" s="59"/>
      <c r="AT602" s="59"/>
      <c r="AV602" s="59"/>
      <c r="AX602" s="59"/>
      <c r="AZ602" s="59"/>
      <c r="BB602" s="59"/>
      <c r="BD602" s="59"/>
      <c r="BF602" s="59"/>
      <c r="BH602" s="59"/>
      <c r="BJ602" s="59"/>
      <c r="BL602" s="59"/>
      <c r="BN602" s="59"/>
      <c r="BP602" s="59"/>
      <c r="BR602" s="59"/>
      <c r="BT602" s="59"/>
      <c r="BV602" s="59"/>
      <c r="BX602" s="59"/>
      <c r="BZ602" s="59"/>
      <c r="CC602" s="46" t="s">
        <v>2626</v>
      </c>
    </row>
    <row r="603" spans="1:81" ht="18" hidden="1" customHeight="1">
      <c r="H603" s="52">
        <v>2699</v>
      </c>
      <c r="T603" s="108"/>
      <c r="AN603" s="59"/>
      <c r="AP603" s="59"/>
      <c r="AR603" s="59"/>
      <c r="AT603" s="59"/>
      <c r="AV603" s="59"/>
      <c r="AX603" s="59"/>
      <c r="AZ603" s="59"/>
      <c r="BB603" s="59"/>
      <c r="BD603" s="59"/>
      <c r="BF603" s="59"/>
      <c r="BH603" s="59"/>
      <c r="BJ603" s="59"/>
      <c r="BL603" s="59"/>
      <c r="BN603" s="59"/>
      <c r="BP603" s="59"/>
      <c r="BR603" s="59"/>
      <c r="BT603" s="59"/>
      <c r="BV603" s="59"/>
      <c r="BX603" s="59"/>
      <c r="BZ603" s="59"/>
      <c r="CC603" s="46" t="s">
        <v>2626</v>
      </c>
    </row>
    <row r="604" spans="1:81" ht="18" customHeight="1">
      <c r="A604" s="107">
        <v>45693</v>
      </c>
      <c r="E604" s="166"/>
      <c r="F604" s="112">
        <v>21699</v>
      </c>
      <c r="G604" s="112">
        <v>737</v>
      </c>
      <c r="H604" s="52">
        <v>2700</v>
      </c>
      <c r="I604" s="59" t="s">
        <v>2627</v>
      </c>
      <c r="J604" s="59" t="s">
        <v>2361</v>
      </c>
      <c r="K604" s="55" t="s">
        <v>2362</v>
      </c>
      <c r="L604" s="55" t="s">
        <v>2363</v>
      </c>
      <c r="M604" s="55" t="s">
        <v>418</v>
      </c>
      <c r="N604" s="55" t="s">
        <v>300</v>
      </c>
      <c r="O604" s="55" t="s">
        <v>303</v>
      </c>
      <c r="P604" s="55" t="s">
        <v>2375</v>
      </c>
      <c r="Q604" s="55" t="s">
        <v>227</v>
      </c>
      <c r="R604" s="55" t="s">
        <v>2380</v>
      </c>
      <c r="S604" s="55" t="s">
        <v>2385</v>
      </c>
      <c r="T604" s="108" t="s">
        <v>2386</v>
      </c>
      <c r="AL604" s="93" t="s">
        <v>341</v>
      </c>
      <c r="AM604" s="59" t="s">
        <v>341</v>
      </c>
      <c r="AN604" s="59" t="s">
        <v>341</v>
      </c>
      <c r="AP604" s="59"/>
      <c r="AR604" s="59"/>
      <c r="AT604" s="59"/>
      <c r="AV604" s="59"/>
      <c r="AX604" s="59"/>
      <c r="AZ604" s="59"/>
      <c r="BB604" s="59" t="s">
        <v>341</v>
      </c>
      <c r="BD604" s="59"/>
      <c r="BF604" s="59"/>
      <c r="BH604" s="59"/>
      <c r="BJ604" s="59"/>
      <c r="BL604" s="59"/>
      <c r="BN604" s="59"/>
      <c r="BP604" s="59"/>
      <c r="BR604" s="59"/>
      <c r="BT604" s="59"/>
      <c r="BV604" s="59"/>
      <c r="BX604" s="59"/>
      <c r="BZ604" s="59"/>
      <c r="CC604" s="46" t="s">
        <v>2626</v>
      </c>
    </row>
    <row r="605" spans="1:81" ht="18" customHeight="1">
      <c r="A605" s="107">
        <v>45693</v>
      </c>
      <c r="E605" s="166"/>
      <c r="F605" s="112">
        <v>23015</v>
      </c>
      <c r="G605" s="112">
        <v>703</v>
      </c>
      <c r="H605" s="52">
        <v>2701</v>
      </c>
      <c r="I605" s="59" t="s">
        <v>2627</v>
      </c>
      <c r="J605" s="59" t="s">
        <v>2361</v>
      </c>
      <c r="K605" s="55" t="s">
        <v>2364</v>
      </c>
      <c r="L605" s="55" t="s">
        <v>2365</v>
      </c>
      <c r="M605" s="55" t="s">
        <v>479</v>
      </c>
      <c r="N605" s="55" t="s">
        <v>300</v>
      </c>
      <c r="O605" s="55" t="s">
        <v>308</v>
      </c>
      <c r="P605" s="55" t="s">
        <v>2376</v>
      </c>
      <c r="Q605" s="55" t="s">
        <v>227</v>
      </c>
      <c r="R605" s="55" t="s">
        <v>2381</v>
      </c>
      <c r="S605" s="55" t="s">
        <v>2387</v>
      </c>
      <c r="T605" s="108" t="s">
        <v>2388</v>
      </c>
      <c r="AM605" s="59" t="s">
        <v>341</v>
      </c>
      <c r="AN605" s="59"/>
      <c r="AP605" s="59"/>
      <c r="AR605" s="59"/>
      <c r="AT605" s="59"/>
      <c r="AV605" s="59"/>
      <c r="AX605" s="59"/>
      <c r="AZ605" s="59"/>
      <c r="BB605" s="59"/>
      <c r="BD605" s="59"/>
      <c r="BF605" s="59"/>
      <c r="BH605" s="59"/>
      <c r="BJ605" s="59"/>
      <c r="BL605" s="59"/>
      <c r="BN605" s="59"/>
      <c r="BP605" s="59"/>
      <c r="BR605" s="59"/>
      <c r="BT605" s="59"/>
      <c r="BV605" s="59"/>
      <c r="BX605" s="59"/>
      <c r="BZ605" s="59"/>
      <c r="CC605" s="46" t="s">
        <v>2626</v>
      </c>
    </row>
    <row r="606" spans="1:81" ht="18" customHeight="1">
      <c r="A606" s="107">
        <v>45693</v>
      </c>
      <c r="E606" s="166"/>
      <c r="F606" s="112">
        <v>24479</v>
      </c>
      <c r="G606" s="112">
        <v>5849</v>
      </c>
      <c r="H606" s="52">
        <v>2702</v>
      </c>
      <c r="I606" s="59" t="s">
        <v>2627</v>
      </c>
      <c r="J606" s="59" t="s">
        <v>2361</v>
      </c>
      <c r="K606" s="55" t="s">
        <v>2366</v>
      </c>
      <c r="L606" s="55" t="s">
        <v>2367</v>
      </c>
      <c r="M606" s="55" t="s">
        <v>2372</v>
      </c>
      <c r="N606" s="55" t="s">
        <v>300</v>
      </c>
      <c r="O606" s="55" t="s">
        <v>2374</v>
      </c>
      <c r="P606" s="55" t="s">
        <v>2377</v>
      </c>
      <c r="Q606" s="55" t="s">
        <v>227</v>
      </c>
      <c r="R606" s="55" t="s">
        <v>2382</v>
      </c>
      <c r="S606" s="55" t="s">
        <v>2389</v>
      </c>
      <c r="T606" s="108" t="s">
        <v>2390</v>
      </c>
      <c r="AJ606" s="59" t="s">
        <v>341</v>
      </c>
      <c r="AL606" s="93" t="s">
        <v>341</v>
      </c>
      <c r="AN606" s="59"/>
      <c r="AP606" s="59"/>
      <c r="AR606" s="59"/>
      <c r="AT606" s="59"/>
      <c r="AV606" s="59"/>
      <c r="AX606" s="59"/>
      <c r="AZ606" s="59"/>
      <c r="BB606" s="59"/>
      <c r="BD606" s="59"/>
      <c r="BF606" s="59"/>
      <c r="BH606" s="59"/>
      <c r="BJ606" s="59"/>
      <c r="BL606" s="59"/>
      <c r="BN606" s="59"/>
      <c r="BP606" s="59"/>
      <c r="BR606" s="59"/>
      <c r="BT606" s="59"/>
      <c r="BV606" s="59"/>
      <c r="BX606" s="59"/>
      <c r="BZ606" s="59"/>
      <c r="CC606" s="46" t="s">
        <v>2626</v>
      </c>
    </row>
    <row r="607" spans="1:81" ht="18" customHeight="1">
      <c r="A607" s="107">
        <v>45693</v>
      </c>
      <c r="E607" s="166"/>
      <c r="F607" s="112">
        <v>24627</v>
      </c>
      <c r="G607" s="112">
        <v>7764</v>
      </c>
      <c r="H607" s="52">
        <v>2703</v>
      </c>
      <c r="I607" s="59" t="s">
        <v>2627</v>
      </c>
      <c r="J607" s="59" t="s">
        <v>2361</v>
      </c>
      <c r="K607" s="55" t="s">
        <v>2368</v>
      </c>
      <c r="L607" s="55" t="s">
        <v>2369</v>
      </c>
      <c r="M607" s="55" t="s">
        <v>180</v>
      </c>
      <c r="N607" s="55" t="s">
        <v>300</v>
      </c>
      <c r="O607" s="55" t="s">
        <v>301</v>
      </c>
      <c r="P607" s="55" t="s">
        <v>2378</v>
      </c>
      <c r="Q607" s="55" t="s">
        <v>227</v>
      </c>
      <c r="R607" s="55" t="s">
        <v>2383</v>
      </c>
      <c r="S607" s="55" t="s">
        <v>2391</v>
      </c>
      <c r="T607" s="108" t="s">
        <v>2392</v>
      </c>
      <c r="AJ607" s="59" t="s">
        <v>341</v>
      </c>
      <c r="AN607" s="59"/>
      <c r="AP607" s="59"/>
      <c r="AR607" s="59"/>
      <c r="AT607" s="59"/>
      <c r="AV607" s="59"/>
      <c r="AX607" s="59"/>
      <c r="AZ607" s="59"/>
      <c r="BB607" s="59"/>
      <c r="BD607" s="59"/>
      <c r="BF607" s="59"/>
      <c r="BH607" s="59"/>
      <c r="BJ607" s="59"/>
      <c r="BL607" s="59"/>
      <c r="BN607" s="59"/>
      <c r="BP607" s="59"/>
      <c r="BR607" s="59"/>
      <c r="BT607" s="59"/>
      <c r="BV607" s="59"/>
      <c r="BX607" s="59"/>
      <c r="BZ607" s="59"/>
      <c r="CC607" s="46" t="s">
        <v>2626</v>
      </c>
    </row>
    <row r="608" spans="1:81" ht="18" customHeight="1">
      <c r="A608" s="107">
        <v>45693</v>
      </c>
      <c r="E608" s="166"/>
      <c r="F608" s="112">
        <v>24727</v>
      </c>
      <c r="G608" s="112">
        <v>1195</v>
      </c>
      <c r="H608" s="52">
        <v>2704</v>
      </c>
      <c r="I608" s="59" t="s">
        <v>2627</v>
      </c>
      <c r="J608" s="59" t="s">
        <v>2361</v>
      </c>
      <c r="K608" s="55" t="s">
        <v>2370</v>
      </c>
      <c r="L608" s="55" t="s">
        <v>2371</v>
      </c>
      <c r="M608" s="55" t="s">
        <v>2373</v>
      </c>
      <c r="N608" s="55" t="s">
        <v>300</v>
      </c>
      <c r="O608" s="55" t="s">
        <v>301</v>
      </c>
      <c r="P608" s="55" t="s">
        <v>2379</v>
      </c>
      <c r="Q608" s="55" t="s">
        <v>227</v>
      </c>
      <c r="R608" s="55" t="s">
        <v>2384</v>
      </c>
      <c r="S608" s="55" t="s">
        <v>2393</v>
      </c>
      <c r="T608" s="108" t="s">
        <v>2394</v>
      </c>
      <c r="AJ608" s="59" t="s">
        <v>341</v>
      </c>
      <c r="AN608" s="59" t="s">
        <v>341</v>
      </c>
      <c r="AP608" s="59"/>
      <c r="AR608" s="59"/>
      <c r="AT608" s="59"/>
      <c r="AV608" s="59"/>
      <c r="AX608" s="59"/>
      <c r="AZ608" s="59"/>
      <c r="BB608" s="59"/>
      <c r="BD608" s="59"/>
      <c r="BF608" s="59"/>
      <c r="BH608" s="59"/>
      <c r="BJ608" s="59"/>
      <c r="BK608" s="59" t="s">
        <v>341</v>
      </c>
      <c r="BL608" s="59" t="s">
        <v>341</v>
      </c>
      <c r="BM608" s="59" t="s">
        <v>341</v>
      </c>
      <c r="BN608" s="59"/>
      <c r="BP608" s="59" t="s">
        <v>341</v>
      </c>
      <c r="BQ608" s="59" t="s">
        <v>341</v>
      </c>
      <c r="BR608" s="59"/>
      <c r="BT608" s="59"/>
      <c r="BV608" s="59"/>
      <c r="BX608" s="59"/>
      <c r="BZ608" s="59"/>
      <c r="CC608" s="46" t="s">
        <v>2626</v>
      </c>
    </row>
    <row r="609" spans="1:81" ht="18" customHeight="1">
      <c r="A609" s="107">
        <v>45693</v>
      </c>
      <c r="E609" s="166"/>
      <c r="F609" s="112">
        <v>22184</v>
      </c>
      <c r="G609" s="112">
        <v>4718</v>
      </c>
      <c r="H609" s="52">
        <v>2705</v>
      </c>
      <c r="I609" s="59" t="s">
        <v>2627</v>
      </c>
      <c r="J609" s="59" t="s">
        <v>2395</v>
      </c>
      <c r="K609" s="55" t="s">
        <v>2396</v>
      </c>
      <c r="L609" s="55" t="s">
        <v>2397</v>
      </c>
      <c r="M609" s="55" t="s">
        <v>2404</v>
      </c>
      <c r="N609" s="55" t="s">
        <v>305</v>
      </c>
      <c r="O609" s="55" t="s">
        <v>770</v>
      </c>
      <c r="P609" s="55" t="s">
        <v>2410</v>
      </c>
      <c r="Q609" s="55" t="s">
        <v>228</v>
      </c>
      <c r="R609" s="55" t="s">
        <v>2414</v>
      </c>
      <c r="S609" s="55" t="s">
        <v>2419</v>
      </c>
      <c r="T609" s="108" t="s">
        <v>2420</v>
      </c>
      <c r="U609" s="55" t="s">
        <v>340</v>
      </c>
      <c r="V609" s="55" t="s">
        <v>813</v>
      </c>
      <c r="W609" s="55" t="s">
        <v>421</v>
      </c>
      <c r="X609" s="55" t="s">
        <v>605</v>
      </c>
      <c r="Y609" s="55" t="s">
        <v>2428</v>
      </c>
      <c r="Z609" s="55" t="s">
        <v>588</v>
      </c>
      <c r="AA609" s="55" t="s">
        <v>2430</v>
      </c>
      <c r="AB609" s="55" t="s">
        <v>2432</v>
      </c>
      <c r="AC609" s="55" t="s">
        <v>2433</v>
      </c>
      <c r="AD609" s="55" t="s">
        <v>2437</v>
      </c>
      <c r="AE609" s="55" t="s">
        <v>813</v>
      </c>
      <c r="AF609" s="55" t="s">
        <v>605</v>
      </c>
      <c r="AG609" s="55" t="s">
        <v>2428</v>
      </c>
      <c r="AH609" s="55" t="s">
        <v>2438</v>
      </c>
      <c r="AI609" s="55" t="s">
        <v>2433</v>
      </c>
      <c r="AM609" s="59" t="s">
        <v>341</v>
      </c>
      <c r="AN609" s="59" t="s">
        <v>341</v>
      </c>
      <c r="AP609" s="59"/>
      <c r="AR609" s="59"/>
      <c r="AT609" s="59"/>
      <c r="AV609" s="59"/>
      <c r="AX609" s="59"/>
      <c r="AZ609" s="59"/>
      <c r="BB609" s="59"/>
      <c r="BD609" s="59"/>
      <c r="BF609" s="59" t="s">
        <v>341</v>
      </c>
      <c r="BH609" s="59"/>
      <c r="BJ609" s="59"/>
      <c r="BL609" s="59"/>
      <c r="BN609" s="59"/>
      <c r="BP609" s="59"/>
      <c r="BR609" s="59"/>
      <c r="BT609" s="59"/>
      <c r="BV609" s="59"/>
      <c r="BX609" s="59"/>
      <c r="BZ609" s="59"/>
      <c r="CC609" s="46" t="s">
        <v>2626</v>
      </c>
    </row>
    <row r="610" spans="1:81" ht="18" customHeight="1">
      <c r="A610" s="107">
        <v>45693</v>
      </c>
      <c r="E610" s="166"/>
      <c r="F610" s="112">
        <v>26545</v>
      </c>
      <c r="G610" s="112">
        <v>2851</v>
      </c>
      <c r="H610" s="52">
        <v>2706</v>
      </c>
      <c r="I610" s="59" t="s">
        <v>2627</v>
      </c>
      <c r="J610" s="59" t="s">
        <v>2395</v>
      </c>
      <c r="K610" s="55" t="s">
        <v>2398</v>
      </c>
      <c r="L610" s="55" t="s">
        <v>2399</v>
      </c>
      <c r="M610" s="55" t="s">
        <v>838</v>
      </c>
      <c r="N610" s="55" t="s">
        <v>300</v>
      </c>
      <c r="O610" s="55" t="s">
        <v>303</v>
      </c>
      <c r="P610" s="55" t="s">
        <v>2411</v>
      </c>
      <c r="Q610" s="55" t="s">
        <v>227</v>
      </c>
      <c r="R610" s="55" t="s">
        <v>2415</v>
      </c>
      <c r="S610" s="55" t="s">
        <v>2421</v>
      </c>
      <c r="T610" s="108" t="s">
        <v>2422</v>
      </c>
      <c r="AJ610" s="59" t="s">
        <v>341</v>
      </c>
      <c r="AL610" s="93" t="s">
        <v>341</v>
      </c>
      <c r="AM610" s="59" t="s">
        <v>341</v>
      </c>
      <c r="AN610" s="59" t="s">
        <v>341</v>
      </c>
      <c r="AP610" s="59"/>
      <c r="AR610" s="59"/>
      <c r="AT610" s="59"/>
      <c r="AV610" s="59"/>
      <c r="AX610" s="59"/>
      <c r="AZ610" s="59"/>
      <c r="BB610" s="59"/>
      <c r="BD610" s="59"/>
      <c r="BF610" s="59"/>
      <c r="BH610" s="59"/>
      <c r="BJ610" s="59"/>
      <c r="BL610" s="59"/>
      <c r="BN610" s="59"/>
      <c r="BP610" s="59"/>
      <c r="BR610" s="59"/>
      <c r="BT610" s="59"/>
      <c r="BV610" s="59"/>
      <c r="BX610" s="59"/>
      <c r="BZ610" s="59"/>
      <c r="CC610" s="46" t="s">
        <v>2626</v>
      </c>
    </row>
    <row r="611" spans="1:81" ht="18" customHeight="1">
      <c r="A611" s="107">
        <v>45693</v>
      </c>
      <c r="E611" s="166"/>
      <c r="F611" s="112">
        <v>31971</v>
      </c>
      <c r="G611" s="112">
        <v>8063</v>
      </c>
      <c r="H611" s="52">
        <v>2707</v>
      </c>
      <c r="I611" s="59" t="s">
        <v>2627</v>
      </c>
      <c r="J611" s="59" t="s">
        <v>2395</v>
      </c>
      <c r="K611" s="55" t="s">
        <v>2400</v>
      </c>
      <c r="L611" s="55" t="s">
        <v>2401</v>
      </c>
      <c r="M611" s="55" t="s">
        <v>2405</v>
      </c>
      <c r="N611" s="55" t="s">
        <v>2407</v>
      </c>
      <c r="O611" s="55" t="s">
        <v>2408</v>
      </c>
      <c r="P611" s="55" t="s">
        <v>2412</v>
      </c>
      <c r="Q611" s="55" t="s">
        <v>227</v>
      </c>
      <c r="R611" s="55" t="s">
        <v>2416</v>
      </c>
      <c r="S611" s="55" t="s">
        <v>2423</v>
      </c>
      <c r="T611" s="108" t="s">
        <v>2424</v>
      </c>
      <c r="U611" s="55" t="s">
        <v>642</v>
      </c>
      <c r="V611" s="55" t="s">
        <v>2427</v>
      </c>
      <c r="W611" s="55" t="s">
        <v>656</v>
      </c>
      <c r="X611" s="55" t="s">
        <v>2436</v>
      </c>
      <c r="Y611" s="55" t="s">
        <v>2429</v>
      </c>
      <c r="Z611" s="55" t="s">
        <v>326</v>
      </c>
      <c r="AA611" s="55" t="s">
        <v>2431</v>
      </c>
      <c r="AB611" s="55" t="s">
        <v>2434</v>
      </c>
      <c r="AC611" s="55" t="s">
        <v>2435</v>
      </c>
      <c r="AM611" s="59" t="s">
        <v>341</v>
      </c>
      <c r="AN611" s="59"/>
      <c r="AP611" s="59"/>
      <c r="AR611" s="59"/>
      <c r="AT611" s="59"/>
      <c r="AV611" s="59"/>
      <c r="AX611" s="59"/>
      <c r="AZ611" s="59"/>
      <c r="BB611" s="59"/>
      <c r="BD611" s="59"/>
      <c r="BF611" s="59"/>
      <c r="BH611" s="59"/>
      <c r="BJ611" s="59"/>
      <c r="BL611" s="59"/>
      <c r="BN611" s="59"/>
      <c r="BP611" s="59"/>
      <c r="BR611" s="59"/>
      <c r="BT611" s="59"/>
      <c r="BV611" s="59"/>
      <c r="BX611" s="59"/>
      <c r="BZ611" s="59"/>
      <c r="CC611" s="46" t="s">
        <v>2626</v>
      </c>
    </row>
    <row r="612" spans="1:81" ht="18" customHeight="1">
      <c r="A612" s="107">
        <v>45693</v>
      </c>
      <c r="E612" s="166"/>
      <c r="F612" s="112">
        <v>33048</v>
      </c>
      <c r="G612" s="112">
        <v>7897</v>
      </c>
      <c r="H612" s="52">
        <v>2708</v>
      </c>
      <c r="I612" s="59" t="s">
        <v>2627</v>
      </c>
      <c r="J612" s="59" t="s">
        <v>2395</v>
      </c>
      <c r="K612" s="55" t="s">
        <v>2402</v>
      </c>
      <c r="L612" s="55" t="s">
        <v>2403</v>
      </c>
      <c r="M612" s="55" t="s">
        <v>2406</v>
      </c>
      <c r="N612" s="55" t="s">
        <v>300</v>
      </c>
      <c r="O612" s="55" t="s">
        <v>2409</v>
      </c>
      <c r="P612" s="55" t="s">
        <v>2413</v>
      </c>
      <c r="Q612" s="55" t="s">
        <v>2417</v>
      </c>
      <c r="R612" s="55" t="s">
        <v>2418</v>
      </c>
      <c r="S612" s="55" t="s">
        <v>2425</v>
      </c>
      <c r="T612" s="108" t="s">
        <v>2426</v>
      </c>
      <c r="AN612" s="59"/>
      <c r="AO612" s="59" t="s">
        <v>341</v>
      </c>
      <c r="AP612" s="59"/>
      <c r="AR612" s="59"/>
      <c r="AT612" s="59"/>
      <c r="AV612" s="59"/>
      <c r="AX612" s="59"/>
      <c r="AZ612" s="59"/>
      <c r="BB612" s="59"/>
      <c r="BD612" s="59"/>
      <c r="BF612" s="59"/>
      <c r="BH612" s="59"/>
      <c r="BJ612" s="59"/>
      <c r="BL612" s="59"/>
      <c r="BN612" s="59"/>
      <c r="BP612" s="59"/>
      <c r="BR612" s="59"/>
      <c r="BT612" s="59"/>
      <c r="BV612" s="59"/>
      <c r="BX612" s="59"/>
      <c r="BZ612" s="59"/>
      <c r="CC612" s="46" t="s">
        <v>2626</v>
      </c>
    </row>
    <row r="613" spans="1:81" ht="18" customHeight="1">
      <c r="A613" s="107">
        <v>45693</v>
      </c>
      <c r="B613" s="116">
        <v>45804</v>
      </c>
      <c r="C613" s="118">
        <v>45805</v>
      </c>
      <c r="E613" s="166"/>
      <c r="F613" s="112">
        <v>21641</v>
      </c>
      <c r="G613" s="112">
        <v>127</v>
      </c>
      <c r="H613" s="52">
        <v>2622</v>
      </c>
      <c r="I613" s="59" t="s">
        <v>2627</v>
      </c>
      <c r="J613" s="59" t="s">
        <v>1531</v>
      </c>
      <c r="K613" s="55" t="s">
        <v>2167</v>
      </c>
      <c r="L613" s="55" t="s">
        <v>2168</v>
      </c>
      <c r="M613" s="55" t="s">
        <v>1519</v>
      </c>
      <c r="N613" s="55" t="s">
        <v>300</v>
      </c>
      <c r="O613" s="55" t="s">
        <v>365</v>
      </c>
      <c r="P613" s="55" t="s">
        <v>2238</v>
      </c>
      <c r="Q613" s="55" t="s">
        <v>227</v>
      </c>
      <c r="R613" s="55" t="s">
        <v>2267</v>
      </c>
      <c r="S613" s="55" t="s">
        <v>2293</v>
      </c>
      <c r="T613" s="108" t="s">
        <v>2294</v>
      </c>
      <c r="AJ613" s="59" t="s">
        <v>341</v>
      </c>
      <c r="AK613" s="59" t="s">
        <v>341</v>
      </c>
      <c r="AL613" s="93" t="s">
        <v>341</v>
      </c>
      <c r="AM613" s="59" t="s">
        <v>341</v>
      </c>
      <c r="AN613" s="59" t="s">
        <v>341</v>
      </c>
      <c r="AP613" s="59" t="s">
        <v>341</v>
      </c>
      <c r="AR613" s="59"/>
      <c r="AS613" s="59" t="s">
        <v>341</v>
      </c>
      <c r="AT613" s="59"/>
      <c r="AU613" s="59" t="s">
        <v>341</v>
      </c>
      <c r="AV613" s="59" t="s">
        <v>341</v>
      </c>
      <c r="AX613" s="59"/>
      <c r="AZ613" s="59" t="s">
        <v>341</v>
      </c>
      <c r="BB613" s="59"/>
      <c r="BD613" s="59"/>
      <c r="BE613" s="59" t="s">
        <v>341</v>
      </c>
      <c r="BF613" s="59"/>
      <c r="BH613" s="59"/>
      <c r="BJ613" s="59"/>
      <c r="BL613" s="59"/>
      <c r="BN613" s="59"/>
      <c r="BP613" s="59" t="s">
        <v>341</v>
      </c>
      <c r="BR613" s="59"/>
      <c r="BT613" s="59"/>
      <c r="BV613" s="59"/>
      <c r="BX613" s="59"/>
      <c r="BZ613" s="59"/>
      <c r="CC613" s="46" t="s">
        <v>2626</v>
      </c>
    </row>
    <row r="614" spans="1:81" ht="18" customHeight="1">
      <c r="A614" s="107">
        <v>45693</v>
      </c>
      <c r="B614" s="168">
        <v>45902</v>
      </c>
      <c r="E614" s="166"/>
      <c r="F614" s="112">
        <v>28763</v>
      </c>
      <c r="G614" s="112">
        <v>640</v>
      </c>
      <c r="H614" s="52">
        <v>2710</v>
      </c>
      <c r="I614" s="59" t="s">
        <v>2627</v>
      </c>
      <c r="J614" s="59" t="s">
        <v>2439</v>
      </c>
      <c r="K614" s="55" t="s">
        <v>2442</v>
      </c>
      <c r="L614" s="55" t="s">
        <v>2443</v>
      </c>
      <c r="M614" s="55" t="s">
        <v>1213</v>
      </c>
      <c r="N614" s="55" t="s">
        <v>300</v>
      </c>
      <c r="O614" s="55" t="s">
        <v>303</v>
      </c>
      <c r="P614" s="55" t="s">
        <v>2449</v>
      </c>
      <c r="Q614" s="55" t="s">
        <v>228</v>
      </c>
      <c r="R614" s="55" t="s">
        <v>2452</v>
      </c>
      <c r="S614" s="55" t="s">
        <v>2456</v>
      </c>
      <c r="T614" s="108" t="s">
        <v>2457</v>
      </c>
      <c r="AJ614" s="59" t="s">
        <v>341</v>
      </c>
      <c r="AK614" s="59" t="s">
        <v>341</v>
      </c>
      <c r="AL614" s="93" t="s">
        <v>341</v>
      </c>
      <c r="AN614" s="59" t="s">
        <v>341</v>
      </c>
      <c r="AP614" s="59" t="s">
        <v>341</v>
      </c>
      <c r="AR614" s="59"/>
      <c r="AS614" s="154"/>
      <c r="AT614" s="59"/>
      <c r="AV614" s="59"/>
      <c r="AX614" s="59" t="s">
        <v>341</v>
      </c>
      <c r="AZ614" s="59"/>
      <c r="BB614" s="59"/>
      <c r="BC614" s="59" t="s">
        <v>341</v>
      </c>
      <c r="BD614" s="59" t="s">
        <v>341</v>
      </c>
      <c r="BE614" s="59" t="s">
        <v>341</v>
      </c>
      <c r="BF614" s="59" t="s">
        <v>341</v>
      </c>
      <c r="BH614" s="59" t="s">
        <v>341</v>
      </c>
      <c r="BJ614" s="59"/>
      <c r="BL614" s="59"/>
      <c r="BN614" s="59"/>
      <c r="BP614" s="59"/>
      <c r="BR614" s="59"/>
      <c r="BT614" s="59"/>
      <c r="BV614" s="59"/>
      <c r="BX614" s="59"/>
      <c r="BZ614" s="59"/>
      <c r="CC614" s="46" t="s">
        <v>2626</v>
      </c>
    </row>
    <row r="615" spans="1:81" ht="18" customHeight="1">
      <c r="A615" s="107">
        <v>45693</v>
      </c>
      <c r="E615" s="166"/>
      <c r="F615" s="112">
        <v>30606</v>
      </c>
      <c r="G615" s="112">
        <v>2238</v>
      </c>
      <c r="H615" s="52">
        <v>2711</v>
      </c>
      <c r="I615" s="59" t="s">
        <v>2627</v>
      </c>
      <c r="J615" s="59" t="s">
        <v>2439</v>
      </c>
      <c r="K615" s="55" t="s">
        <v>2444</v>
      </c>
      <c r="L615" s="55" t="s">
        <v>2445</v>
      </c>
      <c r="M615" s="55" t="s">
        <v>2447</v>
      </c>
      <c r="N615" s="55" t="s">
        <v>300</v>
      </c>
      <c r="O615" s="55" t="s">
        <v>304</v>
      </c>
      <c r="P615" s="55" t="s">
        <v>2450</v>
      </c>
      <c r="Q615" s="55" t="s">
        <v>227</v>
      </c>
      <c r="R615" s="55" t="s">
        <v>2453</v>
      </c>
      <c r="S615" s="55" t="s">
        <v>2458</v>
      </c>
      <c r="T615" s="108" t="s">
        <v>2459</v>
      </c>
      <c r="AJ615" s="59" t="s">
        <v>341</v>
      </c>
      <c r="AL615" s="93" t="s">
        <v>341</v>
      </c>
      <c r="AN615" s="59" t="s">
        <v>341</v>
      </c>
      <c r="AP615" s="59"/>
      <c r="AR615" s="59"/>
      <c r="AT615" s="59"/>
      <c r="AV615" s="59"/>
      <c r="AW615" s="59" t="s">
        <v>341</v>
      </c>
      <c r="AX615" s="59"/>
      <c r="AZ615" s="59"/>
      <c r="BB615" s="59"/>
      <c r="BD615" s="59"/>
      <c r="BF615" s="59"/>
      <c r="BH615" s="59"/>
      <c r="BJ615" s="59"/>
      <c r="BL615" s="59"/>
      <c r="BN615" s="59"/>
      <c r="BP615" s="59"/>
      <c r="BR615" s="59"/>
      <c r="BT615" s="59"/>
      <c r="BV615" s="59"/>
      <c r="BX615" s="59"/>
      <c r="BZ615" s="59"/>
      <c r="CC615" s="46" t="s">
        <v>2626</v>
      </c>
    </row>
    <row r="616" spans="1:81" ht="18" customHeight="1">
      <c r="A616" s="107">
        <v>45693</v>
      </c>
      <c r="E616" s="167"/>
      <c r="F616" s="112">
        <v>26363</v>
      </c>
      <c r="G616" s="112">
        <v>3059</v>
      </c>
      <c r="H616" s="52">
        <v>2712</v>
      </c>
      <c r="I616" s="59" t="s">
        <v>2627</v>
      </c>
      <c r="J616" s="59" t="s">
        <v>2460</v>
      </c>
      <c r="K616" s="55" t="s">
        <v>2461</v>
      </c>
      <c r="L616" s="55" t="s">
        <v>2462</v>
      </c>
      <c r="M616" s="55" t="s">
        <v>2463</v>
      </c>
      <c r="N616" s="55" t="s">
        <v>305</v>
      </c>
      <c r="O616" s="55" t="s">
        <v>2464</v>
      </c>
      <c r="P616" s="55" t="s">
        <v>2465</v>
      </c>
      <c r="Q616" s="55" t="s">
        <v>227</v>
      </c>
      <c r="R616" s="55" t="s">
        <v>2466</v>
      </c>
      <c r="S616" s="55" t="s">
        <v>2467</v>
      </c>
      <c r="T616" s="108" t="s">
        <v>2468</v>
      </c>
      <c r="AM616" s="59" t="s">
        <v>341</v>
      </c>
      <c r="AN616" s="59" t="s">
        <v>341</v>
      </c>
      <c r="AP616" s="59"/>
      <c r="AR616" s="59"/>
      <c r="AT616" s="59"/>
      <c r="AV616" s="59"/>
      <c r="AX616" s="59"/>
      <c r="AZ616" s="59"/>
      <c r="BB616" s="59"/>
      <c r="BD616" s="59"/>
      <c r="BF616" s="59"/>
      <c r="BH616" s="59"/>
      <c r="BJ616" s="59"/>
      <c r="BL616" s="59"/>
      <c r="BN616" s="59"/>
      <c r="BP616" s="59"/>
      <c r="BR616" s="59"/>
      <c r="BT616" s="59"/>
      <c r="BV616" s="59"/>
      <c r="BX616" s="59"/>
      <c r="BZ616" s="59"/>
      <c r="CC616" s="46" t="s">
        <v>2626</v>
      </c>
    </row>
    <row r="617" spans="1:81" ht="18" hidden="1" customHeight="1">
      <c r="H617" s="52">
        <v>2713</v>
      </c>
      <c r="T617" s="108"/>
      <c r="AN617" s="59"/>
      <c r="AP617" s="59"/>
      <c r="AR617" s="59"/>
      <c r="AT617" s="59"/>
      <c r="AV617" s="59"/>
      <c r="AX617" s="59"/>
      <c r="AZ617" s="59"/>
      <c r="BB617" s="59"/>
      <c r="BD617" s="59"/>
      <c r="BF617" s="59"/>
      <c r="BH617" s="59"/>
      <c r="BJ617" s="59"/>
      <c r="BL617" s="59"/>
      <c r="BN617" s="59"/>
      <c r="BP617" s="59"/>
      <c r="BR617" s="59"/>
      <c r="BT617" s="59"/>
      <c r="BV617" s="59"/>
      <c r="BX617" s="59"/>
      <c r="BZ617" s="59"/>
      <c r="CC617" s="46" t="s">
        <v>2626</v>
      </c>
    </row>
    <row r="618" spans="1:81" ht="18" hidden="1" customHeight="1">
      <c r="H618" s="52">
        <v>2714</v>
      </c>
      <c r="T618" s="108"/>
      <c r="AN618" s="59"/>
      <c r="AP618" s="59"/>
      <c r="AR618" s="59"/>
      <c r="AT618" s="59"/>
      <c r="AV618" s="59"/>
      <c r="AX618" s="59"/>
      <c r="AZ618" s="59"/>
      <c r="BB618" s="59"/>
      <c r="BD618" s="59"/>
      <c r="BF618" s="59"/>
      <c r="BH618" s="59"/>
      <c r="BJ618" s="59"/>
      <c r="BL618" s="59"/>
      <c r="BN618" s="59"/>
      <c r="BP618" s="59"/>
      <c r="BR618" s="59"/>
      <c r="BT618" s="59"/>
      <c r="BV618" s="59"/>
      <c r="BX618" s="59"/>
      <c r="BZ618" s="59"/>
      <c r="CC618" s="46" t="s">
        <v>2626</v>
      </c>
    </row>
    <row r="619" spans="1:81" ht="18" hidden="1" customHeight="1">
      <c r="H619" s="52">
        <v>2715</v>
      </c>
      <c r="T619" s="108"/>
      <c r="AN619" s="59"/>
      <c r="AP619" s="59"/>
      <c r="AR619" s="59"/>
      <c r="AT619" s="59"/>
      <c r="AV619" s="59"/>
      <c r="AX619" s="59"/>
      <c r="AZ619" s="59"/>
      <c r="BB619" s="59"/>
      <c r="BD619" s="59"/>
      <c r="BF619" s="59"/>
      <c r="BH619" s="59"/>
      <c r="BJ619" s="59"/>
      <c r="BL619" s="59"/>
      <c r="BN619" s="59"/>
      <c r="BP619" s="59"/>
      <c r="BR619" s="59"/>
      <c r="BT619" s="59"/>
      <c r="BV619" s="59"/>
      <c r="BX619" s="59"/>
      <c r="BZ619" s="59"/>
      <c r="CC619" s="46" t="s">
        <v>2626</v>
      </c>
    </row>
    <row r="620" spans="1:81" ht="18" hidden="1" customHeight="1">
      <c r="H620" s="52">
        <v>2716</v>
      </c>
      <c r="T620" s="108"/>
      <c r="AN620" s="59"/>
      <c r="AP620" s="59"/>
      <c r="AR620" s="59"/>
      <c r="AT620" s="59"/>
      <c r="AV620" s="59"/>
      <c r="AX620" s="59"/>
      <c r="AZ620" s="59"/>
      <c r="BB620" s="59"/>
      <c r="BD620" s="59"/>
      <c r="BF620" s="59"/>
      <c r="BH620" s="59"/>
      <c r="BJ620" s="59"/>
      <c r="BL620" s="59"/>
      <c r="BN620" s="59"/>
      <c r="BP620" s="59"/>
      <c r="BR620" s="59"/>
      <c r="BT620" s="59"/>
      <c r="BV620" s="59"/>
      <c r="BX620" s="59"/>
      <c r="BZ620" s="59"/>
      <c r="CC620" s="46" t="s">
        <v>2626</v>
      </c>
    </row>
    <row r="621" spans="1:81" ht="18" hidden="1" customHeight="1">
      <c r="H621" s="52">
        <v>2717</v>
      </c>
      <c r="T621" s="108"/>
      <c r="AN621" s="59"/>
      <c r="AP621" s="59"/>
      <c r="AR621" s="59"/>
      <c r="AT621" s="59"/>
      <c r="AV621" s="59"/>
      <c r="AX621" s="59"/>
      <c r="AZ621" s="59"/>
      <c r="BB621" s="59"/>
      <c r="BD621" s="59"/>
      <c r="BF621" s="59"/>
      <c r="BH621" s="59"/>
      <c r="BJ621" s="59"/>
      <c r="BL621" s="59"/>
      <c r="BN621" s="59"/>
      <c r="BP621" s="59"/>
      <c r="BR621" s="59"/>
      <c r="BT621" s="59"/>
      <c r="BV621" s="59"/>
      <c r="BX621" s="59"/>
      <c r="BZ621" s="59"/>
      <c r="CC621" s="46" t="s">
        <v>2626</v>
      </c>
    </row>
    <row r="622" spans="1:81" ht="18" hidden="1" customHeight="1">
      <c r="H622" s="52">
        <v>2718</v>
      </c>
      <c r="T622" s="108"/>
      <c r="AN622" s="59"/>
      <c r="AP622" s="59"/>
      <c r="AR622" s="59"/>
      <c r="AT622" s="59"/>
      <c r="AV622" s="59"/>
      <c r="AX622" s="59"/>
      <c r="AZ622" s="59"/>
      <c r="BB622" s="59"/>
      <c r="BD622" s="59"/>
      <c r="BF622" s="59"/>
      <c r="BH622" s="59"/>
      <c r="BJ622" s="59"/>
      <c r="BL622" s="59"/>
      <c r="BN622" s="59"/>
      <c r="BP622" s="59"/>
      <c r="BR622" s="59"/>
      <c r="BT622" s="59"/>
      <c r="BV622" s="59"/>
      <c r="BX622" s="59"/>
      <c r="BZ622" s="59"/>
      <c r="CC622" s="46" t="s">
        <v>2626</v>
      </c>
    </row>
    <row r="623" spans="1:81" ht="18" hidden="1" customHeight="1">
      <c r="H623" s="52">
        <v>2719</v>
      </c>
      <c r="T623" s="108"/>
      <c r="AN623" s="59"/>
      <c r="AP623" s="59"/>
      <c r="AR623" s="59"/>
      <c r="AT623" s="59"/>
      <c r="AV623" s="59"/>
      <c r="AX623" s="59"/>
      <c r="AZ623" s="59"/>
      <c r="BB623" s="59"/>
      <c r="BD623" s="59"/>
      <c r="BF623" s="59"/>
      <c r="BH623" s="59"/>
      <c r="BJ623" s="59"/>
      <c r="BL623" s="59"/>
      <c r="BN623" s="59"/>
      <c r="BP623" s="59"/>
      <c r="BR623" s="59"/>
      <c r="BT623" s="59"/>
      <c r="BV623" s="59"/>
      <c r="BX623" s="59"/>
      <c r="BZ623" s="59"/>
      <c r="CC623" s="46" t="s">
        <v>2626</v>
      </c>
    </row>
    <row r="624" spans="1:81" ht="18" hidden="1" customHeight="1">
      <c r="H624" s="52">
        <v>2720</v>
      </c>
      <c r="T624" s="108"/>
      <c r="AN624" s="59"/>
      <c r="AP624" s="59"/>
      <c r="AR624" s="59"/>
      <c r="AT624" s="59"/>
      <c r="AV624" s="59"/>
      <c r="AX624" s="59"/>
      <c r="AZ624" s="59"/>
      <c r="BB624" s="59"/>
      <c r="BD624" s="59"/>
      <c r="BF624" s="59"/>
      <c r="BH624" s="59"/>
      <c r="BJ624" s="59"/>
      <c r="BL624" s="59"/>
      <c r="BN624" s="59"/>
      <c r="BP624" s="59"/>
      <c r="BR624" s="59"/>
      <c r="BT624" s="59"/>
      <c r="BV624" s="59"/>
      <c r="BX624" s="59"/>
      <c r="BZ624" s="59"/>
      <c r="CC624" s="46" t="s">
        <v>2626</v>
      </c>
    </row>
    <row r="625" spans="8:81" ht="18" hidden="1" customHeight="1">
      <c r="H625" s="52">
        <v>2721</v>
      </c>
      <c r="T625" s="108"/>
      <c r="AN625" s="59"/>
      <c r="AP625" s="59"/>
      <c r="AR625" s="59"/>
      <c r="AT625" s="59"/>
      <c r="AV625" s="59"/>
      <c r="AX625" s="59"/>
      <c r="AZ625" s="59"/>
      <c r="BB625" s="59"/>
      <c r="BD625" s="59"/>
      <c r="BF625" s="59"/>
      <c r="BH625" s="59"/>
      <c r="BJ625" s="59"/>
      <c r="BL625" s="59"/>
      <c r="BN625" s="59"/>
      <c r="BP625" s="59"/>
      <c r="BR625" s="59"/>
      <c r="BT625" s="59"/>
      <c r="BV625" s="59"/>
      <c r="BX625" s="59"/>
      <c r="BZ625" s="59"/>
      <c r="CC625" s="46" t="s">
        <v>2626</v>
      </c>
    </row>
    <row r="626" spans="8:81" ht="18" hidden="1" customHeight="1">
      <c r="H626" s="52">
        <v>2722</v>
      </c>
      <c r="T626" s="108"/>
      <c r="AN626" s="59"/>
      <c r="AP626" s="59"/>
      <c r="AR626" s="59"/>
      <c r="AT626" s="59"/>
      <c r="AV626" s="59"/>
      <c r="AX626" s="59"/>
      <c r="AZ626" s="59"/>
      <c r="BB626" s="59"/>
      <c r="BD626" s="59"/>
      <c r="BF626" s="59"/>
      <c r="BH626" s="59"/>
      <c r="BJ626" s="59"/>
      <c r="BL626" s="59"/>
      <c r="BN626" s="59"/>
      <c r="BP626" s="59"/>
      <c r="BR626" s="59"/>
      <c r="BT626" s="59"/>
      <c r="BV626" s="59"/>
      <c r="BX626" s="59"/>
      <c r="BZ626" s="59"/>
      <c r="CC626" s="46" t="s">
        <v>2626</v>
      </c>
    </row>
    <row r="627" spans="8:81" ht="18" hidden="1" customHeight="1">
      <c r="H627" s="52">
        <v>2723</v>
      </c>
      <c r="T627" s="108"/>
      <c r="AN627" s="59"/>
      <c r="AP627" s="59"/>
      <c r="AR627" s="59"/>
      <c r="AT627" s="59"/>
      <c r="AV627" s="59"/>
      <c r="AX627" s="59"/>
      <c r="AZ627" s="59"/>
      <c r="BB627" s="59"/>
      <c r="BD627" s="59"/>
      <c r="BF627" s="59"/>
      <c r="BH627" s="59"/>
      <c r="BJ627" s="59"/>
      <c r="BL627" s="59"/>
      <c r="BN627" s="59"/>
      <c r="BP627" s="59"/>
      <c r="BR627" s="59"/>
      <c r="BT627" s="59"/>
      <c r="BV627" s="59"/>
      <c r="BX627" s="59"/>
      <c r="BZ627" s="59"/>
      <c r="CC627" s="46" t="s">
        <v>2626</v>
      </c>
    </row>
    <row r="628" spans="8:81" ht="18" hidden="1" customHeight="1">
      <c r="H628" s="52">
        <v>2724</v>
      </c>
      <c r="T628" s="108"/>
      <c r="AN628" s="59"/>
      <c r="AP628" s="59"/>
      <c r="AR628" s="59"/>
      <c r="AT628" s="59"/>
      <c r="AV628" s="59"/>
      <c r="AX628" s="59"/>
      <c r="AZ628" s="59"/>
      <c r="BB628" s="59"/>
      <c r="BD628" s="59"/>
      <c r="BF628" s="59"/>
      <c r="BH628" s="59"/>
      <c r="BJ628" s="59"/>
      <c r="BL628" s="59"/>
      <c r="BN628" s="59"/>
      <c r="BP628" s="59"/>
      <c r="BR628" s="59"/>
      <c r="BT628" s="59"/>
      <c r="BV628" s="59"/>
      <c r="BX628" s="59"/>
      <c r="BZ628" s="59"/>
      <c r="CC628" s="46" t="s">
        <v>2626</v>
      </c>
    </row>
    <row r="629" spans="8:81" ht="18" hidden="1" customHeight="1">
      <c r="H629" s="52">
        <v>2725</v>
      </c>
      <c r="T629" s="108"/>
      <c r="AN629" s="59"/>
      <c r="AP629" s="59"/>
      <c r="AR629" s="59"/>
      <c r="AT629" s="59"/>
      <c r="AV629" s="59"/>
      <c r="AX629" s="59"/>
      <c r="AZ629" s="59"/>
      <c r="BB629" s="59"/>
      <c r="BD629" s="59"/>
      <c r="BF629" s="59"/>
      <c r="BH629" s="59"/>
      <c r="BJ629" s="59"/>
      <c r="BL629" s="59"/>
      <c r="BN629" s="59"/>
      <c r="BP629" s="59"/>
      <c r="BR629" s="59"/>
      <c r="BT629" s="59"/>
      <c r="BV629" s="59"/>
      <c r="BX629" s="59"/>
      <c r="BZ629" s="59"/>
      <c r="CC629" s="46" t="s">
        <v>2626</v>
      </c>
    </row>
    <row r="630" spans="8:81" ht="18" hidden="1" customHeight="1">
      <c r="H630" s="52">
        <v>2726</v>
      </c>
      <c r="T630" s="108"/>
      <c r="AN630" s="59"/>
      <c r="AP630" s="59"/>
      <c r="AR630" s="59"/>
      <c r="AT630" s="59"/>
      <c r="AV630" s="59"/>
      <c r="AX630" s="59"/>
      <c r="AZ630" s="59"/>
      <c r="BB630" s="59"/>
      <c r="BD630" s="59"/>
      <c r="BF630" s="59"/>
      <c r="BH630" s="59"/>
      <c r="BJ630" s="59"/>
      <c r="BL630" s="59"/>
      <c r="BN630" s="59"/>
      <c r="BP630" s="59"/>
      <c r="BR630" s="59"/>
      <c r="BT630" s="59"/>
      <c r="BV630" s="59"/>
      <c r="BX630" s="59"/>
      <c r="BZ630" s="59"/>
      <c r="CC630" s="46" t="s">
        <v>2626</v>
      </c>
    </row>
    <row r="631" spans="8:81" ht="18" hidden="1" customHeight="1">
      <c r="H631" s="52">
        <v>2727</v>
      </c>
      <c r="T631" s="108"/>
      <c r="AN631" s="59"/>
      <c r="AP631" s="59"/>
      <c r="AR631" s="59"/>
      <c r="AT631" s="59"/>
      <c r="AV631" s="59"/>
      <c r="AX631" s="59"/>
      <c r="AZ631" s="59"/>
      <c r="BB631" s="59"/>
      <c r="BD631" s="59"/>
      <c r="BF631" s="59"/>
      <c r="BH631" s="59"/>
      <c r="BJ631" s="59"/>
      <c r="BL631" s="59"/>
      <c r="BN631" s="59"/>
      <c r="BP631" s="59"/>
      <c r="BR631" s="59"/>
      <c r="BT631" s="59"/>
      <c r="BV631" s="59"/>
      <c r="BX631" s="59"/>
      <c r="BZ631" s="59"/>
      <c r="CC631" s="46" t="s">
        <v>2626</v>
      </c>
    </row>
    <row r="632" spans="8:81" ht="18" hidden="1" customHeight="1">
      <c r="H632" s="52">
        <v>2728</v>
      </c>
      <c r="T632" s="108"/>
      <c r="AN632" s="59"/>
      <c r="AP632" s="59"/>
      <c r="AR632" s="59"/>
      <c r="AT632" s="59"/>
      <c r="AV632" s="59"/>
      <c r="AX632" s="59"/>
      <c r="AZ632" s="59"/>
      <c r="BB632" s="59"/>
      <c r="BD632" s="59"/>
      <c r="BF632" s="59"/>
      <c r="BH632" s="59"/>
      <c r="BJ632" s="59"/>
      <c r="BL632" s="59"/>
      <c r="BN632" s="59"/>
      <c r="BP632" s="59"/>
      <c r="BR632" s="59"/>
      <c r="BT632" s="59"/>
      <c r="BV632" s="59"/>
      <c r="BX632" s="59"/>
      <c r="BZ632" s="59"/>
      <c r="CC632" s="46" t="s">
        <v>2626</v>
      </c>
    </row>
    <row r="633" spans="8:81" ht="18" hidden="1" customHeight="1">
      <c r="H633" s="52">
        <v>2729</v>
      </c>
      <c r="T633" s="108"/>
      <c r="AN633" s="59"/>
      <c r="AP633" s="59"/>
      <c r="AR633" s="59"/>
      <c r="AT633" s="59"/>
      <c r="AV633" s="59"/>
      <c r="AX633" s="59"/>
      <c r="AZ633" s="59"/>
      <c r="BB633" s="59"/>
      <c r="BD633" s="59"/>
      <c r="BF633" s="59"/>
      <c r="BH633" s="59"/>
      <c r="BJ633" s="59"/>
      <c r="BL633" s="59"/>
      <c r="BN633" s="59"/>
      <c r="BP633" s="59"/>
      <c r="BR633" s="59"/>
      <c r="BT633" s="59"/>
      <c r="BV633" s="59"/>
      <c r="BX633" s="59"/>
      <c r="BZ633" s="59"/>
      <c r="CC633" s="46" t="s">
        <v>2626</v>
      </c>
    </row>
    <row r="634" spans="8:81" ht="18" hidden="1" customHeight="1">
      <c r="H634" s="52">
        <v>2730</v>
      </c>
      <c r="T634" s="108"/>
      <c r="AN634" s="59"/>
      <c r="AP634" s="59"/>
      <c r="AR634" s="59"/>
      <c r="AT634" s="59"/>
      <c r="AV634" s="59"/>
      <c r="AX634" s="59"/>
      <c r="AZ634" s="59"/>
      <c r="BB634" s="59"/>
      <c r="BD634" s="59"/>
      <c r="BF634" s="59"/>
      <c r="BH634" s="59"/>
      <c r="BJ634" s="59"/>
      <c r="BL634" s="59"/>
      <c r="BN634" s="59"/>
      <c r="BP634" s="59"/>
      <c r="BR634" s="59"/>
      <c r="BT634" s="59"/>
      <c r="BV634" s="59"/>
      <c r="BX634" s="59"/>
      <c r="BZ634" s="59"/>
      <c r="CC634" s="46" t="s">
        <v>2626</v>
      </c>
    </row>
    <row r="635" spans="8:81" ht="18" hidden="1" customHeight="1">
      <c r="H635" s="52">
        <v>2731</v>
      </c>
      <c r="T635" s="108"/>
      <c r="AN635" s="59"/>
      <c r="AP635" s="59"/>
      <c r="AR635" s="59"/>
      <c r="AT635" s="59"/>
      <c r="AV635" s="59"/>
      <c r="AX635" s="59"/>
      <c r="AZ635" s="59"/>
      <c r="BB635" s="59"/>
      <c r="BD635" s="59"/>
      <c r="BF635" s="59"/>
      <c r="BH635" s="59"/>
      <c r="BJ635" s="59"/>
      <c r="BL635" s="59"/>
      <c r="BN635" s="59"/>
      <c r="BP635" s="59"/>
      <c r="BR635" s="59"/>
      <c r="BT635" s="59"/>
      <c r="BV635" s="59"/>
      <c r="BX635" s="59"/>
      <c r="BZ635" s="59"/>
      <c r="CC635" s="46" t="s">
        <v>2626</v>
      </c>
    </row>
    <row r="636" spans="8:81" ht="18" hidden="1" customHeight="1">
      <c r="H636" s="52">
        <v>2732</v>
      </c>
      <c r="T636" s="108"/>
      <c r="AN636" s="59"/>
      <c r="AP636" s="59"/>
      <c r="AR636" s="59"/>
      <c r="AT636" s="59"/>
      <c r="AV636" s="59"/>
      <c r="AX636" s="59"/>
      <c r="AZ636" s="59"/>
      <c r="BB636" s="59"/>
      <c r="BD636" s="59"/>
      <c r="BF636" s="59"/>
      <c r="BH636" s="59"/>
      <c r="BJ636" s="59"/>
      <c r="BL636" s="59"/>
      <c r="BN636" s="59"/>
      <c r="BP636" s="59"/>
      <c r="BR636" s="59"/>
      <c r="BT636" s="59"/>
      <c r="BV636" s="59"/>
      <c r="BX636" s="59"/>
      <c r="BZ636" s="59"/>
      <c r="CC636" s="46" t="s">
        <v>2626</v>
      </c>
    </row>
    <row r="637" spans="8:81" ht="18" hidden="1" customHeight="1">
      <c r="H637" s="52">
        <v>2733</v>
      </c>
      <c r="T637" s="108"/>
      <c r="AN637" s="59"/>
      <c r="AP637" s="59"/>
      <c r="AR637" s="59"/>
      <c r="AT637" s="59"/>
      <c r="AV637" s="59"/>
      <c r="AX637" s="59"/>
      <c r="AZ637" s="59"/>
      <c r="BB637" s="59"/>
      <c r="BD637" s="59"/>
      <c r="BF637" s="59"/>
      <c r="BH637" s="59"/>
      <c r="BJ637" s="59"/>
      <c r="BL637" s="59"/>
      <c r="BN637" s="59"/>
      <c r="BP637" s="59"/>
      <c r="BR637" s="59"/>
      <c r="BT637" s="59"/>
      <c r="BV637" s="59"/>
      <c r="BX637" s="59"/>
      <c r="BZ637" s="59"/>
      <c r="CC637" s="46" t="s">
        <v>2626</v>
      </c>
    </row>
    <row r="638" spans="8:81" ht="18" hidden="1" customHeight="1">
      <c r="H638" s="52">
        <v>2734</v>
      </c>
      <c r="T638" s="108"/>
      <c r="AN638" s="59"/>
      <c r="AP638" s="59"/>
      <c r="AR638" s="59"/>
      <c r="AT638" s="59"/>
      <c r="AV638" s="59"/>
      <c r="AX638" s="59"/>
      <c r="AZ638" s="59"/>
      <c r="BB638" s="59"/>
      <c r="BD638" s="59"/>
      <c r="BF638" s="59"/>
      <c r="BH638" s="59"/>
      <c r="BJ638" s="59"/>
      <c r="BL638" s="59"/>
      <c r="BN638" s="59"/>
      <c r="BP638" s="59"/>
      <c r="BR638" s="59"/>
      <c r="BT638" s="59"/>
      <c r="BV638" s="59"/>
      <c r="BX638" s="59"/>
      <c r="BZ638" s="59"/>
      <c r="CC638" s="46" t="s">
        <v>2626</v>
      </c>
    </row>
    <row r="639" spans="8:81" ht="18" hidden="1" customHeight="1">
      <c r="H639" s="52">
        <v>2735</v>
      </c>
      <c r="T639" s="108"/>
      <c r="AN639" s="59"/>
      <c r="AP639" s="59"/>
      <c r="AR639" s="59"/>
      <c r="AT639" s="59"/>
      <c r="AV639" s="59"/>
      <c r="AX639" s="59"/>
      <c r="AZ639" s="59"/>
      <c r="BB639" s="59"/>
      <c r="BD639" s="59"/>
      <c r="BF639" s="59"/>
      <c r="BH639" s="59"/>
      <c r="BJ639" s="59"/>
      <c r="BL639" s="59"/>
      <c r="BN639" s="59"/>
      <c r="BP639" s="59"/>
      <c r="BR639" s="59"/>
      <c r="BT639" s="59"/>
      <c r="BV639" s="59"/>
      <c r="BX639" s="59"/>
      <c r="BZ639" s="59"/>
      <c r="CC639" s="46" t="s">
        <v>2626</v>
      </c>
    </row>
    <row r="640" spans="8:81" ht="18" hidden="1" customHeight="1">
      <c r="H640" s="52">
        <v>2736</v>
      </c>
      <c r="T640" s="108"/>
      <c r="AN640" s="59"/>
      <c r="AP640" s="59"/>
      <c r="AR640" s="59"/>
      <c r="AT640" s="59"/>
      <c r="AV640" s="59"/>
      <c r="AX640" s="59"/>
      <c r="AZ640" s="59"/>
      <c r="BB640" s="59"/>
      <c r="BD640" s="59"/>
      <c r="BF640" s="59"/>
      <c r="BH640" s="59"/>
      <c r="BJ640" s="59"/>
      <c r="BL640" s="59"/>
      <c r="BN640" s="59"/>
      <c r="BP640" s="59"/>
      <c r="BR640" s="59"/>
      <c r="BT640" s="59"/>
      <c r="BV640" s="59"/>
      <c r="BX640" s="59"/>
      <c r="BZ640" s="59"/>
      <c r="CC640" s="46" t="s">
        <v>2626</v>
      </c>
    </row>
    <row r="641" spans="8:81" ht="18" hidden="1" customHeight="1">
      <c r="H641" s="52">
        <v>2737</v>
      </c>
      <c r="T641" s="108"/>
      <c r="AN641" s="59"/>
      <c r="AP641" s="59"/>
      <c r="AR641" s="59"/>
      <c r="AT641" s="59"/>
      <c r="AV641" s="59"/>
      <c r="AX641" s="59"/>
      <c r="AZ641" s="59"/>
      <c r="BB641" s="59"/>
      <c r="BD641" s="59"/>
      <c r="BF641" s="59"/>
      <c r="BH641" s="59"/>
      <c r="BJ641" s="59"/>
      <c r="BL641" s="59"/>
      <c r="BN641" s="59"/>
      <c r="BP641" s="59"/>
      <c r="BR641" s="59"/>
      <c r="BT641" s="59"/>
      <c r="BV641" s="59"/>
      <c r="BX641" s="59"/>
      <c r="BZ641" s="59"/>
      <c r="CC641" s="46" t="s">
        <v>2626</v>
      </c>
    </row>
    <row r="642" spans="8:81" ht="18" hidden="1" customHeight="1">
      <c r="H642" s="52">
        <v>2738</v>
      </c>
      <c r="T642" s="108"/>
      <c r="AN642" s="59"/>
      <c r="AP642" s="59"/>
      <c r="AR642" s="59"/>
      <c r="AT642" s="59"/>
      <c r="AV642" s="59"/>
      <c r="AX642" s="59"/>
      <c r="AZ642" s="59"/>
      <c r="BB642" s="59"/>
      <c r="BD642" s="59"/>
      <c r="BF642" s="59"/>
      <c r="BH642" s="59"/>
      <c r="BJ642" s="59"/>
      <c r="BL642" s="59"/>
      <c r="BN642" s="59"/>
      <c r="BP642" s="59"/>
      <c r="BR642" s="59"/>
      <c r="BT642" s="59"/>
      <c r="BV642" s="59"/>
      <c r="BX642" s="59"/>
      <c r="BZ642" s="59"/>
      <c r="CC642" s="46" t="s">
        <v>2626</v>
      </c>
    </row>
    <row r="643" spans="8:81" ht="18" hidden="1" customHeight="1">
      <c r="H643" s="52">
        <v>2739</v>
      </c>
      <c r="T643" s="108"/>
      <c r="AN643" s="59"/>
      <c r="AP643" s="59"/>
      <c r="AR643" s="59"/>
      <c r="AT643" s="59"/>
      <c r="AV643" s="59"/>
      <c r="AX643" s="59"/>
      <c r="AZ643" s="59"/>
      <c r="BB643" s="59"/>
      <c r="BD643" s="59"/>
      <c r="BF643" s="59"/>
      <c r="BH643" s="59"/>
      <c r="BJ643" s="59"/>
      <c r="BL643" s="59"/>
      <c r="BN643" s="59"/>
      <c r="BP643" s="59"/>
      <c r="BR643" s="59"/>
      <c r="BT643" s="59"/>
      <c r="BV643" s="59"/>
      <c r="BX643" s="59"/>
      <c r="BZ643" s="59"/>
      <c r="CC643" s="46" t="s">
        <v>2626</v>
      </c>
    </row>
    <row r="644" spans="8:81" ht="18" hidden="1" customHeight="1">
      <c r="H644" s="52">
        <v>2740</v>
      </c>
      <c r="T644" s="108"/>
      <c r="AN644" s="59"/>
      <c r="AP644" s="59"/>
      <c r="AR644" s="59"/>
      <c r="AT644" s="59"/>
      <c r="AV644" s="59"/>
      <c r="AX644" s="59"/>
      <c r="AZ644" s="59"/>
      <c r="BB644" s="59"/>
      <c r="BD644" s="59"/>
      <c r="BF644" s="59"/>
      <c r="BH644" s="59"/>
      <c r="BJ644" s="59"/>
      <c r="BL644" s="59"/>
      <c r="BN644" s="59"/>
      <c r="BP644" s="59"/>
      <c r="BR644" s="59"/>
      <c r="BT644" s="59"/>
      <c r="BV644" s="59"/>
      <c r="BX644" s="59"/>
      <c r="BZ644" s="59"/>
      <c r="CC644" s="46" t="s">
        <v>2626</v>
      </c>
    </row>
    <row r="645" spans="8:81" ht="18" hidden="1" customHeight="1">
      <c r="H645" s="52">
        <v>2741</v>
      </c>
      <c r="T645" s="108"/>
      <c r="AN645" s="59"/>
      <c r="AP645" s="59"/>
      <c r="AR645" s="59"/>
      <c r="AT645" s="59"/>
      <c r="AV645" s="59"/>
      <c r="AX645" s="59"/>
      <c r="AZ645" s="59"/>
      <c r="BB645" s="59"/>
      <c r="BD645" s="59"/>
      <c r="BF645" s="59"/>
      <c r="BH645" s="59"/>
      <c r="BJ645" s="59"/>
      <c r="BL645" s="59"/>
      <c r="BN645" s="59"/>
      <c r="BP645" s="59"/>
      <c r="BR645" s="59"/>
      <c r="BT645" s="59"/>
      <c r="BV645" s="59"/>
      <c r="BX645" s="59"/>
      <c r="BZ645" s="59"/>
      <c r="CC645" s="46" t="s">
        <v>2626</v>
      </c>
    </row>
    <row r="646" spans="8:81" ht="18" hidden="1" customHeight="1">
      <c r="H646" s="52">
        <v>2742</v>
      </c>
      <c r="T646" s="108"/>
      <c r="AN646" s="59"/>
      <c r="AP646" s="59"/>
      <c r="AR646" s="59"/>
      <c r="AT646" s="59"/>
      <c r="AV646" s="59"/>
      <c r="AX646" s="59"/>
      <c r="AZ646" s="59"/>
      <c r="BB646" s="59"/>
      <c r="BD646" s="59"/>
      <c r="BF646" s="59"/>
      <c r="BH646" s="59"/>
      <c r="BJ646" s="59"/>
      <c r="BL646" s="59"/>
      <c r="BN646" s="59"/>
      <c r="BP646" s="59"/>
      <c r="BR646" s="59"/>
      <c r="BT646" s="59"/>
      <c r="BV646" s="59"/>
      <c r="BX646" s="59"/>
      <c r="BZ646" s="59"/>
      <c r="CC646" s="46" t="s">
        <v>2626</v>
      </c>
    </row>
    <row r="647" spans="8:81" ht="18" hidden="1" customHeight="1">
      <c r="H647" s="52">
        <v>2743</v>
      </c>
      <c r="T647" s="108"/>
      <c r="AN647" s="59"/>
      <c r="AP647" s="59"/>
      <c r="AR647" s="59"/>
      <c r="AT647" s="59"/>
      <c r="AV647" s="59"/>
      <c r="AX647" s="59"/>
      <c r="AZ647" s="59"/>
      <c r="BB647" s="59"/>
      <c r="BD647" s="59"/>
      <c r="BF647" s="59"/>
      <c r="BH647" s="59"/>
      <c r="BJ647" s="59"/>
      <c r="BL647" s="59"/>
      <c r="BN647" s="59"/>
      <c r="BP647" s="59"/>
      <c r="BR647" s="59"/>
      <c r="BT647" s="59"/>
      <c r="BV647" s="59"/>
      <c r="BX647" s="59"/>
      <c r="BZ647" s="59"/>
      <c r="CC647" s="46" t="s">
        <v>2626</v>
      </c>
    </row>
    <row r="648" spans="8:81" ht="18" hidden="1" customHeight="1">
      <c r="H648" s="52">
        <v>2744</v>
      </c>
      <c r="T648" s="108"/>
      <c r="AN648" s="59"/>
      <c r="AP648" s="59"/>
      <c r="AR648" s="59"/>
      <c r="AT648" s="59"/>
      <c r="AV648" s="59"/>
      <c r="AX648" s="59"/>
      <c r="AZ648" s="59"/>
      <c r="BB648" s="59"/>
      <c r="BD648" s="59"/>
      <c r="BF648" s="59"/>
      <c r="BH648" s="59"/>
      <c r="BJ648" s="59"/>
      <c r="BL648" s="59"/>
      <c r="BN648" s="59"/>
      <c r="BP648" s="59"/>
      <c r="BR648" s="59"/>
      <c r="BT648" s="59"/>
      <c r="BV648" s="59"/>
      <c r="BX648" s="59"/>
      <c r="BZ648" s="59"/>
      <c r="CC648" s="46" t="s">
        <v>2626</v>
      </c>
    </row>
    <row r="649" spans="8:81" ht="18" hidden="1" customHeight="1">
      <c r="H649" s="52">
        <v>2745</v>
      </c>
      <c r="T649" s="108"/>
      <c r="AN649" s="59"/>
      <c r="AP649" s="59"/>
      <c r="AR649" s="59"/>
      <c r="AT649" s="59"/>
      <c r="AV649" s="59"/>
      <c r="AX649" s="59"/>
      <c r="AZ649" s="59"/>
      <c r="BB649" s="59"/>
      <c r="BD649" s="59"/>
      <c r="BF649" s="59"/>
      <c r="BH649" s="59"/>
      <c r="BJ649" s="59"/>
      <c r="BL649" s="59"/>
      <c r="BN649" s="59"/>
      <c r="BP649" s="59"/>
      <c r="BR649" s="59"/>
      <c r="BT649" s="59"/>
      <c r="BV649" s="59"/>
      <c r="BX649" s="59"/>
      <c r="BZ649" s="59"/>
      <c r="CC649" s="46" t="s">
        <v>2626</v>
      </c>
    </row>
    <row r="650" spans="8:81" ht="18" hidden="1" customHeight="1">
      <c r="H650" s="52">
        <v>2746</v>
      </c>
      <c r="T650" s="108"/>
      <c r="AN650" s="59"/>
      <c r="AP650" s="59"/>
      <c r="AR650" s="59"/>
      <c r="AT650" s="59"/>
      <c r="AV650" s="59"/>
      <c r="AX650" s="59"/>
      <c r="AZ650" s="59"/>
      <c r="BB650" s="59"/>
      <c r="BD650" s="59"/>
      <c r="BF650" s="59"/>
      <c r="BH650" s="59"/>
      <c r="BJ650" s="59"/>
      <c r="BL650" s="59"/>
      <c r="BN650" s="59"/>
      <c r="BP650" s="59"/>
      <c r="BR650" s="59"/>
      <c r="BT650" s="59"/>
      <c r="BV650" s="59"/>
      <c r="BX650" s="59"/>
      <c r="BZ650" s="59"/>
      <c r="CC650" s="46" t="s">
        <v>2626</v>
      </c>
    </row>
    <row r="651" spans="8:81" ht="18" hidden="1" customHeight="1">
      <c r="H651" s="52">
        <v>2747</v>
      </c>
      <c r="T651" s="108"/>
      <c r="AN651" s="59"/>
      <c r="AP651" s="59"/>
      <c r="AR651" s="59"/>
      <c r="AT651" s="59"/>
      <c r="AV651" s="59"/>
      <c r="AX651" s="59"/>
      <c r="AZ651" s="59"/>
      <c r="BB651" s="59"/>
      <c r="BD651" s="59"/>
      <c r="BF651" s="59"/>
      <c r="BH651" s="59"/>
      <c r="BJ651" s="59"/>
      <c r="BL651" s="59"/>
      <c r="BN651" s="59"/>
      <c r="BP651" s="59"/>
      <c r="BR651" s="59"/>
      <c r="BT651" s="59"/>
      <c r="BV651" s="59"/>
      <c r="BX651" s="59"/>
      <c r="BZ651" s="59"/>
      <c r="CC651" s="46" t="s">
        <v>2626</v>
      </c>
    </row>
    <row r="652" spans="8:81" ht="18" hidden="1" customHeight="1">
      <c r="H652" s="52">
        <v>2748</v>
      </c>
      <c r="T652" s="108"/>
      <c r="AN652" s="59"/>
      <c r="AP652" s="59"/>
      <c r="AR652" s="59"/>
      <c r="AT652" s="59"/>
      <c r="AV652" s="59"/>
      <c r="AX652" s="59"/>
      <c r="AZ652" s="59"/>
      <c r="BB652" s="59"/>
      <c r="BD652" s="59"/>
      <c r="BF652" s="59"/>
      <c r="BH652" s="59"/>
      <c r="BJ652" s="59"/>
      <c r="BL652" s="59"/>
      <c r="BN652" s="59"/>
      <c r="BP652" s="59"/>
      <c r="BR652" s="59"/>
      <c r="BT652" s="59"/>
      <c r="BV652" s="59"/>
      <c r="BX652" s="59"/>
      <c r="BZ652" s="59"/>
      <c r="CC652" s="46" t="s">
        <v>2626</v>
      </c>
    </row>
    <row r="653" spans="8:81" ht="18" hidden="1" customHeight="1">
      <c r="H653" s="52">
        <v>2749</v>
      </c>
      <c r="T653" s="108"/>
      <c r="AN653" s="59"/>
      <c r="AP653" s="59"/>
      <c r="AR653" s="59"/>
      <c r="AT653" s="59"/>
      <c r="AV653" s="59"/>
      <c r="AX653" s="59"/>
      <c r="AZ653" s="59"/>
      <c r="BB653" s="59"/>
      <c r="BD653" s="59"/>
      <c r="BF653" s="59"/>
      <c r="BH653" s="59"/>
      <c r="BJ653" s="59"/>
      <c r="BL653" s="59"/>
      <c r="BN653" s="59"/>
      <c r="BP653" s="59"/>
      <c r="BR653" s="59"/>
      <c r="BT653" s="59"/>
      <c r="BV653" s="59"/>
      <c r="BX653" s="59"/>
      <c r="BZ653" s="59"/>
      <c r="CC653" s="46" t="s">
        <v>2626</v>
      </c>
    </row>
    <row r="654" spans="8:81" ht="18" hidden="1" customHeight="1">
      <c r="H654" s="52">
        <v>2750</v>
      </c>
      <c r="T654" s="108"/>
      <c r="AN654" s="59"/>
      <c r="AP654" s="59"/>
      <c r="AR654" s="59"/>
      <c r="AT654" s="59"/>
      <c r="AV654" s="59"/>
      <c r="AX654" s="59"/>
      <c r="AZ654" s="59"/>
      <c r="BB654" s="59"/>
      <c r="BD654" s="59"/>
      <c r="BF654" s="59"/>
      <c r="BH654" s="59"/>
      <c r="BJ654" s="59"/>
      <c r="BL654" s="59"/>
      <c r="BN654" s="59"/>
      <c r="BP654" s="59"/>
      <c r="BR654" s="59"/>
      <c r="BT654" s="59"/>
      <c r="BV654" s="59"/>
      <c r="BX654" s="59"/>
      <c r="BZ654" s="59"/>
      <c r="CC654" s="46" t="s">
        <v>2626</v>
      </c>
    </row>
    <row r="655" spans="8:81" ht="18" hidden="1" customHeight="1">
      <c r="H655" s="52">
        <v>2751</v>
      </c>
      <c r="T655" s="108"/>
      <c r="AN655" s="59"/>
      <c r="AP655" s="59"/>
      <c r="AR655" s="59"/>
      <c r="AT655" s="59"/>
      <c r="AV655" s="59"/>
      <c r="AX655" s="59"/>
      <c r="AZ655" s="59"/>
      <c r="BB655" s="59"/>
      <c r="BD655" s="59"/>
      <c r="BF655" s="59"/>
      <c r="BH655" s="59"/>
      <c r="BJ655" s="59"/>
      <c r="BL655" s="59"/>
      <c r="BN655" s="59"/>
      <c r="BP655" s="59"/>
      <c r="BR655" s="59"/>
      <c r="BT655" s="59"/>
      <c r="BV655" s="59"/>
      <c r="BX655" s="59"/>
      <c r="BZ655" s="59"/>
      <c r="CC655" s="46" t="s">
        <v>2626</v>
      </c>
    </row>
    <row r="656" spans="8:81" ht="18" hidden="1" customHeight="1">
      <c r="H656" s="52">
        <v>2752</v>
      </c>
      <c r="T656" s="108"/>
      <c r="AN656" s="59"/>
      <c r="AP656" s="59"/>
      <c r="AR656" s="59"/>
      <c r="AT656" s="59"/>
      <c r="AV656" s="59"/>
      <c r="AX656" s="59"/>
      <c r="AZ656" s="59"/>
      <c r="BB656" s="59"/>
      <c r="BD656" s="59"/>
      <c r="BF656" s="59"/>
      <c r="BH656" s="59"/>
      <c r="BJ656" s="59"/>
      <c r="BL656" s="59"/>
      <c r="BN656" s="59"/>
      <c r="BP656" s="59"/>
      <c r="BR656" s="59"/>
      <c r="BT656" s="59"/>
      <c r="BV656" s="59"/>
      <c r="BX656" s="59"/>
      <c r="BZ656" s="59"/>
      <c r="CC656" s="46" t="s">
        <v>2626</v>
      </c>
    </row>
    <row r="657" spans="8:81" ht="18" hidden="1" customHeight="1">
      <c r="H657" s="52">
        <v>2753</v>
      </c>
      <c r="T657" s="108"/>
      <c r="AN657" s="59"/>
      <c r="AP657" s="59"/>
      <c r="AR657" s="59"/>
      <c r="AT657" s="59"/>
      <c r="AV657" s="59"/>
      <c r="AX657" s="59"/>
      <c r="AZ657" s="59"/>
      <c r="BB657" s="59"/>
      <c r="BD657" s="59"/>
      <c r="BF657" s="59"/>
      <c r="BH657" s="59"/>
      <c r="BJ657" s="59"/>
      <c r="BL657" s="59"/>
      <c r="BN657" s="59"/>
      <c r="BP657" s="59"/>
      <c r="BR657" s="59"/>
      <c r="BT657" s="59"/>
      <c r="BV657" s="59"/>
      <c r="BX657" s="59"/>
      <c r="BZ657" s="59"/>
      <c r="CC657" s="46" t="s">
        <v>2626</v>
      </c>
    </row>
    <row r="658" spans="8:81" ht="18" hidden="1" customHeight="1">
      <c r="H658" s="52">
        <v>2754</v>
      </c>
      <c r="T658" s="108"/>
      <c r="AN658" s="59"/>
      <c r="AP658" s="59"/>
      <c r="AR658" s="59"/>
      <c r="AT658" s="59"/>
      <c r="AV658" s="59"/>
      <c r="AX658" s="59"/>
      <c r="AZ658" s="59"/>
      <c r="BB658" s="59"/>
      <c r="BD658" s="59"/>
      <c r="BF658" s="59"/>
      <c r="BH658" s="59"/>
      <c r="BJ658" s="59"/>
      <c r="BL658" s="59"/>
      <c r="BN658" s="59"/>
      <c r="BP658" s="59"/>
      <c r="BR658" s="59"/>
      <c r="BT658" s="59"/>
      <c r="BV658" s="59"/>
      <c r="BX658" s="59"/>
      <c r="BZ658" s="59"/>
      <c r="CC658" s="46" t="s">
        <v>2626</v>
      </c>
    </row>
    <row r="659" spans="8:81" ht="18" hidden="1" customHeight="1">
      <c r="H659" s="52">
        <v>2755</v>
      </c>
      <c r="T659" s="108"/>
      <c r="AN659" s="59"/>
      <c r="AP659" s="59"/>
      <c r="AR659" s="59"/>
      <c r="AT659" s="59"/>
      <c r="AV659" s="59"/>
      <c r="AX659" s="59"/>
      <c r="AZ659" s="59"/>
      <c r="BB659" s="59"/>
      <c r="BD659" s="59"/>
      <c r="BF659" s="59"/>
      <c r="BH659" s="59"/>
      <c r="BJ659" s="59"/>
      <c r="BL659" s="59"/>
      <c r="BN659" s="59"/>
      <c r="BP659" s="59"/>
      <c r="BR659" s="59"/>
      <c r="BT659" s="59"/>
      <c r="BV659" s="59"/>
      <c r="BX659" s="59"/>
      <c r="BZ659" s="59"/>
      <c r="CC659" s="46" t="s">
        <v>2626</v>
      </c>
    </row>
    <row r="660" spans="8:81" ht="18" hidden="1" customHeight="1">
      <c r="H660" s="52">
        <v>2756</v>
      </c>
      <c r="T660" s="108"/>
      <c r="AN660" s="59"/>
      <c r="AP660" s="59"/>
      <c r="AR660" s="59"/>
      <c r="AT660" s="59"/>
      <c r="AV660" s="59"/>
      <c r="AX660" s="59"/>
      <c r="AZ660" s="59"/>
      <c r="BB660" s="59"/>
      <c r="BD660" s="59"/>
      <c r="BF660" s="59"/>
      <c r="BH660" s="59"/>
      <c r="BJ660" s="59"/>
      <c r="BL660" s="59"/>
      <c r="BN660" s="59"/>
      <c r="BP660" s="59"/>
      <c r="BR660" s="59"/>
      <c r="BT660" s="59"/>
      <c r="BV660" s="59"/>
      <c r="BX660" s="59"/>
      <c r="BZ660" s="59"/>
      <c r="CC660" s="46" t="s">
        <v>2626</v>
      </c>
    </row>
    <row r="661" spans="8:81" ht="18" hidden="1" customHeight="1">
      <c r="H661" s="52">
        <v>2757</v>
      </c>
      <c r="T661" s="108"/>
      <c r="AN661" s="59"/>
      <c r="AP661" s="59"/>
      <c r="AR661" s="59"/>
      <c r="AT661" s="59"/>
      <c r="AV661" s="59"/>
      <c r="AX661" s="59"/>
      <c r="AZ661" s="59"/>
      <c r="BB661" s="59"/>
      <c r="BD661" s="59"/>
      <c r="BF661" s="59"/>
      <c r="BH661" s="59"/>
      <c r="BJ661" s="59"/>
      <c r="BL661" s="59"/>
      <c r="BN661" s="59"/>
      <c r="BP661" s="59"/>
      <c r="BR661" s="59"/>
      <c r="BT661" s="59"/>
      <c r="BV661" s="59"/>
      <c r="BX661" s="59"/>
      <c r="BZ661" s="59"/>
      <c r="CC661" s="46" t="s">
        <v>2626</v>
      </c>
    </row>
    <row r="662" spans="8:81" ht="18" hidden="1" customHeight="1">
      <c r="H662" s="52">
        <v>2758</v>
      </c>
      <c r="T662" s="108"/>
      <c r="AN662" s="59"/>
      <c r="AP662" s="59"/>
      <c r="AR662" s="59"/>
      <c r="AT662" s="59"/>
      <c r="AV662" s="59"/>
      <c r="AX662" s="59"/>
      <c r="AZ662" s="59"/>
      <c r="BB662" s="59"/>
      <c r="BD662" s="59"/>
      <c r="BF662" s="59"/>
      <c r="BH662" s="59"/>
      <c r="BJ662" s="59"/>
      <c r="BL662" s="59"/>
      <c r="BN662" s="59"/>
      <c r="BP662" s="59"/>
      <c r="BR662" s="59"/>
      <c r="BT662" s="59"/>
      <c r="BV662" s="59"/>
      <c r="BX662" s="59"/>
      <c r="BZ662" s="59"/>
      <c r="CC662" s="46" t="s">
        <v>2626</v>
      </c>
    </row>
    <row r="663" spans="8:81" ht="18" hidden="1" customHeight="1">
      <c r="H663" s="52">
        <v>2759</v>
      </c>
      <c r="T663" s="108"/>
      <c r="AN663" s="59"/>
      <c r="AP663" s="59"/>
      <c r="AR663" s="59"/>
      <c r="AT663" s="59"/>
      <c r="AV663" s="59"/>
      <c r="AX663" s="59"/>
      <c r="AZ663" s="59"/>
      <c r="BB663" s="59"/>
      <c r="BD663" s="59"/>
      <c r="BF663" s="59"/>
      <c r="BH663" s="59"/>
      <c r="BJ663" s="59"/>
      <c r="BL663" s="59"/>
      <c r="BN663" s="59"/>
      <c r="BP663" s="59"/>
      <c r="BR663" s="59"/>
      <c r="BT663" s="59"/>
      <c r="BV663" s="59"/>
      <c r="BX663" s="59"/>
      <c r="BZ663" s="59"/>
      <c r="CC663" s="46" t="s">
        <v>2626</v>
      </c>
    </row>
    <row r="664" spans="8:81" ht="18" hidden="1" customHeight="1">
      <c r="H664" s="52">
        <v>2760</v>
      </c>
      <c r="T664" s="108"/>
      <c r="AN664" s="59"/>
      <c r="AP664" s="59"/>
      <c r="AR664" s="59"/>
      <c r="AT664" s="59"/>
      <c r="AV664" s="59"/>
      <c r="AX664" s="59"/>
      <c r="AZ664" s="59"/>
      <c r="BB664" s="59"/>
      <c r="BD664" s="59"/>
      <c r="BF664" s="59"/>
      <c r="BH664" s="59"/>
      <c r="BJ664" s="59"/>
      <c r="BL664" s="59"/>
      <c r="BN664" s="59"/>
      <c r="BP664" s="59"/>
      <c r="BR664" s="59"/>
      <c r="BT664" s="59"/>
      <c r="BV664" s="59"/>
      <c r="BX664" s="59"/>
      <c r="BZ664" s="59"/>
      <c r="CC664" s="46" t="s">
        <v>2626</v>
      </c>
    </row>
    <row r="665" spans="8:81" ht="18" hidden="1" customHeight="1">
      <c r="H665" s="52">
        <v>2761</v>
      </c>
      <c r="T665" s="108"/>
      <c r="AN665" s="59"/>
      <c r="AP665" s="59"/>
      <c r="AR665" s="59"/>
      <c r="AT665" s="59"/>
      <c r="AV665" s="59"/>
      <c r="AX665" s="59"/>
      <c r="AZ665" s="59"/>
      <c r="BB665" s="59"/>
      <c r="BD665" s="59"/>
      <c r="BF665" s="59"/>
      <c r="BH665" s="59"/>
      <c r="BJ665" s="59"/>
      <c r="BL665" s="59"/>
      <c r="BN665" s="59"/>
      <c r="BP665" s="59"/>
      <c r="BR665" s="59"/>
      <c r="BT665" s="59"/>
      <c r="BV665" s="59"/>
      <c r="BX665" s="59"/>
      <c r="BZ665" s="59"/>
      <c r="CC665" s="46" t="s">
        <v>2626</v>
      </c>
    </row>
    <row r="666" spans="8:81" ht="18" hidden="1" customHeight="1">
      <c r="H666" s="52">
        <v>2762</v>
      </c>
      <c r="T666" s="108"/>
      <c r="AN666" s="59"/>
      <c r="AP666" s="59"/>
      <c r="AR666" s="59"/>
      <c r="AT666" s="59"/>
      <c r="AV666" s="59"/>
      <c r="AX666" s="59"/>
      <c r="AZ666" s="59"/>
      <c r="BB666" s="59"/>
      <c r="BD666" s="59"/>
      <c r="BF666" s="59"/>
      <c r="BH666" s="59"/>
      <c r="BJ666" s="59"/>
      <c r="BL666" s="59"/>
      <c r="BN666" s="59"/>
      <c r="BP666" s="59"/>
      <c r="BR666" s="59"/>
      <c r="BT666" s="59"/>
      <c r="BV666" s="59"/>
      <c r="BX666" s="59"/>
      <c r="BZ666" s="59"/>
      <c r="CC666" s="46" t="s">
        <v>2626</v>
      </c>
    </row>
    <row r="667" spans="8:81" ht="18" hidden="1" customHeight="1">
      <c r="H667" s="52">
        <v>2763</v>
      </c>
      <c r="T667" s="108"/>
      <c r="AN667" s="59"/>
      <c r="AP667" s="59"/>
      <c r="AR667" s="59"/>
      <c r="AT667" s="59"/>
      <c r="AV667" s="59"/>
      <c r="AX667" s="59"/>
      <c r="AZ667" s="59"/>
      <c r="BB667" s="59"/>
      <c r="BD667" s="59"/>
      <c r="BF667" s="59"/>
      <c r="BH667" s="59"/>
      <c r="BJ667" s="59"/>
      <c r="BL667" s="59"/>
      <c r="BN667" s="59"/>
      <c r="BP667" s="59"/>
      <c r="BR667" s="59"/>
      <c r="BT667" s="59"/>
      <c r="BV667" s="59"/>
      <c r="BX667" s="59"/>
      <c r="BZ667" s="59"/>
      <c r="CC667" s="46" t="s">
        <v>2626</v>
      </c>
    </row>
    <row r="668" spans="8:81" ht="18" hidden="1" customHeight="1">
      <c r="H668" s="52">
        <v>2764</v>
      </c>
      <c r="T668" s="108"/>
      <c r="AN668" s="59"/>
      <c r="AP668" s="59"/>
      <c r="AR668" s="59"/>
      <c r="AT668" s="59"/>
      <c r="AV668" s="59"/>
      <c r="AX668" s="59"/>
      <c r="AZ668" s="59"/>
      <c r="BB668" s="59"/>
      <c r="BD668" s="59"/>
      <c r="BF668" s="59"/>
      <c r="BH668" s="59"/>
      <c r="BJ668" s="59"/>
      <c r="BL668" s="59"/>
      <c r="BN668" s="59"/>
      <c r="BP668" s="59"/>
      <c r="BR668" s="59"/>
      <c r="BT668" s="59"/>
      <c r="BV668" s="59"/>
      <c r="BX668" s="59"/>
      <c r="BZ668" s="59"/>
      <c r="CC668" s="46" t="s">
        <v>2626</v>
      </c>
    </row>
    <row r="669" spans="8:81" ht="18" hidden="1" customHeight="1">
      <c r="H669" s="52">
        <v>2765</v>
      </c>
      <c r="T669" s="108"/>
      <c r="AN669" s="59"/>
      <c r="AP669" s="59"/>
      <c r="AR669" s="59"/>
      <c r="AT669" s="59"/>
      <c r="AV669" s="59"/>
      <c r="AX669" s="59"/>
      <c r="AZ669" s="59"/>
      <c r="BB669" s="59"/>
      <c r="BD669" s="59"/>
      <c r="BF669" s="59"/>
      <c r="BH669" s="59"/>
      <c r="BJ669" s="59"/>
      <c r="BL669" s="59"/>
      <c r="BN669" s="59"/>
      <c r="BP669" s="59"/>
      <c r="BR669" s="59"/>
      <c r="BT669" s="59"/>
      <c r="BV669" s="59"/>
      <c r="BX669" s="59"/>
      <c r="BZ669" s="59"/>
      <c r="CC669" s="46" t="s">
        <v>2626</v>
      </c>
    </row>
    <row r="670" spans="8:81" ht="18" hidden="1" customHeight="1">
      <c r="H670" s="52">
        <v>2766</v>
      </c>
      <c r="T670" s="108"/>
      <c r="AN670" s="59"/>
      <c r="AP670" s="59"/>
      <c r="AR670" s="59"/>
      <c r="AT670" s="59"/>
      <c r="AV670" s="59"/>
      <c r="AX670" s="59"/>
      <c r="AZ670" s="59"/>
      <c r="BB670" s="59"/>
      <c r="BD670" s="59"/>
      <c r="BF670" s="59"/>
      <c r="BH670" s="59"/>
      <c r="BJ670" s="59"/>
      <c r="BL670" s="59"/>
      <c r="BN670" s="59"/>
      <c r="BP670" s="59"/>
      <c r="BR670" s="59"/>
      <c r="BT670" s="59"/>
      <c r="BV670" s="59"/>
      <c r="BX670" s="59"/>
      <c r="BZ670" s="59"/>
      <c r="CC670" s="46" t="s">
        <v>2626</v>
      </c>
    </row>
    <row r="671" spans="8:81" ht="18" hidden="1" customHeight="1">
      <c r="H671" s="52">
        <v>2767</v>
      </c>
      <c r="T671" s="108"/>
      <c r="AN671" s="59"/>
      <c r="AP671" s="59"/>
      <c r="AR671" s="59"/>
      <c r="AT671" s="59"/>
      <c r="AV671" s="59"/>
      <c r="AX671" s="59"/>
      <c r="AZ671" s="59"/>
      <c r="BB671" s="59"/>
      <c r="BD671" s="59"/>
      <c r="BF671" s="59"/>
      <c r="BH671" s="59"/>
      <c r="BJ671" s="59"/>
      <c r="BL671" s="59"/>
      <c r="BN671" s="59"/>
      <c r="BP671" s="59"/>
      <c r="BR671" s="59"/>
      <c r="BT671" s="59"/>
      <c r="BV671" s="59"/>
      <c r="BX671" s="59"/>
      <c r="BZ671" s="59"/>
      <c r="CC671" s="46" t="s">
        <v>2626</v>
      </c>
    </row>
    <row r="672" spans="8:81" ht="18" hidden="1" customHeight="1">
      <c r="H672" s="52">
        <v>2768</v>
      </c>
      <c r="T672" s="108"/>
      <c r="AN672" s="59"/>
      <c r="AP672" s="59"/>
      <c r="AR672" s="59"/>
      <c r="AT672" s="59"/>
      <c r="AV672" s="59"/>
      <c r="AX672" s="59"/>
      <c r="AZ672" s="59"/>
      <c r="BB672" s="59"/>
      <c r="BD672" s="59"/>
      <c r="BF672" s="59"/>
      <c r="BH672" s="59"/>
      <c r="BJ672" s="59"/>
      <c r="BL672" s="59"/>
      <c r="BN672" s="59"/>
      <c r="BP672" s="59"/>
      <c r="BR672" s="59"/>
      <c r="BT672" s="59"/>
      <c r="BV672" s="59"/>
      <c r="BX672" s="59"/>
      <c r="BZ672" s="59"/>
      <c r="CC672" s="46" t="s">
        <v>2626</v>
      </c>
    </row>
    <row r="673" spans="8:81" ht="18" hidden="1" customHeight="1">
      <c r="H673" s="52">
        <v>2769</v>
      </c>
      <c r="T673" s="108"/>
      <c r="AN673" s="59"/>
      <c r="AP673" s="59"/>
      <c r="AR673" s="59"/>
      <c r="AT673" s="59"/>
      <c r="AV673" s="59"/>
      <c r="AX673" s="59"/>
      <c r="AZ673" s="59"/>
      <c r="BB673" s="59"/>
      <c r="BD673" s="59"/>
      <c r="BF673" s="59"/>
      <c r="BH673" s="59"/>
      <c r="BJ673" s="59"/>
      <c r="BL673" s="59"/>
      <c r="BN673" s="59"/>
      <c r="BP673" s="59"/>
      <c r="BR673" s="59"/>
      <c r="BT673" s="59"/>
      <c r="BV673" s="59"/>
      <c r="BX673" s="59"/>
      <c r="BZ673" s="59"/>
      <c r="CC673" s="46" t="s">
        <v>2626</v>
      </c>
    </row>
    <row r="674" spans="8:81" ht="18" hidden="1" customHeight="1">
      <c r="H674" s="52">
        <v>2770</v>
      </c>
      <c r="T674" s="108"/>
      <c r="AN674" s="59"/>
      <c r="AP674" s="59"/>
      <c r="AR674" s="59"/>
      <c r="AT674" s="59"/>
      <c r="AV674" s="59"/>
      <c r="AX674" s="59"/>
      <c r="AZ674" s="59"/>
      <c r="BB674" s="59"/>
      <c r="BD674" s="59"/>
      <c r="BF674" s="59"/>
      <c r="BH674" s="59"/>
      <c r="BJ674" s="59"/>
      <c r="BL674" s="59"/>
      <c r="BN674" s="59"/>
      <c r="BP674" s="59"/>
      <c r="BR674" s="59"/>
      <c r="BT674" s="59"/>
      <c r="BV674" s="59"/>
      <c r="BX674" s="59"/>
      <c r="BZ674" s="59"/>
      <c r="CC674" s="46" t="s">
        <v>2626</v>
      </c>
    </row>
    <row r="675" spans="8:81" ht="18" hidden="1" customHeight="1">
      <c r="H675" s="52">
        <v>2771</v>
      </c>
      <c r="T675" s="108"/>
      <c r="AN675" s="59"/>
      <c r="AP675" s="59"/>
      <c r="AR675" s="59"/>
      <c r="AT675" s="59"/>
      <c r="AV675" s="59"/>
      <c r="AX675" s="59"/>
      <c r="AZ675" s="59"/>
      <c r="BB675" s="59"/>
      <c r="BD675" s="59"/>
      <c r="BF675" s="59"/>
      <c r="BH675" s="59"/>
      <c r="BJ675" s="59"/>
      <c r="BL675" s="59"/>
      <c r="BN675" s="59"/>
      <c r="BP675" s="59"/>
      <c r="BR675" s="59"/>
      <c r="BT675" s="59"/>
      <c r="BV675" s="59"/>
      <c r="BX675" s="59"/>
      <c r="BZ675" s="59"/>
      <c r="CC675" s="46" t="s">
        <v>2626</v>
      </c>
    </row>
    <row r="676" spans="8:81" ht="18" hidden="1" customHeight="1">
      <c r="H676" s="52">
        <v>2772</v>
      </c>
      <c r="T676" s="108"/>
      <c r="AN676" s="59"/>
      <c r="AP676" s="59"/>
      <c r="AR676" s="59"/>
      <c r="AT676" s="59"/>
      <c r="AV676" s="59"/>
      <c r="AX676" s="59"/>
      <c r="AZ676" s="59"/>
      <c r="BB676" s="59"/>
      <c r="BD676" s="59"/>
      <c r="BF676" s="59"/>
      <c r="BH676" s="59"/>
      <c r="BJ676" s="59"/>
      <c r="BL676" s="59"/>
      <c r="BN676" s="59"/>
      <c r="BP676" s="59"/>
      <c r="BR676" s="59"/>
      <c r="BT676" s="59"/>
      <c r="BV676" s="59"/>
      <c r="BX676" s="59"/>
      <c r="BZ676" s="59"/>
      <c r="CC676" s="46" t="s">
        <v>2626</v>
      </c>
    </row>
    <row r="677" spans="8:81" ht="18" hidden="1" customHeight="1">
      <c r="H677" s="52">
        <v>2773</v>
      </c>
      <c r="T677" s="108"/>
      <c r="AN677" s="59"/>
      <c r="AP677" s="59"/>
      <c r="AR677" s="59"/>
      <c r="AT677" s="59"/>
      <c r="AV677" s="59"/>
      <c r="AX677" s="59"/>
      <c r="AZ677" s="59"/>
      <c r="BB677" s="59"/>
      <c r="BD677" s="59"/>
      <c r="BF677" s="59"/>
      <c r="BH677" s="59"/>
      <c r="BJ677" s="59"/>
      <c r="BL677" s="59"/>
      <c r="BN677" s="59"/>
      <c r="BP677" s="59"/>
      <c r="BR677" s="59"/>
      <c r="BT677" s="59"/>
      <c r="BV677" s="59"/>
      <c r="BX677" s="59"/>
      <c r="BZ677" s="59"/>
      <c r="CC677" s="46" t="s">
        <v>2626</v>
      </c>
    </row>
    <row r="678" spans="8:81" ht="18" hidden="1" customHeight="1">
      <c r="H678" s="52">
        <v>2774</v>
      </c>
      <c r="T678" s="108"/>
      <c r="AN678" s="59"/>
      <c r="AP678" s="59"/>
      <c r="AR678" s="59"/>
      <c r="AT678" s="59"/>
      <c r="AV678" s="59"/>
      <c r="AX678" s="59"/>
      <c r="AZ678" s="59"/>
      <c r="BB678" s="59"/>
      <c r="BD678" s="59"/>
      <c r="BF678" s="59"/>
      <c r="BH678" s="59"/>
      <c r="BJ678" s="59"/>
      <c r="BL678" s="59"/>
      <c r="BN678" s="59"/>
      <c r="BP678" s="59"/>
      <c r="BR678" s="59"/>
      <c r="BT678" s="59"/>
      <c r="BV678" s="59"/>
      <c r="BX678" s="59"/>
      <c r="BZ678" s="59"/>
      <c r="CC678" s="46" t="s">
        <v>2626</v>
      </c>
    </row>
    <row r="679" spans="8:81" ht="18" hidden="1" customHeight="1">
      <c r="H679" s="52">
        <v>2775</v>
      </c>
      <c r="T679" s="108"/>
      <c r="AN679" s="59"/>
      <c r="AP679" s="59"/>
      <c r="AR679" s="59"/>
      <c r="AT679" s="59"/>
      <c r="AV679" s="59"/>
      <c r="AX679" s="59"/>
      <c r="AZ679" s="59"/>
      <c r="BB679" s="59"/>
      <c r="BD679" s="59"/>
      <c r="BF679" s="59"/>
      <c r="BH679" s="59"/>
      <c r="BJ679" s="59"/>
      <c r="BL679" s="59"/>
      <c r="BN679" s="59"/>
      <c r="BP679" s="59"/>
      <c r="BR679" s="59"/>
      <c r="BT679" s="59"/>
      <c r="BV679" s="59"/>
      <c r="BX679" s="59"/>
      <c r="BZ679" s="59"/>
      <c r="CC679" s="46" t="s">
        <v>2626</v>
      </c>
    </row>
    <row r="680" spans="8:81" ht="18" hidden="1" customHeight="1">
      <c r="H680" s="52">
        <v>2776</v>
      </c>
      <c r="T680" s="108"/>
      <c r="AN680" s="59"/>
      <c r="AP680" s="59"/>
      <c r="AR680" s="59"/>
      <c r="AT680" s="59"/>
      <c r="AV680" s="59"/>
      <c r="AX680" s="59"/>
      <c r="AZ680" s="59"/>
      <c r="BB680" s="59"/>
      <c r="BD680" s="59"/>
      <c r="BF680" s="59"/>
      <c r="BH680" s="59"/>
      <c r="BJ680" s="59"/>
      <c r="BL680" s="59"/>
      <c r="BN680" s="59"/>
      <c r="BP680" s="59"/>
      <c r="BR680" s="59"/>
      <c r="BT680" s="59"/>
      <c r="BV680" s="59"/>
      <c r="BX680" s="59"/>
      <c r="BZ680" s="59"/>
      <c r="CC680" s="46" t="s">
        <v>2626</v>
      </c>
    </row>
    <row r="681" spans="8:81" ht="18" hidden="1" customHeight="1">
      <c r="H681" s="52">
        <v>2777</v>
      </c>
      <c r="T681" s="108"/>
      <c r="AN681" s="59"/>
      <c r="AP681" s="59"/>
      <c r="AR681" s="59"/>
      <c r="AT681" s="59"/>
      <c r="AV681" s="59"/>
      <c r="AX681" s="59"/>
      <c r="AZ681" s="59"/>
      <c r="BB681" s="59"/>
      <c r="BD681" s="59"/>
      <c r="BF681" s="59"/>
      <c r="BH681" s="59"/>
      <c r="BJ681" s="59"/>
      <c r="BL681" s="59"/>
      <c r="BN681" s="59"/>
      <c r="BP681" s="59"/>
      <c r="BR681" s="59"/>
      <c r="BT681" s="59"/>
      <c r="BV681" s="59"/>
      <c r="BX681" s="59"/>
      <c r="BZ681" s="59"/>
      <c r="CC681" s="46" t="s">
        <v>2626</v>
      </c>
    </row>
    <row r="682" spans="8:81" ht="18" hidden="1" customHeight="1">
      <c r="H682" s="52">
        <v>2778</v>
      </c>
      <c r="T682" s="108"/>
      <c r="AN682" s="59"/>
      <c r="AP682" s="59"/>
      <c r="AR682" s="59"/>
      <c r="AT682" s="59"/>
      <c r="AV682" s="59"/>
      <c r="AX682" s="59"/>
      <c r="AZ682" s="59"/>
      <c r="BB682" s="59"/>
      <c r="BD682" s="59"/>
      <c r="BF682" s="59"/>
      <c r="BH682" s="59"/>
      <c r="BJ682" s="59"/>
      <c r="BL682" s="59"/>
      <c r="BN682" s="59"/>
      <c r="BP682" s="59"/>
      <c r="BR682" s="59"/>
      <c r="BT682" s="59"/>
      <c r="BV682" s="59"/>
      <c r="BX682" s="59"/>
      <c r="BZ682" s="59"/>
      <c r="CC682" s="46" t="s">
        <v>2626</v>
      </c>
    </row>
    <row r="683" spans="8:81" ht="18" hidden="1" customHeight="1">
      <c r="H683" s="52">
        <v>2779</v>
      </c>
      <c r="T683" s="108"/>
      <c r="AN683" s="59"/>
      <c r="AP683" s="59"/>
      <c r="AR683" s="59"/>
      <c r="AT683" s="59"/>
      <c r="AV683" s="59"/>
      <c r="AX683" s="59"/>
      <c r="AZ683" s="59"/>
      <c r="BB683" s="59"/>
      <c r="BD683" s="59"/>
      <c r="BF683" s="59"/>
      <c r="BH683" s="59"/>
      <c r="BJ683" s="59"/>
      <c r="BL683" s="59"/>
      <c r="BN683" s="59"/>
      <c r="BP683" s="59"/>
      <c r="BR683" s="59"/>
      <c r="BT683" s="59"/>
      <c r="BV683" s="59"/>
      <c r="BX683" s="59"/>
      <c r="BZ683" s="59"/>
      <c r="CC683" s="46" t="s">
        <v>2626</v>
      </c>
    </row>
    <row r="684" spans="8:81" ht="18" hidden="1" customHeight="1">
      <c r="H684" s="52">
        <v>2780</v>
      </c>
      <c r="T684" s="108"/>
      <c r="AN684" s="59"/>
      <c r="AP684" s="59"/>
      <c r="AR684" s="59"/>
      <c r="AT684" s="59"/>
      <c r="AV684" s="59"/>
      <c r="AX684" s="59"/>
      <c r="AZ684" s="59"/>
      <c r="BB684" s="59"/>
      <c r="BD684" s="59"/>
      <c r="BF684" s="59"/>
      <c r="BH684" s="59"/>
      <c r="BJ684" s="59"/>
      <c r="BL684" s="59"/>
      <c r="BN684" s="59"/>
      <c r="BP684" s="59"/>
      <c r="BR684" s="59"/>
      <c r="BT684" s="59"/>
      <c r="BV684" s="59"/>
      <c r="BX684" s="59"/>
      <c r="BZ684" s="59"/>
      <c r="CC684" s="46" t="s">
        <v>2626</v>
      </c>
    </row>
    <row r="685" spans="8:81" ht="18" hidden="1" customHeight="1">
      <c r="H685" s="52">
        <v>2781</v>
      </c>
      <c r="T685" s="108"/>
      <c r="AN685" s="59"/>
      <c r="AP685" s="59"/>
      <c r="AR685" s="59"/>
      <c r="AT685" s="59"/>
      <c r="AV685" s="59"/>
      <c r="AX685" s="59"/>
      <c r="AZ685" s="59"/>
      <c r="BB685" s="59"/>
      <c r="BD685" s="59"/>
      <c r="BF685" s="59"/>
      <c r="BH685" s="59"/>
      <c r="BJ685" s="59"/>
      <c r="BL685" s="59"/>
      <c r="BN685" s="59"/>
      <c r="BP685" s="59"/>
      <c r="BR685" s="59"/>
      <c r="BT685" s="59"/>
      <c r="BV685" s="59"/>
      <c r="BX685" s="59"/>
      <c r="BZ685" s="59"/>
      <c r="CC685" s="46" t="s">
        <v>2626</v>
      </c>
    </row>
    <row r="686" spans="8:81" ht="18" hidden="1" customHeight="1">
      <c r="H686" s="52">
        <v>2782</v>
      </c>
      <c r="T686" s="108"/>
      <c r="AN686" s="59"/>
      <c r="AP686" s="59"/>
      <c r="AR686" s="59"/>
      <c r="AT686" s="59"/>
      <c r="AV686" s="59"/>
      <c r="AX686" s="59"/>
      <c r="AZ686" s="59"/>
      <c r="BB686" s="59"/>
      <c r="BD686" s="59"/>
      <c r="BF686" s="59"/>
      <c r="BH686" s="59"/>
      <c r="BJ686" s="59"/>
      <c r="BL686" s="59"/>
      <c r="BN686" s="59"/>
      <c r="BP686" s="59"/>
      <c r="BR686" s="59"/>
      <c r="BT686" s="59"/>
      <c r="BV686" s="59"/>
      <c r="BX686" s="59"/>
      <c r="BZ686" s="59"/>
      <c r="CC686" s="46" t="s">
        <v>2626</v>
      </c>
    </row>
    <row r="687" spans="8:81" ht="18" hidden="1" customHeight="1">
      <c r="H687" s="52">
        <v>2783</v>
      </c>
      <c r="T687" s="108"/>
      <c r="AN687" s="59"/>
      <c r="AP687" s="59"/>
      <c r="AR687" s="59"/>
      <c r="AT687" s="59"/>
      <c r="AV687" s="59"/>
      <c r="AX687" s="59"/>
      <c r="AZ687" s="59"/>
      <c r="BB687" s="59"/>
      <c r="BD687" s="59"/>
      <c r="BF687" s="59"/>
      <c r="BH687" s="59"/>
      <c r="BJ687" s="59"/>
      <c r="BL687" s="59"/>
      <c r="BN687" s="59"/>
      <c r="BP687" s="59"/>
      <c r="BR687" s="59"/>
      <c r="BT687" s="59"/>
      <c r="BV687" s="59"/>
      <c r="BX687" s="59"/>
      <c r="BZ687" s="59"/>
      <c r="CC687" s="46" t="s">
        <v>2626</v>
      </c>
    </row>
    <row r="688" spans="8:81" ht="18" hidden="1" customHeight="1">
      <c r="H688" s="52">
        <v>2784</v>
      </c>
      <c r="T688" s="108"/>
      <c r="AN688" s="59"/>
      <c r="AP688" s="59"/>
      <c r="AR688" s="59"/>
      <c r="AT688" s="59"/>
      <c r="AV688" s="59"/>
      <c r="AX688" s="59"/>
      <c r="AZ688" s="59"/>
      <c r="BB688" s="59"/>
      <c r="BD688" s="59"/>
      <c r="BF688" s="59"/>
      <c r="BH688" s="59"/>
      <c r="BJ688" s="59"/>
      <c r="BL688" s="59"/>
      <c r="BN688" s="59"/>
      <c r="BP688" s="59"/>
      <c r="BR688" s="59"/>
      <c r="BT688" s="59"/>
      <c r="BV688" s="59"/>
      <c r="BX688" s="59"/>
      <c r="BZ688" s="59"/>
      <c r="CC688" s="46" t="s">
        <v>2626</v>
      </c>
    </row>
    <row r="689" spans="1:81" ht="18" hidden="1" customHeight="1">
      <c r="H689" s="52">
        <v>2785</v>
      </c>
      <c r="T689" s="108"/>
      <c r="AN689" s="59"/>
      <c r="AP689" s="59"/>
      <c r="AR689" s="59"/>
      <c r="AT689" s="59"/>
      <c r="AV689" s="59"/>
      <c r="AX689" s="59"/>
      <c r="AZ689" s="59"/>
      <c r="BB689" s="59"/>
      <c r="BD689" s="59"/>
      <c r="BF689" s="59"/>
      <c r="BH689" s="59"/>
      <c r="BJ689" s="59"/>
      <c r="BL689" s="59"/>
      <c r="BN689" s="59"/>
      <c r="BP689" s="59"/>
      <c r="BR689" s="59"/>
      <c r="BT689" s="59"/>
      <c r="BV689" s="59"/>
      <c r="BX689" s="59"/>
      <c r="BZ689" s="59"/>
      <c r="CC689" s="46" t="s">
        <v>2626</v>
      </c>
    </row>
    <row r="690" spans="1:81" ht="18" hidden="1" customHeight="1">
      <c r="H690" s="52">
        <v>2786</v>
      </c>
      <c r="T690" s="108"/>
      <c r="AN690" s="59"/>
      <c r="AP690" s="59"/>
      <c r="AR690" s="59"/>
      <c r="AT690" s="59"/>
      <c r="AV690" s="59"/>
      <c r="AX690" s="59"/>
      <c r="AZ690" s="59"/>
      <c r="BB690" s="59"/>
      <c r="BD690" s="59"/>
      <c r="BF690" s="59"/>
      <c r="BH690" s="59"/>
      <c r="BJ690" s="59"/>
      <c r="BL690" s="59"/>
      <c r="BN690" s="59"/>
      <c r="BP690" s="59"/>
      <c r="BR690" s="59"/>
      <c r="BT690" s="59"/>
      <c r="BV690" s="59"/>
      <c r="BX690" s="59"/>
      <c r="BZ690" s="59"/>
      <c r="CC690" s="46" t="s">
        <v>2626</v>
      </c>
    </row>
    <row r="691" spans="1:81" ht="18" hidden="1" customHeight="1">
      <c r="H691" s="52">
        <v>2787</v>
      </c>
      <c r="T691" s="108"/>
      <c r="AN691" s="59"/>
      <c r="AP691" s="59"/>
      <c r="AR691" s="59"/>
      <c r="AT691" s="59"/>
      <c r="AV691" s="59"/>
      <c r="AX691" s="59"/>
      <c r="AZ691" s="59"/>
      <c r="BB691" s="59"/>
      <c r="BD691" s="59"/>
      <c r="BF691" s="59"/>
      <c r="BH691" s="59"/>
      <c r="BJ691" s="59"/>
      <c r="BL691" s="59"/>
      <c r="BN691" s="59"/>
      <c r="BP691" s="59"/>
      <c r="BR691" s="59"/>
      <c r="BT691" s="59"/>
      <c r="BV691" s="59"/>
      <c r="BX691" s="59"/>
      <c r="BZ691" s="59"/>
      <c r="CC691" s="46" t="s">
        <v>2626</v>
      </c>
    </row>
    <row r="692" spans="1:81" ht="18" hidden="1" customHeight="1">
      <c r="H692" s="52">
        <v>2788</v>
      </c>
      <c r="T692" s="108"/>
      <c r="AN692" s="59"/>
      <c r="AP692" s="59"/>
      <c r="AR692" s="59"/>
      <c r="AT692" s="59"/>
      <c r="AV692" s="59"/>
      <c r="AX692" s="59"/>
      <c r="AZ692" s="59"/>
      <c r="BB692" s="59"/>
      <c r="BD692" s="59"/>
      <c r="BF692" s="59"/>
      <c r="BH692" s="59"/>
      <c r="BJ692" s="59"/>
      <c r="BL692" s="59"/>
      <c r="BN692" s="59"/>
      <c r="BP692" s="59"/>
      <c r="BR692" s="59"/>
      <c r="BT692" s="59"/>
      <c r="BV692" s="59"/>
      <c r="BX692" s="59"/>
      <c r="BZ692" s="59"/>
      <c r="CC692" s="46" t="s">
        <v>2626</v>
      </c>
    </row>
    <row r="693" spans="1:81" ht="18" hidden="1" customHeight="1">
      <c r="H693" s="52">
        <v>2789</v>
      </c>
      <c r="T693" s="108"/>
      <c r="AN693" s="59"/>
      <c r="AP693" s="59"/>
      <c r="AR693" s="59"/>
      <c r="AT693" s="59"/>
      <c r="AV693" s="59"/>
      <c r="AX693" s="59"/>
      <c r="AZ693" s="59"/>
      <c r="BB693" s="59"/>
      <c r="BD693" s="59"/>
      <c r="BF693" s="59"/>
      <c r="BH693" s="59"/>
      <c r="BJ693" s="59"/>
      <c r="BL693" s="59"/>
      <c r="BN693" s="59"/>
      <c r="BP693" s="59"/>
      <c r="BR693" s="59"/>
      <c r="BT693" s="59"/>
      <c r="BV693" s="59"/>
      <c r="BX693" s="59"/>
      <c r="BZ693" s="59"/>
      <c r="CC693" s="46" t="s">
        <v>2626</v>
      </c>
    </row>
    <row r="694" spans="1:81" ht="18" hidden="1" customHeight="1">
      <c r="H694" s="52">
        <v>2790</v>
      </c>
      <c r="T694" s="108"/>
      <c r="AN694" s="59"/>
      <c r="AP694" s="59"/>
      <c r="AR694" s="59"/>
      <c r="AT694" s="59"/>
      <c r="AV694" s="59"/>
      <c r="AX694" s="59"/>
      <c r="AZ694" s="59"/>
      <c r="BB694" s="59"/>
      <c r="BD694" s="59"/>
      <c r="BF694" s="59"/>
      <c r="BH694" s="59"/>
      <c r="BJ694" s="59"/>
      <c r="BL694" s="59"/>
      <c r="BN694" s="59"/>
      <c r="BP694" s="59"/>
      <c r="BR694" s="59"/>
      <c r="BT694" s="59"/>
      <c r="BV694" s="59"/>
      <c r="BX694" s="59"/>
      <c r="BZ694" s="59"/>
      <c r="CC694" s="46" t="s">
        <v>2626</v>
      </c>
    </row>
    <row r="695" spans="1:81" ht="18" hidden="1" customHeight="1">
      <c r="H695" s="52">
        <v>2791</v>
      </c>
      <c r="T695" s="108"/>
      <c r="AN695" s="59"/>
      <c r="AP695" s="59"/>
      <c r="AR695" s="59"/>
      <c r="AT695" s="59"/>
      <c r="AV695" s="59"/>
      <c r="AX695" s="59"/>
      <c r="AZ695" s="59"/>
      <c r="BB695" s="59"/>
      <c r="BD695" s="59"/>
      <c r="BF695" s="59"/>
      <c r="BH695" s="59"/>
      <c r="BJ695" s="59"/>
      <c r="BL695" s="59"/>
      <c r="BN695" s="59"/>
      <c r="BP695" s="59"/>
      <c r="BR695" s="59"/>
      <c r="BT695" s="59"/>
      <c r="BV695" s="59"/>
      <c r="BX695" s="59"/>
      <c r="BZ695" s="59"/>
      <c r="CC695" s="46" t="s">
        <v>2626</v>
      </c>
    </row>
    <row r="696" spans="1:81" ht="18" hidden="1" customHeight="1">
      <c r="H696" s="52">
        <v>2792</v>
      </c>
      <c r="T696" s="108"/>
      <c r="AN696" s="59"/>
      <c r="AP696" s="59"/>
      <c r="AR696" s="59"/>
      <c r="AT696" s="59"/>
      <c r="AV696" s="59"/>
      <c r="AX696" s="59"/>
      <c r="AZ696" s="59"/>
      <c r="BB696" s="59"/>
      <c r="BD696" s="59"/>
      <c r="BF696" s="59"/>
      <c r="BH696" s="59"/>
      <c r="BJ696" s="59"/>
      <c r="BL696" s="59"/>
      <c r="BN696" s="59"/>
      <c r="BP696" s="59"/>
      <c r="BR696" s="59"/>
      <c r="BT696" s="59"/>
      <c r="BV696" s="59"/>
      <c r="BX696" s="59"/>
      <c r="BZ696" s="59"/>
      <c r="CC696" s="46" t="s">
        <v>2626</v>
      </c>
    </row>
    <row r="697" spans="1:81" ht="18" hidden="1" customHeight="1">
      <c r="H697" s="52">
        <v>2793</v>
      </c>
      <c r="T697" s="108"/>
      <c r="AN697" s="59"/>
      <c r="AP697" s="59"/>
      <c r="AR697" s="59"/>
      <c r="AT697" s="59"/>
      <c r="AV697" s="59"/>
      <c r="AX697" s="59"/>
      <c r="AZ697" s="59"/>
      <c r="BB697" s="59"/>
      <c r="BD697" s="59"/>
      <c r="BF697" s="59"/>
      <c r="BH697" s="59"/>
      <c r="BJ697" s="59"/>
      <c r="BL697" s="59"/>
      <c r="BN697" s="59"/>
      <c r="BP697" s="59"/>
      <c r="BR697" s="59"/>
      <c r="BT697" s="59"/>
      <c r="BV697" s="59"/>
      <c r="BX697" s="59"/>
      <c r="BZ697" s="59"/>
      <c r="CC697" s="46" t="s">
        <v>2626</v>
      </c>
    </row>
    <row r="698" spans="1:81" ht="18" hidden="1" customHeight="1">
      <c r="H698" s="52">
        <v>2794</v>
      </c>
      <c r="T698" s="108"/>
      <c r="AN698" s="59"/>
      <c r="AP698" s="59"/>
      <c r="AR698" s="59"/>
      <c r="AT698" s="59"/>
      <c r="AV698" s="59"/>
      <c r="AX698" s="59"/>
      <c r="AZ698" s="59"/>
      <c r="BB698" s="59"/>
      <c r="BD698" s="59"/>
      <c r="BF698" s="59"/>
      <c r="BH698" s="59"/>
      <c r="BJ698" s="59"/>
      <c r="BL698" s="59"/>
      <c r="BN698" s="59"/>
      <c r="BP698" s="59"/>
      <c r="BR698" s="59"/>
      <c r="BT698" s="59"/>
      <c r="BV698" s="59"/>
      <c r="BX698" s="59"/>
      <c r="BZ698" s="59"/>
      <c r="CC698" s="46" t="s">
        <v>2626</v>
      </c>
    </row>
    <row r="699" spans="1:81" ht="18" hidden="1" customHeight="1">
      <c r="H699" s="52">
        <v>2795</v>
      </c>
      <c r="T699" s="108"/>
      <c r="AN699" s="59"/>
      <c r="AP699" s="59"/>
      <c r="AR699" s="59"/>
      <c r="AT699" s="59"/>
      <c r="AV699" s="59"/>
      <c r="AX699" s="59"/>
      <c r="AZ699" s="59"/>
      <c r="BB699" s="59"/>
      <c r="BD699" s="59"/>
      <c r="BF699" s="59"/>
      <c r="BH699" s="59"/>
      <c r="BJ699" s="59"/>
      <c r="BL699" s="59"/>
      <c r="BN699" s="59"/>
      <c r="BP699" s="59"/>
      <c r="BR699" s="59"/>
      <c r="BT699" s="59"/>
      <c r="BV699" s="59"/>
      <c r="BX699" s="59"/>
      <c r="BZ699" s="59"/>
      <c r="CC699" s="46" t="s">
        <v>2626</v>
      </c>
    </row>
    <row r="700" spans="1:81" ht="18" hidden="1" customHeight="1">
      <c r="H700" s="52">
        <v>2796</v>
      </c>
      <c r="T700" s="108"/>
      <c r="AN700" s="59"/>
      <c r="AP700" s="59"/>
      <c r="AR700" s="59"/>
      <c r="AT700" s="59"/>
      <c r="AV700" s="59"/>
      <c r="AX700" s="59"/>
      <c r="AZ700" s="59"/>
      <c r="BB700" s="59"/>
      <c r="BD700" s="59"/>
      <c r="BF700" s="59"/>
      <c r="BH700" s="59"/>
      <c r="BJ700" s="59"/>
      <c r="BL700" s="59"/>
      <c r="BN700" s="59"/>
      <c r="BP700" s="59"/>
      <c r="BR700" s="59"/>
      <c r="BT700" s="59"/>
      <c r="BV700" s="59"/>
      <c r="BX700" s="59"/>
      <c r="BZ700" s="59"/>
      <c r="CC700" s="46" t="s">
        <v>2626</v>
      </c>
    </row>
    <row r="701" spans="1:81" ht="18" hidden="1" customHeight="1">
      <c r="H701" s="52">
        <v>2797</v>
      </c>
      <c r="T701" s="108"/>
      <c r="AN701" s="59"/>
      <c r="AP701" s="59"/>
      <c r="AR701" s="59"/>
      <c r="AT701" s="59"/>
      <c r="AV701" s="59"/>
      <c r="AX701" s="59"/>
      <c r="AZ701" s="59"/>
      <c r="BB701" s="59"/>
      <c r="BD701" s="59"/>
      <c r="BF701" s="59"/>
      <c r="BH701" s="59"/>
      <c r="BJ701" s="59"/>
      <c r="BL701" s="59"/>
      <c r="BN701" s="59"/>
      <c r="BP701" s="59"/>
      <c r="BR701" s="59"/>
      <c r="BT701" s="59"/>
      <c r="BV701" s="59"/>
      <c r="BX701" s="59"/>
      <c r="BZ701" s="59"/>
      <c r="CC701" s="46" t="s">
        <v>2626</v>
      </c>
    </row>
    <row r="702" spans="1:81" ht="18" hidden="1" customHeight="1">
      <c r="H702" s="52">
        <v>2798</v>
      </c>
      <c r="T702" s="108"/>
      <c r="AN702" s="59"/>
      <c r="AP702" s="59"/>
      <c r="AR702" s="59"/>
      <c r="AT702" s="59"/>
      <c r="AV702" s="59"/>
      <c r="AX702" s="59"/>
      <c r="AZ702" s="59"/>
      <c r="BB702" s="59"/>
      <c r="BD702" s="59"/>
      <c r="BF702" s="59"/>
      <c r="BH702" s="59"/>
      <c r="BJ702" s="59"/>
      <c r="BL702" s="59"/>
      <c r="BN702" s="59"/>
      <c r="BP702" s="59"/>
      <c r="BR702" s="59"/>
      <c r="BT702" s="59"/>
      <c r="BV702" s="59"/>
      <c r="BX702" s="59"/>
      <c r="BZ702" s="59"/>
      <c r="CC702" s="46" t="s">
        <v>2626</v>
      </c>
    </row>
    <row r="703" spans="1:81" ht="18" hidden="1" customHeight="1">
      <c r="H703" s="52">
        <v>2799</v>
      </c>
      <c r="T703" s="108"/>
      <c r="AN703" s="59"/>
      <c r="AP703" s="59"/>
      <c r="AR703" s="59"/>
      <c r="AT703" s="59"/>
      <c r="AV703" s="59"/>
      <c r="AX703" s="59"/>
      <c r="AZ703" s="59"/>
      <c r="BB703" s="59"/>
      <c r="BD703" s="59"/>
      <c r="BF703" s="59"/>
      <c r="BH703" s="59"/>
      <c r="BJ703" s="59"/>
      <c r="BL703" s="59"/>
      <c r="BN703" s="59"/>
      <c r="BP703" s="59"/>
      <c r="BR703" s="59"/>
      <c r="BT703" s="59"/>
      <c r="BV703" s="59"/>
      <c r="BX703" s="59"/>
      <c r="BZ703" s="59"/>
      <c r="CC703" s="46" t="s">
        <v>2626</v>
      </c>
    </row>
    <row r="704" spans="1:81" ht="18" customHeight="1">
      <c r="A704" s="107">
        <v>45693</v>
      </c>
      <c r="E704" s="166"/>
      <c r="F704" s="112">
        <v>22866</v>
      </c>
      <c r="G704" s="112">
        <v>908</v>
      </c>
      <c r="H704" s="52">
        <v>2800</v>
      </c>
      <c r="I704" s="59" t="s">
        <v>2627</v>
      </c>
      <c r="J704" s="59" t="s">
        <v>2469</v>
      </c>
      <c r="K704" s="55" t="s">
        <v>2470</v>
      </c>
      <c r="L704" s="55" t="s">
        <v>2471</v>
      </c>
      <c r="M704" s="55" t="s">
        <v>2478</v>
      </c>
      <c r="N704" s="55" t="s">
        <v>300</v>
      </c>
      <c r="O704" s="55" t="s">
        <v>301</v>
      </c>
      <c r="P704" s="55" t="s">
        <v>2481</v>
      </c>
      <c r="Q704" s="55" t="s">
        <v>227</v>
      </c>
      <c r="R704" s="55" t="s">
        <v>2485</v>
      </c>
      <c r="S704" s="55" t="s">
        <v>2489</v>
      </c>
      <c r="T704" s="108" t="s">
        <v>2490</v>
      </c>
      <c r="AJ704" s="59" t="s">
        <v>341</v>
      </c>
      <c r="AL704" s="93" t="s">
        <v>341</v>
      </c>
      <c r="AN704" s="59" t="s">
        <v>341</v>
      </c>
      <c r="AP704" s="59"/>
      <c r="AR704" s="59"/>
      <c r="AT704" s="59"/>
      <c r="AV704" s="59"/>
      <c r="AX704" s="59"/>
      <c r="AZ704" s="59"/>
      <c r="BB704" s="59"/>
      <c r="BD704" s="59" t="s">
        <v>341</v>
      </c>
      <c r="BF704" s="59"/>
      <c r="BH704" s="59"/>
      <c r="BJ704" s="59"/>
      <c r="BK704" s="59" t="s">
        <v>341</v>
      </c>
      <c r="BL704" s="59"/>
      <c r="BN704" s="59"/>
      <c r="BP704" s="59"/>
      <c r="BR704" s="59"/>
      <c r="BT704" s="59"/>
      <c r="BV704" s="59"/>
      <c r="BX704" s="59"/>
      <c r="BZ704" s="59"/>
      <c r="CC704" s="46" t="s">
        <v>2626</v>
      </c>
    </row>
    <row r="705" spans="1:81" ht="18" customHeight="1">
      <c r="A705" s="107">
        <v>45693</v>
      </c>
      <c r="E705" s="166"/>
      <c r="F705" s="112">
        <v>28451</v>
      </c>
      <c r="G705" s="112">
        <v>1282</v>
      </c>
      <c r="H705" s="52">
        <v>2801</v>
      </c>
      <c r="I705" s="59" t="s">
        <v>2627</v>
      </c>
      <c r="J705" s="59" t="s">
        <v>2469</v>
      </c>
      <c r="K705" s="55" t="s">
        <v>2472</v>
      </c>
      <c r="L705" s="55" t="s">
        <v>2473</v>
      </c>
      <c r="M705" s="55" t="s">
        <v>2479</v>
      </c>
      <c r="N705" s="55" t="s">
        <v>305</v>
      </c>
      <c r="O705" s="55" t="s">
        <v>496</v>
      </c>
      <c r="P705" s="55" t="s">
        <v>2482</v>
      </c>
      <c r="Q705" s="55" t="s">
        <v>228</v>
      </c>
      <c r="R705" s="55" t="s">
        <v>2486</v>
      </c>
      <c r="S705" s="55" t="s">
        <v>2491</v>
      </c>
      <c r="T705" s="108" t="s">
        <v>2492</v>
      </c>
      <c r="U705" s="55" t="s">
        <v>2497</v>
      </c>
      <c r="V705" s="55" t="s">
        <v>418</v>
      </c>
      <c r="W705" s="55" t="s">
        <v>421</v>
      </c>
      <c r="X705" s="55" t="s">
        <v>422</v>
      </c>
      <c r="Y705" s="55" t="s">
        <v>2499</v>
      </c>
      <c r="Z705" s="55" t="s">
        <v>590</v>
      </c>
      <c r="AA705" s="55" t="s">
        <v>2501</v>
      </c>
      <c r="AB705" s="55" t="s">
        <v>2503</v>
      </c>
      <c r="AC705" s="55" t="s">
        <v>2504</v>
      </c>
      <c r="AL705" s="93" t="s">
        <v>341</v>
      </c>
      <c r="AM705" s="59" t="s">
        <v>341</v>
      </c>
      <c r="AN705" s="59"/>
      <c r="AP705" s="59"/>
      <c r="AR705" s="59"/>
      <c r="AT705" s="59"/>
      <c r="AV705" s="59"/>
      <c r="AX705" s="59"/>
      <c r="AZ705" s="59"/>
      <c r="BB705" s="59" t="s">
        <v>341</v>
      </c>
      <c r="BD705" s="59"/>
      <c r="BF705" s="59"/>
      <c r="BH705" s="59"/>
      <c r="BJ705" s="59"/>
      <c r="BL705" s="59"/>
      <c r="BN705" s="59"/>
      <c r="BP705" s="59"/>
      <c r="BR705" s="59"/>
      <c r="BT705" s="59"/>
      <c r="BV705" s="59"/>
      <c r="BX705" s="59"/>
      <c r="BZ705" s="59"/>
      <c r="CC705" s="46" t="s">
        <v>2626</v>
      </c>
    </row>
    <row r="706" spans="1:81" ht="18" customHeight="1">
      <c r="A706" s="107">
        <v>45693</v>
      </c>
      <c r="E706" s="166"/>
      <c r="F706" s="112">
        <v>31194</v>
      </c>
      <c r="G706" s="112">
        <v>729</v>
      </c>
      <c r="H706" s="52">
        <v>2802</v>
      </c>
      <c r="I706" s="59" t="s">
        <v>2627</v>
      </c>
      <c r="J706" s="59" t="s">
        <v>2469</v>
      </c>
      <c r="K706" s="55" t="s">
        <v>2474</v>
      </c>
      <c r="L706" s="55" t="s">
        <v>2475</v>
      </c>
      <c r="M706" s="55" t="s">
        <v>2480</v>
      </c>
      <c r="N706" s="55" t="s">
        <v>305</v>
      </c>
      <c r="O706" s="55" t="s">
        <v>315</v>
      </c>
      <c r="P706" s="55" t="s">
        <v>2483</v>
      </c>
      <c r="Q706" s="55" t="s">
        <v>228</v>
      </c>
      <c r="R706" s="55" t="s">
        <v>2487</v>
      </c>
      <c r="S706" s="55" t="s">
        <v>2493</v>
      </c>
      <c r="T706" s="108" t="s">
        <v>2494</v>
      </c>
      <c r="U706" s="55" t="s">
        <v>2498</v>
      </c>
      <c r="V706" s="55" t="s">
        <v>581</v>
      </c>
      <c r="W706" s="55" t="s">
        <v>421</v>
      </c>
      <c r="X706" s="55" t="s">
        <v>422</v>
      </c>
      <c r="Y706" s="55" t="s">
        <v>2500</v>
      </c>
      <c r="Z706" s="55" t="s">
        <v>325</v>
      </c>
      <c r="AA706" s="55" t="s">
        <v>2502</v>
      </c>
      <c r="AB706" s="55" t="s">
        <v>2505</v>
      </c>
      <c r="AC706" s="55" t="s">
        <v>2506</v>
      </c>
      <c r="AK706" s="59" t="s">
        <v>341</v>
      </c>
      <c r="AL706" s="93" t="s">
        <v>341</v>
      </c>
      <c r="AM706" s="59" t="s">
        <v>341</v>
      </c>
      <c r="AN706" s="59" t="s">
        <v>341</v>
      </c>
      <c r="AP706" s="59" t="s">
        <v>341</v>
      </c>
      <c r="AQ706" s="59" t="s">
        <v>341</v>
      </c>
      <c r="AR706" s="59" t="s">
        <v>341</v>
      </c>
      <c r="AS706" s="59" t="s">
        <v>341</v>
      </c>
      <c r="AT706" s="59" t="s">
        <v>341</v>
      </c>
      <c r="AU706" s="59" t="s">
        <v>341</v>
      </c>
      <c r="AV706" s="59" t="s">
        <v>341</v>
      </c>
      <c r="AX706" s="59"/>
      <c r="AY706" s="59" t="s">
        <v>341</v>
      </c>
      <c r="AZ706" s="59" t="s">
        <v>341</v>
      </c>
      <c r="BA706" s="59" t="s">
        <v>341</v>
      </c>
      <c r="BB706" s="59" t="s">
        <v>341</v>
      </c>
      <c r="BC706" s="59" t="s">
        <v>341</v>
      </c>
      <c r="BD706" s="59" t="s">
        <v>341</v>
      </c>
      <c r="BE706" s="59" t="s">
        <v>341</v>
      </c>
      <c r="BF706" s="59" t="s">
        <v>341</v>
      </c>
      <c r="BG706" s="59" t="s">
        <v>341</v>
      </c>
      <c r="BH706" s="59" t="s">
        <v>341</v>
      </c>
      <c r="BI706" s="59" t="s">
        <v>341</v>
      </c>
      <c r="BJ706" s="59" t="s">
        <v>341</v>
      </c>
      <c r="BL706" s="59"/>
      <c r="BN706" s="59"/>
      <c r="BP706" s="59"/>
      <c r="BR706" s="59"/>
      <c r="BT706" s="59"/>
      <c r="BV706" s="59"/>
      <c r="BX706" s="59"/>
      <c r="BY706" s="59" t="s">
        <v>341</v>
      </c>
      <c r="BZ706" s="59" t="s">
        <v>341</v>
      </c>
      <c r="CC706" s="46" t="s">
        <v>2626</v>
      </c>
    </row>
    <row r="707" spans="1:81" ht="18" customHeight="1">
      <c r="A707" s="107">
        <v>45693</v>
      </c>
      <c r="E707" s="166"/>
      <c r="F707" s="112">
        <v>31532</v>
      </c>
      <c r="G707" s="112">
        <v>687</v>
      </c>
      <c r="H707" s="52">
        <v>2803</v>
      </c>
      <c r="I707" s="59" t="s">
        <v>2627</v>
      </c>
      <c r="J707" s="59" t="s">
        <v>2469</v>
      </c>
      <c r="K707" s="55" t="s">
        <v>2476</v>
      </c>
      <c r="L707" s="55" t="s">
        <v>2477</v>
      </c>
      <c r="M707" s="55" t="s">
        <v>196</v>
      </c>
      <c r="N707" s="55" t="s">
        <v>300</v>
      </c>
      <c r="O707" s="55" t="s">
        <v>301</v>
      </c>
      <c r="P707" s="55" t="s">
        <v>2484</v>
      </c>
      <c r="Q707" s="55" t="s">
        <v>227</v>
      </c>
      <c r="R707" s="55" t="s">
        <v>2488</v>
      </c>
      <c r="S707" s="55" t="s">
        <v>2495</v>
      </c>
      <c r="T707" s="108" t="s">
        <v>2496</v>
      </c>
      <c r="AJ707" s="59" t="s">
        <v>341</v>
      </c>
      <c r="AK707" s="59" t="s">
        <v>341</v>
      </c>
      <c r="AL707" s="93" t="s">
        <v>341</v>
      </c>
      <c r="AN707" s="59" t="s">
        <v>341</v>
      </c>
      <c r="AP707" s="59" t="s">
        <v>341</v>
      </c>
      <c r="AR707" s="59"/>
      <c r="AT707" s="59"/>
      <c r="AV707" s="59"/>
      <c r="AX707" s="59"/>
      <c r="AZ707" s="59"/>
      <c r="BB707" s="59"/>
      <c r="BC707" s="59" t="s">
        <v>341</v>
      </c>
      <c r="BD707" s="59" t="s">
        <v>341</v>
      </c>
      <c r="BF707" s="59"/>
      <c r="BH707" s="59" t="s">
        <v>341</v>
      </c>
      <c r="BJ707" s="59"/>
      <c r="BK707" s="59" t="s">
        <v>341</v>
      </c>
      <c r="BL707" s="59"/>
      <c r="BN707" s="59"/>
      <c r="BP707" s="59"/>
      <c r="BR707" s="59"/>
      <c r="BT707" s="59"/>
      <c r="BV707" s="59"/>
      <c r="BX707" s="59" t="s">
        <v>341</v>
      </c>
      <c r="BY707" s="59" t="s">
        <v>341</v>
      </c>
      <c r="BZ707" s="59" t="s">
        <v>341</v>
      </c>
      <c r="CC707" s="46" t="s">
        <v>2626</v>
      </c>
    </row>
    <row r="708" spans="1:81" ht="18" customHeight="1">
      <c r="A708" s="107">
        <v>45693</v>
      </c>
      <c r="E708" s="166"/>
      <c r="F708" s="112">
        <v>21489</v>
      </c>
      <c r="G708" s="112">
        <v>6453</v>
      </c>
      <c r="H708" s="52">
        <v>2804</v>
      </c>
      <c r="I708" s="59" t="s">
        <v>2627</v>
      </c>
      <c r="J708" s="59" t="s">
        <v>2507</v>
      </c>
      <c r="K708" s="55" t="s">
        <v>2508</v>
      </c>
      <c r="L708" s="55" t="s">
        <v>2509</v>
      </c>
      <c r="M708" s="55" t="s">
        <v>838</v>
      </c>
      <c r="N708" s="55" t="s">
        <v>300</v>
      </c>
      <c r="O708" s="55" t="s">
        <v>303</v>
      </c>
      <c r="P708" s="55" t="s">
        <v>2521</v>
      </c>
      <c r="Q708" s="55" t="s">
        <v>227</v>
      </c>
      <c r="R708" s="55" t="s">
        <v>2526</v>
      </c>
      <c r="S708" s="55" t="s">
        <v>2531</v>
      </c>
      <c r="T708" s="108" t="s">
        <v>2532</v>
      </c>
      <c r="AJ708" s="59" t="s">
        <v>341</v>
      </c>
      <c r="AL708" s="93" t="s">
        <v>341</v>
      </c>
      <c r="AN708" s="59" t="s">
        <v>341</v>
      </c>
      <c r="AP708" s="59"/>
      <c r="AR708" s="59"/>
      <c r="AS708" s="59" t="s">
        <v>341</v>
      </c>
      <c r="AT708" s="59"/>
      <c r="AV708" s="59"/>
      <c r="AX708" s="59"/>
      <c r="AZ708" s="59"/>
      <c r="BB708" s="59"/>
      <c r="BD708" s="59"/>
      <c r="BF708" s="59"/>
      <c r="BH708" s="59" t="s">
        <v>341</v>
      </c>
      <c r="BJ708" s="59"/>
      <c r="BL708" s="59"/>
      <c r="BN708" s="59"/>
      <c r="BP708" s="59"/>
      <c r="BR708" s="59"/>
      <c r="BT708" s="59"/>
      <c r="BV708" s="59"/>
      <c r="BX708" s="59"/>
      <c r="BZ708" s="59"/>
      <c r="CC708" s="46" t="s">
        <v>2626</v>
      </c>
    </row>
    <row r="709" spans="1:81" ht="18" customHeight="1">
      <c r="A709" s="107">
        <v>45693</v>
      </c>
      <c r="E709" s="166"/>
      <c r="F709" s="112">
        <v>23940</v>
      </c>
      <c r="G709" s="112">
        <v>1630</v>
      </c>
      <c r="H709" s="52">
        <v>2805</v>
      </c>
      <c r="I709" s="59" t="s">
        <v>2627</v>
      </c>
      <c r="J709" s="59" t="s">
        <v>2507</v>
      </c>
      <c r="K709" s="55" t="s">
        <v>2510</v>
      </c>
      <c r="L709" s="55" t="s">
        <v>2511</v>
      </c>
      <c r="M709" s="55" t="s">
        <v>320</v>
      </c>
      <c r="N709" s="55" t="s">
        <v>300</v>
      </c>
      <c r="O709" s="55" t="s">
        <v>303</v>
      </c>
      <c r="P709" s="55" t="s">
        <v>2522</v>
      </c>
      <c r="Q709" s="55" t="s">
        <v>227</v>
      </c>
      <c r="R709" s="55" t="s">
        <v>2527</v>
      </c>
      <c r="S709" s="55" t="s">
        <v>2533</v>
      </c>
      <c r="T709" s="108" t="s">
        <v>2534</v>
      </c>
      <c r="AJ709" s="59" t="s">
        <v>341</v>
      </c>
      <c r="AL709" s="93" t="s">
        <v>341</v>
      </c>
      <c r="AN709" s="59" t="s">
        <v>341</v>
      </c>
      <c r="AP709" s="59" t="s">
        <v>341</v>
      </c>
      <c r="AR709" s="59"/>
      <c r="AT709" s="59"/>
      <c r="AV709" s="59"/>
      <c r="AX709" s="59"/>
      <c r="AZ709" s="59"/>
      <c r="BB709" s="59"/>
      <c r="BD709" s="59"/>
      <c r="BF709" s="59"/>
      <c r="BH709" s="59"/>
      <c r="BJ709" s="59"/>
      <c r="BL709" s="59"/>
      <c r="BN709" s="59"/>
      <c r="BP709" s="59"/>
      <c r="BR709" s="59"/>
      <c r="BT709" s="59"/>
      <c r="BV709" s="59"/>
      <c r="BX709" s="59"/>
      <c r="BZ709" s="59"/>
      <c r="CC709" s="46" t="s">
        <v>2626</v>
      </c>
    </row>
    <row r="710" spans="1:81" ht="18" customHeight="1">
      <c r="A710" s="107">
        <v>45693</v>
      </c>
      <c r="B710" s="116">
        <v>45931</v>
      </c>
      <c r="E710" s="166"/>
      <c r="F710" s="112">
        <v>24765</v>
      </c>
      <c r="G710" s="178">
        <v>104</v>
      </c>
      <c r="H710" s="52">
        <v>2806</v>
      </c>
      <c r="I710" s="59" t="s">
        <v>2627</v>
      </c>
      <c r="J710" s="59" t="s">
        <v>2507</v>
      </c>
      <c r="K710" s="55" t="s">
        <v>2512</v>
      </c>
      <c r="L710" s="55" t="s">
        <v>2513</v>
      </c>
      <c r="M710" s="55" t="s">
        <v>2518</v>
      </c>
      <c r="N710" s="55" t="s">
        <v>300</v>
      </c>
      <c r="O710" s="55" t="s">
        <v>304</v>
      </c>
      <c r="P710" s="55" t="s">
        <v>2523</v>
      </c>
      <c r="Q710" s="55" t="s">
        <v>227</v>
      </c>
      <c r="R710" s="55" t="s">
        <v>2528</v>
      </c>
      <c r="S710" s="55" t="s">
        <v>2535</v>
      </c>
      <c r="T710" s="108" t="s">
        <v>2536</v>
      </c>
      <c r="U710" s="113" t="s">
        <v>2714</v>
      </c>
      <c r="V710" s="171" t="s">
        <v>2518</v>
      </c>
      <c r="W710" s="177" t="s">
        <v>2715</v>
      </c>
      <c r="X710" s="177" t="s">
        <v>2716</v>
      </c>
      <c r="Y710" s="113" t="s">
        <v>2523</v>
      </c>
      <c r="Z710" s="176" t="s">
        <v>2286</v>
      </c>
      <c r="AA710" s="113" t="s">
        <v>2717</v>
      </c>
      <c r="AB710" s="171" t="s">
        <v>2535</v>
      </c>
      <c r="AC710" s="171" t="s">
        <v>2536</v>
      </c>
      <c r="AJ710" s="59" t="s">
        <v>341</v>
      </c>
      <c r="AL710" s="93" t="s">
        <v>341</v>
      </c>
      <c r="AN710" s="59" t="s">
        <v>341</v>
      </c>
      <c r="AP710" s="59"/>
      <c r="AR710" s="59"/>
      <c r="AT710" s="59"/>
      <c r="AV710" s="59"/>
      <c r="AX710" s="59"/>
      <c r="AZ710" s="59"/>
      <c r="BB710" s="59"/>
      <c r="BD710" s="59"/>
      <c r="BF710" s="59"/>
      <c r="BH710" s="59" t="s">
        <v>341</v>
      </c>
      <c r="BJ710" s="59"/>
      <c r="BL710" s="59"/>
      <c r="BN710" s="59"/>
      <c r="BP710" s="59"/>
      <c r="BR710" s="59"/>
      <c r="BT710" s="59"/>
      <c r="BV710" s="59"/>
      <c r="BX710" s="59"/>
      <c r="BZ710" s="59"/>
      <c r="CC710" s="46" t="s">
        <v>2626</v>
      </c>
    </row>
    <row r="711" spans="1:81" ht="18" customHeight="1">
      <c r="A711" s="107">
        <v>45693</v>
      </c>
      <c r="E711" s="166"/>
      <c r="F711" s="112">
        <v>31241</v>
      </c>
      <c r="G711" s="112">
        <v>2103</v>
      </c>
      <c r="H711" s="52">
        <v>2807</v>
      </c>
      <c r="I711" s="59" t="s">
        <v>2627</v>
      </c>
      <c r="J711" s="59" t="s">
        <v>2507</v>
      </c>
      <c r="K711" s="55" t="s">
        <v>2514</v>
      </c>
      <c r="L711" s="55" t="s">
        <v>2515</v>
      </c>
      <c r="M711" s="55" t="s">
        <v>737</v>
      </c>
      <c r="N711" s="55" t="s">
        <v>300</v>
      </c>
      <c r="O711" s="55" t="s">
        <v>365</v>
      </c>
      <c r="P711" s="55" t="s">
        <v>2524</v>
      </c>
      <c r="Q711" s="55" t="s">
        <v>228</v>
      </c>
      <c r="R711" s="55" t="s">
        <v>2529</v>
      </c>
      <c r="S711" s="55" t="s">
        <v>2537</v>
      </c>
      <c r="T711" s="108" t="s">
        <v>2538</v>
      </c>
      <c r="AJ711" s="59" t="s">
        <v>341</v>
      </c>
      <c r="AK711" s="59" t="s">
        <v>341</v>
      </c>
      <c r="AL711" s="93" t="s">
        <v>341</v>
      </c>
      <c r="AN711" s="59"/>
      <c r="AP711" s="59" t="s">
        <v>341</v>
      </c>
      <c r="AR711" s="59"/>
      <c r="AT711" s="59"/>
      <c r="AV711" s="59"/>
      <c r="AX711" s="59"/>
      <c r="AZ711" s="59"/>
      <c r="BB711" s="59"/>
      <c r="BC711" s="59" t="s">
        <v>341</v>
      </c>
      <c r="BD711" s="59" t="s">
        <v>341</v>
      </c>
      <c r="BF711" s="59"/>
      <c r="BH711" s="59"/>
      <c r="BJ711" s="59"/>
      <c r="BL711" s="59"/>
      <c r="BN711" s="59"/>
      <c r="BP711" s="59"/>
      <c r="BR711" s="59"/>
      <c r="BT711" s="59"/>
      <c r="BV711" s="59"/>
      <c r="BX711" s="59"/>
      <c r="BZ711" s="59"/>
      <c r="CC711" s="46" t="s">
        <v>2626</v>
      </c>
    </row>
    <row r="712" spans="1:81" ht="18" customHeight="1">
      <c r="A712" s="107">
        <v>45693</v>
      </c>
      <c r="E712" s="166"/>
      <c r="F712" s="112">
        <v>33790</v>
      </c>
      <c r="G712" s="112">
        <v>5914</v>
      </c>
      <c r="H712" s="52">
        <v>2808</v>
      </c>
      <c r="I712" s="59" t="s">
        <v>2627</v>
      </c>
      <c r="J712" s="59" t="s">
        <v>2507</v>
      </c>
      <c r="K712" s="55" t="s">
        <v>2516</v>
      </c>
      <c r="L712" s="55" t="s">
        <v>2517</v>
      </c>
      <c r="M712" s="55" t="s">
        <v>2519</v>
      </c>
      <c r="N712" s="55" t="s">
        <v>1618</v>
      </c>
      <c r="O712" s="55" t="s">
        <v>2520</v>
      </c>
      <c r="P712" s="55" t="s">
        <v>2525</v>
      </c>
      <c r="Q712" s="55" t="s">
        <v>227</v>
      </c>
      <c r="R712" s="55" t="s">
        <v>2530</v>
      </c>
      <c r="S712" s="55" t="s">
        <v>2539</v>
      </c>
      <c r="T712" s="108" t="s">
        <v>2540</v>
      </c>
      <c r="AE712" s="55" t="s">
        <v>182</v>
      </c>
      <c r="AL712" s="93" t="s">
        <v>341</v>
      </c>
      <c r="AN712" s="59" t="s">
        <v>341</v>
      </c>
      <c r="AP712" s="59"/>
      <c r="AR712" s="59"/>
      <c r="AT712" s="59"/>
      <c r="AV712" s="59"/>
      <c r="AX712" s="59"/>
      <c r="AZ712" s="59"/>
      <c r="BB712" s="59"/>
      <c r="BD712" s="59"/>
      <c r="BF712" s="59"/>
      <c r="BH712" s="59" t="s">
        <v>341</v>
      </c>
      <c r="BJ712" s="59"/>
      <c r="BL712" s="59"/>
      <c r="BN712" s="59"/>
      <c r="BP712" s="59"/>
      <c r="BR712" s="59"/>
      <c r="BT712" s="59"/>
      <c r="BV712" s="59"/>
      <c r="BX712" s="59" t="s">
        <v>341</v>
      </c>
      <c r="BY712" s="59" t="s">
        <v>341</v>
      </c>
      <c r="BZ712" s="59" t="s">
        <v>341</v>
      </c>
      <c r="CC712" s="46" t="s">
        <v>2626</v>
      </c>
    </row>
    <row r="713" spans="1:81" ht="18" customHeight="1">
      <c r="A713" s="107">
        <v>45693</v>
      </c>
      <c r="E713" s="167"/>
      <c r="F713" s="112">
        <v>26602</v>
      </c>
      <c r="G713" s="112">
        <v>2479</v>
      </c>
      <c r="H713" s="52">
        <v>2809</v>
      </c>
      <c r="I713" s="59" t="s">
        <v>2627</v>
      </c>
      <c r="J713" s="59" t="s">
        <v>2541</v>
      </c>
      <c r="K713" s="55" t="s">
        <v>2542</v>
      </c>
      <c r="L713" s="55" t="s">
        <v>2543</v>
      </c>
      <c r="M713" s="55" t="s">
        <v>2544</v>
      </c>
      <c r="N713" s="55" t="s">
        <v>305</v>
      </c>
      <c r="O713" s="55" t="s">
        <v>2545</v>
      </c>
      <c r="P713" s="55" t="s">
        <v>2546</v>
      </c>
      <c r="Q713" s="55" t="s">
        <v>228</v>
      </c>
      <c r="R713" s="55" t="s">
        <v>2547</v>
      </c>
      <c r="S713" s="55" t="s">
        <v>2548</v>
      </c>
      <c r="T713" s="108" t="s">
        <v>2549</v>
      </c>
      <c r="U713" s="55" t="s">
        <v>578</v>
      </c>
      <c r="V713" s="55" t="s">
        <v>182</v>
      </c>
      <c r="W713" s="55" t="s">
        <v>421</v>
      </c>
      <c r="X713" s="55" t="s">
        <v>422</v>
      </c>
      <c r="Y713" s="55" t="s">
        <v>2550</v>
      </c>
      <c r="Z713" s="55" t="s">
        <v>325</v>
      </c>
      <c r="AA713" s="55" t="s">
        <v>2551</v>
      </c>
      <c r="AB713" s="55" t="s">
        <v>2552</v>
      </c>
      <c r="AC713" s="55" t="s">
        <v>2553</v>
      </c>
      <c r="AD713" s="55" t="s">
        <v>578</v>
      </c>
      <c r="AE713" s="55" t="s">
        <v>182</v>
      </c>
      <c r="AF713" s="55" t="s">
        <v>422</v>
      </c>
      <c r="AG713" s="55" t="s">
        <v>2550</v>
      </c>
      <c r="AH713" s="55" t="s">
        <v>2552</v>
      </c>
      <c r="AI713" s="55" t="s">
        <v>2553</v>
      </c>
      <c r="AM713" s="59" t="s">
        <v>341</v>
      </c>
      <c r="AN713" s="59"/>
      <c r="AP713" s="59"/>
      <c r="AR713" s="59"/>
      <c r="AT713" s="59"/>
      <c r="AV713" s="59"/>
      <c r="AX713" s="59"/>
      <c r="AZ713" s="59"/>
      <c r="BB713" s="59"/>
      <c r="BD713" s="59"/>
      <c r="BF713" s="59"/>
      <c r="BH713" s="59"/>
      <c r="BJ713" s="59"/>
      <c r="BL713" s="59"/>
      <c r="BN713" s="59"/>
      <c r="BP713" s="59"/>
      <c r="BR713" s="59"/>
      <c r="BT713" s="59"/>
      <c r="BV713" s="59"/>
      <c r="BX713" s="59"/>
      <c r="BZ713" s="59"/>
      <c r="CC713" s="46" t="s">
        <v>2626</v>
      </c>
    </row>
    <row r="714" spans="1:81" ht="18" hidden="1" customHeight="1">
      <c r="H714" s="52">
        <v>2810</v>
      </c>
      <c r="T714" s="108"/>
      <c r="AN714" s="59"/>
      <c r="AP714" s="59"/>
      <c r="AR714" s="59"/>
      <c r="AT714" s="59"/>
      <c r="AV714" s="59"/>
      <c r="AX714" s="59"/>
      <c r="AZ714" s="59"/>
      <c r="BB714" s="59"/>
      <c r="BD714" s="59"/>
      <c r="BF714" s="59"/>
      <c r="BH714" s="59"/>
      <c r="BJ714" s="59"/>
      <c r="BL714" s="59"/>
      <c r="BN714" s="59"/>
      <c r="BP714" s="59"/>
      <c r="BR714" s="59"/>
      <c r="BT714" s="59"/>
      <c r="BV714" s="59"/>
      <c r="BX714" s="59"/>
      <c r="BZ714" s="59"/>
      <c r="CC714" s="46" t="s">
        <v>2626</v>
      </c>
    </row>
    <row r="715" spans="1:81" ht="18" hidden="1" customHeight="1">
      <c r="H715" s="52">
        <v>2811</v>
      </c>
      <c r="T715" s="108"/>
      <c r="AN715" s="59"/>
      <c r="AP715" s="59"/>
      <c r="AR715" s="59"/>
      <c r="AT715" s="59"/>
      <c r="AV715" s="59"/>
      <c r="AX715" s="59"/>
      <c r="AZ715" s="59"/>
      <c r="BB715" s="59"/>
      <c r="BD715" s="59"/>
      <c r="BF715" s="59"/>
      <c r="BH715" s="59"/>
      <c r="BJ715" s="59"/>
      <c r="BL715" s="59"/>
      <c r="BN715" s="59"/>
      <c r="BP715" s="59"/>
      <c r="BR715" s="59"/>
      <c r="BT715" s="59"/>
      <c r="BV715" s="59"/>
      <c r="BX715" s="59"/>
      <c r="BZ715" s="59"/>
      <c r="CC715" s="46" t="s">
        <v>2626</v>
      </c>
    </row>
    <row r="716" spans="1:81" ht="18" hidden="1" customHeight="1">
      <c r="H716" s="52">
        <v>2812</v>
      </c>
      <c r="T716" s="108"/>
      <c r="AN716" s="59"/>
      <c r="AP716" s="59"/>
      <c r="AR716" s="59"/>
      <c r="AT716" s="59"/>
      <c r="AV716" s="59"/>
      <c r="AX716" s="59"/>
      <c r="AZ716" s="59"/>
      <c r="BB716" s="59"/>
      <c r="BD716" s="59"/>
      <c r="BF716" s="59"/>
      <c r="BH716" s="59"/>
      <c r="BJ716" s="59"/>
      <c r="BL716" s="59"/>
      <c r="BN716" s="59"/>
      <c r="BP716" s="59"/>
      <c r="BR716" s="59"/>
      <c r="BT716" s="59"/>
      <c r="BV716" s="59"/>
      <c r="BX716" s="59"/>
      <c r="BZ716" s="59"/>
      <c r="CC716" s="46" t="s">
        <v>2626</v>
      </c>
    </row>
    <row r="717" spans="1:81" ht="18" hidden="1" customHeight="1">
      <c r="H717" s="52">
        <v>2813</v>
      </c>
      <c r="T717" s="108"/>
      <c r="AN717" s="59"/>
      <c r="AP717" s="59"/>
      <c r="AR717" s="59"/>
      <c r="AT717" s="59"/>
      <c r="AV717" s="59"/>
      <c r="AX717" s="59"/>
      <c r="AZ717" s="59"/>
      <c r="BB717" s="59"/>
      <c r="BD717" s="59"/>
      <c r="BF717" s="59"/>
      <c r="BH717" s="59"/>
      <c r="BJ717" s="59"/>
      <c r="BL717" s="59"/>
      <c r="BN717" s="59"/>
      <c r="BP717" s="59"/>
      <c r="BR717" s="59"/>
      <c r="BT717" s="59"/>
      <c r="BV717" s="59"/>
      <c r="BX717" s="59"/>
      <c r="BZ717" s="59"/>
      <c r="CC717" s="46" t="s">
        <v>2626</v>
      </c>
    </row>
    <row r="718" spans="1:81" ht="18" hidden="1" customHeight="1">
      <c r="H718" s="52">
        <v>2814</v>
      </c>
      <c r="T718" s="108"/>
      <c r="AN718" s="59"/>
      <c r="AP718" s="59"/>
      <c r="AR718" s="59"/>
      <c r="AT718" s="59"/>
      <c r="AV718" s="59"/>
      <c r="AX718" s="59"/>
      <c r="AZ718" s="59"/>
      <c r="BB718" s="59"/>
      <c r="BD718" s="59"/>
      <c r="BF718" s="59"/>
      <c r="BH718" s="59"/>
      <c r="BJ718" s="59"/>
      <c r="BL718" s="59"/>
      <c r="BN718" s="59"/>
      <c r="BP718" s="59"/>
      <c r="BR718" s="59"/>
      <c r="BT718" s="59"/>
      <c r="BV718" s="59"/>
      <c r="BX718" s="59"/>
      <c r="BZ718" s="59"/>
      <c r="CC718" s="46" t="s">
        <v>2626</v>
      </c>
    </row>
    <row r="719" spans="1:81" ht="18" hidden="1" customHeight="1">
      <c r="H719" s="52">
        <v>2815</v>
      </c>
      <c r="T719" s="108"/>
      <c r="AN719" s="59"/>
      <c r="AP719" s="59"/>
      <c r="AR719" s="59"/>
      <c r="AT719" s="59"/>
      <c r="AV719" s="59"/>
      <c r="AX719" s="59"/>
      <c r="AZ719" s="59"/>
      <c r="BB719" s="59"/>
      <c r="BD719" s="59"/>
      <c r="BF719" s="59"/>
      <c r="BH719" s="59"/>
      <c r="BJ719" s="59"/>
      <c r="BL719" s="59"/>
      <c r="BN719" s="59"/>
      <c r="BP719" s="59"/>
      <c r="BR719" s="59"/>
      <c r="BT719" s="59"/>
      <c r="BV719" s="59"/>
      <c r="BX719" s="59"/>
      <c r="BZ719" s="59"/>
      <c r="CC719" s="46" t="s">
        <v>2626</v>
      </c>
    </row>
    <row r="720" spans="1:81" ht="18" hidden="1" customHeight="1">
      <c r="H720" s="52">
        <v>2816</v>
      </c>
      <c r="T720" s="108"/>
      <c r="AN720" s="59"/>
      <c r="AP720" s="59"/>
      <c r="AR720" s="59"/>
      <c r="AT720" s="59"/>
      <c r="AV720" s="59"/>
      <c r="AX720" s="59"/>
      <c r="AZ720" s="59"/>
      <c r="BB720" s="59"/>
      <c r="BD720" s="59"/>
      <c r="BF720" s="59"/>
      <c r="BH720" s="59"/>
      <c r="BJ720" s="59"/>
      <c r="BL720" s="59"/>
      <c r="BN720" s="59"/>
      <c r="BP720" s="59"/>
      <c r="BR720" s="59"/>
      <c r="BT720" s="59"/>
      <c r="BV720" s="59"/>
      <c r="BX720" s="59"/>
      <c r="BZ720" s="59"/>
      <c r="CC720" s="46" t="s">
        <v>2626</v>
      </c>
    </row>
    <row r="721" spans="8:81" ht="18" hidden="1" customHeight="1">
      <c r="H721" s="52">
        <v>2817</v>
      </c>
      <c r="T721" s="108"/>
      <c r="AN721" s="59"/>
      <c r="AP721" s="59"/>
      <c r="AR721" s="59"/>
      <c r="AT721" s="59"/>
      <c r="AV721" s="59"/>
      <c r="AX721" s="59"/>
      <c r="AZ721" s="59"/>
      <c r="BB721" s="59"/>
      <c r="BD721" s="59"/>
      <c r="BF721" s="59"/>
      <c r="BH721" s="59"/>
      <c r="BJ721" s="59"/>
      <c r="BL721" s="59"/>
      <c r="BN721" s="59"/>
      <c r="BP721" s="59"/>
      <c r="BR721" s="59"/>
      <c r="BT721" s="59"/>
      <c r="BV721" s="59"/>
      <c r="BX721" s="59"/>
      <c r="BZ721" s="59"/>
      <c r="CC721" s="46" t="s">
        <v>2626</v>
      </c>
    </row>
    <row r="722" spans="8:81" ht="18" hidden="1" customHeight="1">
      <c r="H722" s="52">
        <v>2818</v>
      </c>
      <c r="T722" s="108"/>
      <c r="AN722" s="59"/>
      <c r="AP722" s="59"/>
      <c r="AR722" s="59"/>
      <c r="AT722" s="59"/>
      <c r="AV722" s="59"/>
      <c r="AX722" s="59"/>
      <c r="AZ722" s="59"/>
      <c r="BB722" s="59"/>
      <c r="BD722" s="59"/>
      <c r="BF722" s="59"/>
      <c r="BH722" s="59"/>
      <c r="BJ722" s="59"/>
      <c r="BL722" s="59"/>
      <c r="BN722" s="59"/>
      <c r="BP722" s="59"/>
      <c r="BR722" s="59"/>
      <c r="BT722" s="59"/>
      <c r="BV722" s="59"/>
      <c r="BX722" s="59"/>
      <c r="BZ722" s="59"/>
      <c r="CC722" s="46" t="s">
        <v>2626</v>
      </c>
    </row>
    <row r="723" spans="8:81" ht="18" hidden="1" customHeight="1">
      <c r="H723" s="52">
        <v>2819</v>
      </c>
      <c r="T723" s="108"/>
      <c r="AN723" s="59"/>
      <c r="AP723" s="59"/>
      <c r="AR723" s="59"/>
      <c r="AT723" s="59"/>
      <c r="AV723" s="59"/>
      <c r="AX723" s="59"/>
      <c r="AZ723" s="59"/>
      <c r="BB723" s="59"/>
      <c r="BD723" s="59"/>
      <c r="BF723" s="59"/>
      <c r="BH723" s="59"/>
      <c r="BJ723" s="59"/>
      <c r="BL723" s="59"/>
      <c r="BN723" s="59"/>
      <c r="BP723" s="59"/>
      <c r="BR723" s="59"/>
      <c r="BT723" s="59"/>
      <c r="BV723" s="59"/>
      <c r="BX723" s="59"/>
      <c r="BZ723" s="59"/>
      <c r="CC723" s="46" t="s">
        <v>2626</v>
      </c>
    </row>
    <row r="724" spans="8:81" ht="18" hidden="1" customHeight="1">
      <c r="H724" s="52">
        <v>2820</v>
      </c>
      <c r="T724" s="108"/>
      <c r="AN724" s="59"/>
      <c r="AP724" s="59"/>
      <c r="AR724" s="59"/>
      <c r="AT724" s="59"/>
      <c r="AV724" s="59"/>
      <c r="AX724" s="59"/>
      <c r="AZ724" s="59"/>
      <c r="BB724" s="59"/>
      <c r="BD724" s="59"/>
      <c r="BF724" s="59"/>
      <c r="BH724" s="59"/>
      <c r="BJ724" s="59"/>
      <c r="BL724" s="59"/>
      <c r="BN724" s="59"/>
      <c r="BP724" s="59"/>
      <c r="BR724" s="59"/>
      <c r="BT724" s="59"/>
      <c r="BV724" s="59"/>
      <c r="BX724" s="59"/>
      <c r="BZ724" s="59"/>
      <c r="CC724" s="46" t="s">
        <v>2626</v>
      </c>
    </row>
    <row r="725" spans="8:81" ht="18" hidden="1" customHeight="1">
      <c r="H725" s="52">
        <v>2821</v>
      </c>
      <c r="T725" s="108"/>
      <c r="AN725" s="59"/>
      <c r="AP725" s="59"/>
      <c r="AR725" s="59"/>
      <c r="AT725" s="59"/>
      <c r="AV725" s="59"/>
      <c r="AX725" s="59"/>
      <c r="AZ725" s="59"/>
      <c r="BB725" s="59"/>
      <c r="BD725" s="59"/>
      <c r="BF725" s="59"/>
      <c r="BH725" s="59"/>
      <c r="BJ725" s="59"/>
      <c r="BL725" s="59"/>
      <c r="BN725" s="59"/>
      <c r="BP725" s="59"/>
      <c r="BR725" s="59"/>
      <c r="BT725" s="59"/>
      <c r="BV725" s="59"/>
      <c r="BX725" s="59"/>
      <c r="BZ725" s="59"/>
      <c r="CC725" s="46" t="s">
        <v>2626</v>
      </c>
    </row>
    <row r="726" spans="8:81" ht="18" hidden="1" customHeight="1">
      <c r="H726" s="52">
        <v>2822</v>
      </c>
      <c r="T726" s="108"/>
      <c r="AN726" s="59"/>
      <c r="AP726" s="59"/>
      <c r="AR726" s="59"/>
      <c r="AT726" s="59"/>
      <c r="AV726" s="59"/>
      <c r="AX726" s="59"/>
      <c r="AZ726" s="59"/>
      <c r="BB726" s="59"/>
      <c r="BD726" s="59"/>
      <c r="BF726" s="59"/>
      <c r="BH726" s="59"/>
      <c r="BJ726" s="59"/>
      <c r="BL726" s="59"/>
      <c r="BN726" s="59"/>
      <c r="BP726" s="59"/>
      <c r="BR726" s="59"/>
      <c r="BT726" s="59"/>
      <c r="BV726" s="59"/>
      <c r="BX726" s="59"/>
      <c r="BZ726" s="59"/>
      <c r="CC726" s="46" t="s">
        <v>2626</v>
      </c>
    </row>
    <row r="727" spans="8:81" ht="18" hidden="1" customHeight="1">
      <c r="H727" s="52">
        <v>2823</v>
      </c>
      <c r="T727" s="108"/>
      <c r="AN727" s="59"/>
      <c r="AP727" s="59"/>
      <c r="AR727" s="59"/>
      <c r="AT727" s="59"/>
      <c r="AV727" s="59"/>
      <c r="AX727" s="59"/>
      <c r="AZ727" s="59"/>
      <c r="BB727" s="59"/>
      <c r="BD727" s="59"/>
      <c r="BF727" s="59"/>
      <c r="BH727" s="59"/>
      <c r="BJ727" s="59"/>
      <c r="BL727" s="59"/>
      <c r="BN727" s="59"/>
      <c r="BP727" s="59"/>
      <c r="BR727" s="59"/>
      <c r="BT727" s="59"/>
      <c r="BV727" s="59"/>
      <c r="BX727" s="59"/>
      <c r="BZ727" s="59"/>
      <c r="CC727" s="46" t="s">
        <v>2626</v>
      </c>
    </row>
    <row r="728" spans="8:81" ht="18" hidden="1" customHeight="1">
      <c r="H728" s="52">
        <v>2824</v>
      </c>
      <c r="T728" s="108"/>
      <c r="AN728" s="59"/>
      <c r="AP728" s="59"/>
      <c r="AR728" s="59"/>
      <c r="AT728" s="59"/>
      <c r="AV728" s="59"/>
      <c r="AX728" s="59"/>
      <c r="AZ728" s="59"/>
      <c r="BB728" s="59"/>
      <c r="BD728" s="59"/>
      <c r="BF728" s="59"/>
      <c r="BH728" s="59"/>
      <c r="BJ728" s="59"/>
      <c r="BL728" s="59"/>
      <c r="BN728" s="59"/>
      <c r="BP728" s="59"/>
      <c r="BR728" s="59"/>
      <c r="BT728" s="59"/>
      <c r="BV728" s="59"/>
      <c r="BX728" s="59"/>
      <c r="BZ728" s="59"/>
      <c r="CC728" s="46" t="s">
        <v>2626</v>
      </c>
    </row>
    <row r="729" spans="8:81" ht="18" hidden="1" customHeight="1">
      <c r="H729" s="52">
        <v>2825</v>
      </c>
      <c r="T729" s="108"/>
      <c r="AN729" s="59"/>
      <c r="AP729" s="59"/>
      <c r="AR729" s="59"/>
      <c r="AT729" s="59"/>
      <c r="AV729" s="59"/>
      <c r="AX729" s="59"/>
      <c r="AZ729" s="59"/>
      <c r="BB729" s="59"/>
      <c r="BD729" s="59"/>
      <c r="BF729" s="59"/>
      <c r="BH729" s="59"/>
      <c r="BJ729" s="59"/>
      <c r="BL729" s="59"/>
      <c r="BN729" s="59"/>
      <c r="BP729" s="59"/>
      <c r="BR729" s="59"/>
      <c r="BT729" s="59"/>
      <c r="BV729" s="59"/>
      <c r="BX729" s="59"/>
      <c r="BZ729" s="59"/>
      <c r="CC729" s="46" t="s">
        <v>2626</v>
      </c>
    </row>
    <row r="730" spans="8:81" ht="18" hidden="1" customHeight="1">
      <c r="H730" s="52">
        <v>2826</v>
      </c>
      <c r="T730" s="108"/>
      <c r="AN730" s="59"/>
      <c r="AP730" s="59"/>
      <c r="AR730" s="59"/>
      <c r="AT730" s="59"/>
      <c r="AV730" s="59"/>
      <c r="AX730" s="59"/>
      <c r="AZ730" s="59"/>
      <c r="BB730" s="59"/>
      <c r="BD730" s="59"/>
      <c r="BF730" s="59"/>
      <c r="BH730" s="59"/>
      <c r="BJ730" s="59"/>
      <c r="BL730" s="59"/>
      <c r="BN730" s="59"/>
      <c r="BP730" s="59"/>
      <c r="BR730" s="59"/>
      <c r="BT730" s="59"/>
      <c r="BV730" s="59"/>
      <c r="BX730" s="59"/>
      <c r="BZ730" s="59"/>
      <c r="CC730" s="46" t="s">
        <v>2626</v>
      </c>
    </row>
    <row r="731" spans="8:81" ht="18" hidden="1" customHeight="1">
      <c r="H731" s="52">
        <v>2827</v>
      </c>
      <c r="T731" s="108"/>
      <c r="AN731" s="59"/>
      <c r="AP731" s="59"/>
      <c r="AR731" s="59"/>
      <c r="AT731" s="59"/>
      <c r="AV731" s="59"/>
      <c r="AX731" s="59"/>
      <c r="AZ731" s="59"/>
      <c r="BB731" s="59"/>
      <c r="BD731" s="59"/>
      <c r="BF731" s="59"/>
      <c r="BH731" s="59"/>
      <c r="BJ731" s="59"/>
      <c r="BL731" s="59"/>
      <c r="BN731" s="59"/>
      <c r="BP731" s="59"/>
      <c r="BR731" s="59"/>
      <c r="BT731" s="59"/>
      <c r="BV731" s="59"/>
      <c r="BX731" s="59"/>
      <c r="BZ731" s="59"/>
      <c r="CC731" s="46" t="s">
        <v>2626</v>
      </c>
    </row>
    <row r="732" spans="8:81" ht="18" hidden="1" customHeight="1">
      <c r="H732" s="52">
        <v>2828</v>
      </c>
      <c r="T732" s="108"/>
      <c r="AN732" s="59"/>
      <c r="AP732" s="59"/>
      <c r="AR732" s="59"/>
      <c r="AT732" s="59"/>
      <c r="AV732" s="59"/>
      <c r="AX732" s="59"/>
      <c r="AZ732" s="59"/>
      <c r="BB732" s="59"/>
      <c r="BD732" s="59"/>
      <c r="BF732" s="59"/>
      <c r="BH732" s="59"/>
      <c r="BJ732" s="59"/>
      <c r="BL732" s="59"/>
      <c r="BN732" s="59"/>
      <c r="BP732" s="59"/>
      <c r="BR732" s="59"/>
      <c r="BT732" s="59"/>
      <c r="BV732" s="59"/>
      <c r="BX732" s="59"/>
      <c r="BZ732" s="59"/>
      <c r="CC732" s="46" t="s">
        <v>2626</v>
      </c>
    </row>
    <row r="733" spans="8:81" ht="18" hidden="1" customHeight="1">
      <c r="H733" s="52">
        <v>2829</v>
      </c>
      <c r="T733" s="108"/>
      <c r="AN733" s="59"/>
      <c r="AP733" s="59"/>
      <c r="AR733" s="59"/>
      <c r="AT733" s="59"/>
      <c r="AV733" s="59"/>
      <c r="AX733" s="59"/>
      <c r="AZ733" s="59"/>
      <c r="BB733" s="59"/>
      <c r="BD733" s="59"/>
      <c r="BF733" s="59"/>
      <c r="BH733" s="59"/>
      <c r="BJ733" s="59"/>
      <c r="BL733" s="59"/>
      <c r="BN733" s="59"/>
      <c r="BP733" s="59"/>
      <c r="BR733" s="59"/>
      <c r="BT733" s="59"/>
      <c r="BV733" s="59"/>
      <c r="BX733" s="59"/>
      <c r="BZ733" s="59"/>
      <c r="CC733" s="46" t="s">
        <v>2626</v>
      </c>
    </row>
    <row r="734" spans="8:81" ht="18" hidden="1" customHeight="1">
      <c r="H734" s="52">
        <v>2830</v>
      </c>
      <c r="T734" s="108"/>
      <c r="AN734" s="59"/>
      <c r="AP734" s="59"/>
      <c r="AR734" s="59"/>
      <c r="AT734" s="59"/>
      <c r="AV734" s="59"/>
      <c r="AX734" s="59"/>
      <c r="AZ734" s="59"/>
      <c r="BB734" s="59"/>
      <c r="BD734" s="59"/>
      <c r="BF734" s="59"/>
      <c r="BH734" s="59"/>
      <c r="BJ734" s="59"/>
      <c r="BL734" s="59"/>
      <c r="BN734" s="59"/>
      <c r="BP734" s="59"/>
      <c r="BR734" s="59"/>
      <c r="BT734" s="59"/>
      <c r="BV734" s="59"/>
      <c r="BX734" s="59"/>
      <c r="BZ734" s="59"/>
      <c r="CC734" s="46" t="s">
        <v>2626</v>
      </c>
    </row>
    <row r="735" spans="8:81" ht="18" hidden="1" customHeight="1">
      <c r="H735" s="52">
        <v>2831</v>
      </c>
      <c r="T735" s="108"/>
      <c r="AN735" s="59"/>
      <c r="AP735" s="59"/>
      <c r="AR735" s="59"/>
      <c r="AT735" s="59"/>
      <c r="AV735" s="59"/>
      <c r="AX735" s="59"/>
      <c r="AZ735" s="59"/>
      <c r="BB735" s="59"/>
      <c r="BD735" s="59"/>
      <c r="BF735" s="59"/>
      <c r="BH735" s="59"/>
      <c r="BJ735" s="59"/>
      <c r="BL735" s="59"/>
      <c r="BN735" s="59"/>
      <c r="BP735" s="59"/>
      <c r="BR735" s="59"/>
      <c r="BT735" s="59"/>
      <c r="BV735" s="59"/>
      <c r="BX735" s="59"/>
      <c r="BZ735" s="59"/>
      <c r="CC735" s="46" t="s">
        <v>2626</v>
      </c>
    </row>
    <row r="736" spans="8:81" ht="18" hidden="1" customHeight="1">
      <c r="H736" s="52">
        <v>2832</v>
      </c>
      <c r="T736" s="108"/>
      <c r="AN736" s="59"/>
      <c r="AP736" s="59"/>
      <c r="AR736" s="59"/>
      <c r="AT736" s="59"/>
      <c r="AV736" s="59"/>
      <c r="AX736" s="59"/>
      <c r="AZ736" s="59"/>
      <c r="BB736" s="59"/>
      <c r="BD736" s="59"/>
      <c r="BF736" s="59"/>
      <c r="BH736" s="59"/>
      <c r="BJ736" s="59"/>
      <c r="BL736" s="59"/>
      <c r="BN736" s="59"/>
      <c r="BP736" s="59"/>
      <c r="BR736" s="59"/>
      <c r="BT736" s="59"/>
      <c r="BV736" s="59"/>
      <c r="BX736" s="59"/>
      <c r="BZ736" s="59"/>
      <c r="CC736" s="46" t="s">
        <v>2626</v>
      </c>
    </row>
    <row r="737" spans="8:81" ht="18" hidden="1" customHeight="1">
      <c r="H737" s="52">
        <v>2833</v>
      </c>
      <c r="T737" s="108"/>
      <c r="AN737" s="59"/>
      <c r="AP737" s="59"/>
      <c r="AR737" s="59"/>
      <c r="AT737" s="59"/>
      <c r="AV737" s="59"/>
      <c r="AX737" s="59"/>
      <c r="AZ737" s="59"/>
      <c r="BB737" s="59"/>
      <c r="BD737" s="59"/>
      <c r="BF737" s="59"/>
      <c r="BH737" s="59"/>
      <c r="BJ737" s="59"/>
      <c r="BL737" s="59"/>
      <c r="BN737" s="59"/>
      <c r="BP737" s="59"/>
      <c r="BR737" s="59"/>
      <c r="BT737" s="59"/>
      <c r="BV737" s="59"/>
      <c r="BX737" s="59"/>
      <c r="BZ737" s="59"/>
      <c r="CC737" s="46" t="s">
        <v>2626</v>
      </c>
    </row>
    <row r="738" spans="8:81" ht="18" hidden="1" customHeight="1">
      <c r="H738" s="52">
        <v>2834</v>
      </c>
      <c r="T738" s="108"/>
      <c r="AN738" s="59"/>
      <c r="AP738" s="59"/>
      <c r="AR738" s="59"/>
      <c r="AT738" s="59"/>
      <c r="AV738" s="59"/>
      <c r="AX738" s="59"/>
      <c r="AZ738" s="59"/>
      <c r="BB738" s="59"/>
      <c r="BD738" s="59"/>
      <c r="BF738" s="59"/>
      <c r="BH738" s="59"/>
      <c r="BJ738" s="59"/>
      <c r="BL738" s="59"/>
      <c r="BN738" s="59"/>
      <c r="BP738" s="59"/>
      <c r="BR738" s="59"/>
      <c r="BT738" s="59"/>
      <c r="BV738" s="59"/>
      <c r="BX738" s="59"/>
      <c r="BZ738" s="59"/>
      <c r="CC738" s="46" t="s">
        <v>2626</v>
      </c>
    </row>
    <row r="739" spans="8:81" ht="18" hidden="1" customHeight="1">
      <c r="H739" s="52">
        <v>2835</v>
      </c>
      <c r="AN739" s="59"/>
      <c r="AP739" s="59"/>
      <c r="AR739" s="59"/>
      <c r="AT739" s="59"/>
      <c r="AV739" s="59"/>
      <c r="AX739" s="59"/>
      <c r="AZ739" s="59"/>
      <c r="BB739" s="59"/>
      <c r="BD739" s="59"/>
      <c r="BF739" s="59"/>
      <c r="BH739" s="59"/>
      <c r="BJ739" s="59"/>
      <c r="BL739" s="59"/>
      <c r="BN739" s="59"/>
      <c r="BP739" s="59"/>
      <c r="BR739" s="59"/>
      <c r="BT739" s="59"/>
      <c r="BV739" s="59"/>
      <c r="BX739" s="59"/>
      <c r="BZ739" s="59"/>
      <c r="CC739" s="46" t="s">
        <v>2626</v>
      </c>
    </row>
    <row r="740" spans="8:81" ht="18" hidden="1" customHeight="1">
      <c r="H740" s="52">
        <v>2836</v>
      </c>
      <c r="AN740" s="59"/>
      <c r="AP740" s="59"/>
      <c r="AR740" s="59"/>
      <c r="AT740" s="59"/>
      <c r="AV740" s="59"/>
      <c r="AX740" s="59"/>
      <c r="AZ740" s="59"/>
      <c r="BB740" s="59"/>
      <c r="BD740" s="59"/>
      <c r="BF740" s="59"/>
      <c r="BH740" s="59"/>
      <c r="BJ740" s="59"/>
      <c r="BL740" s="59"/>
      <c r="BN740" s="59"/>
      <c r="BP740" s="59"/>
      <c r="BR740" s="59"/>
      <c r="BT740" s="59"/>
      <c r="BV740" s="59"/>
      <c r="BX740" s="59"/>
      <c r="BZ740" s="59"/>
      <c r="CC740" s="46" t="s">
        <v>2626</v>
      </c>
    </row>
    <row r="741" spans="8:81" ht="18" hidden="1" customHeight="1">
      <c r="H741" s="52">
        <v>2837</v>
      </c>
      <c r="AN741" s="59"/>
      <c r="AP741" s="59"/>
      <c r="AR741" s="59"/>
      <c r="AT741" s="59"/>
      <c r="AV741" s="59"/>
      <c r="AX741" s="59"/>
      <c r="AZ741" s="59"/>
      <c r="BB741" s="59"/>
      <c r="BD741" s="59"/>
      <c r="BF741" s="59"/>
      <c r="BH741" s="59"/>
      <c r="BJ741" s="59"/>
      <c r="BL741" s="59"/>
      <c r="BN741" s="59"/>
      <c r="BP741" s="59"/>
      <c r="BR741" s="59"/>
      <c r="BT741" s="59"/>
      <c r="BV741" s="59"/>
      <c r="BX741" s="59"/>
      <c r="BZ741" s="59"/>
      <c r="CC741" s="46" t="s">
        <v>2626</v>
      </c>
    </row>
    <row r="742" spans="8:81" ht="18" hidden="1" customHeight="1">
      <c r="H742" s="52">
        <v>2838</v>
      </c>
      <c r="AN742" s="59"/>
      <c r="AP742" s="59"/>
      <c r="AR742" s="59"/>
      <c r="AT742" s="59"/>
      <c r="AV742" s="59"/>
      <c r="AX742" s="59"/>
      <c r="AZ742" s="59"/>
      <c r="BB742" s="59"/>
      <c r="BD742" s="59"/>
      <c r="BF742" s="59"/>
      <c r="BH742" s="59"/>
      <c r="BJ742" s="59"/>
      <c r="BL742" s="59"/>
      <c r="BN742" s="59"/>
      <c r="BP742" s="59"/>
      <c r="BR742" s="59"/>
      <c r="BT742" s="59"/>
      <c r="BV742" s="59"/>
      <c r="BX742" s="59"/>
      <c r="BZ742" s="59"/>
      <c r="CC742" s="46" t="s">
        <v>2626</v>
      </c>
    </row>
    <row r="743" spans="8:81" ht="18" hidden="1" customHeight="1">
      <c r="H743" s="52">
        <v>2839</v>
      </c>
      <c r="AN743" s="59"/>
      <c r="AP743" s="59"/>
      <c r="AR743" s="59"/>
      <c r="AT743" s="59"/>
      <c r="AV743" s="59"/>
      <c r="AX743" s="59"/>
      <c r="AZ743" s="59"/>
      <c r="BB743" s="59"/>
      <c r="BD743" s="59"/>
      <c r="BF743" s="59"/>
      <c r="BH743" s="59"/>
      <c r="BJ743" s="59"/>
      <c r="BL743" s="59"/>
      <c r="BN743" s="59"/>
      <c r="BP743" s="59"/>
      <c r="BR743" s="59"/>
      <c r="BT743" s="59"/>
      <c r="BV743" s="59"/>
      <c r="BX743" s="59"/>
      <c r="BZ743" s="59"/>
      <c r="CC743" s="46" t="s">
        <v>2626</v>
      </c>
    </row>
    <row r="744" spans="8:81" ht="18" hidden="1" customHeight="1">
      <c r="H744" s="52">
        <v>2840</v>
      </c>
      <c r="AN744" s="59"/>
      <c r="AP744" s="59"/>
      <c r="AR744" s="59"/>
      <c r="AT744" s="59"/>
      <c r="AV744" s="59"/>
      <c r="AX744" s="59"/>
      <c r="AZ744" s="59"/>
      <c r="BB744" s="59"/>
      <c r="BD744" s="59"/>
      <c r="BF744" s="59"/>
      <c r="BH744" s="59"/>
      <c r="BJ744" s="59"/>
      <c r="BL744" s="59"/>
      <c r="BN744" s="59"/>
      <c r="BP744" s="59"/>
      <c r="BR744" s="59"/>
      <c r="BT744" s="59"/>
      <c r="BV744" s="59"/>
      <c r="BX744" s="59"/>
      <c r="BZ744" s="59"/>
      <c r="CC744" s="46" t="s">
        <v>2626</v>
      </c>
    </row>
    <row r="745" spans="8:81" ht="18" hidden="1" customHeight="1">
      <c r="H745" s="52">
        <v>2841</v>
      </c>
      <c r="AN745" s="59"/>
      <c r="AP745" s="59"/>
      <c r="AR745" s="59"/>
      <c r="AT745" s="59"/>
      <c r="AV745" s="59"/>
      <c r="AX745" s="59"/>
      <c r="AZ745" s="59"/>
      <c r="BB745" s="59"/>
      <c r="BD745" s="59"/>
      <c r="BF745" s="59"/>
      <c r="BH745" s="59"/>
      <c r="BJ745" s="59"/>
      <c r="BL745" s="59"/>
      <c r="BN745" s="59"/>
      <c r="BP745" s="59"/>
      <c r="BR745" s="59"/>
      <c r="BT745" s="59"/>
      <c r="BV745" s="59"/>
      <c r="BX745" s="59"/>
      <c r="BZ745" s="59"/>
      <c r="CC745" s="46" t="s">
        <v>2626</v>
      </c>
    </row>
    <row r="746" spans="8:81" ht="18" hidden="1" customHeight="1">
      <c r="H746" s="52">
        <v>2842</v>
      </c>
      <c r="AN746" s="59"/>
      <c r="AP746" s="59"/>
      <c r="AR746" s="59"/>
      <c r="AT746" s="59"/>
      <c r="AV746" s="59"/>
      <c r="AX746" s="59"/>
      <c r="AZ746" s="59"/>
      <c r="BB746" s="59"/>
      <c r="BD746" s="59"/>
      <c r="BF746" s="59"/>
      <c r="BH746" s="59"/>
      <c r="BJ746" s="59"/>
      <c r="BL746" s="59"/>
      <c r="BN746" s="59"/>
      <c r="BP746" s="59"/>
      <c r="BR746" s="59"/>
      <c r="BT746" s="59"/>
      <c r="BV746" s="59"/>
      <c r="BX746" s="59"/>
      <c r="BZ746" s="59"/>
      <c r="CC746" s="46" t="s">
        <v>2626</v>
      </c>
    </row>
    <row r="747" spans="8:81" ht="18" hidden="1" customHeight="1">
      <c r="H747" s="52">
        <v>2843</v>
      </c>
      <c r="AN747" s="59"/>
      <c r="AP747" s="59"/>
      <c r="AR747" s="59"/>
      <c r="AT747" s="59"/>
      <c r="AV747" s="59"/>
      <c r="AX747" s="59"/>
      <c r="AZ747" s="59"/>
      <c r="BB747" s="59"/>
      <c r="BD747" s="59"/>
      <c r="BF747" s="59"/>
      <c r="BH747" s="59"/>
      <c r="BJ747" s="59"/>
      <c r="BL747" s="59"/>
      <c r="BN747" s="59"/>
      <c r="BP747" s="59"/>
      <c r="BR747" s="59"/>
      <c r="BT747" s="59"/>
      <c r="BV747" s="59"/>
      <c r="BX747" s="59"/>
      <c r="BZ747" s="59"/>
      <c r="CC747" s="46" t="s">
        <v>2626</v>
      </c>
    </row>
    <row r="748" spans="8:81" ht="18" hidden="1" customHeight="1">
      <c r="H748" s="52">
        <v>2844</v>
      </c>
      <c r="AN748" s="59"/>
      <c r="AP748" s="59"/>
      <c r="AR748" s="59"/>
      <c r="AT748" s="59"/>
      <c r="AV748" s="59"/>
      <c r="AX748" s="59"/>
      <c r="AZ748" s="59"/>
      <c r="BB748" s="59"/>
      <c r="BD748" s="59"/>
      <c r="BF748" s="59"/>
      <c r="BH748" s="59"/>
      <c r="BJ748" s="59"/>
      <c r="BL748" s="59"/>
      <c r="BN748" s="59"/>
      <c r="BP748" s="59"/>
      <c r="BR748" s="59"/>
      <c r="BT748" s="59"/>
      <c r="BV748" s="59"/>
      <c r="BX748" s="59"/>
      <c r="BZ748" s="59"/>
      <c r="CC748" s="46" t="s">
        <v>2626</v>
      </c>
    </row>
    <row r="749" spans="8:81" ht="18" hidden="1" customHeight="1">
      <c r="H749" s="52">
        <v>2845</v>
      </c>
      <c r="AN749" s="59"/>
      <c r="AP749" s="59"/>
      <c r="AR749" s="59"/>
      <c r="AT749" s="59"/>
      <c r="AV749" s="59"/>
      <c r="AX749" s="59"/>
      <c r="AZ749" s="59"/>
      <c r="BB749" s="59"/>
      <c r="BD749" s="59"/>
      <c r="BF749" s="59"/>
      <c r="BH749" s="59"/>
      <c r="BJ749" s="59"/>
      <c r="BL749" s="59"/>
      <c r="BN749" s="59"/>
      <c r="BP749" s="59"/>
      <c r="BR749" s="59"/>
      <c r="BT749" s="59"/>
      <c r="BV749" s="59"/>
      <c r="BX749" s="59"/>
      <c r="BZ749" s="59"/>
      <c r="CC749" s="46" t="s">
        <v>2626</v>
      </c>
    </row>
    <row r="750" spans="8:81" ht="18" hidden="1" customHeight="1">
      <c r="H750" s="52">
        <v>2846</v>
      </c>
      <c r="AN750" s="59"/>
      <c r="AP750" s="59"/>
      <c r="AR750" s="59"/>
      <c r="AT750" s="59"/>
      <c r="AV750" s="59"/>
      <c r="AX750" s="59"/>
      <c r="AZ750" s="59"/>
      <c r="BB750" s="59"/>
      <c r="BD750" s="59"/>
      <c r="BF750" s="59"/>
      <c r="BH750" s="59"/>
      <c r="BJ750" s="59"/>
      <c r="BL750" s="59"/>
      <c r="BN750" s="59"/>
      <c r="BP750" s="59"/>
      <c r="BR750" s="59"/>
      <c r="BT750" s="59"/>
      <c r="BV750" s="59"/>
      <c r="BX750" s="59"/>
      <c r="BZ750" s="59"/>
      <c r="CC750" s="46" t="s">
        <v>2626</v>
      </c>
    </row>
    <row r="751" spans="8:81" ht="18" hidden="1" customHeight="1">
      <c r="H751" s="52">
        <v>2847</v>
      </c>
      <c r="AN751" s="59"/>
      <c r="AP751" s="59"/>
      <c r="AR751" s="59"/>
      <c r="AT751" s="59"/>
      <c r="AV751" s="59"/>
      <c r="AX751" s="59"/>
      <c r="AZ751" s="59"/>
      <c r="BB751" s="59"/>
      <c r="BD751" s="59"/>
      <c r="BF751" s="59"/>
      <c r="BH751" s="59"/>
      <c r="BJ751" s="59"/>
      <c r="BL751" s="59"/>
      <c r="BN751" s="59"/>
      <c r="BP751" s="59"/>
      <c r="BR751" s="59"/>
      <c r="BT751" s="59"/>
      <c r="BV751" s="59"/>
      <c r="BX751" s="59"/>
      <c r="BZ751" s="59"/>
      <c r="CC751" s="46" t="s">
        <v>2626</v>
      </c>
    </row>
    <row r="752" spans="8:81" ht="18" hidden="1" customHeight="1">
      <c r="H752" s="52">
        <v>2848</v>
      </c>
      <c r="AN752" s="59"/>
      <c r="AP752" s="59"/>
      <c r="AR752" s="59"/>
      <c r="AT752" s="59"/>
      <c r="AV752" s="59"/>
      <c r="AX752" s="59"/>
      <c r="AZ752" s="59"/>
      <c r="BB752" s="59"/>
      <c r="BD752" s="59"/>
      <c r="BF752" s="59"/>
      <c r="BH752" s="59"/>
      <c r="BJ752" s="59"/>
      <c r="BL752" s="59"/>
      <c r="BN752" s="59"/>
      <c r="BP752" s="59"/>
      <c r="BR752" s="59"/>
      <c r="BT752" s="59"/>
      <c r="BV752" s="59"/>
      <c r="BX752" s="59"/>
      <c r="BZ752" s="59"/>
      <c r="CC752" s="46" t="s">
        <v>2626</v>
      </c>
    </row>
    <row r="753" spans="8:81" ht="18" hidden="1" customHeight="1">
      <c r="H753" s="52">
        <v>2849</v>
      </c>
      <c r="AN753" s="59"/>
      <c r="AP753" s="59"/>
      <c r="AR753" s="59"/>
      <c r="AT753" s="59"/>
      <c r="AV753" s="59"/>
      <c r="AX753" s="59"/>
      <c r="AZ753" s="59"/>
      <c r="BB753" s="59"/>
      <c r="BD753" s="59"/>
      <c r="BF753" s="59"/>
      <c r="BH753" s="59"/>
      <c r="BJ753" s="59"/>
      <c r="BL753" s="59"/>
      <c r="BN753" s="59"/>
      <c r="BP753" s="59"/>
      <c r="BR753" s="59"/>
      <c r="BT753" s="59"/>
      <c r="BV753" s="59"/>
      <c r="BX753" s="59"/>
      <c r="BZ753" s="59"/>
      <c r="CC753" s="46" t="s">
        <v>2626</v>
      </c>
    </row>
    <row r="754" spans="8:81" ht="18" hidden="1" customHeight="1">
      <c r="H754" s="52">
        <v>2850</v>
      </c>
      <c r="AN754" s="59"/>
      <c r="AP754" s="59"/>
      <c r="AR754" s="59"/>
      <c r="AT754" s="59"/>
      <c r="AV754" s="59"/>
      <c r="AX754" s="59"/>
      <c r="AZ754" s="59"/>
      <c r="BB754" s="59"/>
      <c r="BD754" s="59"/>
      <c r="BF754" s="59"/>
      <c r="BH754" s="59"/>
      <c r="BJ754" s="59"/>
      <c r="BL754" s="59"/>
      <c r="BN754" s="59"/>
      <c r="BP754" s="59"/>
      <c r="BR754" s="59"/>
      <c r="BT754" s="59"/>
      <c r="BV754" s="59"/>
      <c r="BX754" s="59"/>
      <c r="BZ754" s="59"/>
      <c r="CC754" s="46" t="s">
        <v>2626</v>
      </c>
    </row>
    <row r="755" spans="8:81" ht="18" hidden="1" customHeight="1">
      <c r="H755" s="52">
        <v>2851</v>
      </c>
      <c r="AN755" s="59"/>
      <c r="AP755" s="59"/>
      <c r="AR755" s="59"/>
      <c r="AT755" s="59"/>
      <c r="AV755" s="59"/>
      <c r="AX755" s="59"/>
      <c r="AZ755" s="59"/>
      <c r="BB755" s="59"/>
      <c r="BD755" s="59"/>
      <c r="BF755" s="59"/>
      <c r="BH755" s="59"/>
      <c r="BJ755" s="59"/>
      <c r="BL755" s="59"/>
      <c r="BN755" s="59"/>
      <c r="BP755" s="59"/>
      <c r="BR755" s="59"/>
      <c r="BT755" s="59"/>
      <c r="BV755" s="59"/>
      <c r="BX755" s="59"/>
      <c r="BZ755" s="59"/>
      <c r="CC755" s="46" t="s">
        <v>2626</v>
      </c>
    </row>
    <row r="756" spans="8:81" ht="18" hidden="1" customHeight="1">
      <c r="H756" s="52">
        <v>2852</v>
      </c>
      <c r="AN756" s="59"/>
      <c r="AP756" s="59"/>
      <c r="AR756" s="59"/>
      <c r="AT756" s="59"/>
      <c r="AV756" s="59"/>
      <c r="AX756" s="59"/>
      <c r="AZ756" s="59"/>
      <c r="BB756" s="59"/>
      <c r="BD756" s="59"/>
      <c r="BF756" s="59"/>
      <c r="BH756" s="59"/>
      <c r="BJ756" s="59"/>
      <c r="BL756" s="59"/>
      <c r="BN756" s="59"/>
      <c r="BP756" s="59"/>
      <c r="BR756" s="59"/>
      <c r="BT756" s="59"/>
      <c r="BV756" s="59"/>
      <c r="BX756" s="59"/>
      <c r="BZ756" s="59"/>
      <c r="CC756" s="46" t="s">
        <v>2626</v>
      </c>
    </row>
    <row r="757" spans="8:81" ht="18" hidden="1" customHeight="1">
      <c r="H757" s="52">
        <v>2853</v>
      </c>
      <c r="AN757" s="59"/>
      <c r="AP757" s="59"/>
      <c r="AR757" s="59"/>
      <c r="AT757" s="59"/>
      <c r="AV757" s="59"/>
      <c r="AX757" s="59"/>
      <c r="AZ757" s="59"/>
      <c r="BB757" s="59"/>
      <c r="BD757" s="59"/>
      <c r="BF757" s="59"/>
      <c r="BH757" s="59"/>
      <c r="BJ757" s="59"/>
      <c r="BL757" s="59"/>
      <c r="BN757" s="59"/>
      <c r="BP757" s="59"/>
      <c r="BR757" s="59"/>
      <c r="BT757" s="59"/>
      <c r="BV757" s="59"/>
      <c r="BX757" s="59"/>
      <c r="BZ757" s="59"/>
      <c r="CC757" s="46" t="s">
        <v>2626</v>
      </c>
    </row>
    <row r="758" spans="8:81" ht="18" hidden="1" customHeight="1">
      <c r="H758" s="52">
        <v>2854</v>
      </c>
      <c r="AN758" s="59"/>
      <c r="AP758" s="59"/>
      <c r="AR758" s="59"/>
      <c r="AT758" s="59"/>
      <c r="AV758" s="59"/>
      <c r="AX758" s="59"/>
      <c r="AZ758" s="59"/>
      <c r="BB758" s="59"/>
      <c r="BD758" s="59"/>
      <c r="BF758" s="59"/>
      <c r="BH758" s="59"/>
      <c r="BJ758" s="59"/>
      <c r="BL758" s="59"/>
      <c r="BN758" s="59"/>
      <c r="BP758" s="59"/>
      <c r="BR758" s="59"/>
      <c r="BT758" s="59"/>
      <c r="BV758" s="59"/>
      <c r="BX758" s="59"/>
      <c r="BZ758" s="59"/>
      <c r="CC758" s="46" t="s">
        <v>2626</v>
      </c>
    </row>
    <row r="759" spans="8:81" ht="18" hidden="1" customHeight="1">
      <c r="H759" s="52">
        <v>2855</v>
      </c>
      <c r="AN759" s="59"/>
      <c r="AP759" s="59"/>
      <c r="AR759" s="59"/>
      <c r="AT759" s="59"/>
      <c r="AV759" s="59"/>
      <c r="AX759" s="59"/>
      <c r="AZ759" s="59"/>
      <c r="BB759" s="59"/>
      <c r="BD759" s="59"/>
      <c r="BF759" s="59"/>
      <c r="BH759" s="59"/>
      <c r="BJ759" s="59"/>
      <c r="BL759" s="59"/>
      <c r="BN759" s="59"/>
      <c r="BP759" s="59"/>
      <c r="BR759" s="59"/>
      <c r="BT759" s="59"/>
      <c r="BV759" s="59"/>
      <c r="BX759" s="59"/>
      <c r="BZ759" s="59"/>
      <c r="CC759" s="46" t="s">
        <v>2626</v>
      </c>
    </row>
    <row r="760" spans="8:81" ht="18" hidden="1" customHeight="1">
      <c r="H760" s="52">
        <v>2856</v>
      </c>
      <c r="AN760" s="59"/>
      <c r="AP760" s="59"/>
      <c r="AR760" s="59"/>
      <c r="AT760" s="59"/>
      <c r="AV760" s="59"/>
      <c r="AX760" s="59"/>
      <c r="AZ760" s="59"/>
      <c r="BB760" s="59"/>
      <c r="BD760" s="59"/>
      <c r="BF760" s="59"/>
      <c r="BH760" s="59"/>
      <c r="BJ760" s="59"/>
      <c r="BL760" s="59"/>
      <c r="BN760" s="59"/>
      <c r="BP760" s="59"/>
      <c r="BR760" s="59"/>
      <c r="BT760" s="59"/>
      <c r="BV760" s="59"/>
      <c r="BX760" s="59"/>
      <c r="BZ760" s="59"/>
      <c r="CC760" s="46" t="s">
        <v>2626</v>
      </c>
    </row>
    <row r="761" spans="8:81" ht="18" hidden="1" customHeight="1">
      <c r="H761" s="52">
        <v>2857</v>
      </c>
      <c r="AN761" s="59"/>
      <c r="AP761" s="59"/>
      <c r="AR761" s="59"/>
      <c r="AT761" s="59"/>
      <c r="AV761" s="59"/>
      <c r="AX761" s="59"/>
      <c r="AZ761" s="59"/>
      <c r="BB761" s="59"/>
      <c r="BD761" s="59"/>
      <c r="BF761" s="59"/>
      <c r="BH761" s="59"/>
      <c r="BJ761" s="59"/>
      <c r="BL761" s="59"/>
      <c r="BN761" s="59"/>
      <c r="BP761" s="59"/>
      <c r="BR761" s="59"/>
      <c r="BT761" s="59"/>
      <c r="BV761" s="59"/>
      <c r="BX761" s="59"/>
      <c r="BZ761" s="59"/>
      <c r="CC761" s="46" t="s">
        <v>2626</v>
      </c>
    </row>
    <row r="762" spans="8:81" ht="18" hidden="1" customHeight="1">
      <c r="H762" s="52">
        <v>2858</v>
      </c>
      <c r="AN762" s="59"/>
      <c r="AP762" s="59"/>
      <c r="AR762" s="59"/>
      <c r="AT762" s="59"/>
      <c r="AV762" s="59"/>
      <c r="AX762" s="59"/>
      <c r="AZ762" s="59"/>
      <c r="BB762" s="59"/>
      <c r="BD762" s="59"/>
      <c r="BF762" s="59"/>
      <c r="BH762" s="59"/>
      <c r="BJ762" s="59"/>
      <c r="BL762" s="59"/>
      <c r="BN762" s="59"/>
      <c r="BP762" s="59"/>
      <c r="BR762" s="59"/>
      <c r="BT762" s="59"/>
      <c r="BV762" s="59"/>
      <c r="BX762" s="59"/>
      <c r="BZ762" s="59"/>
      <c r="CC762" s="46" t="s">
        <v>2626</v>
      </c>
    </row>
    <row r="763" spans="8:81" ht="18" hidden="1" customHeight="1">
      <c r="H763" s="52">
        <v>2859</v>
      </c>
      <c r="AN763" s="59"/>
      <c r="AP763" s="59"/>
      <c r="AR763" s="59"/>
      <c r="AT763" s="59"/>
      <c r="AV763" s="59"/>
      <c r="AX763" s="59"/>
      <c r="AZ763" s="59"/>
      <c r="BB763" s="59"/>
      <c r="BD763" s="59"/>
      <c r="BF763" s="59"/>
      <c r="BH763" s="59"/>
      <c r="BJ763" s="59"/>
      <c r="BL763" s="59"/>
      <c r="BN763" s="59"/>
      <c r="BP763" s="59"/>
      <c r="BR763" s="59"/>
      <c r="BT763" s="59"/>
      <c r="BV763" s="59"/>
      <c r="BX763" s="59"/>
      <c r="BZ763" s="59"/>
      <c r="CC763" s="46" t="s">
        <v>2626</v>
      </c>
    </row>
    <row r="764" spans="8:81" ht="18" hidden="1" customHeight="1">
      <c r="H764" s="52">
        <v>2860</v>
      </c>
      <c r="AN764" s="59"/>
      <c r="AP764" s="59"/>
      <c r="AR764" s="59"/>
      <c r="AT764" s="59"/>
      <c r="AV764" s="59"/>
      <c r="AX764" s="59"/>
      <c r="AZ764" s="59"/>
      <c r="BB764" s="59"/>
      <c r="BD764" s="59"/>
      <c r="BF764" s="59"/>
      <c r="BH764" s="59"/>
      <c r="BJ764" s="59"/>
      <c r="BL764" s="59"/>
      <c r="BN764" s="59"/>
      <c r="BP764" s="59"/>
      <c r="BR764" s="59"/>
      <c r="BT764" s="59"/>
      <c r="BV764" s="59"/>
      <c r="BX764" s="59"/>
      <c r="BZ764" s="59"/>
      <c r="CC764" s="46" t="s">
        <v>2626</v>
      </c>
    </row>
    <row r="765" spans="8:81" ht="18" hidden="1" customHeight="1">
      <c r="H765" s="52">
        <v>2861</v>
      </c>
      <c r="AN765" s="59"/>
      <c r="AP765" s="59"/>
      <c r="AR765" s="59"/>
      <c r="AT765" s="59"/>
      <c r="AV765" s="59"/>
      <c r="AX765" s="59"/>
      <c r="AZ765" s="59"/>
      <c r="BB765" s="59"/>
      <c r="BD765" s="59"/>
      <c r="BF765" s="59"/>
      <c r="BH765" s="59"/>
      <c r="BJ765" s="59"/>
      <c r="BL765" s="59"/>
      <c r="BN765" s="59"/>
      <c r="BP765" s="59"/>
      <c r="BR765" s="59"/>
      <c r="BT765" s="59"/>
      <c r="BV765" s="59"/>
      <c r="BX765" s="59"/>
      <c r="BZ765" s="59"/>
      <c r="CC765" s="46" t="s">
        <v>2626</v>
      </c>
    </row>
    <row r="766" spans="8:81" ht="18" hidden="1" customHeight="1">
      <c r="H766" s="52">
        <v>2862</v>
      </c>
      <c r="AN766" s="59"/>
      <c r="AP766" s="59"/>
      <c r="AR766" s="59"/>
      <c r="AT766" s="59"/>
      <c r="AV766" s="59"/>
      <c r="AX766" s="59"/>
      <c r="AZ766" s="59"/>
      <c r="BB766" s="59"/>
      <c r="BD766" s="59"/>
      <c r="BF766" s="59"/>
      <c r="BH766" s="59"/>
      <c r="BJ766" s="59"/>
      <c r="BL766" s="59"/>
      <c r="BN766" s="59"/>
      <c r="BP766" s="59"/>
      <c r="BR766" s="59"/>
      <c r="BT766" s="59"/>
      <c r="BV766" s="59"/>
      <c r="BX766" s="59"/>
      <c r="BZ766" s="59"/>
      <c r="CC766" s="46" t="s">
        <v>2626</v>
      </c>
    </row>
    <row r="767" spans="8:81" ht="18" hidden="1" customHeight="1">
      <c r="H767" s="52">
        <v>2863</v>
      </c>
      <c r="AN767" s="59"/>
      <c r="AP767" s="59"/>
      <c r="AR767" s="59"/>
      <c r="AT767" s="59"/>
      <c r="AV767" s="59"/>
      <c r="AX767" s="59"/>
      <c r="AZ767" s="59"/>
      <c r="BB767" s="59"/>
      <c r="BD767" s="59"/>
      <c r="BF767" s="59"/>
      <c r="BH767" s="59"/>
      <c r="BJ767" s="59"/>
      <c r="BL767" s="59"/>
      <c r="BN767" s="59"/>
      <c r="BP767" s="59"/>
      <c r="BR767" s="59"/>
      <c r="BT767" s="59"/>
      <c r="BV767" s="59"/>
      <c r="BX767" s="59"/>
      <c r="BZ767" s="59"/>
      <c r="CC767" s="46" t="s">
        <v>2626</v>
      </c>
    </row>
    <row r="768" spans="8:81" ht="18" hidden="1" customHeight="1">
      <c r="H768" s="52">
        <v>2864</v>
      </c>
      <c r="AN768" s="59"/>
      <c r="AP768" s="59"/>
      <c r="AR768" s="59"/>
      <c r="AT768" s="59"/>
      <c r="AV768" s="59"/>
      <c r="AX768" s="59"/>
      <c r="AZ768" s="59"/>
      <c r="BB768" s="59"/>
      <c r="BD768" s="59"/>
      <c r="BF768" s="59"/>
      <c r="BH768" s="59"/>
      <c r="BJ768" s="59"/>
      <c r="BL768" s="59"/>
      <c r="BN768" s="59"/>
      <c r="BP768" s="59"/>
      <c r="BR768" s="59"/>
      <c r="BT768" s="59"/>
      <c r="BV768" s="59"/>
      <c r="BX768" s="59"/>
      <c r="BZ768" s="59"/>
      <c r="CC768" s="46" t="s">
        <v>2626</v>
      </c>
    </row>
    <row r="769" spans="8:81" ht="18" hidden="1" customHeight="1">
      <c r="H769" s="52">
        <v>2865</v>
      </c>
      <c r="AN769" s="59"/>
      <c r="AP769" s="59"/>
      <c r="AR769" s="59"/>
      <c r="AT769" s="59"/>
      <c r="AV769" s="59"/>
      <c r="AX769" s="59"/>
      <c r="AZ769" s="59"/>
      <c r="BB769" s="59"/>
      <c r="BD769" s="59"/>
      <c r="BF769" s="59"/>
      <c r="BH769" s="59"/>
      <c r="BJ769" s="59"/>
      <c r="BL769" s="59"/>
      <c r="BN769" s="59"/>
      <c r="BP769" s="59"/>
      <c r="BR769" s="59"/>
      <c r="BT769" s="59"/>
      <c r="BV769" s="59"/>
      <c r="BX769" s="59"/>
      <c r="BZ769" s="59"/>
      <c r="CC769" s="46" t="s">
        <v>2626</v>
      </c>
    </row>
    <row r="770" spans="8:81" ht="18" hidden="1" customHeight="1">
      <c r="H770" s="52">
        <v>2866</v>
      </c>
      <c r="AN770" s="59"/>
      <c r="AP770" s="59"/>
      <c r="AR770" s="59"/>
      <c r="AT770" s="59"/>
      <c r="AV770" s="59"/>
      <c r="AX770" s="59"/>
      <c r="AZ770" s="59"/>
      <c r="BB770" s="59"/>
      <c r="BD770" s="59"/>
      <c r="BF770" s="59"/>
      <c r="BH770" s="59"/>
      <c r="BJ770" s="59"/>
      <c r="BL770" s="59"/>
      <c r="BN770" s="59"/>
      <c r="BP770" s="59"/>
      <c r="BR770" s="59"/>
      <c r="BT770" s="59"/>
      <c r="BV770" s="59"/>
      <c r="BX770" s="59"/>
      <c r="BZ770" s="59"/>
      <c r="CC770" s="46" t="s">
        <v>2626</v>
      </c>
    </row>
    <row r="771" spans="8:81" ht="18" hidden="1" customHeight="1">
      <c r="H771" s="52">
        <v>2867</v>
      </c>
      <c r="AN771" s="59"/>
      <c r="AP771" s="59"/>
      <c r="AR771" s="59"/>
      <c r="AT771" s="59"/>
      <c r="AV771" s="59"/>
      <c r="AX771" s="59"/>
      <c r="AZ771" s="59"/>
      <c r="BB771" s="59"/>
      <c r="BD771" s="59"/>
      <c r="BF771" s="59"/>
      <c r="BH771" s="59"/>
      <c r="BJ771" s="59"/>
      <c r="BL771" s="59"/>
      <c r="BN771" s="59"/>
      <c r="BP771" s="59"/>
      <c r="BR771" s="59"/>
      <c r="BT771" s="59"/>
      <c r="BV771" s="59"/>
      <c r="BX771" s="59"/>
      <c r="BZ771" s="59"/>
      <c r="CC771" s="46" t="s">
        <v>2626</v>
      </c>
    </row>
    <row r="772" spans="8:81" ht="18" hidden="1" customHeight="1">
      <c r="H772" s="52">
        <v>2868</v>
      </c>
      <c r="AN772" s="59"/>
      <c r="AP772" s="59"/>
      <c r="AR772" s="59"/>
      <c r="AT772" s="59"/>
      <c r="AV772" s="59"/>
      <c r="AX772" s="59"/>
      <c r="AZ772" s="59"/>
      <c r="BB772" s="59"/>
      <c r="BD772" s="59"/>
      <c r="BF772" s="59"/>
      <c r="BH772" s="59"/>
      <c r="BJ772" s="59"/>
      <c r="BL772" s="59"/>
      <c r="BN772" s="59"/>
      <c r="BP772" s="59"/>
      <c r="BR772" s="59"/>
      <c r="BT772" s="59"/>
      <c r="BV772" s="59"/>
      <c r="BX772" s="59"/>
      <c r="BZ772" s="59"/>
      <c r="CC772" s="46" t="s">
        <v>2626</v>
      </c>
    </row>
    <row r="773" spans="8:81" ht="18" hidden="1" customHeight="1">
      <c r="H773" s="52">
        <v>2869</v>
      </c>
      <c r="AN773" s="59"/>
      <c r="AP773" s="59"/>
      <c r="AR773" s="59"/>
      <c r="AT773" s="59"/>
      <c r="AV773" s="59"/>
      <c r="AX773" s="59"/>
      <c r="AZ773" s="59"/>
      <c r="BB773" s="59"/>
      <c r="BD773" s="59"/>
      <c r="BF773" s="59"/>
      <c r="BH773" s="59"/>
      <c r="BJ773" s="59"/>
      <c r="BL773" s="59"/>
      <c r="BN773" s="59"/>
      <c r="BP773" s="59"/>
      <c r="BR773" s="59"/>
      <c r="BT773" s="59"/>
      <c r="BV773" s="59"/>
      <c r="BX773" s="59"/>
      <c r="BZ773" s="59"/>
      <c r="CC773" s="46" t="s">
        <v>2626</v>
      </c>
    </row>
    <row r="774" spans="8:81" ht="18" hidden="1" customHeight="1">
      <c r="H774" s="52">
        <v>2870</v>
      </c>
      <c r="AN774" s="59"/>
      <c r="AP774" s="59"/>
      <c r="AR774" s="59"/>
      <c r="AT774" s="59"/>
      <c r="AV774" s="59"/>
      <c r="AX774" s="59"/>
      <c r="AZ774" s="59"/>
      <c r="BB774" s="59"/>
      <c r="BD774" s="59"/>
      <c r="BF774" s="59"/>
      <c r="BH774" s="59"/>
      <c r="BJ774" s="59"/>
      <c r="BL774" s="59"/>
      <c r="BN774" s="59"/>
      <c r="BP774" s="59"/>
      <c r="BR774" s="59"/>
      <c r="BT774" s="59"/>
      <c r="BV774" s="59"/>
      <c r="BX774" s="59"/>
      <c r="BZ774" s="59"/>
      <c r="CC774" s="46" t="s">
        <v>2626</v>
      </c>
    </row>
    <row r="775" spans="8:81" ht="18" hidden="1" customHeight="1">
      <c r="H775" s="52">
        <v>2871</v>
      </c>
      <c r="AN775" s="59"/>
      <c r="AP775" s="59"/>
      <c r="AR775" s="59"/>
      <c r="AT775" s="59"/>
      <c r="AV775" s="59"/>
      <c r="AX775" s="59"/>
      <c r="AZ775" s="59"/>
      <c r="BB775" s="59"/>
      <c r="BD775" s="59"/>
      <c r="BF775" s="59"/>
      <c r="BH775" s="59"/>
      <c r="BJ775" s="59"/>
      <c r="BL775" s="59"/>
      <c r="BN775" s="59"/>
      <c r="BP775" s="59"/>
      <c r="BR775" s="59"/>
      <c r="BT775" s="59"/>
      <c r="BV775" s="59"/>
      <c r="BX775" s="59"/>
      <c r="BZ775" s="59"/>
      <c r="CC775" s="46" t="s">
        <v>2626</v>
      </c>
    </row>
    <row r="776" spans="8:81" ht="18" hidden="1" customHeight="1">
      <c r="H776" s="52">
        <v>2872</v>
      </c>
      <c r="AN776" s="59"/>
      <c r="AP776" s="59"/>
      <c r="AR776" s="59"/>
      <c r="AT776" s="59"/>
      <c r="AV776" s="59"/>
      <c r="AX776" s="59"/>
      <c r="AZ776" s="59"/>
      <c r="BB776" s="59"/>
      <c r="BD776" s="59"/>
      <c r="BF776" s="59"/>
      <c r="BH776" s="59"/>
      <c r="BJ776" s="59"/>
      <c r="BL776" s="59"/>
      <c r="BN776" s="59"/>
      <c r="BP776" s="59"/>
      <c r="BR776" s="59"/>
      <c r="BT776" s="59"/>
      <c r="BV776" s="59"/>
      <c r="BX776" s="59"/>
      <c r="BZ776" s="59"/>
      <c r="CC776" s="46" t="s">
        <v>2626</v>
      </c>
    </row>
    <row r="777" spans="8:81" ht="18" hidden="1" customHeight="1">
      <c r="H777" s="52">
        <v>2873</v>
      </c>
      <c r="AN777" s="59"/>
      <c r="AP777" s="59"/>
      <c r="AR777" s="59"/>
      <c r="AT777" s="59"/>
      <c r="AV777" s="59"/>
      <c r="AX777" s="59"/>
      <c r="AZ777" s="59"/>
      <c r="BB777" s="59"/>
      <c r="BD777" s="59"/>
      <c r="BF777" s="59"/>
      <c r="BH777" s="59"/>
      <c r="BJ777" s="59"/>
      <c r="BL777" s="59"/>
      <c r="BN777" s="59"/>
      <c r="BP777" s="59"/>
      <c r="BR777" s="59"/>
      <c r="BT777" s="59"/>
      <c r="BV777" s="59"/>
      <c r="BX777" s="59"/>
      <c r="BZ777" s="59"/>
      <c r="CC777" s="46" t="s">
        <v>2626</v>
      </c>
    </row>
    <row r="778" spans="8:81" ht="18" hidden="1" customHeight="1">
      <c r="H778" s="52">
        <v>2874</v>
      </c>
      <c r="AN778" s="59"/>
      <c r="AP778" s="59"/>
      <c r="AR778" s="59"/>
      <c r="AT778" s="59"/>
      <c r="AV778" s="59"/>
      <c r="AX778" s="59"/>
      <c r="AZ778" s="59"/>
      <c r="BB778" s="59"/>
      <c r="BD778" s="59"/>
      <c r="BF778" s="59"/>
      <c r="BH778" s="59"/>
      <c r="BJ778" s="59"/>
      <c r="BL778" s="59"/>
      <c r="BN778" s="59"/>
      <c r="BP778" s="59"/>
      <c r="BR778" s="59"/>
      <c r="BT778" s="59"/>
      <c r="BV778" s="59"/>
      <c r="BX778" s="59"/>
      <c r="BZ778" s="59"/>
      <c r="CC778" s="46" t="s">
        <v>2626</v>
      </c>
    </row>
    <row r="779" spans="8:81" ht="18" hidden="1" customHeight="1">
      <c r="H779" s="52">
        <v>2875</v>
      </c>
      <c r="AN779" s="59"/>
      <c r="AP779" s="59"/>
      <c r="AR779" s="59"/>
      <c r="AT779" s="59"/>
      <c r="AV779" s="59"/>
      <c r="AX779" s="59"/>
      <c r="AZ779" s="59"/>
      <c r="BB779" s="59"/>
      <c r="BD779" s="59"/>
      <c r="BF779" s="59"/>
      <c r="BH779" s="59"/>
      <c r="BJ779" s="59"/>
      <c r="BL779" s="59"/>
      <c r="BN779" s="59"/>
      <c r="BP779" s="59"/>
      <c r="BR779" s="59"/>
      <c r="BT779" s="59"/>
      <c r="BV779" s="59"/>
      <c r="BX779" s="59"/>
      <c r="BZ779" s="59"/>
      <c r="CC779" s="46" t="s">
        <v>2626</v>
      </c>
    </row>
    <row r="780" spans="8:81" ht="18" hidden="1" customHeight="1">
      <c r="H780" s="52">
        <v>2876</v>
      </c>
      <c r="AN780" s="59"/>
      <c r="AP780" s="59"/>
      <c r="AR780" s="59"/>
      <c r="AT780" s="59"/>
      <c r="AV780" s="59"/>
      <c r="AX780" s="59"/>
      <c r="AZ780" s="59"/>
      <c r="BB780" s="59"/>
      <c r="BD780" s="59"/>
      <c r="BF780" s="59"/>
      <c r="BH780" s="59"/>
      <c r="BJ780" s="59"/>
      <c r="BL780" s="59"/>
      <c r="BN780" s="59"/>
      <c r="BP780" s="59"/>
      <c r="BR780" s="59"/>
      <c r="BT780" s="59"/>
      <c r="BV780" s="59"/>
      <c r="BX780" s="59"/>
      <c r="BZ780" s="59"/>
      <c r="CC780" s="46" t="s">
        <v>2626</v>
      </c>
    </row>
    <row r="781" spans="8:81" ht="18" hidden="1" customHeight="1">
      <c r="H781" s="52">
        <v>2877</v>
      </c>
      <c r="AN781" s="59"/>
      <c r="AP781" s="59"/>
      <c r="AR781" s="59"/>
      <c r="AT781" s="59"/>
      <c r="AV781" s="59"/>
      <c r="AX781" s="59"/>
      <c r="AZ781" s="59"/>
      <c r="BB781" s="59"/>
      <c r="BD781" s="59"/>
      <c r="BF781" s="59"/>
      <c r="BH781" s="59"/>
      <c r="BJ781" s="59"/>
      <c r="BL781" s="59"/>
      <c r="BN781" s="59"/>
      <c r="BP781" s="59"/>
      <c r="BR781" s="59"/>
      <c r="BT781" s="59"/>
      <c r="BV781" s="59"/>
      <c r="BX781" s="59"/>
      <c r="BZ781" s="59"/>
      <c r="CC781" s="46" t="s">
        <v>2626</v>
      </c>
    </row>
    <row r="782" spans="8:81" ht="18" hidden="1" customHeight="1">
      <c r="H782" s="52">
        <v>2878</v>
      </c>
      <c r="AN782" s="59"/>
      <c r="AP782" s="59"/>
      <c r="AR782" s="59"/>
      <c r="AT782" s="59"/>
      <c r="AV782" s="59"/>
      <c r="AX782" s="59"/>
      <c r="AZ782" s="59"/>
      <c r="BB782" s="59"/>
      <c r="BD782" s="59"/>
      <c r="BF782" s="59"/>
      <c r="BH782" s="59"/>
      <c r="BJ782" s="59"/>
      <c r="BL782" s="59"/>
      <c r="BN782" s="59"/>
      <c r="BP782" s="59"/>
      <c r="BR782" s="59"/>
      <c r="BT782" s="59"/>
      <c r="BV782" s="59"/>
      <c r="BX782" s="59"/>
      <c r="BZ782" s="59"/>
      <c r="CC782" s="46" t="s">
        <v>2626</v>
      </c>
    </row>
    <row r="783" spans="8:81" ht="18" hidden="1" customHeight="1">
      <c r="H783" s="52">
        <v>2879</v>
      </c>
      <c r="AN783" s="59"/>
      <c r="AP783" s="59"/>
      <c r="AR783" s="59"/>
      <c r="AT783" s="59"/>
      <c r="AV783" s="59"/>
      <c r="AX783" s="59"/>
      <c r="AZ783" s="59"/>
      <c r="BB783" s="59"/>
      <c r="BD783" s="59"/>
      <c r="BF783" s="59"/>
      <c r="BH783" s="59"/>
      <c r="BJ783" s="59"/>
      <c r="BL783" s="59"/>
      <c r="BN783" s="59"/>
      <c r="BP783" s="59"/>
      <c r="BR783" s="59"/>
      <c r="BT783" s="59"/>
      <c r="BV783" s="59"/>
      <c r="BX783" s="59"/>
      <c r="BZ783" s="59"/>
      <c r="CC783" s="46" t="s">
        <v>2626</v>
      </c>
    </row>
    <row r="784" spans="8:81" ht="18" hidden="1" customHeight="1">
      <c r="H784" s="52">
        <v>2880</v>
      </c>
      <c r="AN784" s="59"/>
      <c r="AP784" s="59"/>
      <c r="AR784" s="59"/>
      <c r="AT784" s="59"/>
      <c r="AV784" s="59"/>
      <c r="AX784" s="59"/>
      <c r="AZ784" s="59"/>
      <c r="BB784" s="59"/>
      <c r="BD784" s="59"/>
      <c r="BF784" s="59"/>
      <c r="BH784" s="59"/>
      <c r="BJ784" s="59"/>
      <c r="BL784" s="59"/>
      <c r="BN784" s="59"/>
      <c r="BP784" s="59"/>
      <c r="BR784" s="59"/>
      <c r="BT784" s="59"/>
      <c r="BV784" s="59"/>
      <c r="BX784" s="59"/>
      <c r="BZ784" s="59"/>
      <c r="CC784" s="46" t="s">
        <v>2626</v>
      </c>
    </row>
    <row r="785" spans="8:81" ht="18" hidden="1" customHeight="1">
      <c r="H785" s="52">
        <v>2881</v>
      </c>
      <c r="AN785" s="59"/>
      <c r="AP785" s="59"/>
      <c r="AR785" s="59"/>
      <c r="AT785" s="59"/>
      <c r="AV785" s="59"/>
      <c r="AX785" s="59"/>
      <c r="AZ785" s="59"/>
      <c r="BB785" s="59"/>
      <c r="BD785" s="59"/>
      <c r="BF785" s="59"/>
      <c r="BH785" s="59"/>
      <c r="BJ785" s="59"/>
      <c r="BL785" s="59"/>
      <c r="BN785" s="59"/>
      <c r="BP785" s="59"/>
      <c r="BR785" s="59"/>
      <c r="BT785" s="59"/>
      <c r="BV785" s="59"/>
      <c r="BX785" s="59"/>
      <c r="BZ785" s="59"/>
      <c r="CC785" s="46" t="s">
        <v>2626</v>
      </c>
    </row>
    <row r="786" spans="8:81" ht="18" hidden="1" customHeight="1">
      <c r="H786" s="52">
        <v>2882</v>
      </c>
      <c r="AN786" s="59"/>
      <c r="AP786" s="59"/>
      <c r="AR786" s="59"/>
      <c r="AT786" s="59"/>
      <c r="AV786" s="59"/>
      <c r="AX786" s="59"/>
      <c r="AZ786" s="59"/>
      <c r="BB786" s="59"/>
      <c r="BD786" s="59"/>
      <c r="BF786" s="59"/>
      <c r="BH786" s="59"/>
      <c r="BJ786" s="59"/>
      <c r="BL786" s="59"/>
      <c r="BN786" s="59"/>
      <c r="BP786" s="59"/>
      <c r="BR786" s="59"/>
      <c r="BT786" s="59"/>
      <c r="BV786" s="59"/>
      <c r="BX786" s="59"/>
      <c r="BZ786" s="59"/>
      <c r="CC786" s="46" t="s">
        <v>2626</v>
      </c>
    </row>
    <row r="787" spans="8:81" ht="18" hidden="1" customHeight="1">
      <c r="H787" s="52">
        <v>2883</v>
      </c>
      <c r="AN787" s="59"/>
      <c r="AP787" s="59"/>
      <c r="AR787" s="59"/>
      <c r="AT787" s="59"/>
      <c r="AV787" s="59"/>
      <c r="AX787" s="59"/>
      <c r="AZ787" s="59"/>
      <c r="BB787" s="59"/>
      <c r="BD787" s="59"/>
      <c r="BF787" s="59"/>
      <c r="BH787" s="59"/>
      <c r="BJ787" s="59"/>
      <c r="BL787" s="59"/>
      <c r="BN787" s="59"/>
      <c r="BP787" s="59"/>
      <c r="BR787" s="59"/>
      <c r="BT787" s="59"/>
      <c r="BV787" s="59"/>
      <c r="BX787" s="59"/>
      <c r="BZ787" s="59"/>
      <c r="CC787" s="46" t="s">
        <v>2626</v>
      </c>
    </row>
    <row r="788" spans="8:81" ht="18" hidden="1" customHeight="1">
      <c r="H788" s="52">
        <v>2884</v>
      </c>
      <c r="AN788" s="59"/>
      <c r="AP788" s="59"/>
      <c r="AR788" s="59"/>
      <c r="AT788" s="59"/>
      <c r="AV788" s="59"/>
      <c r="AX788" s="59"/>
      <c r="AZ788" s="59"/>
      <c r="BB788" s="59"/>
      <c r="BD788" s="59"/>
      <c r="BF788" s="59"/>
      <c r="BH788" s="59"/>
      <c r="BJ788" s="59"/>
      <c r="BL788" s="59"/>
      <c r="BN788" s="59"/>
      <c r="BP788" s="59"/>
      <c r="BR788" s="59"/>
      <c r="BT788" s="59"/>
      <c r="BV788" s="59"/>
      <c r="BX788" s="59"/>
      <c r="BZ788" s="59"/>
      <c r="CC788" s="46" t="s">
        <v>2626</v>
      </c>
    </row>
    <row r="789" spans="8:81" ht="18" hidden="1" customHeight="1">
      <c r="H789" s="52">
        <v>2885</v>
      </c>
      <c r="AN789" s="59"/>
      <c r="AP789" s="59"/>
      <c r="AR789" s="59"/>
      <c r="AT789" s="59"/>
      <c r="AV789" s="59"/>
      <c r="AX789" s="59"/>
      <c r="AZ789" s="59"/>
      <c r="BB789" s="59"/>
      <c r="BD789" s="59"/>
      <c r="BF789" s="59"/>
      <c r="BH789" s="59"/>
      <c r="BJ789" s="59"/>
      <c r="BL789" s="59"/>
      <c r="BN789" s="59"/>
      <c r="BP789" s="59"/>
      <c r="BR789" s="59"/>
      <c r="BT789" s="59"/>
      <c r="BV789" s="59"/>
      <c r="BX789" s="59"/>
      <c r="BZ789" s="59"/>
      <c r="CC789" s="46" t="s">
        <v>2626</v>
      </c>
    </row>
    <row r="790" spans="8:81" ht="18" hidden="1" customHeight="1">
      <c r="H790" s="52">
        <v>2886</v>
      </c>
      <c r="AN790" s="59"/>
      <c r="AP790" s="59"/>
      <c r="AR790" s="59"/>
      <c r="AT790" s="59"/>
      <c r="AV790" s="59"/>
      <c r="AX790" s="59"/>
      <c r="AZ790" s="59"/>
      <c r="BB790" s="59"/>
      <c r="BD790" s="59"/>
      <c r="BF790" s="59"/>
      <c r="BH790" s="59"/>
      <c r="BJ790" s="59"/>
      <c r="BL790" s="59"/>
      <c r="BN790" s="59"/>
      <c r="BP790" s="59"/>
      <c r="BR790" s="59"/>
      <c r="BT790" s="59"/>
      <c r="BV790" s="59"/>
      <c r="BX790" s="59"/>
      <c r="BZ790" s="59"/>
      <c r="CC790" s="46" t="s">
        <v>2626</v>
      </c>
    </row>
    <row r="791" spans="8:81" ht="18" hidden="1" customHeight="1">
      <c r="H791" s="52">
        <v>2887</v>
      </c>
      <c r="AN791" s="59"/>
      <c r="AP791" s="59"/>
      <c r="AR791" s="59"/>
      <c r="AT791" s="59"/>
      <c r="AV791" s="59"/>
      <c r="AX791" s="59"/>
      <c r="AZ791" s="59"/>
      <c r="BB791" s="59"/>
      <c r="BD791" s="59"/>
      <c r="BF791" s="59"/>
      <c r="BH791" s="59"/>
      <c r="BJ791" s="59"/>
      <c r="BL791" s="59"/>
      <c r="BN791" s="59"/>
      <c r="BP791" s="59"/>
      <c r="BR791" s="59"/>
      <c r="BT791" s="59"/>
      <c r="BV791" s="59"/>
      <c r="BX791" s="59"/>
      <c r="BZ791" s="59"/>
      <c r="CC791" s="46" t="s">
        <v>2626</v>
      </c>
    </row>
    <row r="792" spans="8:81" ht="18" hidden="1" customHeight="1">
      <c r="H792" s="52">
        <v>2888</v>
      </c>
      <c r="AN792" s="59"/>
      <c r="AP792" s="59"/>
      <c r="AR792" s="59"/>
      <c r="AT792" s="59"/>
      <c r="AV792" s="59"/>
      <c r="AX792" s="59"/>
      <c r="AZ792" s="59"/>
      <c r="BB792" s="59"/>
      <c r="BD792" s="59"/>
      <c r="BF792" s="59"/>
      <c r="BH792" s="59"/>
      <c r="BJ792" s="59"/>
      <c r="BL792" s="59"/>
      <c r="BN792" s="59"/>
      <c r="BP792" s="59"/>
      <c r="BR792" s="59"/>
      <c r="BT792" s="59"/>
      <c r="BV792" s="59"/>
      <c r="BX792" s="59"/>
      <c r="BZ792" s="59"/>
      <c r="CC792" s="46" t="s">
        <v>2626</v>
      </c>
    </row>
    <row r="793" spans="8:81" ht="18" hidden="1" customHeight="1">
      <c r="H793" s="52">
        <v>2889</v>
      </c>
      <c r="AN793" s="59"/>
      <c r="AP793" s="59"/>
      <c r="AR793" s="59"/>
      <c r="AT793" s="59"/>
      <c r="AV793" s="59"/>
      <c r="AX793" s="59"/>
      <c r="AZ793" s="59"/>
      <c r="BB793" s="59"/>
      <c r="BD793" s="59"/>
      <c r="BF793" s="59"/>
      <c r="BH793" s="59"/>
      <c r="BJ793" s="59"/>
      <c r="BL793" s="59"/>
      <c r="BN793" s="59"/>
      <c r="BP793" s="59"/>
      <c r="BR793" s="59"/>
      <c r="BT793" s="59"/>
      <c r="BV793" s="59"/>
      <c r="BX793" s="59"/>
      <c r="BZ793" s="59"/>
      <c r="CC793" s="46" t="s">
        <v>2626</v>
      </c>
    </row>
    <row r="794" spans="8:81" ht="18" hidden="1" customHeight="1">
      <c r="H794" s="52">
        <v>2890</v>
      </c>
      <c r="AN794" s="59"/>
      <c r="AP794" s="59"/>
      <c r="AR794" s="59"/>
      <c r="AT794" s="59"/>
      <c r="AV794" s="59"/>
      <c r="AX794" s="59"/>
      <c r="AZ794" s="59"/>
      <c r="BB794" s="59"/>
      <c r="BD794" s="59"/>
      <c r="BF794" s="59"/>
      <c r="BH794" s="59"/>
      <c r="BJ794" s="59"/>
      <c r="BL794" s="59"/>
      <c r="BN794" s="59"/>
      <c r="BP794" s="59"/>
      <c r="BR794" s="59"/>
      <c r="BT794" s="59"/>
      <c r="BV794" s="59"/>
      <c r="BX794" s="59"/>
      <c r="BZ794" s="59"/>
      <c r="CC794" s="46" t="s">
        <v>2626</v>
      </c>
    </row>
    <row r="795" spans="8:81" ht="18" hidden="1" customHeight="1">
      <c r="H795" s="52">
        <v>2891</v>
      </c>
      <c r="AN795" s="59"/>
      <c r="AP795" s="59"/>
      <c r="AR795" s="59"/>
      <c r="AT795" s="59"/>
      <c r="AV795" s="59"/>
      <c r="AX795" s="59"/>
      <c r="AZ795" s="59"/>
      <c r="BB795" s="59"/>
      <c r="BD795" s="59"/>
      <c r="BF795" s="59"/>
      <c r="BH795" s="59"/>
      <c r="BJ795" s="59"/>
      <c r="BL795" s="59"/>
      <c r="BN795" s="59"/>
      <c r="BP795" s="59"/>
      <c r="BR795" s="59"/>
      <c r="BT795" s="59"/>
      <c r="BV795" s="59"/>
      <c r="BX795" s="59"/>
      <c r="BZ795" s="59"/>
      <c r="CC795" s="46" t="s">
        <v>2626</v>
      </c>
    </row>
    <row r="796" spans="8:81" ht="18" hidden="1" customHeight="1">
      <c r="H796" s="52">
        <v>2892</v>
      </c>
      <c r="AN796" s="59"/>
      <c r="AP796" s="59"/>
      <c r="AR796" s="59"/>
      <c r="AT796" s="59"/>
      <c r="AV796" s="59"/>
      <c r="AX796" s="59"/>
      <c r="AZ796" s="59"/>
      <c r="BB796" s="59"/>
      <c r="BD796" s="59"/>
      <c r="BF796" s="59"/>
      <c r="BH796" s="59"/>
      <c r="BJ796" s="59"/>
      <c r="BL796" s="59"/>
      <c r="BN796" s="59"/>
      <c r="BP796" s="59"/>
      <c r="BR796" s="59"/>
      <c r="BT796" s="59"/>
      <c r="BV796" s="59"/>
      <c r="BX796" s="59"/>
      <c r="BZ796" s="59"/>
      <c r="CC796" s="46" t="s">
        <v>2626</v>
      </c>
    </row>
    <row r="797" spans="8:81" ht="18" hidden="1" customHeight="1">
      <c r="H797" s="52">
        <v>2893</v>
      </c>
      <c r="AN797" s="59"/>
      <c r="AP797" s="59"/>
      <c r="AR797" s="59"/>
      <c r="AT797" s="59"/>
      <c r="AV797" s="59"/>
      <c r="AX797" s="59"/>
      <c r="AZ797" s="59"/>
      <c r="BB797" s="59"/>
      <c r="BD797" s="59"/>
      <c r="BF797" s="59"/>
      <c r="BH797" s="59"/>
      <c r="BJ797" s="59"/>
      <c r="BL797" s="59"/>
      <c r="BN797" s="59"/>
      <c r="BP797" s="59"/>
      <c r="BR797" s="59"/>
      <c r="BT797" s="59"/>
      <c r="BV797" s="59"/>
      <c r="BX797" s="59"/>
      <c r="BZ797" s="59"/>
      <c r="CC797" s="46" t="s">
        <v>2626</v>
      </c>
    </row>
    <row r="798" spans="8:81" ht="18" hidden="1" customHeight="1">
      <c r="H798" s="52">
        <v>2894</v>
      </c>
      <c r="AN798" s="59"/>
      <c r="AP798" s="59"/>
      <c r="AR798" s="59"/>
      <c r="AT798" s="59"/>
      <c r="AV798" s="59"/>
      <c r="AX798" s="59"/>
      <c r="AZ798" s="59"/>
      <c r="BB798" s="59"/>
      <c r="BD798" s="59"/>
      <c r="BF798" s="59"/>
      <c r="BH798" s="59"/>
      <c r="BJ798" s="59"/>
      <c r="BL798" s="59"/>
      <c r="BN798" s="59"/>
      <c r="BP798" s="59"/>
      <c r="BR798" s="59"/>
      <c r="BT798" s="59"/>
      <c r="BV798" s="59"/>
      <c r="BX798" s="59"/>
      <c r="BZ798" s="59"/>
      <c r="CC798" s="46" t="s">
        <v>2626</v>
      </c>
    </row>
    <row r="799" spans="8:81" ht="18" hidden="1" customHeight="1">
      <c r="H799" s="52">
        <v>2895</v>
      </c>
      <c r="AN799" s="59"/>
      <c r="AP799" s="59"/>
      <c r="AR799" s="59"/>
      <c r="AT799" s="59"/>
      <c r="AV799" s="59"/>
      <c r="AX799" s="59"/>
      <c r="AZ799" s="59"/>
      <c r="BB799" s="59"/>
      <c r="BD799" s="59"/>
      <c r="BF799" s="59"/>
      <c r="BH799" s="59"/>
      <c r="BJ799" s="59"/>
      <c r="BL799" s="59"/>
      <c r="BN799" s="59"/>
      <c r="BP799" s="59"/>
      <c r="BR799" s="59"/>
      <c r="BT799" s="59"/>
      <c r="BV799" s="59"/>
      <c r="BX799" s="59"/>
      <c r="BZ799" s="59"/>
      <c r="CC799" s="46" t="s">
        <v>2626</v>
      </c>
    </row>
    <row r="800" spans="8:81" ht="18" hidden="1" customHeight="1">
      <c r="H800" s="52">
        <v>2896</v>
      </c>
      <c r="AN800" s="59"/>
      <c r="AP800" s="59"/>
      <c r="AR800" s="59"/>
      <c r="AT800" s="59"/>
      <c r="AV800" s="59"/>
      <c r="AX800" s="59"/>
      <c r="AZ800" s="59"/>
      <c r="BB800" s="59"/>
      <c r="BD800" s="59"/>
      <c r="BF800" s="59"/>
      <c r="BH800" s="59"/>
      <c r="BJ800" s="59"/>
      <c r="BL800" s="59"/>
      <c r="BN800" s="59"/>
      <c r="BP800" s="59"/>
      <c r="BR800" s="59"/>
      <c r="BT800" s="59"/>
      <c r="BV800" s="59"/>
      <c r="BX800" s="59"/>
      <c r="BZ800" s="59"/>
      <c r="CC800" s="46" t="s">
        <v>2626</v>
      </c>
    </row>
    <row r="801" spans="1:81" ht="18" hidden="1" customHeight="1">
      <c r="H801" s="52">
        <v>2897</v>
      </c>
      <c r="AN801" s="59"/>
      <c r="AP801" s="59"/>
      <c r="AR801" s="59"/>
      <c r="AT801" s="59"/>
      <c r="AV801" s="59"/>
      <c r="AX801" s="59"/>
      <c r="AZ801" s="59"/>
      <c r="BB801" s="59"/>
      <c r="BD801" s="59"/>
      <c r="BF801" s="59"/>
      <c r="BH801" s="59"/>
      <c r="BJ801" s="59"/>
      <c r="BL801" s="59"/>
      <c r="BN801" s="59"/>
      <c r="BP801" s="59"/>
      <c r="BR801" s="59"/>
      <c r="BT801" s="59"/>
      <c r="BV801" s="59"/>
      <c r="BX801" s="59"/>
      <c r="BZ801" s="59"/>
      <c r="CC801" s="46" t="s">
        <v>2626</v>
      </c>
    </row>
    <row r="802" spans="1:81" ht="18" hidden="1" customHeight="1">
      <c r="H802" s="52">
        <v>2898</v>
      </c>
      <c r="AN802" s="59"/>
      <c r="AP802" s="59"/>
      <c r="AR802" s="59"/>
      <c r="AT802" s="59"/>
      <c r="AV802" s="59"/>
      <c r="AX802" s="59"/>
      <c r="AZ802" s="59"/>
      <c r="BB802" s="59"/>
      <c r="BD802" s="59"/>
      <c r="BF802" s="59"/>
      <c r="BH802" s="59"/>
      <c r="BJ802" s="59"/>
      <c r="BL802" s="59"/>
      <c r="BN802" s="59"/>
      <c r="BP802" s="59"/>
      <c r="BR802" s="59"/>
      <c r="BT802" s="59"/>
      <c r="BV802" s="59"/>
      <c r="BX802" s="59"/>
      <c r="BZ802" s="59"/>
      <c r="CC802" s="46" t="s">
        <v>2626</v>
      </c>
    </row>
    <row r="803" spans="1:81" ht="18" hidden="1" customHeight="1">
      <c r="H803" s="52">
        <v>2899</v>
      </c>
      <c r="AN803" s="59"/>
      <c r="AP803" s="59"/>
      <c r="AR803" s="59"/>
      <c r="AT803" s="59"/>
      <c r="AV803" s="59"/>
      <c r="AX803" s="59"/>
      <c r="AZ803" s="59"/>
      <c r="BB803" s="59"/>
      <c r="BD803" s="59"/>
      <c r="BF803" s="59"/>
      <c r="BH803" s="59"/>
      <c r="BJ803" s="59"/>
      <c r="BL803" s="59"/>
      <c r="BN803" s="59"/>
      <c r="BP803" s="59"/>
      <c r="BR803" s="59"/>
      <c r="BT803" s="59"/>
      <c r="BV803" s="59"/>
      <c r="BX803" s="59"/>
      <c r="BZ803" s="59"/>
      <c r="CC803" s="46" t="s">
        <v>2626</v>
      </c>
    </row>
    <row r="804" spans="1:81" ht="18" customHeight="1">
      <c r="A804" s="107">
        <v>45693</v>
      </c>
      <c r="E804" s="166"/>
      <c r="F804" s="112">
        <v>22803</v>
      </c>
      <c r="G804" s="112">
        <v>4343</v>
      </c>
      <c r="H804" s="52">
        <v>2900</v>
      </c>
      <c r="I804" s="59" t="s">
        <v>2627</v>
      </c>
      <c r="J804" s="59" t="s">
        <v>2554</v>
      </c>
      <c r="K804" s="55" t="s">
        <v>2555</v>
      </c>
      <c r="L804" s="55" t="s">
        <v>2556</v>
      </c>
      <c r="M804" s="55" t="s">
        <v>917</v>
      </c>
      <c r="N804" s="55" t="s">
        <v>300</v>
      </c>
      <c r="O804" s="55" t="s">
        <v>308</v>
      </c>
      <c r="P804" s="55" t="s">
        <v>2564</v>
      </c>
      <c r="Q804" s="55" t="s">
        <v>227</v>
      </c>
      <c r="R804" s="55" t="s">
        <v>2567</v>
      </c>
      <c r="S804" s="55" t="s">
        <v>2570</v>
      </c>
      <c r="T804" s="55" t="s">
        <v>2571</v>
      </c>
      <c r="AJ804" s="59" t="s">
        <v>341</v>
      </c>
      <c r="AN804" s="59" t="s">
        <v>341</v>
      </c>
      <c r="AP804" s="59"/>
      <c r="AR804" s="59"/>
      <c r="AT804" s="59"/>
      <c r="AV804" s="59"/>
      <c r="AX804" s="59"/>
      <c r="AZ804" s="59"/>
      <c r="BB804" s="59"/>
      <c r="BD804" s="59"/>
      <c r="BF804" s="59"/>
      <c r="BH804" s="59"/>
      <c r="BJ804" s="59"/>
      <c r="BL804" s="59"/>
      <c r="BN804" s="59"/>
      <c r="BP804" s="59"/>
      <c r="BR804" s="59"/>
      <c r="BT804" s="59"/>
      <c r="BV804" s="59"/>
      <c r="BX804" s="59"/>
      <c r="BZ804" s="59"/>
      <c r="CC804" s="46" t="s">
        <v>2626</v>
      </c>
    </row>
    <row r="805" spans="1:81" ht="18" customHeight="1">
      <c r="A805" s="107">
        <v>45693</v>
      </c>
      <c r="E805" s="166"/>
      <c r="F805" s="112">
        <v>29004</v>
      </c>
      <c r="G805" s="112">
        <v>2529</v>
      </c>
      <c r="H805" s="52">
        <v>2901</v>
      </c>
      <c r="I805" s="59" t="s">
        <v>2627</v>
      </c>
      <c r="J805" s="59" t="s">
        <v>2554</v>
      </c>
      <c r="K805" s="55" t="s">
        <v>2557</v>
      </c>
      <c r="L805" s="55" t="s">
        <v>2558</v>
      </c>
      <c r="M805" s="55" t="s">
        <v>2561</v>
      </c>
      <c r="N805" s="55" t="s">
        <v>305</v>
      </c>
      <c r="O805" s="55" t="s">
        <v>364</v>
      </c>
      <c r="P805" s="55" t="s">
        <v>2565</v>
      </c>
      <c r="Q805" s="55" t="s">
        <v>227</v>
      </c>
      <c r="R805" s="55" t="s">
        <v>2568</v>
      </c>
      <c r="S805" s="55" t="s">
        <v>2572</v>
      </c>
      <c r="T805" s="55" t="s">
        <v>2573</v>
      </c>
      <c r="U805" s="55" t="s">
        <v>578</v>
      </c>
      <c r="V805" s="55" t="s">
        <v>2576</v>
      </c>
      <c r="W805" s="55" t="s">
        <v>421</v>
      </c>
      <c r="X805" s="55" t="s">
        <v>1731</v>
      </c>
      <c r="Y805" s="55" t="s">
        <v>2577</v>
      </c>
      <c r="Z805" s="55" t="s">
        <v>2578</v>
      </c>
      <c r="AA805" s="55" t="s">
        <v>2579</v>
      </c>
      <c r="AB805" s="55" t="s">
        <v>2580</v>
      </c>
      <c r="AC805" s="55" t="s">
        <v>2573</v>
      </c>
      <c r="AL805" s="93" t="s">
        <v>341</v>
      </c>
      <c r="AN805" s="59"/>
      <c r="AP805" s="59"/>
      <c r="AR805" s="59"/>
      <c r="AS805" s="59" t="s">
        <v>341</v>
      </c>
      <c r="AT805" s="59"/>
      <c r="AV805" s="59"/>
      <c r="AX805" s="59"/>
      <c r="AZ805" s="59"/>
      <c r="BA805" s="59" t="s">
        <v>341</v>
      </c>
      <c r="BB805" s="59" t="s">
        <v>341</v>
      </c>
      <c r="BD805" s="59"/>
      <c r="BF805" s="59"/>
      <c r="BH805" s="59"/>
      <c r="BJ805" s="59"/>
      <c r="BL805" s="59"/>
      <c r="BN805" s="59"/>
      <c r="BP805" s="59"/>
      <c r="BR805" s="59"/>
      <c r="BT805" s="59"/>
      <c r="BV805" s="59"/>
      <c r="BX805" s="59"/>
      <c r="BZ805" s="59"/>
      <c r="CC805" s="46" t="s">
        <v>2626</v>
      </c>
    </row>
    <row r="806" spans="1:81" ht="18" customHeight="1">
      <c r="A806" s="107">
        <v>45693</v>
      </c>
      <c r="E806" s="166"/>
      <c r="F806" s="112">
        <v>30083</v>
      </c>
      <c r="G806" s="112">
        <v>1676</v>
      </c>
      <c r="H806" s="52">
        <v>2902</v>
      </c>
      <c r="I806" s="59" t="s">
        <v>2627</v>
      </c>
      <c r="J806" s="59" t="s">
        <v>2554</v>
      </c>
      <c r="K806" s="55" t="s">
        <v>2559</v>
      </c>
      <c r="L806" s="55" t="s">
        <v>2560</v>
      </c>
      <c r="M806" s="55" t="s">
        <v>2562</v>
      </c>
      <c r="N806" s="55" t="s">
        <v>300</v>
      </c>
      <c r="O806" s="55" t="s">
        <v>2563</v>
      </c>
      <c r="P806" s="55" t="s">
        <v>2566</v>
      </c>
      <c r="Q806" s="55" t="s">
        <v>227</v>
      </c>
      <c r="R806" s="55" t="s">
        <v>2569</v>
      </c>
      <c r="S806" s="55" t="s">
        <v>2574</v>
      </c>
      <c r="T806" s="55" t="s">
        <v>2575</v>
      </c>
      <c r="AJ806" s="59" t="s">
        <v>341</v>
      </c>
      <c r="AL806" s="93" t="s">
        <v>341</v>
      </c>
      <c r="AN806" s="59" t="s">
        <v>341</v>
      </c>
      <c r="AP806" s="59"/>
      <c r="AR806" s="59"/>
      <c r="AT806" s="59"/>
      <c r="AV806" s="59"/>
      <c r="AX806" s="59"/>
      <c r="AZ806" s="59"/>
      <c r="BB806" s="59"/>
      <c r="BD806" s="59"/>
      <c r="BF806" s="59"/>
      <c r="BH806" s="59"/>
      <c r="BJ806" s="59"/>
      <c r="BL806" s="59"/>
      <c r="BN806" s="59"/>
      <c r="BP806" s="59"/>
      <c r="BR806" s="59"/>
      <c r="BT806" s="59"/>
      <c r="BV806" s="59"/>
      <c r="BX806" s="59"/>
      <c r="BZ806" s="59"/>
      <c r="CC806" s="46" t="s">
        <v>2626</v>
      </c>
    </row>
    <row r="807" spans="1:81" ht="18" customHeight="1">
      <c r="A807" s="107">
        <v>45693</v>
      </c>
      <c r="E807" s="166"/>
      <c r="F807" s="112">
        <v>29355</v>
      </c>
      <c r="G807" s="112">
        <v>6465</v>
      </c>
      <c r="H807" s="52">
        <v>2903</v>
      </c>
      <c r="I807" s="59" t="s">
        <v>2627</v>
      </c>
      <c r="J807" s="135" t="s">
        <v>2581</v>
      </c>
      <c r="K807" s="109" t="s">
        <v>2582</v>
      </c>
      <c r="L807" s="111" t="s">
        <v>2583</v>
      </c>
      <c r="M807" s="55" t="s">
        <v>2584</v>
      </c>
      <c r="N807" s="55" t="s">
        <v>300</v>
      </c>
      <c r="O807" s="55" t="s">
        <v>304</v>
      </c>
      <c r="P807" s="55" t="s">
        <v>2585</v>
      </c>
      <c r="Q807" s="55" t="s">
        <v>227</v>
      </c>
      <c r="R807" s="55" t="s">
        <v>2586</v>
      </c>
      <c r="S807" s="55" t="s">
        <v>2587</v>
      </c>
      <c r="AM807" s="59" t="s">
        <v>341</v>
      </c>
      <c r="AN807" s="59"/>
      <c r="AP807" s="59"/>
      <c r="AR807" s="59"/>
      <c r="AT807" s="59"/>
      <c r="AV807" s="59"/>
      <c r="AX807" s="59"/>
      <c r="AZ807" s="59"/>
      <c r="BB807" s="59"/>
      <c r="BD807" s="59"/>
      <c r="BF807" s="59"/>
      <c r="BH807" s="59"/>
      <c r="BJ807" s="59"/>
      <c r="BL807" s="59"/>
      <c r="BN807" s="59"/>
      <c r="BP807" s="59"/>
      <c r="BR807" s="59"/>
      <c r="BT807" s="59"/>
      <c r="BV807" s="59"/>
      <c r="BX807" s="59"/>
      <c r="BZ807" s="59"/>
      <c r="CC807" s="46" t="s">
        <v>2626</v>
      </c>
    </row>
    <row r="808" spans="1:81" ht="18" customHeight="1">
      <c r="A808" s="107">
        <v>45693</v>
      </c>
      <c r="E808" s="166"/>
      <c r="F808" s="112">
        <v>23289</v>
      </c>
      <c r="G808" s="112">
        <v>895</v>
      </c>
      <c r="H808" s="52">
        <v>2904</v>
      </c>
      <c r="I808" s="59" t="s">
        <v>2627</v>
      </c>
      <c r="J808" s="135" t="s">
        <v>2588</v>
      </c>
      <c r="K808" s="55" t="s">
        <v>2589</v>
      </c>
      <c r="L808" s="55" t="s">
        <v>2590</v>
      </c>
      <c r="M808" s="55" t="s">
        <v>2591</v>
      </c>
      <c r="N808" s="55" t="s">
        <v>300</v>
      </c>
      <c r="O808" s="55" t="s">
        <v>2592</v>
      </c>
      <c r="P808" s="55" t="s">
        <v>2593</v>
      </c>
      <c r="Q808" s="55" t="s">
        <v>227</v>
      </c>
      <c r="R808" s="55" t="s">
        <v>2594</v>
      </c>
      <c r="S808" s="55" t="s">
        <v>2595</v>
      </c>
      <c r="T808" s="55" t="s">
        <v>2596</v>
      </c>
      <c r="AJ808" s="59" t="s">
        <v>341</v>
      </c>
      <c r="AK808" s="59" t="s">
        <v>341</v>
      </c>
      <c r="AL808" s="93" t="s">
        <v>341</v>
      </c>
      <c r="AN808" s="59" t="s">
        <v>341</v>
      </c>
      <c r="AP808" s="59"/>
      <c r="AR808" s="59"/>
      <c r="AT808" s="59"/>
      <c r="AV808" s="59"/>
      <c r="AW808" s="59" t="s">
        <v>341</v>
      </c>
      <c r="AX808" s="59"/>
      <c r="AZ808" s="59"/>
      <c r="BB808" s="59"/>
      <c r="BD808" s="59" t="s">
        <v>341</v>
      </c>
      <c r="BE808" s="59" t="s">
        <v>341</v>
      </c>
      <c r="BF808" s="59"/>
      <c r="BH808" s="59"/>
      <c r="BJ808" s="59"/>
      <c r="BL808" s="59"/>
      <c r="BN808" s="59"/>
      <c r="BP808" s="59"/>
      <c r="BR808" s="59"/>
      <c r="BT808" s="59"/>
      <c r="BV808" s="59"/>
      <c r="BX808" s="59"/>
      <c r="BZ808" s="59"/>
      <c r="CC808" s="46" t="s">
        <v>2626</v>
      </c>
    </row>
    <row r="809" spans="1:81" ht="18" customHeight="1">
      <c r="A809" s="107">
        <v>45693</v>
      </c>
      <c r="E809" s="166"/>
      <c r="F809" s="112">
        <v>27569</v>
      </c>
      <c r="G809" s="112">
        <v>6230</v>
      </c>
      <c r="H809" s="52">
        <v>2905</v>
      </c>
      <c r="I809" s="59" t="s">
        <v>2627</v>
      </c>
      <c r="J809" s="59" t="s">
        <v>2597</v>
      </c>
      <c r="K809" s="55" t="s">
        <v>2598</v>
      </c>
      <c r="L809" s="55" t="s">
        <v>2599</v>
      </c>
      <c r="M809" s="55" t="s">
        <v>2602</v>
      </c>
      <c r="N809" s="55" t="s">
        <v>300</v>
      </c>
      <c r="O809" s="55" t="s">
        <v>301</v>
      </c>
      <c r="P809" s="55" t="s">
        <v>2603</v>
      </c>
      <c r="Q809" s="55" t="s">
        <v>227</v>
      </c>
      <c r="R809" s="55" t="s">
        <v>2605</v>
      </c>
      <c r="S809" s="55" t="s">
        <v>2607</v>
      </c>
      <c r="T809" s="55" t="s">
        <v>2608</v>
      </c>
      <c r="AN809" s="59" t="s">
        <v>341</v>
      </c>
      <c r="AP809" s="59"/>
      <c r="AR809" s="59"/>
      <c r="AT809" s="59"/>
      <c r="AV809" s="59"/>
      <c r="AX809" s="59"/>
      <c r="AZ809" s="59"/>
      <c r="BB809" s="59"/>
      <c r="BD809" s="59"/>
      <c r="BF809" s="59"/>
      <c r="BH809" s="59"/>
      <c r="BJ809" s="59"/>
      <c r="BL809" s="59"/>
      <c r="BN809" s="59"/>
      <c r="BP809" s="59"/>
      <c r="BR809" s="59"/>
      <c r="BT809" s="59"/>
      <c r="BV809" s="59"/>
      <c r="BX809" s="59"/>
      <c r="BZ809" s="59"/>
      <c r="CC809" s="46" t="s">
        <v>2626</v>
      </c>
    </row>
    <row r="810" spans="1:81" ht="18" customHeight="1">
      <c r="A810" s="107">
        <v>45693</v>
      </c>
      <c r="E810" s="167"/>
      <c r="F810" s="112">
        <v>30531</v>
      </c>
      <c r="G810" s="112">
        <v>712</v>
      </c>
      <c r="H810" s="52">
        <v>2906</v>
      </c>
      <c r="I810" s="59" t="s">
        <v>2627</v>
      </c>
      <c r="J810" s="59" t="s">
        <v>2597</v>
      </c>
      <c r="K810" s="55" t="s">
        <v>2600</v>
      </c>
      <c r="L810" s="55" t="s">
        <v>2601</v>
      </c>
      <c r="M810" s="55" t="s">
        <v>187</v>
      </c>
      <c r="N810" s="55" t="s">
        <v>300</v>
      </c>
      <c r="O810" s="55" t="s">
        <v>301</v>
      </c>
      <c r="P810" s="55" t="s">
        <v>2604</v>
      </c>
      <c r="Q810" s="55" t="s">
        <v>227</v>
      </c>
      <c r="R810" s="55" t="s">
        <v>2606</v>
      </c>
      <c r="S810" s="55" t="s">
        <v>2609</v>
      </c>
      <c r="T810" s="55" t="s">
        <v>2610</v>
      </c>
      <c r="AK810" s="59" t="s">
        <v>341</v>
      </c>
      <c r="AL810" s="93" t="s">
        <v>341</v>
      </c>
      <c r="AN810" s="59" t="s">
        <v>341</v>
      </c>
      <c r="AP810" s="59"/>
      <c r="AR810" s="59"/>
      <c r="AT810" s="59"/>
      <c r="AV810" s="59"/>
      <c r="AX810" s="59"/>
      <c r="AZ810" s="59"/>
      <c r="BB810" s="59"/>
      <c r="BC810" s="59" t="s">
        <v>341</v>
      </c>
      <c r="BD810" s="59" t="s">
        <v>341</v>
      </c>
      <c r="BF810" s="59"/>
      <c r="BH810" s="59" t="s">
        <v>341</v>
      </c>
      <c r="BJ810" s="59"/>
      <c r="BL810" s="59"/>
      <c r="BN810" s="59"/>
      <c r="BP810" s="59"/>
      <c r="BR810" s="59"/>
      <c r="BT810" s="59"/>
      <c r="BV810" s="59"/>
      <c r="BX810" s="59" t="s">
        <v>341</v>
      </c>
      <c r="BZ810" s="59"/>
      <c r="CC810" s="46" t="s">
        <v>2626</v>
      </c>
    </row>
    <row r="811" spans="1:81" ht="18" hidden="1" customHeight="1">
      <c r="H811" s="52">
        <v>2907</v>
      </c>
      <c r="AN811" s="59"/>
      <c r="AP811" s="59"/>
      <c r="AR811" s="59"/>
      <c r="AT811" s="59"/>
      <c r="AV811" s="59"/>
      <c r="AX811" s="59"/>
      <c r="AZ811" s="59"/>
      <c r="BB811" s="59"/>
      <c r="BD811" s="59"/>
      <c r="BF811" s="59"/>
      <c r="BH811" s="59"/>
      <c r="BJ811" s="59"/>
      <c r="BL811" s="59"/>
      <c r="BN811" s="59"/>
      <c r="BP811" s="59"/>
      <c r="BR811" s="59"/>
      <c r="BT811" s="59"/>
      <c r="BV811" s="59"/>
      <c r="BX811" s="59"/>
      <c r="BZ811" s="59"/>
      <c r="CC811" s="46" t="s">
        <v>2626</v>
      </c>
    </row>
    <row r="812" spans="1:81" ht="18" hidden="1" customHeight="1">
      <c r="H812" s="52">
        <v>2908</v>
      </c>
      <c r="AN812" s="59"/>
      <c r="AP812" s="59"/>
      <c r="AR812" s="59"/>
      <c r="AT812" s="59"/>
      <c r="AV812" s="59"/>
      <c r="AX812" s="59"/>
      <c r="AZ812" s="59"/>
      <c r="BB812" s="59"/>
      <c r="BD812" s="59"/>
      <c r="BF812" s="59"/>
      <c r="BH812" s="59"/>
      <c r="BJ812" s="59"/>
      <c r="BL812" s="59"/>
      <c r="BN812" s="59"/>
      <c r="BP812" s="59"/>
      <c r="BR812" s="59"/>
      <c r="BT812" s="59"/>
      <c r="BV812" s="59"/>
      <c r="BX812" s="59"/>
      <c r="BZ812" s="59"/>
      <c r="CC812" s="46" t="s">
        <v>2626</v>
      </c>
    </row>
    <row r="813" spans="1:81" ht="18" hidden="1" customHeight="1">
      <c r="H813" s="52">
        <v>2909</v>
      </c>
      <c r="AN813" s="59"/>
      <c r="AP813" s="59"/>
      <c r="AR813" s="59"/>
      <c r="AT813" s="59"/>
      <c r="AV813" s="59"/>
      <c r="AX813" s="59"/>
      <c r="AZ813" s="59"/>
      <c r="BB813" s="59"/>
      <c r="BD813" s="59"/>
      <c r="BF813" s="59"/>
      <c r="BH813" s="59"/>
      <c r="BJ813" s="59"/>
      <c r="BL813" s="59"/>
      <c r="BN813" s="59"/>
      <c r="BP813" s="59"/>
      <c r="BR813" s="59"/>
      <c r="BT813" s="59"/>
      <c r="BV813" s="59"/>
      <c r="BX813" s="59"/>
      <c r="BZ813" s="59"/>
      <c r="CC813" s="46" t="s">
        <v>2626</v>
      </c>
    </row>
    <row r="814" spans="1:81" ht="18" hidden="1" customHeight="1">
      <c r="H814" s="52">
        <v>2910</v>
      </c>
      <c r="AN814" s="59"/>
      <c r="AP814" s="59"/>
      <c r="AR814" s="59"/>
      <c r="AT814" s="59"/>
      <c r="AV814" s="59"/>
      <c r="AX814" s="59"/>
      <c r="AZ814" s="59"/>
      <c r="BB814" s="59"/>
      <c r="BD814" s="59"/>
      <c r="BF814" s="59"/>
      <c r="BH814" s="59"/>
      <c r="BJ814" s="59"/>
      <c r="BL814" s="59"/>
      <c r="BN814" s="59"/>
      <c r="BP814" s="59"/>
      <c r="BR814" s="59"/>
      <c r="BT814" s="59"/>
      <c r="BV814" s="59"/>
      <c r="BX814" s="59"/>
      <c r="BZ814" s="59"/>
      <c r="CC814" s="46" t="s">
        <v>2626</v>
      </c>
    </row>
    <row r="815" spans="1:81" ht="18" hidden="1" customHeight="1">
      <c r="H815" s="52">
        <v>2911</v>
      </c>
      <c r="AN815" s="59"/>
      <c r="AP815" s="59"/>
      <c r="AR815" s="59"/>
      <c r="AT815" s="59"/>
      <c r="AV815" s="59"/>
      <c r="AX815" s="59"/>
      <c r="AZ815" s="59"/>
      <c r="BB815" s="59"/>
      <c r="BD815" s="59"/>
      <c r="BF815" s="59"/>
      <c r="BH815" s="59"/>
      <c r="BJ815" s="59"/>
      <c r="BL815" s="59"/>
      <c r="BN815" s="59"/>
      <c r="BP815" s="59"/>
      <c r="BR815" s="59"/>
      <c r="BT815" s="59"/>
      <c r="BV815" s="59"/>
      <c r="BX815" s="59"/>
      <c r="BZ815" s="59"/>
      <c r="CC815" s="46" t="s">
        <v>2626</v>
      </c>
    </row>
    <row r="816" spans="1:81" ht="18" hidden="1" customHeight="1">
      <c r="H816" s="52">
        <v>2912</v>
      </c>
      <c r="AN816" s="59"/>
      <c r="AP816" s="59"/>
      <c r="AR816" s="59"/>
      <c r="AT816" s="59"/>
      <c r="AV816" s="59"/>
      <c r="AX816" s="59"/>
      <c r="AZ816" s="59"/>
      <c r="BB816" s="59"/>
      <c r="BD816" s="59"/>
      <c r="BF816" s="59"/>
      <c r="BH816" s="59"/>
      <c r="BJ816" s="59"/>
      <c r="BL816" s="59"/>
      <c r="BN816" s="59"/>
      <c r="BP816" s="59"/>
      <c r="BR816" s="59"/>
      <c r="BT816" s="59"/>
      <c r="BV816" s="59"/>
      <c r="BX816" s="59"/>
      <c r="BZ816" s="59"/>
      <c r="CC816" s="46" t="s">
        <v>2626</v>
      </c>
    </row>
    <row r="817" spans="8:81" ht="18" hidden="1" customHeight="1">
      <c r="H817" s="52">
        <v>2913</v>
      </c>
      <c r="AN817" s="59"/>
      <c r="AP817" s="59"/>
      <c r="AR817" s="59"/>
      <c r="AT817" s="59"/>
      <c r="AV817" s="59"/>
      <c r="AX817" s="59"/>
      <c r="AZ817" s="59"/>
      <c r="BB817" s="59"/>
      <c r="BD817" s="59"/>
      <c r="BF817" s="59"/>
      <c r="BH817" s="59"/>
      <c r="BJ817" s="59"/>
      <c r="BL817" s="59"/>
      <c r="BN817" s="59"/>
      <c r="BP817" s="59"/>
      <c r="BR817" s="59"/>
      <c r="BT817" s="59"/>
      <c r="BV817" s="59"/>
      <c r="BX817" s="59"/>
      <c r="BZ817" s="59"/>
      <c r="CC817" s="46" t="s">
        <v>2626</v>
      </c>
    </row>
    <row r="818" spans="8:81" ht="18" hidden="1" customHeight="1">
      <c r="H818" s="52">
        <v>2914</v>
      </c>
      <c r="AN818" s="59"/>
      <c r="AP818" s="59"/>
      <c r="AR818" s="59"/>
      <c r="AT818" s="59"/>
      <c r="AV818" s="59"/>
      <c r="AX818" s="59"/>
      <c r="AZ818" s="59"/>
      <c r="BB818" s="59"/>
      <c r="BD818" s="59"/>
      <c r="BF818" s="59"/>
      <c r="BH818" s="59"/>
      <c r="BJ818" s="59"/>
      <c r="BL818" s="59"/>
      <c r="BN818" s="59"/>
      <c r="BP818" s="59"/>
      <c r="BR818" s="59"/>
      <c r="BT818" s="59"/>
      <c r="BV818" s="59"/>
      <c r="BX818" s="59"/>
      <c r="BZ818" s="59"/>
      <c r="CC818" s="46" t="s">
        <v>2626</v>
      </c>
    </row>
    <row r="819" spans="8:81" ht="18" hidden="1" customHeight="1">
      <c r="H819" s="52">
        <v>2915</v>
      </c>
      <c r="AN819" s="59"/>
      <c r="AP819" s="59"/>
      <c r="AR819" s="59"/>
      <c r="AT819" s="59"/>
      <c r="AV819" s="59"/>
      <c r="AX819" s="59"/>
      <c r="AZ819" s="59"/>
      <c r="BB819" s="59"/>
      <c r="BD819" s="59"/>
      <c r="BF819" s="59"/>
      <c r="BH819" s="59"/>
      <c r="BJ819" s="59"/>
      <c r="BL819" s="59"/>
      <c r="BN819" s="59"/>
      <c r="BP819" s="59"/>
      <c r="BR819" s="59"/>
      <c r="BT819" s="59"/>
      <c r="BV819" s="59"/>
      <c r="BX819" s="59"/>
      <c r="BZ819" s="59"/>
      <c r="CC819" s="46" t="s">
        <v>2626</v>
      </c>
    </row>
    <row r="820" spans="8:81" ht="18" hidden="1" customHeight="1">
      <c r="H820" s="52">
        <v>2916</v>
      </c>
      <c r="AN820" s="59"/>
      <c r="AP820" s="59"/>
      <c r="AR820" s="59"/>
      <c r="AT820" s="59"/>
      <c r="AV820" s="59"/>
      <c r="AX820" s="59"/>
      <c r="AZ820" s="59"/>
      <c r="BB820" s="59"/>
      <c r="BD820" s="59"/>
      <c r="BF820" s="59"/>
      <c r="BH820" s="59"/>
      <c r="BJ820" s="59"/>
      <c r="BL820" s="59"/>
      <c r="BN820" s="59"/>
      <c r="BP820" s="59"/>
      <c r="BR820" s="59"/>
      <c r="BT820" s="59"/>
      <c r="BV820" s="59"/>
      <c r="BX820" s="59"/>
      <c r="BZ820" s="59"/>
      <c r="CC820" s="46" t="s">
        <v>2626</v>
      </c>
    </row>
    <row r="821" spans="8:81" ht="18" hidden="1" customHeight="1">
      <c r="H821" s="52">
        <v>2917</v>
      </c>
      <c r="AN821" s="59"/>
      <c r="AP821" s="59"/>
      <c r="AR821" s="59"/>
      <c r="AT821" s="59"/>
      <c r="AV821" s="59"/>
      <c r="AX821" s="59"/>
      <c r="AZ821" s="59"/>
      <c r="BB821" s="59"/>
      <c r="BD821" s="59"/>
      <c r="BF821" s="59"/>
      <c r="BH821" s="59"/>
      <c r="BJ821" s="59"/>
      <c r="BL821" s="59"/>
      <c r="BN821" s="59"/>
      <c r="BP821" s="59"/>
      <c r="BR821" s="59"/>
      <c r="BT821" s="59"/>
      <c r="BV821" s="59"/>
      <c r="BX821" s="59"/>
      <c r="BZ821" s="59"/>
      <c r="CC821" s="46" t="s">
        <v>2626</v>
      </c>
    </row>
    <row r="822" spans="8:81" ht="18" hidden="1" customHeight="1">
      <c r="H822" s="52">
        <v>2918</v>
      </c>
      <c r="AN822" s="59"/>
      <c r="AP822" s="59"/>
      <c r="AR822" s="59"/>
      <c r="AT822" s="59"/>
      <c r="AV822" s="59"/>
      <c r="AX822" s="59"/>
      <c r="AZ822" s="59"/>
      <c r="BB822" s="59"/>
      <c r="BD822" s="59"/>
      <c r="BF822" s="59"/>
      <c r="BH822" s="59"/>
      <c r="BJ822" s="59"/>
      <c r="BL822" s="59"/>
      <c r="BN822" s="59"/>
      <c r="BP822" s="59"/>
      <c r="BR822" s="59"/>
      <c r="BT822" s="59"/>
      <c r="BV822" s="59"/>
      <c r="BX822" s="59"/>
      <c r="BZ822" s="59"/>
      <c r="CC822" s="46" t="s">
        <v>2626</v>
      </c>
    </row>
    <row r="823" spans="8:81" ht="18" hidden="1" customHeight="1">
      <c r="H823" s="52">
        <v>2919</v>
      </c>
      <c r="AN823" s="59"/>
      <c r="AP823" s="59"/>
      <c r="AR823" s="59"/>
      <c r="AT823" s="59"/>
      <c r="AV823" s="59"/>
      <c r="AX823" s="59"/>
      <c r="AZ823" s="59"/>
      <c r="BB823" s="59"/>
      <c r="BD823" s="59"/>
      <c r="BF823" s="59"/>
      <c r="BH823" s="59"/>
      <c r="BJ823" s="59"/>
      <c r="BL823" s="59"/>
      <c r="BN823" s="59"/>
      <c r="BP823" s="59"/>
      <c r="BR823" s="59"/>
      <c r="BT823" s="59"/>
      <c r="BV823" s="59"/>
      <c r="BX823" s="59"/>
      <c r="BZ823" s="59"/>
      <c r="CC823" s="46" t="s">
        <v>2626</v>
      </c>
    </row>
    <row r="824" spans="8:81" ht="18" hidden="1" customHeight="1">
      <c r="H824" s="52">
        <v>2920</v>
      </c>
      <c r="AN824" s="59"/>
      <c r="AP824" s="59"/>
      <c r="AR824" s="59"/>
      <c r="AT824" s="59"/>
      <c r="AV824" s="59"/>
      <c r="AX824" s="59"/>
      <c r="AZ824" s="59"/>
      <c r="BB824" s="59"/>
      <c r="BD824" s="59"/>
      <c r="BF824" s="59"/>
      <c r="BH824" s="59"/>
      <c r="BJ824" s="59"/>
      <c r="BL824" s="59"/>
      <c r="BN824" s="59"/>
      <c r="BP824" s="59"/>
      <c r="BR824" s="59"/>
      <c r="BT824" s="59"/>
      <c r="BV824" s="59"/>
      <c r="BX824" s="59"/>
      <c r="BZ824" s="59"/>
      <c r="CC824" s="46" t="s">
        <v>2626</v>
      </c>
    </row>
    <row r="825" spans="8:81" ht="18" hidden="1" customHeight="1">
      <c r="H825" s="52">
        <v>2921</v>
      </c>
      <c r="AN825" s="59"/>
      <c r="AP825" s="59"/>
      <c r="AR825" s="59"/>
      <c r="AT825" s="59"/>
      <c r="AV825" s="59"/>
      <c r="AX825" s="59"/>
      <c r="AZ825" s="59"/>
      <c r="BB825" s="59"/>
      <c r="BD825" s="59"/>
      <c r="BF825" s="59"/>
      <c r="BH825" s="59"/>
      <c r="BJ825" s="59"/>
      <c r="BL825" s="59"/>
      <c r="BN825" s="59"/>
      <c r="BP825" s="59"/>
      <c r="BR825" s="59"/>
      <c r="BT825" s="59"/>
      <c r="BV825" s="59"/>
      <c r="BX825" s="59"/>
      <c r="BZ825" s="59"/>
      <c r="CC825" s="46" t="s">
        <v>2626</v>
      </c>
    </row>
    <row r="826" spans="8:81" ht="18" hidden="1" customHeight="1">
      <c r="H826" s="52">
        <v>2922</v>
      </c>
      <c r="AN826" s="59"/>
      <c r="AP826" s="59"/>
      <c r="AR826" s="59"/>
      <c r="AT826" s="59"/>
      <c r="AV826" s="59"/>
      <c r="AX826" s="59"/>
      <c r="AZ826" s="59"/>
      <c r="BB826" s="59"/>
      <c r="BD826" s="59"/>
      <c r="BF826" s="59"/>
      <c r="BH826" s="59"/>
      <c r="BJ826" s="59"/>
      <c r="BL826" s="59"/>
      <c r="BN826" s="59"/>
      <c r="BP826" s="59"/>
      <c r="BR826" s="59"/>
      <c r="BT826" s="59"/>
      <c r="BV826" s="59"/>
      <c r="BX826" s="59"/>
      <c r="BZ826" s="59"/>
      <c r="CC826" s="46" t="s">
        <v>2626</v>
      </c>
    </row>
    <row r="827" spans="8:81" ht="18" hidden="1" customHeight="1">
      <c r="H827" s="52">
        <v>2923</v>
      </c>
      <c r="AN827" s="59"/>
      <c r="AP827" s="59"/>
      <c r="AR827" s="59"/>
      <c r="AT827" s="59"/>
      <c r="AV827" s="59"/>
      <c r="AX827" s="59"/>
      <c r="AZ827" s="59"/>
      <c r="BB827" s="59"/>
      <c r="BD827" s="59"/>
      <c r="BF827" s="59"/>
      <c r="BH827" s="59"/>
      <c r="BJ827" s="59"/>
      <c r="BL827" s="59"/>
      <c r="BN827" s="59"/>
      <c r="BP827" s="59"/>
      <c r="BR827" s="59"/>
      <c r="BT827" s="59"/>
      <c r="BV827" s="59"/>
      <c r="BX827" s="59"/>
      <c r="BZ827" s="59"/>
      <c r="CC827" s="46" t="s">
        <v>2626</v>
      </c>
    </row>
    <row r="828" spans="8:81" ht="18" hidden="1" customHeight="1">
      <c r="H828" s="52">
        <v>2924</v>
      </c>
      <c r="AN828" s="59"/>
      <c r="AP828" s="59"/>
      <c r="AR828" s="59"/>
      <c r="AT828" s="59"/>
      <c r="AV828" s="59"/>
      <c r="AX828" s="59"/>
      <c r="AZ828" s="59"/>
      <c r="BB828" s="59"/>
      <c r="BD828" s="59"/>
      <c r="BF828" s="59"/>
      <c r="BH828" s="59"/>
      <c r="BJ828" s="59"/>
      <c r="BL828" s="59"/>
      <c r="BN828" s="59"/>
      <c r="BP828" s="59"/>
      <c r="BR828" s="59"/>
      <c r="BT828" s="59"/>
      <c r="BV828" s="59"/>
      <c r="BX828" s="59"/>
      <c r="BZ828" s="59"/>
      <c r="CC828" s="46" t="s">
        <v>2626</v>
      </c>
    </row>
    <row r="829" spans="8:81" ht="18" hidden="1" customHeight="1">
      <c r="H829" s="52">
        <v>2925</v>
      </c>
      <c r="AN829" s="59"/>
      <c r="AP829" s="59"/>
      <c r="AR829" s="59"/>
      <c r="AT829" s="59"/>
      <c r="AV829" s="59"/>
      <c r="AX829" s="59"/>
      <c r="AZ829" s="59"/>
      <c r="BB829" s="59"/>
      <c r="BD829" s="59"/>
      <c r="BF829" s="59"/>
      <c r="BH829" s="59"/>
      <c r="BJ829" s="59"/>
      <c r="BL829" s="59"/>
      <c r="BN829" s="59"/>
      <c r="BP829" s="59"/>
      <c r="BR829" s="59"/>
      <c r="BT829" s="59"/>
      <c r="BV829" s="59"/>
      <c r="BX829" s="59"/>
      <c r="BZ829" s="59"/>
      <c r="CC829" s="46" t="s">
        <v>2626</v>
      </c>
    </row>
    <row r="830" spans="8:81" ht="18" hidden="1" customHeight="1">
      <c r="H830" s="52">
        <v>2926</v>
      </c>
      <c r="AN830" s="59"/>
      <c r="AP830" s="59"/>
      <c r="AR830" s="59"/>
      <c r="AT830" s="59"/>
      <c r="AV830" s="59"/>
      <c r="AX830" s="59"/>
      <c r="AZ830" s="59"/>
      <c r="BB830" s="59"/>
      <c r="BD830" s="59"/>
      <c r="BF830" s="59"/>
      <c r="BH830" s="59"/>
      <c r="BJ830" s="59"/>
      <c r="BL830" s="59"/>
      <c r="BN830" s="59"/>
      <c r="BP830" s="59"/>
      <c r="BR830" s="59"/>
      <c r="BT830" s="59"/>
      <c r="BV830" s="59"/>
      <c r="BX830" s="59"/>
      <c r="BZ830" s="59"/>
      <c r="CC830" s="46" t="s">
        <v>2626</v>
      </c>
    </row>
    <row r="831" spans="8:81" ht="18" hidden="1" customHeight="1">
      <c r="H831" s="52">
        <v>2927</v>
      </c>
      <c r="AN831" s="59"/>
      <c r="AP831" s="59"/>
      <c r="AR831" s="59"/>
      <c r="AT831" s="59"/>
      <c r="AV831" s="59"/>
      <c r="AX831" s="59"/>
      <c r="AZ831" s="59"/>
      <c r="BB831" s="59"/>
      <c r="BD831" s="59"/>
      <c r="BF831" s="59"/>
      <c r="BH831" s="59"/>
      <c r="BJ831" s="59"/>
      <c r="BL831" s="59"/>
      <c r="BN831" s="59"/>
      <c r="BP831" s="59"/>
      <c r="BR831" s="59"/>
      <c r="BT831" s="59"/>
      <c r="BV831" s="59"/>
      <c r="BX831" s="59"/>
      <c r="BZ831" s="59"/>
      <c r="CC831" s="46" t="s">
        <v>2626</v>
      </c>
    </row>
    <row r="832" spans="8:81" ht="18" hidden="1" customHeight="1">
      <c r="H832" s="52">
        <v>2928</v>
      </c>
      <c r="AN832" s="59"/>
      <c r="AP832" s="59"/>
      <c r="AR832" s="59"/>
      <c r="AT832" s="59"/>
      <c r="AV832" s="59"/>
      <c r="AX832" s="59"/>
      <c r="AZ832" s="59"/>
      <c r="BB832" s="59"/>
      <c r="BD832" s="59"/>
      <c r="BF832" s="59"/>
      <c r="BH832" s="59"/>
      <c r="BJ832" s="59"/>
      <c r="BL832" s="59"/>
      <c r="BN832" s="59"/>
      <c r="BP832" s="59"/>
      <c r="BR832" s="59"/>
      <c r="BT832" s="59"/>
      <c r="BV832" s="59"/>
      <c r="BX832" s="59"/>
      <c r="BZ832" s="59"/>
      <c r="CC832" s="46" t="s">
        <v>2626</v>
      </c>
    </row>
    <row r="833" spans="8:81" ht="18" hidden="1" customHeight="1">
      <c r="H833" s="52">
        <v>2929</v>
      </c>
      <c r="AN833" s="59"/>
      <c r="AP833" s="59"/>
      <c r="AR833" s="59"/>
      <c r="AT833" s="59"/>
      <c r="AV833" s="59"/>
      <c r="AX833" s="59"/>
      <c r="AZ833" s="59"/>
      <c r="BB833" s="59"/>
      <c r="BD833" s="59"/>
      <c r="BF833" s="59"/>
      <c r="BH833" s="59"/>
      <c r="BJ833" s="59"/>
      <c r="BL833" s="59"/>
      <c r="BN833" s="59"/>
      <c r="BP833" s="59"/>
      <c r="BR833" s="59"/>
      <c r="BT833" s="59"/>
      <c r="BV833" s="59"/>
      <c r="BX833" s="59"/>
      <c r="BZ833" s="59"/>
      <c r="CC833" s="46" t="s">
        <v>2626</v>
      </c>
    </row>
    <row r="834" spans="8:81" ht="18" hidden="1" customHeight="1">
      <c r="H834" s="52">
        <v>2930</v>
      </c>
      <c r="AN834" s="59"/>
      <c r="AP834" s="59"/>
      <c r="AR834" s="59"/>
      <c r="AT834" s="59"/>
      <c r="AV834" s="59"/>
      <c r="AX834" s="59"/>
      <c r="AZ834" s="59"/>
      <c r="BB834" s="59"/>
      <c r="BD834" s="59"/>
      <c r="BF834" s="59"/>
      <c r="BH834" s="59"/>
      <c r="BJ834" s="59"/>
      <c r="BL834" s="59"/>
      <c r="BN834" s="59"/>
      <c r="BP834" s="59"/>
      <c r="BR834" s="59"/>
      <c r="BT834" s="59"/>
      <c r="BV834" s="59"/>
      <c r="BX834" s="59"/>
      <c r="BZ834" s="59"/>
      <c r="CC834" s="46" t="s">
        <v>2626</v>
      </c>
    </row>
    <row r="835" spans="8:81" ht="18" hidden="1" customHeight="1">
      <c r="H835" s="52">
        <v>2931</v>
      </c>
      <c r="AN835" s="59"/>
      <c r="AP835" s="59"/>
      <c r="AR835" s="59"/>
      <c r="AT835" s="59"/>
      <c r="AV835" s="59"/>
      <c r="AX835" s="59"/>
      <c r="AZ835" s="59"/>
      <c r="BB835" s="59"/>
      <c r="BD835" s="59"/>
      <c r="BF835" s="59"/>
      <c r="BH835" s="59"/>
      <c r="BJ835" s="59"/>
      <c r="BL835" s="59"/>
      <c r="BN835" s="59"/>
      <c r="BP835" s="59"/>
      <c r="BR835" s="59"/>
      <c r="BT835" s="59"/>
      <c r="BV835" s="59"/>
      <c r="BX835" s="59"/>
      <c r="BZ835" s="59"/>
      <c r="CC835" s="46" t="s">
        <v>2626</v>
      </c>
    </row>
    <row r="836" spans="8:81" ht="18" hidden="1" customHeight="1">
      <c r="H836" s="52">
        <v>2932</v>
      </c>
      <c r="AN836" s="59"/>
      <c r="AP836" s="59"/>
      <c r="AR836" s="59"/>
      <c r="AT836" s="59"/>
      <c r="AV836" s="59"/>
      <c r="AX836" s="59"/>
      <c r="AZ836" s="59"/>
      <c r="BB836" s="59"/>
      <c r="BD836" s="59"/>
      <c r="BF836" s="59"/>
      <c r="BH836" s="59"/>
      <c r="BJ836" s="59"/>
      <c r="BL836" s="59"/>
      <c r="BN836" s="59"/>
      <c r="BP836" s="59"/>
      <c r="BR836" s="59"/>
      <c r="BT836" s="59"/>
      <c r="BV836" s="59"/>
      <c r="BX836" s="59"/>
      <c r="BZ836" s="59"/>
      <c r="CC836" s="46" t="s">
        <v>2626</v>
      </c>
    </row>
    <row r="837" spans="8:81" ht="18" hidden="1" customHeight="1">
      <c r="H837" s="52">
        <v>2933</v>
      </c>
      <c r="AN837" s="59"/>
      <c r="AP837" s="59"/>
      <c r="AR837" s="59"/>
      <c r="AT837" s="59"/>
      <c r="AV837" s="59"/>
      <c r="AX837" s="59"/>
      <c r="AZ837" s="59"/>
      <c r="BB837" s="59"/>
      <c r="BD837" s="59"/>
      <c r="BF837" s="59"/>
      <c r="BH837" s="59"/>
      <c r="BJ837" s="59"/>
      <c r="BL837" s="59"/>
      <c r="BN837" s="59"/>
      <c r="BP837" s="59"/>
      <c r="BR837" s="59"/>
      <c r="BT837" s="59"/>
      <c r="BV837" s="59"/>
      <c r="BX837" s="59"/>
      <c r="BZ837" s="59"/>
      <c r="CC837" s="46" t="s">
        <v>2626</v>
      </c>
    </row>
    <row r="838" spans="8:81" ht="18" hidden="1" customHeight="1">
      <c r="H838" s="52">
        <v>2934</v>
      </c>
      <c r="AN838" s="59"/>
      <c r="AP838" s="59"/>
      <c r="AR838" s="59"/>
      <c r="AT838" s="59"/>
      <c r="AV838" s="59"/>
      <c r="AX838" s="59"/>
      <c r="AZ838" s="59"/>
      <c r="BB838" s="59"/>
      <c r="BD838" s="59"/>
      <c r="BF838" s="59"/>
      <c r="BH838" s="59"/>
      <c r="BJ838" s="59"/>
      <c r="BL838" s="59"/>
      <c r="BN838" s="59"/>
      <c r="BP838" s="59"/>
      <c r="BR838" s="59"/>
      <c r="BT838" s="59"/>
      <c r="BV838" s="59"/>
      <c r="BX838" s="59"/>
      <c r="BZ838" s="59"/>
      <c r="CC838" s="46" t="s">
        <v>2626</v>
      </c>
    </row>
    <row r="839" spans="8:81" ht="18" hidden="1" customHeight="1">
      <c r="H839" s="52">
        <v>2935</v>
      </c>
      <c r="AN839" s="59"/>
      <c r="AP839" s="59"/>
      <c r="AR839" s="59"/>
      <c r="AT839" s="59"/>
      <c r="AV839" s="59"/>
      <c r="AX839" s="59"/>
      <c r="AZ839" s="59"/>
      <c r="BB839" s="59"/>
      <c r="BD839" s="59"/>
      <c r="BF839" s="59"/>
      <c r="BH839" s="59"/>
      <c r="BJ839" s="59"/>
      <c r="BL839" s="59"/>
      <c r="BN839" s="59"/>
      <c r="BP839" s="59"/>
      <c r="BR839" s="59"/>
      <c r="BT839" s="59"/>
      <c r="BV839" s="59"/>
      <c r="BX839" s="59"/>
      <c r="BZ839" s="59"/>
      <c r="CC839" s="46" t="s">
        <v>2626</v>
      </c>
    </row>
    <row r="840" spans="8:81" ht="18" hidden="1" customHeight="1">
      <c r="H840" s="52">
        <v>2936</v>
      </c>
      <c r="AN840" s="59"/>
      <c r="AP840" s="59"/>
      <c r="AR840" s="59"/>
      <c r="AT840" s="59"/>
      <c r="AV840" s="59"/>
      <c r="AX840" s="59"/>
      <c r="AZ840" s="59"/>
      <c r="BB840" s="59"/>
      <c r="BD840" s="59"/>
      <c r="BF840" s="59"/>
      <c r="BH840" s="59"/>
      <c r="BJ840" s="59"/>
      <c r="BL840" s="59"/>
      <c r="BN840" s="59"/>
      <c r="BP840" s="59"/>
      <c r="BR840" s="59"/>
      <c r="BT840" s="59"/>
      <c r="BV840" s="59"/>
      <c r="BX840" s="59"/>
      <c r="BZ840" s="59"/>
      <c r="CC840" s="46" t="s">
        <v>2626</v>
      </c>
    </row>
    <row r="841" spans="8:81" ht="18" hidden="1" customHeight="1">
      <c r="H841" s="52">
        <v>2937</v>
      </c>
      <c r="AN841" s="59"/>
      <c r="AP841" s="59"/>
      <c r="AR841" s="59"/>
      <c r="AT841" s="59"/>
      <c r="AV841" s="59"/>
      <c r="AX841" s="59"/>
      <c r="AZ841" s="59"/>
      <c r="BB841" s="59"/>
      <c r="BD841" s="59"/>
      <c r="BF841" s="59"/>
      <c r="BH841" s="59"/>
      <c r="BJ841" s="59"/>
      <c r="BL841" s="59"/>
      <c r="BN841" s="59"/>
      <c r="BP841" s="59"/>
      <c r="BR841" s="59"/>
      <c r="BT841" s="59"/>
      <c r="BV841" s="59"/>
      <c r="BX841" s="59"/>
      <c r="BZ841" s="59"/>
      <c r="CC841" s="46" t="s">
        <v>2626</v>
      </c>
    </row>
    <row r="842" spans="8:81" ht="18" hidden="1" customHeight="1">
      <c r="H842" s="52">
        <v>2938</v>
      </c>
      <c r="AN842" s="59"/>
      <c r="AP842" s="59"/>
      <c r="AR842" s="59"/>
      <c r="AT842" s="59"/>
      <c r="AV842" s="59"/>
      <c r="AX842" s="59"/>
      <c r="AZ842" s="59"/>
      <c r="BB842" s="59"/>
      <c r="BD842" s="59"/>
      <c r="BF842" s="59"/>
      <c r="BH842" s="59"/>
      <c r="BJ842" s="59"/>
      <c r="BL842" s="59"/>
      <c r="BN842" s="59"/>
      <c r="BP842" s="59"/>
      <c r="BR842" s="59"/>
      <c r="BT842" s="59"/>
      <c r="BV842" s="59"/>
      <c r="BX842" s="59"/>
      <c r="BZ842" s="59"/>
      <c r="CC842" s="46" t="s">
        <v>2626</v>
      </c>
    </row>
    <row r="843" spans="8:81" ht="18" hidden="1" customHeight="1">
      <c r="H843" s="52">
        <v>2939</v>
      </c>
      <c r="AN843" s="59"/>
      <c r="AP843" s="59"/>
      <c r="AR843" s="59"/>
      <c r="AT843" s="59"/>
      <c r="AV843" s="59"/>
      <c r="AX843" s="59"/>
      <c r="AZ843" s="59"/>
      <c r="BB843" s="59"/>
      <c r="BD843" s="59"/>
      <c r="BF843" s="59"/>
      <c r="BH843" s="59"/>
      <c r="BJ843" s="59"/>
      <c r="BL843" s="59"/>
      <c r="BN843" s="59"/>
      <c r="BP843" s="59"/>
      <c r="BR843" s="59"/>
      <c r="BT843" s="59"/>
      <c r="BV843" s="59"/>
      <c r="BX843" s="59"/>
      <c r="BZ843" s="59"/>
      <c r="CC843" s="46" t="s">
        <v>2626</v>
      </c>
    </row>
    <row r="844" spans="8:81" ht="18" hidden="1" customHeight="1">
      <c r="H844" s="52">
        <v>2940</v>
      </c>
      <c r="AN844" s="59"/>
      <c r="AP844" s="59"/>
      <c r="AR844" s="59"/>
      <c r="AT844" s="59"/>
      <c r="AV844" s="59"/>
      <c r="AX844" s="59"/>
      <c r="AZ844" s="59"/>
      <c r="BB844" s="59"/>
      <c r="BD844" s="59"/>
      <c r="BF844" s="59"/>
      <c r="BH844" s="59"/>
      <c r="BJ844" s="59"/>
      <c r="BL844" s="59"/>
      <c r="BN844" s="59"/>
      <c r="BP844" s="59"/>
      <c r="BR844" s="59"/>
      <c r="BT844" s="59"/>
      <c r="BV844" s="59"/>
      <c r="BX844" s="59"/>
      <c r="BZ844" s="59"/>
      <c r="CC844" s="46" t="s">
        <v>2626</v>
      </c>
    </row>
    <row r="845" spans="8:81" ht="18" hidden="1" customHeight="1">
      <c r="H845" s="52">
        <v>2941</v>
      </c>
      <c r="AN845" s="59"/>
      <c r="AP845" s="59"/>
      <c r="AR845" s="59"/>
      <c r="AT845" s="59"/>
      <c r="AV845" s="59"/>
      <c r="AX845" s="59"/>
      <c r="AZ845" s="59"/>
      <c r="BB845" s="59"/>
      <c r="BD845" s="59"/>
      <c r="BF845" s="59"/>
      <c r="BH845" s="59"/>
      <c r="BJ845" s="59"/>
      <c r="BL845" s="59"/>
      <c r="BN845" s="59"/>
      <c r="BP845" s="59"/>
      <c r="BR845" s="59"/>
      <c r="BT845" s="59"/>
      <c r="BV845" s="59"/>
      <c r="BX845" s="59"/>
      <c r="BZ845" s="59"/>
      <c r="CC845" s="46" t="s">
        <v>2626</v>
      </c>
    </row>
    <row r="846" spans="8:81" ht="18" hidden="1" customHeight="1">
      <c r="H846" s="52">
        <v>2942</v>
      </c>
      <c r="AN846" s="59"/>
      <c r="AP846" s="59"/>
      <c r="AR846" s="59"/>
      <c r="AT846" s="59"/>
      <c r="AV846" s="59"/>
      <c r="AX846" s="59"/>
      <c r="AZ846" s="59"/>
      <c r="BB846" s="59"/>
      <c r="BD846" s="59"/>
      <c r="BF846" s="59"/>
      <c r="BH846" s="59"/>
      <c r="BJ846" s="59"/>
      <c r="BL846" s="59"/>
      <c r="BN846" s="59"/>
      <c r="BP846" s="59"/>
      <c r="BR846" s="59"/>
      <c r="BT846" s="59"/>
      <c r="BV846" s="59"/>
      <c r="BX846" s="59"/>
      <c r="BZ846" s="59"/>
      <c r="CC846" s="46" t="s">
        <v>2626</v>
      </c>
    </row>
    <row r="847" spans="8:81" ht="18" hidden="1" customHeight="1">
      <c r="H847" s="52">
        <v>2943</v>
      </c>
      <c r="AN847" s="59"/>
      <c r="AP847" s="59"/>
      <c r="AR847" s="59"/>
      <c r="AT847" s="59"/>
      <c r="AV847" s="59"/>
      <c r="AX847" s="59"/>
      <c r="AZ847" s="59"/>
      <c r="BB847" s="59"/>
      <c r="BD847" s="59"/>
      <c r="BF847" s="59"/>
      <c r="BH847" s="59"/>
      <c r="BJ847" s="59"/>
      <c r="BL847" s="59"/>
      <c r="BN847" s="59"/>
      <c r="BP847" s="59"/>
      <c r="BR847" s="59"/>
      <c r="BT847" s="59"/>
      <c r="BV847" s="59"/>
      <c r="BX847" s="59"/>
      <c r="BZ847" s="59"/>
      <c r="CC847" s="46" t="s">
        <v>2626</v>
      </c>
    </row>
    <row r="848" spans="8:81" ht="18" hidden="1" customHeight="1">
      <c r="H848" s="52">
        <v>2944</v>
      </c>
      <c r="AN848" s="59"/>
      <c r="AP848" s="59"/>
      <c r="AR848" s="59"/>
      <c r="AT848" s="59"/>
      <c r="AV848" s="59"/>
      <c r="AX848" s="59"/>
      <c r="AZ848" s="59"/>
      <c r="BB848" s="59"/>
      <c r="BD848" s="59"/>
      <c r="BF848" s="59"/>
      <c r="BH848" s="59"/>
      <c r="BJ848" s="59"/>
      <c r="BL848" s="59"/>
      <c r="BN848" s="59"/>
      <c r="BP848" s="59"/>
      <c r="BR848" s="59"/>
      <c r="BT848" s="59"/>
      <c r="BV848" s="59"/>
      <c r="BX848" s="59"/>
      <c r="BZ848" s="59"/>
      <c r="CC848" s="46" t="s">
        <v>2626</v>
      </c>
    </row>
    <row r="849" spans="8:81" ht="18" hidden="1" customHeight="1">
      <c r="H849" s="52">
        <v>2945</v>
      </c>
      <c r="AN849" s="59"/>
      <c r="AP849" s="59"/>
      <c r="AR849" s="59"/>
      <c r="AT849" s="59"/>
      <c r="AV849" s="59"/>
      <c r="AX849" s="59"/>
      <c r="AZ849" s="59"/>
      <c r="BB849" s="59"/>
      <c r="BD849" s="59"/>
      <c r="BF849" s="59"/>
      <c r="BH849" s="59"/>
      <c r="BJ849" s="59"/>
      <c r="BL849" s="59"/>
      <c r="BN849" s="59"/>
      <c r="BP849" s="59"/>
      <c r="BR849" s="59"/>
      <c r="BT849" s="59"/>
      <c r="BV849" s="59"/>
      <c r="BX849" s="59"/>
      <c r="BZ849" s="59"/>
      <c r="CC849" s="46" t="s">
        <v>2626</v>
      </c>
    </row>
    <row r="850" spans="8:81" ht="18" hidden="1" customHeight="1">
      <c r="H850" s="52">
        <v>2946</v>
      </c>
      <c r="AN850" s="59"/>
      <c r="AP850" s="59"/>
      <c r="AR850" s="59"/>
      <c r="AT850" s="59"/>
      <c r="AV850" s="59"/>
      <c r="AX850" s="59"/>
      <c r="AZ850" s="59"/>
      <c r="BB850" s="59"/>
      <c r="BD850" s="59"/>
      <c r="BF850" s="59"/>
      <c r="BH850" s="59"/>
      <c r="BJ850" s="59"/>
      <c r="BL850" s="59"/>
      <c r="BN850" s="59"/>
      <c r="BP850" s="59"/>
      <c r="BR850" s="59"/>
      <c r="BT850" s="59"/>
      <c r="BV850" s="59"/>
      <c r="BX850" s="59"/>
      <c r="BZ850" s="59"/>
      <c r="CC850" s="46" t="s">
        <v>2626</v>
      </c>
    </row>
    <row r="851" spans="8:81" ht="18" hidden="1" customHeight="1">
      <c r="H851" s="52">
        <v>2947</v>
      </c>
      <c r="AN851" s="59"/>
      <c r="AP851" s="59"/>
      <c r="AR851" s="59"/>
      <c r="AT851" s="59"/>
      <c r="AV851" s="59"/>
      <c r="AX851" s="59"/>
      <c r="AZ851" s="59"/>
      <c r="BB851" s="59"/>
      <c r="BD851" s="59"/>
      <c r="BF851" s="59"/>
      <c r="BH851" s="59"/>
      <c r="BJ851" s="59"/>
      <c r="BL851" s="59"/>
      <c r="BN851" s="59"/>
      <c r="BP851" s="59"/>
      <c r="BR851" s="59"/>
      <c r="BT851" s="59"/>
      <c r="BV851" s="59"/>
      <c r="BX851" s="59"/>
      <c r="BZ851" s="59"/>
      <c r="CC851" s="46" t="s">
        <v>2626</v>
      </c>
    </row>
    <row r="852" spans="8:81" ht="18" hidden="1" customHeight="1">
      <c r="H852" s="52">
        <v>2948</v>
      </c>
      <c r="AN852" s="59"/>
      <c r="AP852" s="59"/>
      <c r="AR852" s="59"/>
      <c r="AT852" s="59"/>
      <c r="AV852" s="59"/>
      <c r="AX852" s="59"/>
      <c r="AZ852" s="59"/>
      <c r="BB852" s="59"/>
      <c r="BD852" s="59"/>
      <c r="BF852" s="59"/>
      <c r="BH852" s="59"/>
      <c r="BJ852" s="59"/>
      <c r="BL852" s="59"/>
      <c r="BN852" s="59"/>
      <c r="BP852" s="59"/>
      <c r="BR852" s="59"/>
      <c r="BT852" s="59"/>
      <c r="BV852" s="59"/>
      <c r="BX852" s="59"/>
      <c r="BZ852" s="59"/>
      <c r="CC852" s="46" t="s">
        <v>2626</v>
      </c>
    </row>
    <row r="853" spans="8:81" ht="18" hidden="1" customHeight="1">
      <c r="H853" s="52">
        <v>2949</v>
      </c>
      <c r="AN853" s="59"/>
      <c r="AP853" s="59"/>
      <c r="AR853" s="59"/>
      <c r="AT853" s="59"/>
      <c r="AV853" s="59"/>
      <c r="AX853" s="59"/>
      <c r="AZ853" s="59"/>
      <c r="BB853" s="59"/>
      <c r="BD853" s="59"/>
      <c r="BF853" s="59"/>
      <c r="BH853" s="59"/>
      <c r="BJ853" s="59"/>
      <c r="BL853" s="59"/>
      <c r="BN853" s="59"/>
      <c r="BP853" s="59"/>
      <c r="BR853" s="59"/>
      <c r="BT853" s="59"/>
      <c r="BV853" s="59"/>
      <c r="BX853" s="59"/>
      <c r="BZ853" s="59"/>
      <c r="CC853" s="46" t="s">
        <v>2626</v>
      </c>
    </row>
    <row r="854" spans="8:81" ht="18" hidden="1" customHeight="1">
      <c r="H854" s="52">
        <v>2950</v>
      </c>
      <c r="AN854" s="59"/>
      <c r="AP854" s="59"/>
      <c r="AR854" s="59"/>
      <c r="AT854" s="59"/>
      <c r="AV854" s="59"/>
      <c r="AX854" s="59"/>
      <c r="AZ854" s="59"/>
      <c r="BB854" s="59"/>
      <c r="BD854" s="59"/>
      <c r="BF854" s="59"/>
      <c r="BH854" s="59"/>
      <c r="BJ854" s="59"/>
      <c r="BL854" s="59"/>
      <c r="BN854" s="59"/>
      <c r="BP854" s="59"/>
      <c r="BR854" s="59"/>
      <c r="BT854" s="59"/>
      <c r="BV854" s="59"/>
      <c r="BX854" s="59"/>
      <c r="BZ854" s="59"/>
      <c r="CC854" s="46" t="s">
        <v>2626</v>
      </c>
    </row>
    <row r="855" spans="8:81" ht="18" hidden="1" customHeight="1">
      <c r="H855" s="52">
        <v>2951</v>
      </c>
      <c r="AN855" s="59"/>
      <c r="AP855" s="59"/>
      <c r="AR855" s="59"/>
      <c r="AT855" s="59"/>
      <c r="AV855" s="59"/>
      <c r="AX855" s="59"/>
      <c r="AZ855" s="59"/>
      <c r="BB855" s="59"/>
      <c r="BD855" s="59"/>
      <c r="BF855" s="59"/>
      <c r="BH855" s="59"/>
      <c r="BJ855" s="59"/>
      <c r="BL855" s="59"/>
      <c r="BN855" s="59"/>
      <c r="BP855" s="59"/>
      <c r="BR855" s="59"/>
      <c r="BT855" s="59"/>
      <c r="BV855" s="59"/>
      <c r="BX855" s="59"/>
      <c r="BZ855" s="59"/>
      <c r="CC855" s="46" t="s">
        <v>2626</v>
      </c>
    </row>
    <row r="856" spans="8:81" ht="18" hidden="1" customHeight="1">
      <c r="H856" s="52">
        <v>2952</v>
      </c>
      <c r="AN856" s="59"/>
      <c r="AP856" s="59"/>
      <c r="AR856" s="59"/>
      <c r="AT856" s="59"/>
      <c r="AV856" s="59"/>
      <c r="AX856" s="59"/>
      <c r="AZ856" s="59"/>
      <c r="BB856" s="59"/>
      <c r="BD856" s="59"/>
      <c r="BF856" s="59"/>
      <c r="BH856" s="59"/>
      <c r="BJ856" s="59"/>
      <c r="BL856" s="59"/>
      <c r="BN856" s="59"/>
      <c r="BP856" s="59"/>
      <c r="BR856" s="59"/>
      <c r="BT856" s="59"/>
      <c r="BV856" s="59"/>
      <c r="BX856" s="59"/>
      <c r="BZ856" s="59"/>
      <c r="CC856" s="46" t="s">
        <v>2626</v>
      </c>
    </row>
    <row r="857" spans="8:81" ht="18" hidden="1" customHeight="1">
      <c r="H857" s="52">
        <v>2953</v>
      </c>
      <c r="AN857" s="59"/>
      <c r="AP857" s="59"/>
      <c r="AR857" s="59"/>
      <c r="AT857" s="59"/>
      <c r="AV857" s="59"/>
      <c r="AX857" s="59"/>
      <c r="AZ857" s="59"/>
      <c r="BB857" s="59"/>
      <c r="BD857" s="59"/>
      <c r="BF857" s="59"/>
      <c r="BH857" s="59"/>
      <c r="BJ857" s="59"/>
      <c r="BL857" s="59"/>
      <c r="BN857" s="59"/>
      <c r="BP857" s="59"/>
      <c r="BR857" s="59"/>
      <c r="BT857" s="59"/>
      <c r="BV857" s="59"/>
      <c r="BX857" s="59"/>
      <c r="BZ857" s="59"/>
      <c r="CC857" s="46" t="s">
        <v>2626</v>
      </c>
    </row>
    <row r="858" spans="8:81" ht="18" hidden="1" customHeight="1">
      <c r="H858" s="52">
        <v>2954</v>
      </c>
      <c r="AN858" s="59"/>
      <c r="AP858" s="59"/>
      <c r="AR858" s="59"/>
      <c r="AT858" s="59"/>
      <c r="AV858" s="59"/>
      <c r="AX858" s="59"/>
      <c r="AZ858" s="59"/>
      <c r="BB858" s="59"/>
      <c r="BD858" s="59"/>
      <c r="BF858" s="59"/>
      <c r="BH858" s="59"/>
      <c r="BJ858" s="59"/>
      <c r="BL858" s="59"/>
      <c r="BN858" s="59"/>
      <c r="BP858" s="59"/>
      <c r="BR858" s="59"/>
      <c r="BT858" s="59"/>
      <c r="BV858" s="59"/>
      <c r="BX858" s="59"/>
      <c r="BZ858" s="59"/>
      <c r="CC858" s="46" t="s">
        <v>2626</v>
      </c>
    </row>
    <row r="859" spans="8:81" ht="18" hidden="1" customHeight="1">
      <c r="H859" s="52">
        <v>2955</v>
      </c>
      <c r="AN859" s="59"/>
      <c r="AP859" s="59"/>
      <c r="AR859" s="59"/>
      <c r="AT859" s="59"/>
      <c r="AV859" s="59"/>
      <c r="AX859" s="59"/>
      <c r="AZ859" s="59"/>
      <c r="BB859" s="59"/>
      <c r="BD859" s="59"/>
      <c r="BF859" s="59"/>
      <c r="BH859" s="59"/>
      <c r="BJ859" s="59"/>
      <c r="BL859" s="59"/>
      <c r="BN859" s="59"/>
      <c r="BP859" s="59"/>
      <c r="BR859" s="59"/>
      <c r="BT859" s="59"/>
      <c r="BV859" s="59"/>
      <c r="BX859" s="59"/>
      <c r="BZ859" s="59"/>
      <c r="CC859" s="46" t="s">
        <v>2626</v>
      </c>
    </row>
    <row r="860" spans="8:81" ht="18" hidden="1" customHeight="1">
      <c r="H860" s="52">
        <v>2956</v>
      </c>
      <c r="AN860" s="59"/>
      <c r="AP860" s="59"/>
      <c r="AR860" s="59"/>
      <c r="AT860" s="59"/>
      <c r="AV860" s="59"/>
      <c r="AX860" s="59"/>
      <c r="AZ860" s="59"/>
      <c r="BB860" s="59"/>
      <c r="BD860" s="59"/>
      <c r="BF860" s="59"/>
      <c r="BH860" s="59"/>
      <c r="BJ860" s="59"/>
      <c r="BL860" s="59"/>
      <c r="BN860" s="59"/>
      <c r="BP860" s="59"/>
      <c r="BR860" s="59"/>
      <c r="BT860" s="59"/>
      <c r="BV860" s="59"/>
      <c r="BX860" s="59"/>
      <c r="BZ860" s="59"/>
      <c r="CC860" s="46" t="s">
        <v>2626</v>
      </c>
    </row>
    <row r="861" spans="8:81" ht="18" hidden="1" customHeight="1">
      <c r="H861" s="52">
        <v>2957</v>
      </c>
      <c r="AN861" s="59"/>
      <c r="AP861" s="59"/>
      <c r="AR861" s="59"/>
      <c r="AT861" s="59"/>
      <c r="AV861" s="59"/>
      <c r="AX861" s="59"/>
      <c r="AZ861" s="59"/>
      <c r="BB861" s="59"/>
      <c r="BD861" s="59"/>
      <c r="BF861" s="59"/>
      <c r="BH861" s="59"/>
      <c r="BJ861" s="59"/>
      <c r="BL861" s="59"/>
      <c r="BN861" s="59"/>
      <c r="BP861" s="59"/>
      <c r="BR861" s="59"/>
      <c r="BT861" s="59"/>
      <c r="BV861" s="59"/>
      <c r="BX861" s="59"/>
      <c r="BZ861" s="59"/>
      <c r="CC861" s="46" t="s">
        <v>2626</v>
      </c>
    </row>
    <row r="862" spans="8:81" ht="18" hidden="1" customHeight="1">
      <c r="H862" s="52">
        <v>2958</v>
      </c>
      <c r="AN862" s="59"/>
      <c r="AP862" s="59"/>
      <c r="AR862" s="59"/>
      <c r="AT862" s="59"/>
      <c r="AV862" s="59"/>
      <c r="AX862" s="59"/>
      <c r="AZ862" s="59"/>
      <c r="BB862" s="59"/>
      <c r="BD862" s="59"/>
      <c r="BF862" s="59"/>
      <c r="BH862" s="59"/>
      <c r="BJ862" s="59"/>
      <c r="BL862" s="59"/>
      <c r="BN862" s="59"/>
      <c r="BP862" s="59"/>
      <c r="BR862" s="59"/>
      <c r="BT862" s="59"/>
      <c r="BV862" s="59"/>
      <c r="BX862" s="59"/>
      <c r="BZ862" s="59"/>
      <c r="CC862" s="46" t="s">
        <v>2626</v>
      </c>
    </row>
    <row r="863" spans="8:81" ht="18" hidden="1" customHeight="1">
      <c r="H863" s="52">
        <v>2959</v>
      </c>
      <c r="AN863" s="59"/>
      <c r="AP863" s="59"/>
      <c r="AR863" s="59"/>
      <c r="AT863" s="59"/>
      <c r="AV863" s="59"/>
      <c r="AX863" s="59"/>
      <c r="AZ863" s="59"/>
      <c r="BB863" s="59"/>
      <c r="BD863" s="59"/>
      <c r="BF863" s="59"/>
      <c r="BH863" s="59"/>
      <c r="BJ863" s="59"/>
      <c r="BL863" s="59"/>
      <c r="BN863" s="59"/>
      <c r="BP863" s="59"/>
      <c r="BR863" s="59"/>
      <c r="BT863" s="59"/>
      <c r="BV863" s="59"/>
      <c r="BX863" s="59"/>
      <c r="BZ863" s="59"/>
      <c r="CC863" s="46" t="s">
        <v>2626</v>
      </c>
    </row>
    <row r="864" spans="8:81" ht="18" hidden="1" customHeight="1">
      <c r="H864" s="52">
        <v>2960</v>
      </c>
      <c r="AN864" s="59"/>
      <c r="AP864" s="59"/>
      <c r="AR864" s="59"/>
      <c r="AT864" s="59"/>
      <c r="AV864" s="59"/>
      <c r="AX864" s="59"/>
      <c r="AZ864" s="59"/>
      <c r="BB864" s="59"/>
      <c r="BD864" s="59"/>
      <c r="BF864" s="59"/>
      <c r="BH864" s="59"/>
      <c r="BJ864" s="59"/>
      <c r="BL864" s="59"/>
      <c r="BN864" s="59"/>
      <c r="BP864" s="59"/>
      <c r="BR864" s="59"/>
      <c r="BT864" s="59"/>
      <c r="BV864" s="59"/>
      <c r="BX864" s="59"/>
      <c r="BZ864" s="59"/>
      <c r="CC864" s="46" t="s">
        <v>2626</v>
      </c>
    </row>
    <row r="865" spans="8:81" ht="18" hidden="1" customHeight="1">
      <c r="H865" s="52">
        <v>2961</v>
      </c>
      <c r="AN865" s="59"/>
      <c r="AP865" s="59"/>
      <c r="AR865" s="59"/>
      <c r="AT865" s="59"/>
      <c r="AV865" s="59"/>
      <c r="AX865" s="59"/>
      <c r="AZ865" s="59"/>
      <c r="BB865" s="59"/>
      <c r="BD865" s="59"/>
      <c r="BF865" s="59"/>
      <c r="BH865" s="59"/>
      <c r="BJ865" s="59"/>
      <c r="BL865" s="59"/>
      <c r="BN865" s="59"/>
      <c r="BP865" s="59"/>
      <c r="BR865" s="59"/>
      <c r="BT865" s="59"/>
      <c r="BV865" s="59"/>
      <c r="BX865" s="59"/>
      <c r="BZ865" s="59"/>
      <c r="CC865" s="46" t="s">
        <v>2626</v>
      </c>
    </row>
    <row r="866" spans="8:81" ht="18" hidden="1" customHeight="1">
      <c r="H866" s="52">
        <v>2962</v>
      </c>
      <c r="AN866" s="59"/>
      <c r="AP866" s="59"/>
      <c r="AR866" s="59"/>
      <c r="AT866" s="59"/>
      <c r="AV866" s="59"/>
      <c r="AX866" s="59"/>
      <c r="AZ866" s="59"/>
      <c r="BB866" s="59"/>
      <c r="BD866" s="59"/>
      <c r="BF866" s="59"/>
      <c r="BH866" s="59"/>
      <c r="BJ866" s="59"/>
      <c r="BL866" s="59"/>
      <c r="BN866" s="59"/>
      <c r="BP866" s="59"/>
      <c r="BR866" s="59"/>
      <c r="BT866" s="59"/>
      <c r="BV866" s="59"/>
      <c r="BX866" s="59"/>
      <c r="BZ866" s="59"/>
      <c r="CC866" s="46" t="s">
        <v>2626</v>
      </c>
    </row>
    <row r="867" spans="8:81" ht="18" hidden="1" customHeight="1">
      <c r="H867" s="52">
        <v>2963</v>
      </c>
      <c r="AN867" s="59"/>
      <c r="AP867" s="59"/>
      <c r="AR867" s="59"/>
      <c r="AT867" s="59"/>
      <c r="AV867" s="59"/>
      <c r="AX867" s="59"/>
      <c r="AZ867" s="59"/>
      <c r="BB867" s="59"/>
      <c r="BD867" s="59"/>
      <c r="BF867" s="59"/>
      <c r="BH867" s="59"/>
      <c r="BJ867" s="59"/>
      <c r="BL867" s="59"/>
      <c r="BN867" s="59"/>
      <c r="BP867" s="59"/>
      <c r="BR867" s="59"/>
      <c r="BT867" s="59"/>
      <c r="BV867" s="59"/>
      <c r="BX867" s="59"/>
      <c r="BZ867" s="59"/>
      <c r="CC867" s="46" t="s">
        <v>2626</v>
      </c>
    </row>
    <row r="868" spans="8:81" ht="18" hidden="1" customHeight="1">
      <c r="H868" s="52">
        <v>2964</v>
      </c>
      <c r="AN868" s="59"/>
      <c r="AP868" s="59"/>
      <c r="AR868" s="59"/>
      <c r="AT868" s="59"/>
      <c r="AV868" s="59"/>
      <c r="AX868" s="59"/>
      <c r="AZ868" s="59"/>
      <c r="BB868" s="59"/>
      <c r="BD868" s="59"/>
      <c r="BF868" s="59"/>
      <c r="BH868" s="59"/>
      <c r="BJ868" s="59"/>
      <c r="BL868" s="59"/>
      <c r="BN868" s="59"/>
      <c r="BP868" s="59"/>
      <c r="BR868" s="59"/>
      <c r="BT868" s="59"/>
      <c r="BV868" s="59"/>
      <c r="BX868" s="59"/>
      <c r="BZ868" s="59"/>
      <c r="CC868" s="46" t="s">
        <v>2626</v>
      </c>
    </row>
    <row r="869" spans="8:81" ht="18" hidden="1" customHeight="1">
      <c r="H869" s="52">
        <v>2965</v>
      </c>
      <c r="AN869" s="59"/>
      <c r="AP869" s="59"/>
      <c r="AR869" s="59"/>
      <c r="AT869" s="59"/>
      <c r="AV869" s="59"/>
      <c r="AX869" s="59"/>
      <c r="AZ869" s="59"/>
      <c r="BB869" s="59"/>
      <c r="BD869" s="59"/>
      <c r="BF869" s="59"/>
      <c r="BH869" s="59"/>
      <c r="BJ869" s="59"/>
      <c r="BL869" s="59"/>
      <c r="BN869" s="59"/>
      <c r="BP869" s="59"/>
      <c r="BR869" s="59"/>
      <c r="BT869" s="59"/>
      <c r="BV869" s="59"/>
      <c r="BX869" s="59"/>
      <c r="BZ869" s="59"/>
      <c r="CC869" s="46" t="s">
        <v>2626</v>
      </c>
    </row>
    <row r="870" spans="8:81" ht="18" hidden="1" customHeight="1">
      <c r="H870" s="52">
        <v>2966</v>
      </c>
      <c r="AN870" s="59"/>
      <c r="AP870" s="59"/>
      <c r="AR870" s="59"/>
      <c r="AT870" s="59"/>
      <c r="AV870" s="59"/>
      <c r="AX870" s="59"/>
      <c r="AZ870" s="59"/>
      <c r="BB870" s="59"/>
      <c r="BD870" s="59"/>
      <c r="BF870" s="59"/>
      <c r="BH870" s="59"/>
      <c r="BJ870" s="59"/>
      <c r="BL870" s="59"/>
      <c r="BN870" s="59"/>
      <c r="BP870" s="59"/>
      <c r="BR870" s="59"/>
      <c r="BT870" s="59"/>
      <c r="BV870" s="59"/>
      <c r="BX870" s="59"/>
      <c r="BZ870" s="59"/>
      <c r="CC870" s="46" t="s">
        <v>2626</v>
      </c>
    </row>
    <row r="871" spans="8:81" ht="18" hidden="1" customHeight="1">
      <c r="H871" s="52">
        <v>2967</v>
      </c>
      <c r="AN871" s="59"/>
      <c r="AP871" s="59"/>
      <c r="AR871" s="59"/>
      <c r="AT871" s="59"/>
      <c r="AV871" s="59"/>
      <c r="AX871" s="59"/>
      <c r="AZ871" s="59"/>
      <c r="BB871" s="59"/>
      <c r="BD871" s="59"/>
      <c r="BF871" s="59"/>
      <c r="BH871" s="59"/>
      <c r="BJ871" s="59"/>
      <c r="BL871" s="59"/>
      <c r="BN871" s="59"/>
      <c r="BP871" s="59"/>
      <c r="BR871" s="59"/>
      <c r="BT871" s="59"/>
      <c r="BV871" s="59"/>
      <c r="BX871" s="59"/>
      <c r="BZ871" s="59"/>
      <c r="CC871" s="46" t="s">
        <v>2626</v>
      </c>
    </row>
    <row r="872" spans="8:81" ht="18" hidden="1" customHeight="1">
      <c r="H872" s="52">
        <v>2968</v>
      </c>
      <c r="AN872" s="59"/>
      <c r="AP872" s="59"/>
      <c r="AR872" s="59"/>
      <c r="AT872" s="59"/>
      <c r="AV872" s="59"/>
      <c r="AX872" s="59"/>
      <c r="AZ872" s="59"/>
      <c r="BB872" s="59"/>
      <c r="BD872" s="59"/>
      <c r="BF872" s="59"/>
      <c r="BH872" s="59"/>
      <c r="BJ872" s="59"/>
      <c r="BL872" s="59"/>
      <c r="BN872" s="59"/>
      <c r="BP872" s="59"/>
      <c r="BR872" s="59"/>
      <c r="BT872" s="59"/>
      <c r="BV872" s="59"/>
      <c r="BX872" s="59"/>
      <c r="BZ872" s="59"/>
      <c r="CC872" s="46" t="s">
        <v>2626</v>
      </c>
    </row>
    <row r="873" spans="8:81" ht="18" hidden="1" customHeight="1">
      <c r="H873" s="52">
        <v>2969</v>
      </c>
      <c r="AN873" s="59"/>
      <c r="AP873" s="59"/>
      <c r="AR873" s="59"/>
      <c r="AT873" s="59"/>
      <c r="AV873" s="59"/>
      <c r="AX873" s="59"/>
      <c r="AZ873" s="59"/>
      <c r="BB873" s="59"/>
      <c r="BD873" s="59"/>
      <c r="BF873" s="59"/>
      <c r="BH873" s="59"/>
      <c r="BJ873" s="59"/>
      <c r="BL873" s="59"/>
      <c r="BN873" s="59"/>
      <c r="BP873" s="59"/>
      <c r="BR873" s="59"/>
      <c r="BT873" s="59"/>
      <c r="BV873" s="59"/>
      <c r="BX873" s="59"/>
      <c r="BZ873" s="59"/>
      <c r="CC873" s="46" t="s">
        <v>2626</v>
      </c>
    </row>
    <row r="874" spans="8:81" ht="18" hidden="1" customHeight="1">
      <c r="H874" s="52">
        <v>2970</v>
      </c>
      <c r="AN874" s="59"/>
      <c r="AP874" s="59"/>
      <c r="AR874" s="59"/>
      <c r="AT874" s="59"/>
      <c r="AV874" s="59"/>
      <c r="AX874" s="59"/>
      <c r="AZ874" s="59"/>
      <c r="BB874" s="59"/>
      <c r="BD874" s="59"/>
      <c r="BF874" s="59"/>
      <c r="BH874" s="59"/>
      <c r="BJ874" s="59"/>
      <c r="BL874" s="59"/>
      <c r="BN874" s="59"/>
      <c r="BP874" s="59"/>
      <c r="BR874" s="59"/>
      <c r="BT874" s="59"/>
      <c r="BV874" s="59"/>
      <c r="BX874" s="59"/>
      <c r="BZ874" s="59"/>
      <c r="CC874" s="46" t="s">
        <v>2626</v>
      </c>
    </row>
    <row r="875" spans="8:81" ht="18" hidden="1" customHeight="1">
      <c r="H875" s="52">
        <v>2971</v>
      </c>
      <c r="AN875" s="59"/>
      <c r="AP875" s="59"/>
      <c r="AR875" s="59"/>
      <c r="AT875" s="59"/>
      <c r="AV875" s="59"/>
      <c r="AX875" s="59"/>
      <c r="AZ875" s="59"/>
      <c r="BB875" s="59"/>
      <c r="BD875" s="59"/>
      <c r="BF875" s="59"/>
      <c r="BH875" s="59"/>
      <c r="BJ875" s="59"/>
      <c r="BL875" s="59"/>
      <c r="BN875" s="59"/>
      <c r="BP875" s="59"/>
      <c r="BR875" s="59"/>
      <c r="BT875" s="59"/>
      <c r="BV875" s="59"/>
      <c r="BX875" s="59"/>
      <c r="BZ875" s="59"/>
      <c r="CC875" s="46" t="s">
        <v>2626</v>
      </c>
    </row>
    <row r="876" spans="8:81" ht="18" hidden="1" customHeight="1">
      <c r="H876" s="52">
        <v>2972</v>
      </c>
      <c r="AN876" s="59"/>
      <c r="AP876" s="59"/>
      <c r="AR876" s="59"/>
      <c r="AT876" s="59"/>
      <c r="AV876" s="59"/>
      <c r="AX876" s="59"/>
      <c r="AZ876" s="59"/>
      <c r="BB876" s="59"/>
      <c r="BD876" s="59"/>
      <c r="BF876" s="59"/>
      <c r="BH876" s="59"/>
      <c r="BJ876" s="59"/>
      <c r="BL876" s="59"/>
      <c r="BN876" s="59"/>
      <c r="BP876" s="59"/>
      <c r="BR876" s="59"/>
      <c r="BT876" s="59"/>
      <c r="BV876" s="59"/>
      <c r="BX876" s="59"/>
      <c r="BZ876" s="59"/>
      <c r="CC876" s="46" t="s">
        <v>2626</v>
      </c>
    </row>
    <row r="877" spans="8:81" ht="18" hidden="1" customHeight="1">
      <c r="H877" s="52">
        <v>2973</v>
      </c>
      <c r="AN877" s="59"/>
      <c r="AP877" s="59"/>
      <c r="AR877" s="59"/>
      <c r="AT877" s="59"/>
      <c r="AV877" s="59"/>
      <c r="AX877" s="59"/>
      <c r="AZ877" s="59"/>
      <c r="BB877" s="59"/>
      <c r="BD877" s="59"/>
      <c r="BF877" s="59"/>
      <c r="BH877" s="59"/>
      <c r="BJ877" s="59"/>
      <c r="BL877" s="59"/>
      <c r="BN877" s="59"/>
      <c r="BP877" s="59"/>
      <c r="BR877" s="59"/>
      <c r="BT877" s="59"/>
      <c r="BV877" s="59"/>
      <c r="BX877" s="59"/>
      <c r="BZ877" s="59"/>
      <c r="CC877" s="46" t="s">
        <v>2626</v>
      </c>
    </row>
    <row r="878" spans="8:81" ht="18" hidden="1" customHeight="1">
      <c r="H878" s="52">
        <v>2974</v>
      </c>
      <c r="AN878" s="59"/>
      <c r="AP878" s="59"/>
      <c r="AR878" s="59"/>
      <c r="AT878" s="59"/>
      <c r="AV878" s="59"/>
      <c r="AX878" s="59"/>
      <c r="AZ878" s="59"/>
      <c r="BB878" s="59"/>
      <c r="BD878" s="59"/>
      <c r="BF878" s="59"/>
      <c r="BH878" s="59"/>
      <c r="BJ878" s="59"/>
      <c r="BL878" s="59"/>
      <c r="BN878" s="59"/>
      <c r="BP878" s="59"/>
      <c r="BR878" s="59"/>
      <c r="BT878" s="59"/>
      <c r="BV878" s="59"/>
      <c r="BX878" s="59"/>
      <c r="BZ878" s="59"/>
      <c r="CC878" s="46" t="s">
        <v>2626</v>
      </c>
    </row>
    <row r="879" spans="8:81" ht="18" hidden="1" customHeight="1">
      <c r="H879" s="52">
        <v>2975</v>
      </c>
      <c r="AN879" s="59"/>
      <c r="AP879" s="59"/>
      <c r="AR879" s="59"/>
      <c r="AT879" s="59"/>
      <c r="AV879" s="59"/>
      <c r="AX879" s="59"/>
      <c r="AZ879" s="59"/>
      <c r="BB879" s="59"/>
      <c r="BD879" s="59"/>
      <c r="BF879" s="59"/>
      <c r="BH879" s="59"/>
      <c r="BJ879" s="59"/>
      <c r="BL879" s="59"/>
      <c r="BN879" s="59"/>
      <c r="BP879" s="59"/>
      <c r="BR879" s="59"/>
      <c r="BT879" s="59"/>
      <c r="BV879" s="59"/>
      <c r="BX879" s="59"/>
      <c r="BZ879" s="59"/>
      <c r="CC879" s="46" t="s">
        <v>2626</v>
      </c>
    </row>
    <row r="880" spans="8:81" ht="18" hidden="1" customHeight="1">
      <c r="H880" s="52">
        <v>2976</v>
      </c>
      <c r="AN880" s="59"/>
      <c r="AP880" s="59"/>
      <c r="AR880" s="59"/>
      <c r="AT880" s="59"/>
      <c r="AV880" s="59"/>
      <c r="AX880" s="59"/>
      <c r="AZ880" s="59"/>
      <c r="BB880" s="59"/>
      <c r="BD880" s="59"/>
      <c r="BF880" s="59"/>
      <c r="BH880" s="59"/>
      <c r="BJ880" s="59"/>
      <c r="BL880" s="59"/>
      <c r="BN880" s="59"/>
      <c r="BP880" s="59"/>
      <c r="BR880" s="59"/>
      <c r="BT880" s="59"/>
      <c r="BV880" s="59"/>
      <c r="BX880" s="59"/>
      <c r="BZ880" s="59"/>
      <c r="CC880" s="46" t="s">
        <v>2626</v>
      </c>
    </row>
    <row r="881" spans="8:81" ht="18" hidden="1" customHeight="1">
      <c r="H881" s="52">
        <v>2977</v>
      </c>
      <c r="AN881" s="59"/>
      <c r="AP881" s="59"/>
      <c r="AR881" s="59"/>
      <c r="AT881" s="59"/>
      <c r="AV881" s="59"/>
      <c r="AX881" s="59"/>
      <c r="AZ881" s="59"/>
      <c r="BB881" s="59"/>
      <c r="BD881" s="59"/>
      <c r="BF881" s="59"/>
      <c r="BH881" s="59"/>
      <c r="BJ881" s="59"/>
      <c r="BL881" s="59"/>
      <c r="BN881" s="59"/>
      <c r="BP881" s="59"/>
      <c r="BR881" s="59"/>
      <c r="BT881" s="59"/>
      <c r="BV881" s="59"/>
      <c r="BX881" s="59"/>
      <c r="BZ881" s="59"/>
      <c r="CC881" s="46" t="s">
        <v>2626</v>
      </c>
    </row>
    <row r="882" spans="8:81" ht="18" hidden="1" customHeight="1">
      <c r="H882" s="52">
        <v>2978</v>
      </c>
      <c r="AN882" s="59"/>
      <c r="AP882" s="59"/>
      <c r="AR882" s="59"/>
      <c r="AT882" s="59"/>
      <c r="AV882" s="59"/>
      <c r="AX882" s="59"/>
      <c r="AZ882" s="59"/>
      <c r="BB882" s="59"/>
      <c r="BD882" s="59"/>
      <c r="BF882" s="59"/>
      <c r="BH882" s="59"/>
      <c r="BJ882" s="59"/>
      <c r="BL882" s="59"/>
      <c r="BN882" s="59"/>
      <c r="BP882" s="59"/>
      <c r="BR882" s="59"/>
      <c r="BT882" s="59"/>
      <c r="BV882" s="59"/>
      <c r="BX882" s="59"/>
      <c r="BZ882" s="59"/>
      <c r="CC882" s="46" t="s">
        <v>2626</v>
      </c>
    </row>
    <row r="883" spans="8:81" ht="18" hidden="1" customHeight="1">
      <c r="H883" s="52">
        <v>2979</v>
      </c>
      <c r="AN883" s="59"/>
      <c r="AP883" s="59"/>
      <c r="AR883" s="59"/>
      <c r="AT883" s="59"/>
      <c r="AV883" s="59"/>
      <c r="AX883" s="59"/>
      <c r="AZ883" s="59"/>
      <c r="BB883" s="59"/>
      <c r="BD883" s="59"/>
      <c r="BF883" s="59"/>
      <c r="BH883" s="59"/>
      <c r="BJ883" s="59"/>
      <c r="BL883" s="59"/>
      <c r="BN883" s="59"/>
      <c r="BP883" s="59"/>
      <c r="BR883" s="59"/>
      <c r="BT883" s="59"/>
      <c r="BV883" s="59"/>
      <c r="BX883" s="59"/>
      <c r="BZ883" s="59"/>
      <c r="CC883" s="46" t="s">
        <v>2626</v>
      </c>
    </row>
    <row r="884" spans="8:81" ht="18" hidden="1" customHeight="1">
      <c r="H884" s="52">
        <v>2980</v>
      </c>
      <c r="AN884" s="59"/>
      <c r="AP884" s="59"/>
      <c r="AR884" s="59"/>
      <c r="AT884" s="59"/>
      <c r="AV884" s="59"/>
      <c r="AX884" s="59"/>
      <c r="AZ884" s="59"/>
      <c r="BB884" s="59"/>
      <c r="BD884" s="59"/>
      <c r="BF884" s="59"/>
      <c r="BH884" s="59"/>
      <c r="BJ884" s="59"/>
      <c r="BL884" s="59"/>
      <c r="BN884" s="59"/>
      <c r="BP884" s="59"/>
      <c r="BR884" s="59"/>
      <c r="BT884" s="59"/>
      <c r="BV884" s="59"/>
      <c r="BX884" s="59"/>
      <c r="BZ884" s="59"/>
      <c r="CC884" s="46" t="s">
        <v>2626</v>
      </c>
    </row>
    <row r="885" spans="8:81" ht="18" hidden="1" customHeight="1">
      <c r="H885" s="52">
        <v>2981</v>
      </c>
      <c r="AN885" s="59"/>
      <c r="AP885" s="59"/>
      <c r="AR885" s="59"/>
      <c r="AT885" s="59"/>
      <c r="AV885" s="59"/>
      <c r="AX885" s="59"/>
      <c r="AZ885" s="59"/>
      <c r="BB885" s="59"/>
      <c r="BD885" s="59"/>
      <c r="BF885" s="59"/>
      <c r="BH885" s="59"/>
      <c r="BJ885" s="59"/>
      <c r="BL885" s="59"/>
      <c r="BN885" s="59"/>
      <c r="BP885" s="59"/>
      <c r="BR885" s="59"/>
      <c r="BT885" s="59"/>
      <c r="BV885" s="59"/>
      <c r="BX885" s="59"/>
      <c r="BZ885" s="59"/>
      <c r="CC885" s="46" t="s">
        <v>2626</v>
      </c>
    </row>
    <row r="886" spans="8:81" ht="18" hidden="1" customHeight="1">
      <c r="H886" s="52">
        <v>2982</v>
      </c>
      <c r="AN886" s="59"/>
      <c r="AP886" s="59"/>
      <c r="AR886" s="59"/>
      <c r="AT886" s="59"/>
      <c r="AV886" s="59"/>
      <c r="AX886" s="59"/>
      <c r="AZ886" s="59"/>
      <c r="BB886" s="59"/>
      <c r="BD886" s="59"/>
      <c r="BF886" s="59"/>
      <c r="BH886" s="59"/>
      <c r="BJ886" s="59"/>
      <c r="BL886" s="59"/>
      <c r="BN886" s="59"/>
      <c r="BP886" s="59"/>
      <c r="BR886" s="59"/>
      <c r="BT886" s="59"/>
      <c r="BV886" s="59"/>
      <c r="BX886" s="59"/>
      <c r="BZ886" s="59"/>
      <c r="CC886" s="46" t="s">
        <v>2626</v>
      </c>
    </row>
    <row r="887" spans="8:81" ht="18" hidden="1" customHeight="1">
      <c r="H887" s="52">
        <v>2983</v>
      </c>
      <c r="AN887" s="59"/>
      <c r="AP887" s="59"/>
      <c r="AR887" s="59"/>
      <c r="AT887" s="59"/>
      <c r="AV887" s="59"/>
      <c r="AX887" s="59"/>
      <c r="AZ887" s="59"/>
      <c r="BB887" s="59"/>
      <c r="BD887" s="59"/>
      <c r="BF887" s="59"/>
      <c r="BH887" s="59"/>
      <c r="BJ887" s="59"/>
      <c r="BL887" s="59"/>
      <c r="BN887" s="59"/>
      <c r="BP887" s="59"/>
      <c r="BR887" s="59"/>
      <c r="BT887" s="59"/>
      <c r="BV887" s="59"/>
      <c r="BX887" s="59"/>
      <c r="BZ887" s="59"/>
      <c r="CC887" s="46" t="s">
        <v>2626</v>
      </c>
    </row>
    <row r="888" spans="8:81" ht="18" hidden="1" customHeight="1">
      <c r="H888" s="52">
        <v>2984</v>
      </c>
      <c r="AN888" s="59"/>
      <c r="AP888" s="59"/>
      <c r="AR888" s="59"/>
      <c r="AT888" s="59"/>
      <c r="AV888" s="59"/>
      <c r="AX888" s="59"/>
      <c r="AZ888" s="59"/>
      <c r="BB888" s="59"/>
      <c r="BD888" s="59"/>
      <c r="BF888" s="59"/>
      <c r="BH888" s="59"/>
      <c r="BJ888" s="59"/>
      <c r="BL888" s="59"/>
      <c r="BN888" s="59"/>
      <c r="BP888" s="59"/>
      <c r="BR888" s="59"/>
      <c r="BT888" s="59"/>
      <c r="BV888" s="59"/>
      <c r="BX888" s="59"/>
      <c r="BZ888" s="59"/>
      <c r="CC888" s="46" t="s">
        <v>2626</v>
      </c>
    </row>
    <row r="889" spans="8:81" ht="18" hidden="1" customHeight="1">
      <c r="H889" s="52">
        <v>2985</v>
      </c>
      <c r="AN889" s="59"/>
      <c r="AP889" s="59"/>
      <c r="AR889" s="59"/>
      <c r="AT889" s="59"/>
      <c r="AV889" s="59"/>
      <c r="AX889" s="59"/>
      <c r="AZ889" s="59"/>
      <c r="BB889" s="59"/>
      <c r="BD889" s="59"/>
      <c r="BF889" s="59"/>
      <c r="BH889" s="59"/>
      <c r="BJ889" s="59"/>
      <c r="BL889" s="59"/>
      <c r="BN889" s="59"/>
      <c r="BP889" s="59"/>
      <c r="BR889" s="59"/>
      <c r="BT889" s="59"/>
      <c r="BV889" s="59"/>
      <c r="BX889" s="59"/>
      <c r="BZ889" s="59"/>
      <c r="CC889" s="46" t="s">
        <v>2626</v>
      </c>
    </row>
    <row r="890" spans="8:81" ht="18" hidden="1" customHeight="1">
      <c r="H890" s="52">
        <v>2986</v>
      </c>
      <c r="AN890" s="59"/>
      <c r="AP890" s="59"/>
      <c r="AR890" s="59"/>
      <c r="AT890" s="59"/>
      <c r="AV890" s="59"/>
      <c r="AX890" s="59"/>
      <c r="AZ890" s="59"/>
      <c r="BB890" s="59"/>
      <c r="BD890" s="59"/>
      <c r="BF890" s="59"/>
      <c r="BH890" s="59"/>
      <c r="BJ890" s="59"/>
      <c r="BL890" s="59"/>
      <c r="BN890" s="59"/>
      <c r="BP890" s="59"/>
      <c r="BR890" s="59"/>
      <c r="BT890" s="59"/>
      <c r="BV890" s="59"/>
      <c r="BX890" s="59"/>
      <c r="BZ890" s="59"/>
      <c r="CC890" s="46" t="s">
        <v>2626</v>
      </c>
    </row>
    <row r="891" spans="8:81" ht="18" hidden="1" customHeight="1">
      <c r="H891" s="52">
        <v>2987</v>
      </c>
      <c r="AN891" s="59"/>
      <c r="AP891" s="59"/>
      <c r="AR891" s="59"/>
      <c r="AT891" s="59"/>
      <c r="AV891" s="59"/>
      <c r="AX891" s="59"/>
      <c r="AZ891" s="59"/>
      <c r="BB891" s="59"/>
      <c r="BD891" s="59"/>
      <c r="BF891" s="59"/>
      <c r="BH891" s="59"/>
      <c r="BJ891" s="59"/>
      <c r="BL891" s="59"/>
      <c r="BN891" s="59"/>
      <c r="BP891" s="59"/>
      <c r="BR891" s="59"/>
      <c r="BT891" s="59"/>
      <c r="BV891" s="59"/>
      <c r="BX891" s="59"/>
      <c r="BZ891" s="59"/>
      <c r="CC891" s="46" t="s">
        <v>2626</v>
      </c>
    </row>
    <row r="892" spans="8:81" ht="18" hidden="1" customHeight="1">
      <c r="H892" s="52">
        <v>2988</v>
      </c>
      <c r="AN892" s="59"/>
      <c r="AP892" s="59"/>
      <c r="AR892" s="59"/>
      <c r="AT892" s="59"/>
      <c r="AV892" s="59"/>
      <c r="AX892" s="59"/>
      <c r="AZ892" s="59"/>
      <c r="BB892" s="59"/>
      <c r="BD892" s="59"/>
      <c r="BF892" s="59"/>
      <c r="BH892" s="59"/>
      <c r="BJ892" s="59"/>
      <c r="BL892" s="59"/>
      <c r="BN892" s="59"/>
      <c r="BP892" s="59"/>
      <c r="BR892" s="59"/>
      <c r="BT892" s="59"/>
      <c r="BV892" s="59"/>
      <c r="BX892" s="59"/>
      <c r="BZ892" s="59"/>
      <c r="CC892" s="46" t="s">
        <v>2626</v>
      </c>
    </row>
    <row r="893" spans="8:81" ht="18" hidden="1" customHeight="1">
      <c r="H893" s="52">
        <v>2989</v>
      </c>
      <c r="AN893" s="59"/>
      <c r="AP893" s="59"/>
      <c r="AR893" s="59"/>
      <c r="AT893" s="59"/>
      <c r="AV893" s="59"/>
      <c r="AX893" s="59"/>
      <c r="AZ893" s="59"/>
      <c r="BB893" s="59"/>
      <c r="BD893" s="59"/>
      <c r="BF893" s="59"/>
      <c r="BH893" s="59"/>
      <c r="BJ893" s="59"/>
      <c r="BL893" s="59"/>
      <c r="BN893" s="59"/>
      <c r="BP893" s="59"/>
      <c r="BR893" s="59"/>
      <c r="BT893" s="59"/>
      <c r="BV893" s="59"/>
      <c r="BX893" s="59"/>
      <c r="BZ893" s="59"/>
      <c r="CC893" s="46" t="s">
        <v>2626</v>
      </c>
    </row>
    <row r="894" spans="8:81" ht="18" hidden="1" customHeight="1">
      <c r="H894" s="52">
        <v>2990</v>
      </c>
      <c r="AN894" s="59"/>
      <c r="AP894" s="59"/>
      <c r="AR894" s="59"/>
      <c r="AT894" s="59"/>
      <c r="AV894" s="59"/>
      <c r="AX894" s="59"/>
      <c r="AZ894" s="59"/>
      <c r="BB894" s="59"/>
      <c r="BD894" s="59"/>
      <c r="BF894" s="59"/>
      <c r="BH894" s="59"/>
      <c r="BJ894" s="59"/>
      <c r="BL894" s="59"/>
      <c r="BN894" s="59"/>
      <c r="BP894" s="59"/>
      <c r="BR894" s="59"/>
      <c r="BT894" s="59"/>
      <c r="BV894" s="59"/>
      <c r="BX894" s="59"/>
      <c r="BZ894" s="59"/>
      <c r="CC894" s="46" t="s">
        <v>2626</v>
      </c>
    </row>
    <row r="895" spans="8:81" ht="18" hidden="1" customHeight="1">
      <c r="H895" s="52">
        <v>2991</v>
      </c>
      <c r="AN895" s="59"/>
      <c r="AP895" s="59"/>
      <c r="AR895" s="59"/>
      <c r="AT895" s="59"/>
      <c r="AV895" s="59"/>
      <c r="AX895" s="59"/>
      <c r="AZ895" s="59"/>
      <c r="BB895" s="59"/>
      <c r="BD895" s="59"/>
      <c r="BF895" s="59"/>
      <c r="BH895" s="59"/>
      <c r="BJ895" s="59"/>
      <c r="BL895" s="59"/>
      <c r="BN895" s="59"/>
      <c r="BP895" s="59"/>
      <c r="BR895" s="59"/>
      <c r="BT895" s="59"/>
      <c r="BV895" s="59"/>
      <c r="BX895" s="59"/>
      <c r="BZ895" s="59"/>
      <c r="CC895" s="46" t="s">
        <v>2626</v>
      </c>
    </row>
    <row r="896" spans="8:81" ht="18" hidden="1" customHeight="1">
      <c r="H896" s="52">
        <v>2992</v>
      </c>
      <c r="AN896" s="59"/>
      <c r="AP896" s="59"/>
      <c r="AR896" s="59"/>
      <c r="AT896" s="59"/>
      <c r="AV896" s="59"/>
      <c r="AX896" s="59"/>
      <c r="AZ896" s="59"/>
      <c r="BB896" s="59"/>
      <c r="BD896" s="59"/>
      <c r="BF896" s="59"/>
      <c r="BH896" s="59"/>
      <c r="BJ896" s="59"/>
      <c r="BL896" s="59"/>
      <c r="BN896" s="59"/>
      <c r="BP896" s="59"/>
      <c r="BR896" s="59"/>
      <c r="BT896" s="59"/>
      <c r="BV896" s="59"/>
      <c r="BX896" s="59"/>
      <c r="BZ896" s="59"/>
      <c r="CC896" s="46" t="s">
        <v>2626</v>
      </c>
    </row>
    <row r="897" spans="1:81" ht="18" hidden="1" customHeight="1">
      <c r="H897" s="52">
        <v>2993</v>
      </c>
      <c r="AN897" s="59"/>
      <c r="AP897" s="59"/>
      <c r="AR897" s="59"/>
      <c r="AT897" s="59"/>
      <c r="AV897" s="59"/>
      <c r="AX897" s="59"/>
      <c r="AZ897" s="59"/>
      <c r="BB897" s="59"/>
      <c r="BD897" s="59"/>
      <c r="BF897" s="59"/>
      <c r="BH897" s="59"/>
      <c r="BJ897" s="59"/>
      <c r="BL897" s="59"/>
      <c r="BN897" s="59"/>
      <c r="BP897" s="59"/>
      <c r="BR897" s="59"/>
      <c r="BT897" s="59"/>
      <c r="BV897" s="59"/>
      <c r="BX897" s="59"/>
      <c r="BZ897" s="59"/>
      <c r="CC897" s="46" t="s">
        <v>2626</v>
      </c>
    </row>
    <row r="898" spans="1:81" ht="18" hidden="1" customHeight="1">
      <c r="H898" s="52">
        <v>2994</v>
      </c>
      <c r="AN898" s="59"/>
      <c r="AP898" s="59"/>
      <c r="AR898" s="59"/>
      <c r="AT898" s="59"/>
      <c r="AV898" s="59"/>
      <c r="AX898" s="59"/>
      <c r="AZ898" s="59"/>
      <c r="BB898" s="59"/>
      <c r="BD898" s="59"/>
      <c r="BF898" s="59"/>
      <c r="BH898" s="59"/>
      <c r="BJ898" s="59"/>
      <c r="BL898" s="59"/>
      <c r="BN898" s="59"/>
      <c r="BP898" s="59"/>
      <c r="BR898" s="59"/>
      <c r="BT898" s="59"/>
      <c r="BV898" s="59"/>
      <c r="BX898" s="59"/>
      <c r="BZ898" s="59"/>
      <c r="CC898" s="46" t="s">
        <v>2626</v>
      </c>
    </row>
    <row r="899" spans="1:81" ht="18" hidden="1" customHeight="1">
      <c r="H899" s="52">
        <v>2995</v>
      </c>
      <c r="AN899" s="59"/>
      <c r="AP899" s="59"/>
      <c r="AR899" s="59"/>
      <c r="AT899" s="59"/>
      <c r="AV899" s="59"/>
      <c r="AX899" s="59"/>
      <c r="AZ899" s="59"/>
      <c r="BB899" s="59"/>
      <c r="BD899" s="59"/>
      <c r="BF899" s="59"/>
      <c r="BH899" s="59"/>
      <c r="BJ899" s="59"/>
      <c r="BL899" s="59"/>
      <c r="BN899" s="59"/>
      <c r="BP899" s="59"/>
      <c r="BR899" s="59"/>
      <c r="BT899" s="59"/>
      <c r="BV899" s="59"/>
      <c r="BX899" s="59"/>
      <c r="BZ899" s="59"/>
      <c r="CC899" s="46" t="s">
        <v>2626</v>
      </c>
    </row>
    <row r="900" spans="1:81" ht="18" hidden="1" customHeight="1">
      <c r="H900" s="52">
        <v>2996</v>
      </c>
      <c r="AN900" s="59"/>
      <c r="AP900" s="59"/>
      <c r="AR900" s="59"/>
      <c r="AT900" s="59"/>
      <c r="AV900" s="59"/>
      <c r="AX900" s="59"/>
      <c r="AZ900" s="59"/>
      <c r="BB900" s="59"/>
      <c r="BD900" s="59"/>
      <c r="BF900" s="59"/>
      <c r="BH900" s="59"/>
      <c r="BJ900" s="59"/>
      <c r="BL900" s="59"/>
      <c r="BN900" s="59"/>
      <c r="BP900" s="59"/>
      <c r="BR900" s="59"/>
      <c r="BT900" s="59"/>
      <c r="BV900" s="59"/>
      <c r="BX900" s="59"/>
      <c r="BZ900" s="59"/>
      <c r="CC900" s="46" t="s">
        <v>2626</v>
      </c>
    </row>
    <row r="901" spans="1:81" ht="18" hidden="1" customHeight="1">
      <c r="H901" s="52">
        <v>2997</v>
      </c>
      <c r="AN901" s="59"/>
      <c r="AP901" s="59"/>
      <c r="AR901" s="59"/>
      <c r="AT901" s="59"/>
      <c r="AV901" s="59"/>
      <c r="AX901" s="59"/>
      <c r="AZ901" s="59"/>
      <c r="BB901" s="59"/>
      <c r="BD901" s="59"/>
      <c r="BF901" s="59"/>
      <c r="BH901" s="59"/>
      <c r="BJ901" s="59"/>
      <c r="BL901" s="59"/>
      <c r="BN901" s="59"/>
      <c r="BP901" s="59"/>
      <c r="BR901" s="59"/>
      <c r="BT901" s="59"/>
      <c r="BV901" s="59"/>
      <c r="BX901" s="59"/>
      <c r="BZ901" s="59"/>
      <c r="CC901" s="46" t="s">
        <v>2626</v>
      </c>
    </row>
    <row r="902" spans="1:81" ht="18" hidden="1" customHeight="1">
      <c r="H902" s="52">
        <v>2998</v>
      </c>
      <c r="AN902" s="59"/>
      <c r="AP902" s="59"/>
      <c r="AR902" s="59"/>
      <c r="AT902" s="59"/>
      <c r="AV902" s="59"/>
      <c r="AX902" s="59"/>
      <c r="AZ902" s="59"/>
      <c r="BB902" s="59"/>
      <c r="BD902" s="59"/>
      <c r="BF902" s="59"/>
      <c r="BH902" s="59"/>
      <c r="BJ902" s="59"/>
      <c r="BL902" s="59"/>
      <c r="BN902" s="59"/>
      <c r="BP902" s="59"/>
      <c r="BR902" s="59"/>
      <c r="BT902" s="59"/>
      <c r="BV902" s="59"/>
      <c r="BX902" s="59"/>
      <c r="BZ902" s="59"/>
      <c r="CC902" s="46" t="s">
        <v>2626</v>
      </c>
    </row>
    <row r="903" spans="1:81" ht="18" hidden="1" customHeight="1">
      <c r="H903" s="52">
        <v>2999</v>
      </c>
      <c r="AN903" s="59"/>
      <c r="AP903" s="59"/>
      <c r="AR903" s="59"/>
      <c r="AT903" s="59"/>
      <c r="AV903" s="59"/>
      <c r="AX903" s="59"/>
      <c r="AZ903" s="59"/>
      <c r="BB903" s="59"/>
      <c r="BD903" s="59"/>
      <c r="BF903" s="59"/>
      <c r="BH903" s="59"/>
      <c r="BJ903" s="59"/>
      <c r="BL903" s="59"/>
      <c r="BN903" s="59"/>
      <c r="BP903" s="59"/>
      <c r="BR903" s="59"/>
      <c r="BT903" s="59"/>
      <c r="BV903" s="59"/>
      <c r="BX903" s="59"/>
      <c r="BZ903" s="59"/>
      <c r="CC903" s="46" t="s">
        <v>2626</v>
      </c>
    </row>
    <row r="904" spans="1:81" ht="18" customHeight="1">
      <c r="A904" s="107">
        <v>45693</v>
      </c>
      <c r="E904" s="166"/>
      <c r="F904" s="112">
        <v>26780</v>
      </c>
      <c r="G904" s="112">
        <v>1771</v>
      </c>
      <c r="H904" s="52">
        <v>3000</v>
      </c>
      <c r="I904" s="59" t="s">
        <v>2627</v>
      </c>
      <c r="J904" s="59" t="s">
        <v>2611</v>
      </c>
      <c r="K904" s="55" t="s">
        <v>2612</v>
      </c>
      <c r="L904" s="55" t="s">
        <v>2613</v>
      </c>
      <c r="M904" s="55" t="s">
        <v>2616</v>
      </c>
      <c r="N904" s="55" t="s">
        <v>300</v>
      </c>
      <c r="O904" s="55" t="s">
        <v>310</v>
      </c>
      <c r="P904" s="55" t="s">
        <v>2618</v>
      </c>
      <c r="Q904" s="55" t="s">
        <v>227</v>
      </c>
      <c r="R904" s="55" t="s">
        <v>2620</v>
      </c>
      <c r="S904" s="55" t="s">
        <v>2622</v>
      </c>
      <c r="T904" s="55" t="s">
        <v>2623</v>
      </c>
      <c r="AM904" s="59" t="s">
        <v>341</v>
      </c>
      <c r="AN904" s="59"/>
      <c r="AP904" s="59"/>
      <c r="AR904" s="59"/>
      <c r="AT904" s="59"/>
      <c r="AV904" s="59"/>
      <c r="AX904" s="59"/>
      <c r="AZ904" s="59"/>
      <c r="BB904" s="59"/>
      <c r="BD904" s="59"/>
      <c r="BF904" s="59"/>
      <c r="BH904" s="59"/>
      <c r="BJ904" s="59"/>
      <c r="BL904" s="59"/>
      <c r="BN904" s="59"/>
      <c r="BP904" s="59"/>
      <c r="BR904" s="59"/>
      <c r="BT904" s="59"/>
      <c r="BV904" s="59"/>
      <c r="BX904" s="59"/>
      <c r="BZ904" s="59"/>
      <c r="CC904" s="46" t="s">
        <v>2626</v>
      </c>
    </row>
    <row r="905" spans="1:81" ht="18" customHeight="1">
      <c r="A905" s="107">
        <v>45693</v>
      </c>
      <c r="E905" s="167"/>
      <c r="F905" s="112">
        <v>31845</v>
      </c>
      <c r="G905" s="112">
        <v>795</v>
      </c>
      <c r="H905" s="52">
        <v>3001</v>
      </c>
      <c r="I905" s="59" t="s">
        <v>2627</v>
      </c>
      <c r="J905" s="59" t="s">
        <v>2611</v>
      </c>
      <c r="K905" s="55" t="s">
        <v>2614</v>
      </c>
      <c r="L905" s="55" t="s">
        <v>2615</v>
      </c>
      <c r="M905" s="55" t="s">
        <v>2617</v>
      </c>
      <c r="N905" s="55" t="s">
        <v>300</v>
      </c>
      <c r="O905" s="55" t="s">
        <v>308</v>
      </c>
      <c r="P905" s="55" t="s">
        <v>2619</v>
      </c>
      <c r="Q905" s="55" t="s">
        <v>227</v>
      </c>
      <c r="R905" s="55" t="s">
        <v>2621</v>
      </c>
      <c r="S905" s="55" t="s">
        <v>2624</v>
      </c>
      <c r="T905" s="55" t="s">
        <v>2625</v>
      </c>
      <c r="AJ905" s="59" t="s">
        <v>341</v>
      </c>
      <c r="AK905" s="59" t="s">
        <v>341</v>
      </c>
      <c r="AL905" s="93" t="s">
        <v>341</v>
      </c>
      <c r="AN905" s="59" t="s">
        <v>341</v>
      </c>
      <c r="AP905" s="59" t="s">
        <v>341</v>
      </c>
      <c r="AR905" s="59"/>
      <c r="AS905" s="59" t="s">
        <v>341</v>
      </c>
      <c r="AT905" s="59"/>
      <c r="AV905" s="59" t="s">
        <v>341</v>
      </c>
      <c r="AX905" s="59"/>
      <c r="AZ905" s="59"/>
      <c r="BB905" s="59"/>
      <c r="BD905" s="59" t="s">
        <v>341</v>
      </c>
      <c r="BE905" s="59" t="s">
        <v>341</v>
      </c>
      <c r="BF905" s="59"/>
      <c r="BH905" s="59" t="s">
        <v>341</v>
      </c>
      <c r="BJ905" s="59"/>
      <c r="BL905" s="59"/>
      <c r="BM905" s="59" t="s">
        <v>341</v>
      </c>
      <c r="BN905" s="59"/>
      <c r="BP905" s="59" t="s">
        <v>341</v>
      </c>
      <c r="BR905" s="59"/>
      <c r="BT905" s="59"/>
      <c r="BV905" s="59"/>
      <c r="BX905" s="59"/>
      <c r="BZ905" s="59"/>
      <c r="CC905" s="46" t="s">
        <v>2626</v>
      </c>
    </row>
    <row r="906" spans="1:81" ht="18" hidden="1" customHeight="1">
      <c r="H906" s="52">
        <v>3002</v>
      </c>
      <c r="AN906" s="59"/>
      <c r="AP906" s="59"/>
      <c r="AR906" s="59"/>
      <c r="AT906" s="59"/>
      <c r="AV906" s="59"/>
      <c r="AX906" s="59"/>
      <c r="AZ906" s="59"/>
      <c r="BB906" s="59"/>
      <c r="BD906" s="59"/>
      <c r="BF906" s="59"/>
      <c r="BH906" s="59"/>
      <c r="BJ906" s="59"/>
      <c r="BL906" s="59"/>
      <c r="BN906" s="59"/>
      <c r="BP906" s="59"/>
      <c r="BR906" s="59"/>
      <c r="BT906" s="59"/>
      <c r="BV906" s="59"/>
      <c r="BX906" s="59"/>
      <c r="BZ906" s="59"/>
    </row>
    <row r="907" spans="1:81" ht="18" hidden="1" customHeight="1">
      <c r="H907" s="52">
        <v>3003</v>
      </c>
      <c r="AN907" s="59"/>
      <c r="AP907" s="59"/>
      <c r="AR907" s="59"/>
      <c r="AT907" s="59"/>
      <c r="AV907" s="59"/>
      <c r="AX907" s="59"/>
      <c r="AZ907" s="59"/>
      <c r="BB907" s="59"/>
      <c r="BD907" s="59"/>
      <c r="BF907" s="59"/>
      <c r="BH907" s="59"/>
      <c r="BJ907" s="59"/>
      <c r="BL907" s="59"/>
      <c r="BN907" s="59"/>
      <c r="BP907" s="59"/>
      <c r="BR907" s="59"/>
      <c r="BT907" s="59"/>
      <c r="BV907" s="59"/>
      <c r="BX907" s="59"/>
      <c r="BZ907" s="59"/>
    </row>
    <row r="908" spans="1:81" ht="18" hidden="1" customHeight="1">
      <c r="H908" s="52">
        <v>3004</v>
      </c>
      <c r="AN908" s="59"/>
      <c r="AP908" s="59"/>
      <c r="AR908" s="59"/>
      <c r="AT908" s="59"/>
      <c r="AV908" s="59"/>
      <c r="AX908" s="59"/>
      <c r="AZ908" s="59"/>
      <c r="BB908" s="59"/>
      <c r="BD908" s="59"/>
      <c r="BF908" s="59"/>
      <c r="BH908" s="59"/>
      <c r="BJ908" s="59"/>
      <c r="BL908" s="59"/>
      <c r="BN908" s="59"/>
      <c r="BP908" s="59"/>
      <c r="BR908" s="59"/>
      <c r="BT908" s="59"/>
      <c r="BV908" s="59"/>
      <c r="BX908" s="59"/>
      <c r="BZ908" s="59"/>
    </row>
    <row r="909" spans="1:81" ht="18" hidden="1" customHeight="1">
      <c r="H909" s="52">
        <v>3005</v>
      </c>
      <c r="AN909" s="59"/>
      <c r="AP909" s="59"/>
      <c r="AR909" s="59"/>
      <c r="AT909" s="59"/>
      <c r="AV909" s="59"/>
      <c r="AX909" s="59"/>
      <c r="AZ909" s="59"/>
      <c r="BB909" s="59"/>
      <c r="BD909" s="59"/>
      <c r="BF909" s="59"/>
      <c r="BH909" s="59"/>
      <c r="BJ909" s="59"/>
      <c r="BL909" s="59"/>
      <c r="BN909" s="59"/>
      <c r="BP909" s="59"/>
      <c r="BR909" s="59"/>
      <c r="BT909" s="59"/>
      <c r="BV909" s="59"/>
      <c r="BX909" s="59"/>
      <c r="BZ909" s="59"/>
    </row>
    <row r="910" spans="1:81" ht="18" hidden="1" customHeight="1">
      <c r="H910" s="52">
        <v>3006</v>
      </c>
    </row>
    <row r="911" spans="1:81" ht="18" hidden="1" customHeight="1">
      <c r="H911" s="52">
        <v>3007</v>
      </c>
    </row>
    <row r="912" spans="1:81" ht="18" hidden="1" customHeight="1">
      <c r="H912" s="52">
        <v>3008</v>
      </c>
    </row>
    <row r="913" spans="1:40" ht="18" hidden="1" customHeight="1">
      <c r="H913" s="52">
        <v>3009</v>
      </c>
    </row>
    <row r="914" spans="1:40" ht="18" customHeight="1">
      <c r="A914" s="107">
        <v>45778</v>
      </c>
      <c r="E914" s="166"/>
      <c r="F914" s="112">
        <v>35377</v>
      </c>
      <c r="G914" s="112">
        <v>6286</v>
      </c>
      <c r="H914" s="52">
        <v>3010</v>
      </c>
      <c r="I914" s="59" t="s">
        <v>2627</v>
      </c>
      <c r="J914" s="135" t="s">
        <v>2357</v>
      </c>
      <c r="K914" s="109" t="s">
        <v>2666</v>
      </c>
      <c r="L914" s="111" t="s">
        <v>2669</v>
      </c>
      <c r="M914" s="119" t="s">
        <v>201</v>
      </c>
      <c r="N914" s="55" t="s">
        <v>2675</v>
      </c>
      <c r="O914" s="55" t="s">
        <v>2677</v>
      </c>
      <c r="P914" s="109" t="s">
        <v>2672</v>
      </c>
      <c r="Q914" s="109" t="s">
        <v>227</v>
      </c>
      <c r="R914" s="109" t="s">
        <v>2680</v>
      </c>
      <c r="S914" s="119" t="s">
        <v>2685</v>
      </c>
      <c r="T914" s="119" t="s">
        <v>2686</v>
      </c>
      <c r="AM914" s="144" t="s">
        <v>341</v>
      </c>
    </row>
    <row r="915" spans="1:40" ht="18" customHeight="1">
      <c r="A915" s="107">
        <v>45809</v>
      </c>
      <c r="E915" s="166"/>
      <c r="F915" s="112">
        <v>36646</v>
      </c>
      <c r="G915" s="112">
        <v>9465</v>
      </c>
      <c r="H915" s="52">
        <v>3011</v>
      </c>
      <c r="I915" s="59" t="s">
        <v>2627</v>
      </c>
      <c r="J915" s="135" t="s">
        <v>1249</v>
      </c>
      <c r="K915" s="109" t="s">
        <v>2667</v>
      </c>
      <c r="L915" s="111" t="s">
        <v>2670</v>
      </c>
      <c r="M915" s="119" t="s">
        <v>2683</v>
      </c>
      <c r="N915" s="55" t="s">
        <v>2676</v>
      </c>
      <c r="O915" s="55" t="s">
        <v>2678</v>
      </c>
      <c r="P915" s="109" t="s">
        <v>2673</v>
      </c>
      <c r="Q915" s="109" t="s">
        <v>227</v>
      </c>
      <c r="R915" s="109" t="s">
        <v>2681</v>
      </c>
      <c r="S915" s="119" t="s">
        <v>2687</v>
      </c>
      <c r="T915" s="119"/>
      <c r="AM915" s="144" t="s">
        <v>341</v>
      </c>
      <c r="AN915" s="144" t="s">
        <v>341</v>
      </c>
    </row>
    <row r="916" spans="1:40" ht="18" customHeight="1">
      <c r="A916" s="107">
        <v>45809</v>
      </c>
      <c r="E916" s="167"/>
      <c r="F916" s="112">
        <v>36857</v>
      </c>
      <c r="G916" s="112">
        <v>9474</v>
      </c>
      <c r="H916" s="52">
        <v>3012</v>
      </c>
      <c r="I916" s="59" t="s">
        <v>2627</v>
      </c>
      <c r="J916" s="135" t="s">
        <v>2665</v>
      </c>
      <c r="K916" s="109" t="s">
        <v>2668</v>
      </c>
      <c r="L916" s="111" t="s">
        <v>2671</v>
      </c>
      <c r="M916" s="119" t="s">
        <v>2684</v>
      </c>
      <c r="N916" s="55" t="s">
        <v>2676</v>
      </c>
      <c r="O916" s="55" t="s">
        <v>2679</v>
      </c>
      <c r="P916" s="109" t="s">
        <v>2674</v>
      </c>
      <c r="Q916" s="109" t="s">
        <v>228</v>
      </c>
      <c r="R916" s="109" t="s">
        <v>2682</v>
      </c>
      <c r="S916" s="119" t="s">
        <v>2688</v>
      </c>
      <c r="T916" s="119" t="s">
        <v>2689</v>
      </c>
      <c r="U916" s="109" t="s">
        <v>2690</v>
      </c>
      <c r="V916" s="119" t="s">
        <v>393</v>
      </c>
      <c r="W916" s="55" t="s">
        <v>2675</v>
      </c>
      <c r="X916" s="55" t="s">
        <v>2692</v>
      </c>
      <c r="Y916" s="109" t="s">
        <v>2691</v>
      </c>
      <c r="Z916" s="143" t="s">
        <v>590</v>
      </c>
      <c r="AA916" s="109" t="s">
        <v>2693</v>
      </c>
      <c r="AB916" s="119" t="s">
        <v>2694</v>
      </c>
      <c r="AC916" s="119" t="s">
        <v>2695</v>
      </c>
      <c r="AN916" s="144" t="s">
        <v>341</v>
      </c>
    </row>
    <row r="917" spans="1:40" ht="18" hidden="1" customHeight="1">
      <c r="H917" s="52">
        <v>3013</v>
      </c>
    </row>
    <row r="918" spans="1:40" ht="18" hidden="1" customHeight="1">
      <c r="H918" s="52">
        <v>3014</v>
      </c>
    </row>
    <row r="919" spans="1:40" ht="18" hidden="1" customHeight="1">
      <c r="H919" s="52">
        <v>3015</v>
      </c>
    </row>
    <row r="920" spans="1:40" ht="18" hidden="1" customHeight="1">
      <c r="H920" s="52">
        <v>3016</v>
      </c>
    </row>
    <row r="921" spans="1:40" ht="18" hidden="1" customHeight="1">
      <c r="H921" s="52">
        <v>3017</v>
      </c>
    </row>
    <row r="922" spans="1:40" ht="18" hidden="1" customHeight="1">
      <c r="H922" s="52">
        <v>3018</v>
      </c>
    </row>
    <row r="923" spans="1:40" ht="18" hidden="1" customHeight="1">
      <c r="H923" s="52">
        <v>3019</v>
      </c>
    </row>
    <row r="924" spans="1:40" ht="18" hidden="1" customHeight="1">
      <c r="H924" s="52">
        <v>3020</v>
      </c>
    </row>
    <row r="925" spans="1:40" ht="18" hidden="1" customHeight="1">
      <c r="H925" s="52">
        <v>3021</v>
      </c>
    </row>
    <row r="926" spans="1:40" ht="18" hidden="1" customHeight="1">
      <c r="H926" s="52">
        <v>3022</v>
      </c>
    </row>
    <row r="927" spans="1:40" ht="18" hidden="1" customHeight="1">
      <c r="H927" s="52">
        <v>3023</v>
      </c>
    </row>
    <row r="928" spans="1:40" ht="18" hidden="1" customHeight="1">
      <c r="H928" s="52">
        <v>3024</v>
      </c>
    </row>
    <row r="929" spans="8:8" ht="18" hidden="1" customHeight="1">
      <c r="H929" s="52">
        <v>3025</v>
      </c>
    </row>
    <row r="930" spans="8:8" ht="18" hidden="1" customHeight="1">
      <c r="H930" s="52">
        <v>3026</v>
      </c>
    </row>
    <row r="931" spans="8:8" ht="18" hidden="1" customHeight="1">
      <c r="H931" s="52">
        <v>3027</v>
      </c>
    </row>
    <row r="932" spans="8:8" ht="18" hidden="1" customHeight="1">
      <c r="H932" s="52">
        <v>3028</v>
      </c>
    </row>
    <row r="933" spans="8:8" ht="18" hidden="1" customHeight="1">
      <c r="H933" s="52">
        <v>3029</v>
      </c>
    </row>
    <row r="934" spans="8:8" ht="18" hidden="1" customHeight="1">
      <c r="H934" s="52">
        <v>3030</v>
      </c>
    </row>
    <row r="935" spans="8:8" ht="18" hidden="1" customHeight="1">
      <c r="H935" s="52">
        <v>3031</v>
      </c>
    </row>
    <row r="936" spans="8:8" ht="18" hidden="1" customHeight="1">
      <c r="H936" s="52">
        <v>3032</v>
      </c>
    </row>
    <row r="937" spans="8:8" ht="18" hidden="1" customHeight="1">
      <c r="H937" s="52">
        <v>3033</v>
      </c>
    </row>
    <row r="938" spans="8:8" ht="18" hidden="1" customHeight="1">
      <c r="H938" s="52">
        <v>3034</v>
      </c>
    </row>
    <row r="939" spans="8:8" ht="18" hidden="1" customHeight="1">
      <c r="H939" s="52">
        <v>3035</v>
      </c>
    </row>
    <row r="940" spans="8:8" ht="18" hidden="1" customHeight="1">
      <c r="H940" s="52">
        <v>3036</v>
      </c>
    </row>
    <row r="941" spans="8:8" ht="18" hidden="1" customHeight="1">
      <c r="H941" s="52">
        <v>3037</v>
      </c>
    </row>
    <row r="942" spans="8:8" ht="18" hidden="1" customHeight="1">
      <c r="H942" s="52">
        <v>3038</v>
      </c>
    </row>
    <row r="943" spans="8:8" ht="18" hidden="1" customHeight="1">
      <c r="H943" s="52">
        <v>3039</v>
      </c>
    </row>
    <row r="944" spans="8:8" ht="18" hidden="1" customHeight="1">
      <c r="H944" s="52">
        <v>3040</v>
      </c>
    </row>
    <row r="945" spans="8:8" ht="18" hidden="1" customHeight="1">
      <c r="H945" s="52">
        <v>3041</v>
      </c>
    </row>
    <row r="946" spans="8:8" ht="18" hidden="1" customHeight="1">
      <c r="H946" s="52">
        <v>3042</v>
      </c>
    </row>
    <row r="947" spans="8:8" ht="18" hidden="1" customHeight="1">
      <c r="H947" s="52">
        <v>3043</v>
      </c>
    </row>
    <row r="948" spans="8:8" ht="18" hidden="1" customHeight="1">
      <c r="H948" s="52">
        <v>3044</v>
      </c>
    </row>
    <row r="949" spans="8:8" ht="18" hidden="1" customHeight="1">
      <c r="H949" s="52">
        <v>3045</v>
      </c>
    </row>
    <row r="950" spans="8:8" ht="18" hidden="1" customHeight="1">
      <c r="H950" s="52">
        <v>3046</v>
      </c>
    </row>
    <row r="951" spans="8:8" ht="18" hidden="1" customHeight="1">
      <c r="H951" s="52">
        <v>3047</v>
      </c>
    </row>
    <row r="952" spans="8:8" ht="18" hidden="1" customHeight="1">
      <c r="H952" s="52">
        <v>3048</v>
      </c>
    </row>
    <row r="953" spans="8:8" ht="18" hidden="1" customHeight="1">
      <c r="H953" s="52">
        <v>3049</v>
      </c>
    </row>
    <row r="954" spans="8:8" ht="18" hidden="1" customHeight="1">
      <c r="H954" s="52">
        <v>3050</v>
      </c>
    </row>
    <row r="955" spans="8:8" ht="18" hidden="1" customHeight="1">
      <c r="H955" s="52">
        <v>3051</v>
      </c>
    </row>
    <row r="956" spans="8:8" ht="18" hidden="1" customHeight="1">
      <c r="H956" s="52">
        <v>3052</v>
      </c>
    </row>
    <row r="957" spans="8:8" ht="18" hidden="1" customHeight="1">
      <c r="H957" s="52">
        <v>3053</v>
      </c>
    </row>
    <row r="958" spans="8:8" ht="18" hidden="1" customHeight="1">
      <c r="H958" s="52">
        <v>3054</v>
      </c>
    </row>
    <row r="959" spans="8:8" ht="18" hidden="1" customHeight="1">
      <c r="H959" s="52">
        <v>3055</v>
      </c>
    </row>
    <row r="960" spans="8:8" ht="18" hidden="1" customHeight="1">
      <c r="H960" s="52">
        <v>3056</v>
      </c>
    </row>
    <row r="961" spans="8:8" ht="18" hidden="1" customHeight="1">
      <c r="H961" s="52">
        <v>3057</v>
      </c>
    </row>
    <row r="962" spans="8:8" ht="18" hidden="1" customHeight="1">
      <c r="H962" s="52">
        <v>3058</v>
      </c>
    </row>
    <row r="963" spans="8:8" ht="18" hidden="1" customHeight="1">
      <c r="H963" s="52">
        <v>3059</v>
      </c>
    </row>
    <row r="964" spans="8:8" ht="18" hidden="1" customHeight="1">
      <c r="H964" s="52">
        <v>3060</v>
      </c>
    </row>
    <row r="965" spans="8:8" ht="18" hidden="1" customHeight="1">
      <c r="H965" s="52">
        <v>3061</v>
      </c>
    </row>
    <row r="966" spans="8:8" ht="18" hidden="1" customHeight="1">
      <c r="H966" s="52">
        <v>3062</v>
      </c>
    </row>
    <row r="967" spans="8:8" ht="18" hidden="1" customHeight="1">
      <c r="H967" s="52">
        <v>3063</v>
      </c>
    </row>
    <row r="968" spans="8:8" ht="18" hidden="1" customHeight="1">
      <c r="H968" s="52">
        <v>3064</v>
      </c>
    </row>
    <row r="969" spans="8:8" ht="18" hidden="1" customHeight="1">
      <c r="H969" s="52">
        <v>3065</v>
      </c>
    </row>
    <row r="970" spans="8:8" ht="18" hidden="1" customHeight="1">
      <c r="H970" s="52">
        <v>3066</v>
      </c>
    </row>
    <row r="971" spans="8:8" ht="18" hidden="1" customHeight="1">
      <c r="H971" s="52">
        <v>3067</v>
      </c>
    </row>
    <row r="972" spans="8:8" ht="18" hidden="1" customHeight="1">
      <c r="H972" s="52">
        <v>3068</v>
      </c>
    </row>
    <row r="973" spans="8:8" ht="18" hidden="1" customHeight="1">
      <c r="H973" s="52">
        <v>3069</v>
      </c>
    </row>
    <row r="974" spans="8:8" ht="18" hidden="1" customHeight="1">
      <c r="H974" s="52">
        <v>3070</v>
      </c>
    </row>
    <row r="975" spans="8:8" ht="18" hidden="1" customHeight="1">
      <c r="H975" s="52">
        <v>3071</v>
      </c>
    </row>
    <row r="976" spans="8:8" ht="18" hidden="1" customHeight="1">
      <c r="H976" s="52">
        <v>3072</v>
      </c>
    </row>
    <row r="977" spans="8:8" ht="18" hidden="1" customHeight="1">
      <c r="H977" s="52">
        <v>3073</v>
      </c>
    </row>
    <row r="978" spans="8:8" ht="18" hidden="1" customHeight="1">
      <c r="H978" s="52">
        <v>3074</v>
      </c>
    </row>
    <row r="979" spans="8:8" ht="18" hidden="1" customHeight="1">
      <c r="H979" s="52">
        <v>3075</v>
      </c>
    </row>
    <row r="980" spans="8:8" ht="18" hidden="1" customHeight="1">
      <c r="H980" s="52">
        <v>3076</v>
      </c>
    </row>
    <row r="981" spans="8:8" ht="18" hidden="1" customHeight="1">
      <c r="H981" s="52">
        <v>3077</v>
      </c>
    </row>
    <row r="982" spans="8:8" ht="18" hidden="1" customHeight="1">
      <c r="H982" s="52">
        <v>3078</v>
      </c>
    </row>
    <row r="983" spans="8:8" ht="18" hidden="1" customHeight="1">
      <c r="H983" s="52">
        <v>3079</v>
      </c>
    </row>
    <row r="984" spans="8:8" ht="18" hidden="1" customHeight="1">
      <c r="H984" s="52">
        <v>3080</v>
      </c>
    </row>
    <row r="985" spans="8:8" ht="18" hidden="1" customHeight="1">
      <c r="H985" s="52">
        <v>3081</v>
      </c>
    </row>
    <row r="986" spans="8:8" ht="18" hidden="1" customHeight="1">
      <c r="H986" s="52">
        <v>3082</v>
      </c>
    </row>
    <row r="987" spans="8:8" ht="18" hidden="1" customHeight="1">
      <c r="H987" s="52">
        <v>3083</v>
      </c>
    </row>
    <row r="988" spans="8:8" ht="18" hidden="1" customHeight="1">
      <c r="H988" s="52">
        <v>3084</v>
      </c>
    </row>
    <row r="989" spans="8:8" ht="18" hidden="1" customHeight="1">
      <c r="H989" s="52">
        <v>3085</v>
      </c>
    </row>
    <row r="990" spans="8:8" ht="18" hidden="1" customHeight="1">
      <c r="H990" s="52">
        <v>3086</v>
      </c>
    </row>
    <row r="991" spans="8:8" ht="18" hidden="1" customHeight="1">
      <c r="H991" s="52">
        <v>3087</v>
      </c>
    </row>
    <row r="992" spans="8:8" ht="18" hidden="1" customHeight="1">
      <c r="H992" s="52">
        <v>3088</v>
      </c>
    </row>
    <row r="993" spans="2:8" ht="18" hidden="1" customHeight="1">
      <c r="H993" s="52">
        <v>3089</v>
      </c>
    </row>
    <row r="994" spans="2:8" ht="18" hidden="1" customHeight="1">
      <c r="H994" s="52">
        <v>3090</v>
      </c>
    </row>
    <row r="995" spans="2:8" ht="18" hidden="1" customHeight="1">
      <c r="H995" s="52">
        <v>3091</v>
      </c>
    </row>
    <row r="996" spans="2:8" ht="18" hidden="1" customHeight="1">
      <c r="H996" s="52">
        <v>3092</v>
      </c>
    </row>
    <row r="997" spans="2:8" ht="18" hidden="1" customHeight="1">
      <c r="H997" s="52">
        <v>3093</v>
      </c>
    </row>
    <row r="998" spans="2:8" ht="18" hidden="1" customHeight="1">
      <c r="H998" s="52">
        <v>3094</v>
      </c>
    </row>
    <row r="999" spans="2:8" ht="18" hidden="1" customHeight="1">
      <c r="H999" s="52">
        <v>3095</v>
      </c>
    </row>
    <row r="1000" spans="2:8" ht="18" hidden="1" customHeight="1">
      <c r="H1000" s="52">
        <v>3096</v>
      </c>
    </row>
    <row r="1001" spans="2:8" ht="18" hidden="1" customHeight="1">
      <c r="H1001" s="52">
        <v>3097</v>
      </c>
    </row>
    <row r="1002" spans="2:8" ht="18" hidden="1" customHeight="1">
      <c r="H1002" s="52">
        <v>3098</v>
      </c>
    </row>
    <row r="1003" spans="2:8" ht="18" hidden="1" customHeight="1">
      <c r="H1003" s="52">
        <v>3099</v>
      </c>
    </row>
    <row r="1004" spans="2:8" ht="18" customHeight="1">
      <c r="B1004" s="169"/>
      <c r="H1004" s="52"/>
    </row>
    <row r="1005" spans="2:8" ht="18" customHeight="1">
      <c r="H1005" s="52"/>
    </row>
    <row r="1006" spans="2:8" ht="18" customHeight="1">
      <c r="H1006" s="52"/>
    </row>
  </sheetData>
  <autoFilter ref="A2:CR1003">
    <filterColumn colId="0">
      <customFilters>
        <customFilter operator="notEqual" val=" "/>
      </customFilters>
    </filterColumn>
    <sortState ref="A53:CQ528">
      <sortCondition descending="1" ref="C2:C1003"/>
    </sortState>
  </autoFilter>
  <mergeCells count="8">
    <mergeCell ref="BK1:BR1"/>
    <mergeCell ref="BS1:BZ1"/>
    <mergeCell ref="CA1:CB1"/>
    <mergeCell ref="I1:T1"/>
    <mergeCell ref="U1:AC1"/>
    <mergeCell ref="AD1:AI1"/>
    <mergeCell ref="AJ1:AO1"/>
    <mergeCell ref="AP1:BJ1"/>
  </mergeCells>
  <phoneticPr fontId="2"/>
  <dataValidations count="1">
    <dataValidation type="list" allowBlank="1" showInputMessage="1" showErrorMessage="1" sqref="CC3:CC905">
      <formula1>"適,不適"</formula1>
    </dataValidation>
  </dataValidations>
  <pageMargins left="0.7" right="0.7" top="0.75" bottom="0.75" header="0.3" footer="0.3"/>
  <pageSetup paperSize="8"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vt:lpstr>
      <vt:lpstr>資格者名簿</vt:lpstr>
      <vt:lpstr>DB</vt:lpstr>
      <vt:lpstr>資格者名簿!Print_Area</vt:lpstr>
      <vt:lpstr>資格者名簿!Print_Titles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i1713</dc:creator>
  <cp:lastModifiedBy>後藤 勇介</cp:lastModifiedBy>
  <cp:lastPrinted>2025-06-03T02:03:10Z</cp:lastPrinted>
  <dcterms:created xsi:type="dcterms:W3CDTF">2021-01-21T07:18:10Z</dcterms:created>
  <dcterms:modified xsi:type="dcterms:W3CDTF">2025-10-02T01:17:55Z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2024-11-21T06:22:50Z</vt:filetime>
  </property>
</Properties>
</file>