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melon3\public\上下水道課\上下水道\☆庶務係☆\水道\回答\20240119経営比較分析表の分析\20240119経営比較分析表の分析\"/>
    </mc:Choice>
  </mc:AlternateContent>
  <xr:revisionPtr revIDLastSave="0" documentId="8_{594F6CE3-13E0-42C0-8FE1-DD9890C58865}" xr6:coauthVersionLast="47" xr6:coauthVersionMax="47" xr10:uidLastSave="{00000000-0000-0000-0000-000000000000}"/>
  <workbookProtection workbookAlgorithmName="SHA-512" workbookHashValue="dhydhroBsxePNzqDpO1jhFWNZlZ4t1EaZlxOvAeknbkUdE4UCE9fO9wuj2fMqebeTeFkYZVs1hCpNbsgJfDUrQ==" workbookSaltValue="5SEIQ+Qn2PXVn4mJ9MO0/Q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R6" i="5"/>
  <c r="Q6" i="5"/>
  <c r="W10" i="4" s="1"/>
  <c r="P6" i="5"/>
  <c r="O6" i="5"/>
  <c r="I10" i="4" s="1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H86" i="4"/>
  <c r="E86" i="4"/>
  <c r="AL10" i="4"/>
  <c r="AD10" i="4"/>
  <c r="P10" i="4"/>
  <c r="B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<sst xmlns="http://schemas.openxmlformats.org/spreadsheetml/2006/main" count="236" uniqueCount="122">
  <si>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</si>
  <si>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</si>
  <si>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</si>
  <si>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</si>
  <si>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</si>
  <si>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</si>
  <si>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</si>
  <si>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</si>
  <si>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</si>
  <si>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</si>
  <si>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</si>
  <si>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</si>
  <si>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</si>
  <si>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</si>
  <si>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</si>
  <si>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</si>
  <si>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</si>
  <si>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</si>
  <si>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</si>
  <si>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</si>
  <si>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</si>
  <si>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</si>
  <si>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</si>
  <si>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</si>
  <si>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</si>
  <si>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</si>
  <si>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</si>
  <si>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</si>
  <si>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</si>
  <si>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</si>
  <si>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</si>
  <si>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</si>
  <si>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</si>
  <si>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</si>
  <si>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</si>
  <si>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</si>
  <si>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</si>
  <si>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</si>
  <si>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</si>
  <si>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</si>
  <si>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</si>
  <si>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</si>
  <si>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</si>
  <si>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</si>
  <si>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</si>
  <si>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</si>
  <si>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</si>
  <si>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</si>
  <si>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</si>
  <si>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</si>
  <si>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</si>
  <si>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</si>
  <si>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</si>
  <si>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</si>
  <si>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</si>
  <si>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</si>
  <si>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</si>
  <si>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</si>
  <si>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</si>
  <si>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</si>
  <si>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</si>
  <si>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</si>
  <si>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</si>
  <si>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</si>
  <si>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</si>
  <si>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</si>
  <si>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</si>
  <si>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</si>
  <si>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</si>
  <si>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</si>
  <si>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</si>
  <si>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</si>
  <si>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</si>
  <si>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</si>
  <si>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</si>
  <si>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</si>
  <si>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</si>
  <si>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</si>
  <si>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</si>
  <si>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</si>
  <si>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</si>
  <si>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</si>
  <si>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</si>
  <si>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</si>
  <si>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</si>
  <si>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</si>
  <si>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</si>
  <si>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</si>
  <si>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</si>
  <si>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</si>
  <si>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</si>
  <si>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</si>
  <si>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</si>
  <si>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</si>
  <si>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</si>
  <si>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</si>
  <si>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</si>
  <si>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</si>
  <si>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夕張市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</si>
  <si>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</si>
  <si>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</si>
  <si>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</si>
  <si>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</si>
  <si>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</si>
  <si>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</si>
  <si>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</si>
  <si>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</si>
  <si>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</si>
  <si>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</si>
  <si>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</si>
  <si>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</si>
  <si>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</si>
  <si>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</si>
  <si>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</si>
  <si>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</si>
  <si>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</si>
  <si>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</si>
  <si>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</si>
  <si>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</si>
  <si>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③管渠は法定耐用年数が経過するまでに期間がある。</t>
    <rPh sb="1" eb="3">
      <t>カンキョ</t>
    </rPh>
    <rPh sb="4" eb="6">
      <t>ホウテイ</t>
    </rPh>
    <rPh sb="6" eb="8">
      <t>タイヨウ</t>
    </rPh>
    <rPh sb="8" eb="10">
      <t>ネンスウ</t>
    </rPh>
    <rPh sb="11" eb="13">
      <t>ケイカ</t>
    </rPh>
    <rPh sb="18" eb="20">
      <t>キカン</t>
    </rPh>
    <phoneticPr fontId="4"/>
  </si>
  <si>
    <t>当市の下水道事業の経営は、使用料以外の収入で賄っている部分がある。今後、健全で効率的な経営のため、収納率の向上及び経費節減に向けた取り組みを行う必要がある。</t>
    <rPh sb="0" eb="2">
      <t>トウシ</t>
    </rPh>
    <rPh sb="3" eb="6">
      <t>ゲスイドウ</t>
    </rPh>
    <rPh sb="6" eb="8">
      <t>ジギョウ</t>
    </rPh>
    <rPh sb="9" eb="11">
      <t>ケイエイ</t>
    </rPh>
    <rPh sb="13" eb="15">
      <t>シヨウ</t>
    </rPh>
    <rPh sb="15" eb="16">
      <t>リョウ</t>
    </rPh>
    <rPh sb="16" eb="18">
      <t>イガイ</t>
    </rPh>
    <rPh sb="19" eb="21">
      <t>シュウニュウ</t>
    </rPh>
    <rPh sb="22" eb="23">
      <t>マカナ</t>
    </rPh>
    <rPh sb="27" eb="29">
      <t>ブブン</t>
    </rPh>
    <rPh sb="33" eb="35">
      <t>コンゴ</t>
    </rPh>
    <rPh sb="36" eb="38">
      <t>ケンゼン</t>
    </rPh>
    <rPh sb="39" eb="42">
      <t>コウリツテキ</t>
    </rPh>
    <rPh sb="43" eb="45">
      <t>ケイエイ</t>
    </rPh>
    <rPh sb="49" eb="51">
      <t>シュウノウ</t>
    </rPh>
    <rPh sb="51" eb="52">
      <t>リツ</t>
    </rPh>
    <rPh sb="52" eb="53">
      <t>シュウリツ</t>
    </rPh>
    <rPh sb="53" eb="55">
      <t>コウジョウ</t>
    </rPh>
    <rPh sb="55" eb="56">
      <t>オヨ</t>
    </rPh>
    <rPh sb="57" eb="59">
      <t>ケイヒ</t>
    </rPh>
    <rPh sb="59" eb="61">
      <t>セツゲン</t>
    </rPh>
    <rPh sb="62" eb="63">
      <t>ム</t>
    </rPh>
    <rPh sb="65" eb="66">
      <t>ト</t>
    </rPh>
    <rPh sb="67" eb="68">
      <t>ク</t>
    </rPh>
    <rPh sb="70" eb="71">
      <t>オコナ</t>
    </rPh>
    <rPh sb="72" eb="74">
      <t>ヒツヨウ</t>
    </rPh>
    <phoneticPr fontId="4"/>
  </si>
  <si>
    <t>①令和3年度と比べると令和４年度は収支状況が改善してきているが、今後も引き続き、経費節減及び収入確保に努める。
④内容確認中。
⑤100％を大きく下回っているため、経費削減等の検討が必要である。
⑥地理的要因等により、類似団体平均値と比較しても高い傾向にある。
⑦現状の処理水量に合わせ、２系統あった処理を１系統休止し、処理能力を3,240㎥/日を1,620㎥にすることで利用率の向上に努めている。
⑧現在処理区域内において、類似団体平均値と比べると高い数値となっている。</t>
    <rPh sb="1" eb="3">
      <t>レイワ</t>
    </rPh>
    <rPh sb="4" eb="6">
      <t>ネンド</t>
    </rPh>
    <rPh sb="7" eb="8">
      <t>クラ</t>
    </rPh>
    <rPh sb="11" eb="13">
      <t>レイワ</t>
    </rPh>
    <rPh sb="14" eb="16">
      <t>ネンド</t>
    </rPh>
    <rPh sb="17" eb="19">
      <t>シュウシ</t>
    </rPh>
    <rPh sb="19" eb="21">
      <t>ジョウキョウ</t>
    </rPh>
    <rPh sb="22" eb="24">
      <t>カイゼン</t>
    </rPh>
    <rPh sb="32" eb="34">
      <t>コンゴ</t>
    </rPh>
    <rPh sb="35" eb="36">
      <t>ヒ</t>
    </rPh>
    <rPh sb="37" eb="38">
      <t>ツヅ</t>
    </rPh>
    <rPh sb="40" eb="42">
      <t>ケイヒ</t>
    </rPh>
    <rPh sb="42" eb="44">
      <t>セツゲン</t>
    </rPh>
    <rPh sb="44" eb="45">
      <t>オヨ</t>
    </rPh>
    <rPh sb="46" eb="48">
      <t>シュウニュウ</t>
    </rPh>
    <rPh sb="48" eb="50">
      <t>カクホ</t>
    </rPh>
    <rPh sb="51" eb="52">
      <t>ツト</t>
    </rPh>
    <rPh sb="57" eb="62">
      <t>ナイヨウカクニンチュウ</t>
    </rPh>
    <rPh sb="70" eb="71">
      <t>オオ</t>
    </rPh>
    <rPh sb="73" eb="75">
      <t>シタマワ</t>
    </rPh>
    <rPh sb="82" eb="84">
      <t>ケイヒ</t>
    </rPh>
    <rPh sb="84" eb="86">
      <t>サクゲン</t>
    </rPh>
    <rPh sb="86" eb="87">
      <t>トウ</t>
    </rPh>
    <rPh sb="88" eb="90">
      <t>ケントウ</t>
    </rPh>
    <rPh sb="91" eb="93">
      <t>ヒツヨウ</t>
    </rPh>
    <rPh sb="99" eb="102">
      <t>チリテキ</t>
    </rPh>
    <rPh sb="102" eb="104">
      <t>ヨウイン</t>
    </rPh>
    <rPh sb="104" eb="105">
      <t>トウ</t>
    </rPh>
    <rPh sb="109" eb="111">
      <t>ルイジ</t>
    </rPh>
    <rPh sb="111" eb="113">
      <t>ダンタイ</t>
    </rPh>
    <rPh sb="113" eb="116">
      <t>ヘイキンチ</t>
    </rPh>
    <rPh sb="117" eb="119">
      <t>ヒカク</t>
    </rPh>
    <rPh sb="122" eb="123">
      <t>タカ</t>
    </rPh>
    <rPh sb="124" eb="126">
      <t>ケイコウ</t>
    </rPh>
    <rPh sb="201" eb="203">
      <t>ゲンザイ</t>
    </rPh>
    <rPh sb="203" eb="205">
      <t>ショリ</t>
    </rPh>
    <rPh sb="205" eb="208">
      <t>クイキナイ</t>
    </rPh>
    <rPh sb="213" eb="215">
      <t>ルイジ</t>
    </rPh>
    <rPh sb="215" eb="217">
      <t>ダンタイ</t>
    </rPh>
    <rPh sb="217" eb="220">
      <t>ヘイキンチ</t>
    </rPh>
    <rPh sb="221" eb="222">
      <t>クラ</t>
    </rPh>
    <rPh sb="225" eb="226">
      <t>タカ</t>
    </rPh>
    <rPh sb="227" eb="229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</si>
</sst>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9-43C6-8626-39B8AD36E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0.12</c:v>
                </c:pt>
                <c:pt idx="1">
                  <c:v>0.1</c:v>
                </c:pt>
                <c:pt idx="2">
                  <c:v>0.32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9-43C6-8626-39B8AD36E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46.36</c:v>
                </c:pt>
                <c:pt idx="1">
                  <c:v>45.99</c:v>
                </c:pt>
                <c:pt idx="2">
                  <c:v>40.86</c:v>
                </c:pt>
                <c:pt idx="3">
                  <c:v>40.99</c:v>
                </c:pt>
                <c:pt idx="4">
                  <c:v>45.43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B-407E-8945-F1606175A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49.68</c:v>
                </c:pt>
                <c:pt idx="1">
                  <c:v>49.27</c:v>
                </c:pt>
                <c:pt idx="2">
                  <c:v>49.47</c:v>
                </c:pt>
                <c:pt idx="3">
                  <c:v>48.19</c:v>
                </c:pt>
                <c:pt idx="4">
                  <c:v>47.32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B-407E-8945-F1606175A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90.37</c:v>
                </c:pt>
                <c:pt idx="1">
                  <c:v>90.53</c:v>
                </c:pt>
                <c:pt idx="2">
                  <c:v>91.41</c:v>
                </c:pt>
                <c:pt idx="3">
                  <c:v>90.7</c:v>
                </c:pt>
                <c:pt idx="4">
                  <c:v>91.02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2-4B2A-A5DE-483C899B6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83.35</c:v>
                </c:pt>
                <c:pt idx="1">
                  <c:v>83.16</c:v>
                </c:pt>
                <c:pt idx="2">
                  <c:v>82.06</c:v>
                </c:pt>
                <c:pt idx="3">
                  <c:v>82.26</c:v>
                </c:pt>
                <c:pt idx="4">
                  <c:v>81.33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C2-4B2A-A5DE-483C899B6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91.29</c:v>
                </c:pt>
                <c:pt idx="1">
                  <c:v>92.3</c:v>
                </c:pt>
                <c:pt idx="2">
                  <c:v>89.22</c:v>
                </c:pt>
                <c:pt idx="3">
                  <c:v>85.26</c:v>
                </c:pt>
                <c:pt idx="4">
                  <c:v>88.18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8-466B-B8AD-7506DB234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8-466B-B8AD-7506DB234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C-4A4C-A958-598BADD39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5C-4A4C-A958-598BADD39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F-4257-860E-A4DBB1D5A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AF-4257-860E-A4DBB1D5A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9-40FB-AA9F-B8DFC048C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A9-40FB-AA9F-B8DFC048C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4-4FE8-90EB-53A3598C0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4-4FE8-90EB-53A3598C0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A-4E21-9769-1DD2522F0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1048.23</c:v>
                </c:pt>
                <c:pt idx="1">
                  <c:v>1130.42</c:v>
                </c:pt>
                <c:pt idx="2">
                  <c:v>1245.0999999999999</c:v>
                </c:pt>
                <c:pt idx="3">
                  <c:v>1108.8</c:v>
                </c:pt>
                <c:pt idx="4">
                  <c:v>1194.56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A-4E21-9769-1DD2522F0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75.73</c:v>
                </c:pt>
                <c:pt idx="1">
                  <c:v>77.67</c:v>
                </c:pt>
                <c:pt idx="2">
                  <c:v>61.24</c:v>
                </c:pt>
                <c:pt idx="3">
                  <c:v>47.67</c:v>
                </c:pt>
                <c:pt idx="4">
                  <c:v>51.18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9-4BB8-BE14-58B95B06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78.92</c:v>
                </c:pt>
                <c:pt idx="1">
                  <c:v>74.17</c:v>
                </c:pt>
                <c:pt idx="2">
                  <c:v>79.77</c:v>
                </c:pt>
                <c:pt idx="3">
                  <c:v>79.63</c:v>
                </c:pt>
                <c:pt idx="4">
                  <c:v>76.78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F9-4BB8-BE14-58B95B06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351.93</c:v>
                </c:pt>
                <c:pt idx="1">
                  <c:v>339.52</c:v>
                </c:pt>
                <c:pt idx="2">
                  <c:v>438.69</c:v>
                </c:pt>
                <c:pt idx="3">
                  <c:v>571.36</c:v>
                </c:pt>
                <c:pt idx="4">
                  <c:v>533.47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5-494D-9D64-6A3BFB954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220.31</c:v>
                </c:pt>
                <c:pt idx="1">
                  <c:v>230.95</c:v>
                </c:pt>
                <c:pt idx="2">
                  <c:v>214.56</c:v>
                </c:pt>
                <c:pt idx="3">
                  <c:v>213.66</c:v>
                </c:pt>
                <c:pt idx="4">
                  <c:v>224.31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5-494D-9D64-6A3BFB954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D1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北海道　夕張市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6729</v>
      </c>
      <c r="AM8" s="45"/>
      <c r="AN8" s="45"/>
      <c r="AO8" s="45"/>
      <c r="AP8" s="45"/>
      <c r="AQ8" s="45"/>
      <c r="AR8" s="45"/>
      <c r="AS8" s="45"/>
      <c r="AT8" s="46">
        <f>データ!T6</f>
        <v>763.07</v>
      </c>
      <c r="AU8" s="46"/>
      <c r="AV8" s="46"/>
      <c r="AW8" s="46"/>
      <c r="AX8" s="46"/>
      <c r="AY8" s="46"/>
      <c r="AZ8" s="46"/>
      <c r="BA8" s="46"/>
      <c r="BB8" s="46">
        <f>データ!U6</f>
        <v>8.82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27.88</v>
      </c>
      <c r="Q10" s="46"/>
      <c r="R10" s="46"/>
      <c r="S10" s="46"/>
      <c r="T10" s="46"/>
      <c r="U10" s="46"/>
      <c r="V10" s="46"/>
      <c r="W10" s="46">
        <f>データ!Q6</f>
        <v>61.32</v>
      </c>
      <c r="X10" s="46"/>
      <c r="Y10" s="46"/>
      <c r="Z10" s="46"/>
      <c r="AA10" s="46"/>
      <c r="AB10" s="46"/>
      <c r="AC10" s="46"/>
      <c r="AD10" s="45">
        <f>データ!R6</f>
        <v>5105</v>
      </c>
      <c r="AE10" s="45"/>
      <c r="AF10" s="45"/>
      <c r="AG10" s="45"/>
      <c r="AH10" s="45"/>
      <c r="AI10" s="45"/>
      <c r="AJ10" s="45"/>
      <c r="AK10" s="2"/>
      <c r="AL10" s="45">
        <f>データ!V6</f>
        <v>1859</v>
      </c>
      <c r="AM10" s="45"/>
      <c r="AN10" s="45"/>
      <c r="AO10" s="45"/>
      <c r="AP10" s="45"/>
      <c r="AQ10" s="45"/>
      <c r="AR10" s="45"/>
      <c r="AS10" s="45"/>
      <c r="AT10" s="46">
        <f>データ!W6</f>
        <v>2.48</v>
      </c>
      <c r="AU10" s="46"/>
      <c r="AV10" s="46"/>
      <c r="AW10" s="46"/>
      <c r="AX10" s="46"/>
      <c r="AY10" s="46"/>
      <c r="AZ10" s="46"/>
      <c r="BA10" s="46"/>
      <c r="BB10" s="46">
        <f>データ!X6</f>
        <v>749.6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121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119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120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【652.82】</v>
      </c>
      <c r="I86" s="12" t="str">
        <f>データ!CA6</f>
        <v>【97.61】</v>
      </c>
      <c r="J86" s="12" t="str">
        <f>データ!CL6</f>
        <v>【138.29】</v>
      </c>
      <c r="K86" s="12" t="str">
        <f>データ!CW6</f>
        <v>【59.10】</v>
      </c>
      <c r="L86" s="12" t="str">
        <f>データ!DH6</f>
        <v>【95.82】</v>
      </c>
      <c r="M86" s="12" t="s">
        <v>43</v>
      </c>
      <c r="N86" s="12" t="s">
        <v>43</v>
      </c>
      <c r="O86" s="12" t="str">
        <f>データ!EO6</f>
        <v>【0.23】</v>
      </c>
    </row>
  </sheetData>
  <sheetProtection algorithmName="SHA-512" hashValue="iomzfD0e/TOeC+QNA3vsmuaAn4N4iiWvz0lSQsbPPOLYEluU41rXVre/kK20mt7DgWwPeAPKvRThqjpXYZP6uQ==" saltValue="bZ4JSFsyZoupdLyxdBKQ8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12092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北海道　夕張市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27.88</v>
      </c>
      <c r="Q6" s="20">
        <f t="shared" si="3"/>
        <v>61.32</v>
      </c>
      <c r="R6" s="20">
        <f t="shared" si="3"/>
        <v>5105</v>
      </c>
      <c r="S6" s="20">
        <f t="shared" si="3"/>
        <v>6729</v>
      </c>
      <c r="T6" s="20">
        <f t="shared" si="3"/>
        <v>763.07</v>
      </c>
      <c r="U6" s="20">
        <f t="shared" si="3"/>
        <v>8.82</v>
      </c>
      <c r="V6" s="20">
        <f t="shared" si="3"/>
        <v>1859</v>
      </c>
      <c r="W6" s="20">
        <f t="shared" si="3"/>
        <v>2.48</v>
      </c>
      <c r="X6" s="20">
        <f t="shared" si="3"/>
        <v>749.6</v>
      </c>
      <c r="Y6" s="21">
        <f>IF(Y7="",NA(),Y7)</f>
        <v>91.29</v>
      </c>
      <c r="Z6" s="21">
        <f t="shared" ref="Z6:AH6" si="4">IF(Z7="",NA(),Z7)</f>
        <v>92.3</v>
      </c>
      <c r="AA6" s="21">
        <f t="shared" si="4"/>
        <v>89.22</v>
      </c>
      <c r="AB6" s="21">
        <f t="shared" si="4"/>
        <v>85.26</v>
      </c>
      <c r="AC6" s="21">
        <f t="shared" si="4"/>
        <v>88.18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1048.23</v>
      </c>
      <c r="BL6" s="21">
        <f t="shared" si="7"/>
        <v>1130.42</v>
      </c>
      <c r="BM6" s="21">
        <f t="shared" si="7"/>
        <v>1245.0999999999999</v>
      </c>
      <c r="BN6" s="21">
        <f t="shared" si="7"/>
        <v>1108.8</v>
      </c>
      <c r="BO6" s="21">
        <f t="shared" si="7"/>
        <v>1194.56</v>
      </c>
      <c r="BP6" s="20" t="str">
        <f>IF(BP7="","",IF(BP7="-","【-】","【"&amp;SUBSTITUTE(TEXT(BP7,"#,##0.00"),"-","△")&amp;"】"))</f>
        <v>【652.82】</v>
      </c>
      <c r="BQ6" s="21">
        <f>IF(BQ7="",NA(),BQ7)</f>
        <v>75.73</v>
      </c>
      <c r="BR6" s="21">
        <f t="shared" ref="BR6:BZ6" si="8">IF(BR7="",NA(),BR7)</f>
        <v>77.67</v>
      </c>
      <c r="BS6" s="21">
        <f t="shared" si="8"/>
        <v>61.24</v>
      </c>
      <c r="BT6" s="21">
        <f t="shared" si="8"/>
        <v>47.67</v>
      </c>
      <c r="BU6" s="21">
        <f t="shared" si="8"/>
        <v>51.18</v>
      </c>
      <c r="BV6" s="21">
        <f t="shared" si="8"/>
        <v>78.92</v>
      </c>
      <c r="BW6" s="21">
        <f t="shared" si="8"/>
        <v>74.17</v>
      </c>
      <c r="BX6" s="21">
        <f t="shared" si="8"/>
        <v>79.77</v>
      </c>
      <c r="BY6" s="21">
        <f t="shared" si="8"/>
        <v>79.63</v>
      </c>
      <c r="BZ6" s="21">
        <f t="shared" si="8"/>
        <v>76.78</v>
      </c>
      <c r="CA6" s="20" t="str">
        <f>IF(CA7="","",IF(CA7="-","【-】","【"&amp;SUBSTITUTE(TEXT(CA7,"#,##0.00"),"-","△")&amp;"】"))</f>
        <v>【97.61】</v>
      </c>
      <c r="CB6" s="21">
        <f>IF(CB7="",NA(),CB7)</f>
        <v>351.93</v>
      </c>
      <c r="CC6" s="21">
        <f t="shared" ref="CC6:CK6" si="9">IF(CC7="",NA(),CC7)</f>
        <v>339.52</v>
      </c>
      <c r="CD6" s="21">
        <f t="shared" si="9"/>
        <v>438.69</v>
      </c>
      <c r="CE6" s="21">
        <f t="shared" si="9"/>
        <v>571.36</v>
      </c>
      <c r="CF6" s="21">
        <f t="shared" si="9"/>
        <v>533.47</v>
      </c>
      <c r="CG6" s="21">
        <f t="shared" si="9"/>
        <v>220.31</v>
      </c>
      <c r="CH6" s="21">
        <f t="shared" si="9"/>
        <v>230.95</v>
      </c>
      <c r="CI6" s="21">
        <f t="shared" si="9"/>
        <v>214.56</v>
      </c>
      <c r="CJ6" s="21">
        <f t="shared" si="9"/>
        <v>213.66</v>
      </c>
      <c r="CK6" s="21">
        <f t="shared" si="9"/>
        <v>224.31</v>
      </c>
      <c r="CL6" s="20" t="str">
        <f>IF(CL7="","",IF(CL7="-","【-】","【"&amp;SUBSTITUTE(TEXT(CL7,"#,##0.00"),"-","△")&amp;"】"))</f>
        <v>【138.29】</v>
      </c>
      <c r="CM6" s="21">
        <f>IF(CM7="",NA(),CM7)</f>
        <v>46.36</v>
      </c>
      <c r="CN6" s="21">
        <f t="shared" ref="CN6:CV6" si="10">IF(CN7="",NA(),CN7)</f>
        <v>45.99</v>
      </c>
      <c r="CO6" s="21">
        <f t="shared" si="10"/>
        <v>40.86</v>
      </c>
      <c r="CP6" s="21">
        <f t="shared" si="10"/>
        <v>40.99</v>
      </c>
      <c r="CQ6" s="21">
        <f t="shared" si="10"/>
        <v>45.43</v>
      </c>
      <c r="CR6" s="21">
        <f t="shared" si="10"/>
        <v>49.68</v>
      </c>
      <c r="CS6" s="21">
        <f t="shared" si="10"/>
        <v>49.27</v>
      </c>
      <c r="CT6" s="21">
        <f t="shared" si="10"/>
        <v>49.47</v>
      </c>
      <c r="CU6" s="21">
        <f t="shared" si="10"/>
        <v>48.19</v>
      </c>
      <c r="CV6" s="21">
        <f t="shared" si="10"/>
        <v>47.32</v>
      </c>
      <c r="CW6" s="20" t="str">
        <f>IF(CW7="","",IF(CW7="-","【-】","【"&amp;SUBSTITUTE(TEXT(CW7,"#,##0.00"),"-","△")&amp;"】"))</f>
        <v>【59.10】</v>
      </c>
      <c r="CX6" s="21">
        <f>IF(CX7="",NA(),CX7)</f>
        <v>90.37</v>
      </c>
      <c r="CY6" s="21">
        <f t="shared" ref="CY6:DG6" si="11">IF(CY7="",NA(),CY7)</f>
        <v>90.53</v>
      </c>
      <c r="CZ6" s="21">
        <f t="shared" si="11"/>
        <v>91.41</v>
      </c>
      <c r="DA6" s="21">
        <f t="shared" si="11"/>
        <v>90.7</v>
      </c>
      <c r="DB6" s="21">
        <f t="shared" si="11"/>
        <v>91.02</v>
      </c>
      <c r="DC6" s="21">
        <f t="shared" si="11"/>
        <v>83.35</v>
      </c>
      <c r="DD6" s="21">
        <f t="shared" si="11"/>
        <v>83.16</v>
      </c>
      <c r="DE6" s="21">
        <f t="shared" si="11"/>
        <v>82.06</v>
      </c>
      <c r="DF6" s="21">
        <f t="shared" si="11"/>
        <v>82.26</v>
      </c>
      <c r="DG6" s="21">
        <f t="shared" si="11"/>
        <v>81.33</v>
      </c>
      <c r="DH6" s="20" t="str">
        <f>IF(DH7="","",IF(DH7="-","【-】","【"&amp;SUBSTITUTE(TEXT(DH7,"#,##0.00"),"-","△")&amp;"】"))</f>
        <v>【95.82】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0.12</v>
      </c>
      <c r="EK6" s="21">
        <f t="shared" si="14"/>
        <v>0.1</v>
      </c>
      <c r="EL6" s="21">
        <f t="shared" si="14"/>
        <v>0.32</v>
      </c>
      <c r="EM6" s="21">
        <f t="shared" si="14"/>
        <v>0.1</v>
      </c>
      <c r="EN6" s="21">
        <f t="shared" si="14"/>
        <v>0.09</v>
      </c>
      <c r="EO6" s="20" t="str">
        <f>IF(EO7="","",IF(EO7="-","【-】","【"&amp;SUBSTITUTE(TEXT(EO7,"#,##0.00"),"-","△")&amp;"】"))</f>
        <v>【0.23】</v>
      </c>
    </row>
    <row r="7" spans="1:145" s="22" customFormat="1" x14ac:dyDescent="0.15">
      <c r="A7" s="14"/>
      <c r="B7" s="23">
        <v>2022</v>
      </c>
      <c r="C7" s="23">
        <v>12092</v>
      </c>
      <c r="D7" s="23">
        <v>47</v>
      </c>
      <c r="E7" s="23">
        <v>17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27.88</v>
      </c>
      <c r="Q7" s="24">
        <v>61.32</v>
      </c>
      <c r="R7" s="24">
        <v>5105</v>
      </c>
      <c r="S7" s="24">
        <v>6729</v>
      </c>
      <c r="T7" s="24">
        <v>763.07</v>
      </c>
      <c r="U7" s="24">
        <v>8.82</v>
      </c>
      <c r="V7" s="24">
        <v>1859</v>
      </c>
      <c r="W7" s="24">
        <v>2.48</v>
      </c>
      <c r="X7" s="24">
        <v>749.6</v>
      </c>
      <c r="Y7" s="24">
        <v>91.29</v>
      </c>
      <c r="Z7" s="24">
        <v>92.3</v>
      </c>
      <c r="AA7" s="24">
        <v>89.22</v>
      </c>
      <c r="AB7" s="24">
        <v>85.26</v>
      </c>
      <c r="AC7" s="24">
        <v>88.18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1048.23</v>
      </c>
      <c r="BL7" s="24">
        <v>1130.42</v>
      </c>
      <c r="BM7" s="24">
        <v>1245.0999999999999</v>
      </c>
      <c r="BN7" s="24">
        <v>1108.8</v>
      </c>
      <c r="BO7" s="24">
        <v>1194.56</v>
      </c>
      <c r="BP7" s="24">
        <v>652.82000000000005</v>
      </c>
      <c r="BQ7" s="24">
        <v>75.73</v>
      </c>
      <c r="BR7" s="24">
        <v>77.67</v>
      </c>
      <c r="BS7" s="24">
        <v>61.24</v>
      </c>
      <c r="BT7" s="24">
        <v>47.67</v>
      </c>
      <c r="BU7" s="24">
        <v>51.18</v>
      </c>
      <c r="BV7" s="24">
        <v>78.92</v>
      </c>
      <c r="BW7" s="24">
        <v>74.17</v>
      </c>
      <c r="BX7" s="24">
        <v>79.77</v>
      </c>
      <c r="BY7" s="24">
        <v>79.63</v>
      </c>
      <c r="BZ7" s="24">
        <v>76.78</v>
      </c>
      <c r="CA7" s="24">
        <v>97.61</v>
      </c>
      <c r="CB7" s="24">
        <v>351.93</v>
      </c>
      <c r="CC7" s="24">
        <v>339.52</v>
      </c>
      <c r="CD7" s="24">
        <v>438.69</v>
      </c>
      <c r="CE7" s="24">
        <v>571.36</v>
      </c>
      <c r="CF7" s="24">
        <v>533.47</v>
      </c>
      <c r="CG7" s="24">
        <v>220.31</v>
      </c>
      <c r="CH7" s="24">
        <v>230.95</v>
      </c>
      <c r="CI7" s="24">
        <v>214.56</v>
      </c>
      <c r="CJ7" s="24">
        <v>213.66</v>
      </c>
      <c r="CK7" s="24">
        <v>224.31</v>
      </c>
      <c r="CL7" s="24">
        <v>138.29</v>
      </c>
      <c r="CM7" s="24">
        <v>46.36</v>
      </c>
      <c r="CN7" s="24">
        <v>45.99</v>
      </c>
      <c r="CO7" s="24">
        <v>40.86</v>
      </c>
      <c r="CP7" s="24">
        <v>40.99</v>
      </c>
      <c r="CQ7" s="24">
        <v>45.43</v>
      </c>
      <c r="CR7" s="24">
        <v>49.68</v>
      </c>
      <c r="CS7" s="24">
        <v>49.27</v>
      </c>
      <c r="CT7" s="24">
        <v>49.47</v>
      </c>
      <c r="CU7" s="24">
        <v>48.19</v>
      </c>
      <c r="CV7" s="24">
        <v>47.32</v>
      </c>
      <c r="CW7" s="24">
        <v>59.1</v>
      </c>
      <c r="CX7" s="24">
        <v>90.37</v>
      </c>
      <c r="CY7" s="24">
        <v>90.53</v>
      </c>
      <c r="CZ7" s="24">
        <v>91.41</v>
      </c>
      <c r="DA7" s="24">
        <v>90.7</v>
      </c>
      <c r="DB7" s="24">
        <v>91.02</v>
      </c>
      <c r="DC7" s="24">
        <v>83.35</v>
      </c>
      <c r="DD7" s="24">
        <v>83.16</v>
      </c>
      <c r="DE7" s="24">
        <v>82.06</v>
      </c>
      <c r="DF7" s="24">
        <v>82.26</v>
      </c>
      <c r="DG7" s="24">
        <v>81.33</v>
      </c>
      <c r="DH7" s="24">
        <v>95.82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0.12</v>
      </c>
      <c r="EK7" s="24">
        <v>0.1</v>
      </c>
      <c r="EL7" s="24">
        <v>0.32</v>
      </c>
      <c r="EM7" s="24">
        <v>0.1</v>
      </c>
      <c r="EN7" s="24">
        <v>0.09</v>
      </c>
      <c r="EO7" s="24">
        <v>0.23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t1703</cp:lastModifiedBy>
  <cp:lastPrinted>2024-01-26T04:33:11Z</cp:lastPrinted>
  <dcterms:created xsi:type="dcterms:W3CDTF">2023-12-12T02:45:25Z</dcterms:created>
  <dcterms:modified xsi:type="dcterms:W3CDTF">2024-02-22T02:16:02Z</dcterms:modified>
  <cp:category/>
</cp:coreProperties>
</file>